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BUH\Desktop\"/>
    </mc:Choice>
  </mc:AlternateContent>
  <xr:revisionPtr revIDLastSave="0" documentId="8_{288CF38B-68C6-4F8D-B7E8-E926E553AF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  <sheet name="Склад" sheetId="3" r:id="rId2"/>
  </sheets>
  <definedNames>
    <definedName name="_xlnm._FilterDatabase" localSheetId="1" hidden="1">Склад!$E$1:$L$2068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B3" i="3"/>
  <c r="C3" i="3"/>
  <c r="D3" i="3" s="1"/>
  <c r="A4" i="3"/>
  <c r="B4" i="3"/>
  <c r="C4" i="3"/>
  <c r="D4" i="3" s="1"/>
  <c r="A5" i="3"/>
  <c r="B5" i="3"/>
  <c r="C5" i="3"/>
  <c r="D5" i="3" s="1"/>
  <c r="A6" i="3"/>
  <c r="B6" i="3"/>
  <c r="C6" i="3"/>
  <c r="D6" i="3"/>
  <c r="A7" i="3"/>
  <c r="B7" i="3"/>
  <c r="C7" i="3"/>
  <c r="D7" i="3" s="1"/>
  <c r="A8" i="3"/>
  <c r="B8" i="3"/>
  <c r="C8" i="3"/>
  <c r="D8" i="3" s="1"/>
  <c r="A9" i="3"/>
  <c r="B9" i="3"/>
  <c r="C9" i="3"/>
  <c r="D9" i="3" s="1"/>
  <c r="A10" i="3"/>
  <c r="B10" i="3"/>
  <c r="C10" i="3"/>
  <c r="D10" i="3" s="1"/>
  <c r="A11" i="3"/>
  <c r="B11" i="3"/>
  <c r="C11" i="3"/>
  <c r="D11" i="3" s="1"/>
  <c r="A12" i="3"/>
  <c r="B12" i="3"/>
  <c r="C12" i="3"/>
  <c r="D12" i="3" s="1"/>
  <c r="A13" i="3"/>
  <c r="B13" i="3"/>
  <c r="C13" i="3"/>
  <c r="D13" i="3" s="1"/>
  <c r="A14" i="3"/>
  <c r="B14" i="3"/>
  <c r="C14" i="3"/>
  <c r="D14" i="3"/>
  <c r="A15" i="3"/>
  <c r="B15" i="3"/>
  <c r="C15" i="3"/>
  <c r="D15" i="3" s="1"/>
  <c r="A16" i="3"/>
  <c r="B16" i="3"/>
  <c r="C16" i="3"/>
  <c r="D16" i="3" s="1"/>
  <c r="A17" i="3"/>
  <c r="B17" i="3"/>
  <c r="C17" i="3"/>
  <c r="D17" i="3" s="1"/>
  <c r="A18" i="3"/>
  <c r="B18" i="3"/>
  <c r="C18" i="3"/>
  <c r="D18" i="3" s="1"/>
  <c r="A19" i="3"/>
  <c r="B19" i="3"/>
  <c r="C19" i="3"/>
  <c r="D19" i="3" s="1"/>
  <c r="A20" i="3"/>
  <c r="B20" i="3"/>
  <c r="C20" i="3"/>
  <c r="D20" i="3" s="1"/>
  <c r="A21" i="3"/>
  <c r="B21" i="3"/>
  <c r="C21" i="3"/>
  <c r="D21" i="3" s="1"/>
  <c r="A22" i="3"/>
  <c r="B22" i="3"/>
  <c r="C22" i="3"/>
  <c r="D22" i="3"/>
  <c r="A23" i="3"/>
  <c r="B23" i="3"/>
  <c r="C23" i="3"/>
  <c r="D23" i="3" s="1"/>
  <c r="A24" i="3"/>
  <c r="B24" i="3"/>
  <c r="C24" i="3"/>
  <c r="D24" i="3" s="1"/>
  <c r="A25" i="3"/>
  <c r="B25" i="3"/>
  <c r="C25" i="3"/>
  <c r="D25" i="3" s="1"/>
  <c r="A26" i="3"/>
  <c r="B26" i="3"/>
  <c r="C26" i="3"/>
  <c r="D26" i="3" s="1"/>
  <c r="A27" i="3"/>
  <c r="B27" i="3"/>
  <c r="C27" i="3"/>
  <c r="D27" i="3" s="1"/>
  <c r="A28" i="3"/>
  <c r="B28" i="3"/>
  <c r="C28" i="3"/>
  <c r="D28" i="3"/>
  <c r="A29" i="3"/>
  <c r="B29" i="3"/>
  <c r="C29" i="3"/>
  <c r="D29" i="3" s="1"/>
  <c r="A30" i="3"/>
  <c r="B30" i="3"/>
  <c r="C30" i="3"/>
  <c r="D30" i="3" s="1"/>
  <c r="A31" i="3"/>
  <c r="B31" i="3"/>
  <c r="C31" i="3"/>
  <c r="D31" i="3" s="1"/>
  <c r="A32" i="3"/>
  <c r="B32" i="3"/>
  <c r="C32" i="3"/>
  <c r="D32" i="3" s="1"/>
  <c r="A33" i="3"/>
  <c r="B33" i="3"/>
  <c r="C33" i="3"/>
  <c r="D33" i="3" s="1"/>
  <c r="A34" i="3"/>
  <c r="B34" i="3"/>
  <c r="C34" i="3"/>
  <c r="D34" i="3"/>
  <c r="A35" i="3"/>
  <c r="B35" i="3"/>
  <c r="C35" i="3"/>
  <c r="D35" i="3" s="1"/>
  <c r="A36" i="3"/>
  <c r="B36" i="3"/>
  <c r="C36" i="3"/>
  <c r="D36" i="3" s="1"/>
  <c r="A37" i="3"/>
  <c r="B37" i="3"/>
  <c r="C37" i="3"/>
  <c r="D37" i="3" s="1"/>
  <c r="A38" i="3"/>
  <c r="B38" i="3"/>
  <c r="C38" i="3"/>
  <c r="D38" i="3" s="1"/>
  <c r="A39" i="3"/>
  <c r="B39" i="3"/>
  <c r="C39" i="3"/>
  <c r="D39" i="3" s="1"/>
  <c r="A40" i="3"/>
  <c r="B40" i="3"/>
  <c r="C40" i="3"/>
  <c r="D40" i="3" s="1"/>
  <c r="A41" i="3"/>
  <c r="B41" i="3"/>
  <c r="C41" i="3"/>
  <c r="D41" i="3" s="1"/>
  <c r="A42" i="3"/>
  <c r="B42" i="3"/>
  <c r="C42" i="3"/>
  <c r="D42" i="3" s="1"/>
  <c r="A43" i="3"/>
  <c r="B43" i="3"/>
  <c r="C43" i="3"/>
  <c r="D43" i="3" s="1"/>
  <c r="A44" i="3"/>
  <c r="B44" i="3"/>
  <c r="C44" i="3"/>
  <c r="D44" i="3" s="1"/>
  <c r="A45" i="3"/>
  <c r="B45" i="3"/>
  <c r="C45" i="3"/>
  <c r="D45" i="3" s="1"/>
  <c r="A46" i="3"/>
  <c r="B46" i="3"/>
  <c r="C46" i="3"/>
  <c r="D46" i="3"/>
  <c r="A47" i="3"/>
  <c r="B47" i="3"/>
  <c r="C47" i="3"/>
  <c r="D47" i="3" s="1"/>
  <c r="A48" i="3"/>
  <c r="B48" i="3"/>
  <c r="C48" i="3"/>
  <c r="D48" i="3" s="1"/>
  <c r="A49" i="3"/>
  <c r="B49" i="3"/>
  <c r="C49" i="3"/>
  <c r="D49" i="3" s="1"/>
  <c r="A50" i="3"/>
  <c r="B50" i="3"/>
  <c r="C50" i="3"/>
  <c r="D50" i="3" s="1"/>
  <c r="A51" i="3"/>
  <c r="B51" i="3"/>
  <c r="C51" i="3"/>
  <c r="D51" i="3" s="1"/>
  <c r="A52" i="3"/>
  <c r="B52" i="3"/>
  <c r="C52" i="3"/>
  <c r="D52" i="3" s="1"/>
  <c r="A53" i="3"/>
  <c r="B53" i="3"/>
  <c r="C53" i="3"/>
  <c r="D53" i="3" s="1"/>
  <c r="A54" i="3"/>
  <c r="B54" i="3"/>
  <c r="C54" i="3"/>
  <c r="D54" i="3"/>
  <c r="A55" i="3"/>
  <c r="B55" i="3"/>
  <c r="C55" i="3"/>
  <c r="D55" i="3" s="1"/>
  <c r="A56" i="3"/>
  <c r="B56" i="3"/>
  <c r="C56" i="3"/>
  <c r="D56" i="3" s="1"/>
  <c r="A57" i="3"/>
  <c r="B57" i="3"/>
  <c r="C57" i="3"/>
  <c r="D57" i="3" s="1"/>
  <c r="A58" i="3"/>
  <c r="B58" i="3"/>
  <c r="C58" i="3"/>
  <c r="D58" i="3" s="1"/>
  <c r="A59" i="3"/>
  <c r="B59" i="3"/>
  <c r="C59" i="3"/>
  <c r="D59" i="3" s="1"/>
  <c r="A60" i="3"/>
  <c r="B60" i="3"/>
  <c r="C60" i="3"/>
  <c r="D60" i="3" s="1"/>
  <c r="A61" i="3"/>
  <c r="B61" i="3"/>
  <c r="C61" i="3"/>
  <c r="D61" i="3" s="1"/>
  <c r="A62" i="3"/>
  <c r="B62" i="3"/>
  <c r="C62" i="3"/>
  <c r="D62" i="3" s="1"/>
  <c r="A63" i="3"/>
  <c r="B63" i="3"/>
  <c r="C63" i="3"/>
  <c r="D63" i="3" s="1"/>
  <c r="A64" i="3"/>
  <c r="B64" i="3"/>
  <c r="C64" i="3"/>
  <c r="D64" i="3" s="1"/>
  <c r="A65" i="3"/>
  <c r="B65" i="3"/>
  <c r="C65" i="3"/>
  <c r="D65" i="3" s="1"/>
  <c r="A66" i="3"/>
  <c r="B66" i="3"/>
  <c r="C66" i="3"/>
  <c r="D66" i="3"/>
  <c r="A67" i="3"/>
  <c r="B67" i="3"/>
  <c r="C67" i="3"/>
  <c r="D67" i="3" s="1"/>
  <c r="A68" i="3"/>
  <c r="B68" i="3"/>
  <c r="C68" i="3"/>
  <c r="D68" i="3" s="1"/>
  <c r="A69" i="3"/>
  <c r="B69" i="3"/>
  <c r="C69" i="3"/>
  <c r="D69" i="3" s="1"/>
  <c r="A70" i="3"/>
  <c r="B70" i="3"/>
  <c r="C70" i="3"/>
  <c r="D70" i="3" s="1"/>
  <c r="A71" i="3"/>
  <c r="B71" i="3"/>
  <c r="C71" i="3"/>
  <c r="D71" i="3" s="1"/>
  <c r="A72" i="3"/>
  <c r="B72" i="3"/>
  <c r="C72" i="3"/>
  <c r="D72" i="3" s="1"/>
  <c r="A73" i="3"/>
  <c r="B73" i="3"/>
  <c r="C73" i="3"/>
  <c r="D73" i="3" s="1"/>
  <c r="A74" i="3"/>
  <c r="B74" i="3"/>
  <c r="C74" i="3"/>
  <c r="D74" i="3" s="1"/>
  <c r="A75" i="3"/>
  <c r="B75" i="3"/>
  <c r="C75" i="3"/>
  <c r="D75" i="3" s="1"/>
  <c r="A76" i="3"/>
  <c r="B76" i="3"/>
  <c r="C76" i="3"/>
  <c r="D76" i="3" s="1"/>
  <c r="A77" i="3"/>
  <c r="B77" i="3"/>
  <c r="C77" i="3"/>
  <c r="D77" i="3" s="1"/>
  <c r="A78" i="3"/>
  <c r="B78" i="3"/>
  <c r="C78" i="3"/>
  <c r="D78" i="3"/>
  <c r="A79" i="3"/>
  <c r="B79" i="3"/>
  <c r="C79" i="3"/>
  <c r="D79" i="3" s="1"/>
  <c r="A80" i="3"/>
  <c r="B80" i="3"/>
  <c r="C80" i="3"/>
  <c r="D80" i="3" s="1"/>
  <c r="A81" i="3"/>
  <c r="B81" i="3"/>
  <c r="C81" i="3"/>
  <c r="D81" i="3" s="1"/>
  <c r="A82" i="3"/>
  <c r="B82" i="3"/>
  <c r="C82" i="3"/>
  <c r="D82" i="3" s="1"/>
  <c r="A83" i="3"/>
  <c r="B83" i="3"/>
  <c r="C83" i="3"/>
  <c r="D83" i="3" s="1"/>
  <c r="A84" i="3"/>
  <c r="B84" i="3"/>
  <c r="C84" i="3"/>
  <c r="D84" i="3" s="1"/>
  <c r="A85" i="3"/>
  <c r="B85" i="3"/>
  <c r="C85" i="3"/>
  <c r="D85" i="3" s="1"/>
  <c r="A86" i="3"/>
  <c r="B86" i="3"/>
  <c r="C86" i="3"/>
  <c r="D86" i="3"/>
  <c r="A87" i="3"/>
  <c r="B87" i="3"/>
  <c r="C87" i="3"/>
  <c r="D87" i="3" s="1"/>
  <c r="A88" i="3"/>
  <c r="B88" i="3"/>
  <c r="C88" i="3"/>
  <c r="D88" i="3" s="1"/>
  <c r="A89" i="3"/>
  <c r="B89" i="3"/>
  <c r="C89" i="3"/>
  <c r="D89" i="3" s="1"/>
  <c r="A90" i="3"/>
  <c r="B90" i="3"/>
  <c r="C90" i="3"/>
  <c r="D90" i="3" s="1"/>
  <c r="A91" i="3"/>
  <c r="B91" i="3"/>
  <c r="C91" i="3"/>
  <c r="D91" i="3" s="1"/>
  <c r="A92" i="3"/>
  <c r="B92" i="3"/>
  <c r="C92" i="3"/>
  <c r="D92" i="3" s="1"/>
  <c r="A93" i="3"/>
  <c r="B93" i="3"/>
  <c r="C93" i="3"/>
  <c r="D93" i="3" s="1"/>
  <c r="A94" i="3"/>
  <c r="B94" i="3"/>
  <c r="C94" i="3"/>
  <c r="D94" i="3" s="1"/>
  <c r="A95" i="3"/>
  <c r="B95" i="3"/>
  <c r="C95" i="3"/>
  <c r="D95" i="3" s="1"/>
  <c r="A96" i="3"/>
  <c r="B96" i="3"/>
  <c r="C96" i="3"/>
  <c r="D96" i="3" s="1"/>
  <c r="A97" i="3"/>
  <c r="B97" i="3"/>
  <c r="C97" i="3"/>
  <c r="D97" i="3" s="1"/>
  <c r="A98" i="3"/>
  <c r="B98" i="3"/>
  <c r="C98" i="3"/>
  <c r="D98" i="3"/>
  <c r="A99" i="3"/>
  <c r="B99" i="3"/>
  <c r="C99" i="3"/>
  <c r="D99" i="3" s="1"/>
  <c r="A100" i="3"/>
  <c r="B100" i="3"/>
  <c r="C100" i="3"/>
  <c r="D100" i="3" s="1"/>
  <c r="A101" i="3"/>
  <c r="B101" i="3"/>
  <c r="C101" i="3"/>
  <c r="D101" i="3" s="1"/>
  <c r="A102" i="3"/>
  <c r="B102" i="3"/>
  <c r="C102" i="3"/>
  <c r="D102" i="3" s="1"/>
  <c r="A103" i="3"/>
  <c r="B103" i="3"/>
  <c r="C103" i="3"/>
  <c r="D103" i="3" s="1"/>
  <c r="A104" i="3"/>
  <c r="B104" i="3"/>
  <c r="C104" i="3"/>
  <c r="D104" i="3" s="1"/>
  <c r="A105" i="3"/>
  <c r="B105" i="3"/>
  <c r="C105" i="3"/>
  <c r="D105" i="3" s="1"/>
  <c r="A106" i="3"/>
  <c r="B106" i="3"/>
  <c r="C106" i="3"/>
  <c r="D106" i="3" s="1"/>
  <c r="A107" i="3"/>
  <c r="B107" i="3"/>
  <c r="C107" i="3"/>
  <c r="D107" i="3" s="1"/>
  <c r="A108" i="3"/>
  <c r="B108" i="3"/>
  <c r="C108" i="3"/>
  <c r="D108" i="3" s="1"/>
  <c r="A109" i="3"/>
  <c r="B109" i="3"/>
  <c r="C109" i="3"/>
  <c r="D109" i="3" s="1"/>
  <c r="A110" i="3"/>
  <c r="B110" i="3"/>
  <c r="C110" i="3"/>
  <c r="D110" i="3"/>
  <c r="A111" i="3"/>
  <c r="B111" i="3"/>
  <c r="C111" i="3"/>
  <c r="D111" i="3" s="1"/>
  <c r="A112" i="3"/>
  <c r="B112" i="3"/>
  <c r="C112" i="3"/>
  <c r="D112" i="3" s="1"/>
  <c r="A113" i="3"/>
  <c r="B113" i="3"/>
  <c r="C113" i="3"/>
  <c r="D113" i="3" s="1"/>
  <c r="A114" i="3"/>
  <c r="B114" i="3"/>
  <c r="C114" i="3"/>
  <c r="D114" i="3" s="1"/>
  <c r="A115" i="3"/>
  <c r="B115" i="3"/>
  <c r="C115" i="3"/>
  <c r="D115" i="3" s="1"/>
  <c r="A116" i="3"/>
  <c r="B116" i="3"/>
  <c r="C116" i="3"/>
  <c r="D116" i="3" s="1"/>
  <c r="A117" i="3"/>
  <c r="B117" i="3"/>
  <c r="C117" i="3"/>
  <c r="D117" i="3" s="1"/>
  <c r="A118" i="3"/>
  <c r="B118" i="3"/>
  <c r="C118" i="3"/>
  <c r="D118" i="3"/>
  <c r="A119" i="3"/>
  <c r="B119" i="3"/>
  <c r="C119" i="3"/>
  <c r="D119" i="3" s="1"/>
  <c r="A120" i="3"/>
  <c r="B120" i="3"/>
  <c r="C120" i="3"/>
  <c r="D120" i="3" s="1"/>
  <c r="A121" i="3"/>
  <c r="B121" i="3"/>
  <c r="C121" i="3"/>
  <c r="D121" i="3" s="1"/>
  <c r="A122" i="3"/>
  <c r="B122" i="3"/>
  <c r="C122" i="3"/>
  <c r="D122" i="3" s="1"/>
  <c r="A123" i="3"/>
  <c r="B123" i="3"/>
  <c r="C123" i="3"/>
  <c r="D123" i="3" s="1"/>
  <c r="A124" i="3"/>
  <c r="B124" i="3"/>
  <c r="C124" i="3"/>
  <c r="D124" i="3" s="1"/>
  <c r="A125" i="3"/>
  <c r="B125" i="3"/>
  <c r="C125" i="3"/>
  <c r="D125" i="3" s="1"/>
  <c r="A126" i="3"/>
  <c r="B126" i="3"/>
  <c r="C126" i="3"/>
  <c r="D126" i="3" s="1"/>
  <c r="A127" i="3"/>
  <c r="B127" i="3"/>
  <c r="C127" i="3"/>
  <c r="D127" i="3" s="1"/>
  <c r="A128" i="3"/>
  <c r="B128" i="3"/>
  <c r="C128" i="3"/>
  <c r="D128" i="3" s="1"/>
  <c r="A129" i="3"/>
  <c r="B129" i="3"/>
  <c r="C129" i="3"/>
  <c r="D129" i="3" s="1"/>
  <c r="A130" i="3"/>
  <c r="B130" i="3"/>
  <c r="C130" i="3"/>
  <c r="D130" i="3" s="1"/>
  <c r="A131" i="3"/>
  <c r="B131" i="3"/>
  <c r="C131" i="3"/>
  <c r="D131" i="3" s="1"/>
  <c r="A132" i="3"/>
  <c r="B132" i="3"/>
  <c r="C132" i="3"/>
  <c r="D132" i="3" s="1"/>
  <c r="A133" i="3"/>
  <c r="B133" i="3"/>
  <c r="C133" i="3"/>
  <c r="D133" i="3" s="1"/>
  <c r="A134" i="3"/>
  <c r="B134" i="3"/>
  <c r="C134" i="3"/>
  <c r="D134" i="3" s="1"/>
  <c r="A135" i="3"/>
  <c r="B135" i="3"/>
  <c r="C135" i="3"/>
  <c r="D135" i="3" s="1"/>
  <c r="A136" i="3"/>
  <c r="B136" i="3"/>
  <c r="C136" i="3"/>
  <c r="D136" i="3" s="1"/>
  <c r="A137" i="3"/>
  <c r="B137" i="3"/>
  <c r="C137" i="3"/>
  <c r="D137" i="3" s="1"/>
  <c r="A138" i="3"/>
  <c r="B138" i="3"/>
  <c r="C138" i="3"/>
  <c r="D138" i="3" s="1"/>
  <c r="A139" i="3"/>
  <c r="B139" i="3"/>
  <c r="C139" i="3"/>
  <c r="D139" i="3" s="1"/>
  <c r="A140" i="3"/>
  <c r="B140" i="3"/>
  <c r="C140" i="3"/>
  <c r="D140" i="3" s="1"/>
  <c r="A141" i="3"/>
  <c r="B141" i="3"/>
  <c r="C141" i="3"/>
  <c r="D141" i="3" s="1"/>
  <c r="A142" i="3"/>
  <c r="B142" i="3"/>
  <c r="C142" i="3"/>
  <c r="D142" i="3"/>
  <c r="A143" i="3"/>
  <c r="B143" i="3"/>
  <c r="C143" i="3"/>
  <c r="D143" i="3" s="1"/>
  <c r="A144" i="3"/>
  <c r="B144" i="3"/>
  <c r="C144" i="3"/>
  <c r="D144" i="3" s="1"/>
  <c r="A145" i="3"/>
  <c r="B145" i="3"/>
  <c r="C145" i="3"/>
  <c r="D145" i="3" s="1"/>
  <c r="A146" i="3"/>
  <c r="B146" i="3"/>
  <c r="C146" i="3"/>
  <c r="D146" i="3" s="1"/>
  <c r="A147" i="3"/>
  <c r="B147" i="3"/>
  <c r="C147" i="3"/>
  <c r="D147" i="3" s="1"/>
  <c r="A148" i="3"/>
  <c r="B148" i="3"/>
  <c r="C148" i="3"/>
  <c r="D148" i="3" s="1"/>
  <c r="A149" i="3"/>
  <c r="B149" i="3"/>
  <c r="C149" i="3"/>
  <c r="D149" i="3" s="1"/>
  <c r="A150" i="3"/>
  <c r="B150" i="3"/>
  <c r="C150" i="3"/>
  <c r="D150" i="3" s="1"/>
  <c r="A151" i="3"/>
  <c r="B151" i="3"/>
  <c r="C151" i="3"/>
  <c r="D151" i="3" s="1"/>
  <c r="A152" i="3"/>
  <c r="B152" i="3"/>
  <c r="C152" i="3"/>
  <c r="D152" i="3" s="1"/>
  <c r="A153" i="3"/>
  <c r="B153" i="3"/>
  <c r="C153" i="3"/>
  <c r="D153" i="3" s="1"/>
  <c r="A154" i="3"/>
  <c r="B154" i="3"/>
  <c r="C154" i="3"/>
  <c r="D154" i="3" s="1"/>
  <c r="A155" i="3"/>
  <c r="B155" i="3"/>
  <c r="C155" i="3"/>
  <c r="D155" i="3" s="1"/>
  <c r="A156" i="3"/>
  <c r="B156" i="3"/>
  <c r="C156" i="3"/>
  <c r="D156" i="3" s="1"/>
  <c r="A157" i="3"/>
  <c r="B157" i="3"/>
  <c r="C157" i="3"/>
  <c r="D157" i="3" s="1"/>
  <c r="A158" i="3"/>
  <c r="B158" i="3"/>
  <c r="C158" i="3"/>
  <c r="D158" i="3" s="1"/>
  <c r="A159" i="3"/>
  <c r="B159" i="3"/>
  <c r="C159" i="3"/>
  <c r="D159" i="3" s="1"/>
  <c r="A160" i="3"/>
  <c r="B160" i="3"/>
  <c r="C160" i="3"/>
  <c r="D160" i="3" s="1"/>
  <c r="A161" i="3"/>
  <c r="B161" i="3"/>
  <c r="C161" i="3"/>
  <c r="D161" i="3" s="1"/>
  <c r="A162" i="3"/>
  <c r="B162" i="3"/>
  <c r="C162" i="3"/>
  <c r="D162" i="3"/>
  <c r="A163" i="3"/>
  <c r="B163" i="3"/>
  <c r="C163" i="3"/>
  <c r="D163" i="3" s="1"/>
  <c r="A164" i="3"/>
  <c r="B164" i="3"/>
  <c r="C164" i="3"/>
  <c r="D164" i="3" s="1"/>
  <c r="A165" i="3"/>
  <c r="B165" i="3"/>
  <c r="C165" i="3"/>
  <c r="D165" i="3" s="1"/>
  <c r="A166" i="3"/>
  <c r="B166" i="3"/>
  <c r="C166" i="3"/>
  <c r="D166" i="3" s="1"/>
  <c r="A167" i="3"/>
  <c r="B167" i="3"/>
  <c r="C167" i="3"/>
  <c r="D167" i="3" s="1"/>
  <c r="A168" i="3"/>
  <c r="B168" i="3"/>
  <c r="C168" i="3"/>
  <c r="D168" i="3" s="1"/>
  <c r="A169" i="3"/>
  <c r="B169" i="3"/>
  <c r="C169" i="3"/>
  <c r="D169" i="3" s="1"/>
  <c r="A170" i="3"/>
  <c r="B170" i="3"/>
  <c r="C170" i="3"/>
  <c r="D170" i="3" s="1"/>
  <c r="A171" i="3"/>
  <c r="B171" i="3"/>
  <c r="C171" i="3"/>
  <c r="D171" i="3" s="1"/>
  <c r="A172" i="3"/>
  <c r="B172" i="3"/>
  <c r="C172" i="3"/>
  <c r="D172" i="3" s="1"/>
  <c r="A173" i="3"/>
  <c r="B173" i="3"/>
  <c r="C173" i="3"/>
  <c r="D173" i="3" s="1"/>
  <c r="A174" i="3"/>
  <c r="B174" i="3"/>
  <c r="C174" i="3"/>
  <c r="D174" i="3" s="1"/>
  <c r="A175" i="3"/>
  <c r="B175" i="3"/>
  <c r="C175" i="3"/>
  <c r="D175" i="3" s="1"/>
  <c r="A176" i="3"/>
  <c r="B176" i="3"/>
  <c r="C176" i="3"/>
  <c r="D176" i="3"/>
  <c r="A177" i="3"/>
  <c r="B177" i="3"/>
  <c r="C177" i="3"/>
  <c r="D177" i="3" s="1"/>
  <c r="A178" i="3"/>
  <c r="B178" i="3"/>
  <c r="C178" i="3"/>
  <c r="D178" i="3" s="1"/>
  <c r="A179" i="3"/>
  <c r="B179" i="3"/>
  <c r="C179" i="3"/>
  <c r="D179" i="3" s="1"/>
  <c r="A180" i="3"/>
  <c r="B180" i="3"/>
  <c r="C180" i="3"/>
  <c r="D180" i="3" s="1"/>
  <c r="A181" i="3"/>
  <c r="B181" i="3"/>
  <c r="C181" i="3"/>
  <c r="D181" i="3" s="1"/>
  <c r="A182" i="3"/>
  <c r="B182" i="3"/>
  <c r="C182" i="3"/>
  <c r="D182" i="3" s="1"/>
  <c r="A183" i="3"/>
  <c r="B183" i="3"/>
  <c r="C183" i="3"/>
  <c r="D183" i="3" s="1"/>
  <c r="A184" i="3"/>
  <c r="B184" i="3"/>
  <c r="C184" i="3"/>
  <c r="D184" i="3"/>
  <c r="A185" i="3"/>
  <c r="B185" i="3"/>
  <c r="C185" i="3"/>
  <c r="D185" i="3" s="1"/>
  <c r="A186" i="3"/>
  <c r="B186" i="3"/>
  <c r="C186" i="3"/>
  <c r="D186" i="3" s="1"/>
  <c r="A187" i="3"/>
  <c r="B187" i="3"/>
  <c r="C187" i="3"/>
  <c r="D187" i="3" s="1"/>
  <c r="A188" i="3"/>
  <c r="B188" i="3"/>
  <c r="C188" i="3"/>
  <c r="D188" i="3" s="1"/>
  <c r="A189" i="3"/>
  <c r="B189" i="3"/>
  <c r="C189" i="3"/>
  <c r="D189" i="3" s="1"/>
  <c r="A190" i="3"/>
  <c r="B190" i="3"/>
  <c r="C190" i="3"/>
  <c r="D190" i="3" s="1"/>
  <c r="A191" i="3"/>
  <c r="B191" i="3"/>
  <c r="C191" i="3"/>
  <c r="D191" i="3" s="1"/>
  <c r="A192" i="3"/>
  <c r="B192" i="3"/>
  <c r="C192" i="3"/>
  <c r="D192" i="3" s="1"/>
  <c r="A193" i="3"/>
  <c r="B193" i="3"/>
  <c r="C193" i="3"/>
  <c r="D193" i="3" s="1"/>
  <c r="A194" i="3"/>
  <c r="B194" i="3"/>
  <c r="C194" i="3"/>
  <c r="D194" i="3" s="1"/>
  <c r="A195" i="3"/>
  <c r="B195" i="3"/>
  <c r="C195" i="3"/>
  <c r="D195" i="3" s="1"/>
  <c r="A196" i="3"/>
  <c r="B196" i="3"/>
  <c r="C196" i="3"/>
  <c r="D196" i="3"/>
  <c r="A197" i="3"/>
  <c r="B197" i="3"/>
  <c r="C197" i="3"/>
  <c r="D197" i="3" s="1"/>
  <c r="A198" i="3"/>
  <c r="B198" i="3"/>
  <c r="C198" i="3"/>
  <c r="D198" i="3" s="1"/>
  <c r="A199" i="3"/>
  <c r="B199" i="3"/>
  <c r="C199" i="3"/>
  <c r="D199" i="3" s="1"/>
  <c r="A200" i="3"/>
  <c r="B200" i="3"/>
  <c r="C200" i="3"/>
  <c r="D200" i="3" s="1"/>
  <c r="A201" i="3"/>
  <c r="B201" i="3"/>
  <c r="C201" i="3"/>
  <c r="D201" i="3" s="1"/>
  <c r="A202" i="3"/>
  <c r="B202" i="3"/>
  <c r="C202" i="3"/>
  <c r="D202" i="3" s="1"/>
  <c r="A203" i="3"/>
  <c r="B203" i="3"/>
  <c r="C203" i="3"/>
  <c r="D203" i="3" s="1"/>
  <c r="A204" i="3"/>
  <c r="B204" i="3"/>
  <c r="C204" i="3"/>
  <c r="D204" i="3" s="1"/>
  <c r="A205" i="3"/>
  <c r="B205" i="3"/>
  <c r="C205" i="3"/>
  <c r="D205" i="3" s="1"/>
  <c r="A206" i="3"/>
  <c r="B206" i="3"/>
  <c r="C206" i="3"/>
  <c r="D206" i="3" s="1"/>
  <c r="A207" i="3"/>
  <c r="B207" i="3"/>
  <c r="C207" i="3"/>
  <c r="D207" i="3" s="1"/>
  <c r="A208" i="3"/>
  <c r="B208" i="3"/>
  <c r="C208" i="3"/>
  <c r="D208" i="3"/>
  <c r="A209" i="3"/>
  <c r="B209" i="3"/>
  <c r="C209" i="3"/>
  <c r="D209" i="3" s="1"/>
  <c r="A210" i="3"/>
  <c r="B210" i="3"/>
  <c r="C210" i="3"/>
  <c r="D210" i="3" s="1"/>
  <c r="A211" i="3"/>
  <c r="B211" i="3"/>
  <c r="C211" i="3"/>
  <c r="D211" i="3" s="1"/>
  <c r="A212" i="3"/>
  <c r="B212" i="3"/>
  <c r="C212" i="3"/>
  <c r="D212" i="3" s="1"/>
  <c r="A213" i="3"/>
  <c r="B213" i="3"/>
  <c r="C213" i="3"/>
  <c r="D213" i="3" s="1"/>
  <c r="A214" i="3"/>
  <c r="B214" i="3"/>
  <c r="C214" i="3"/>
  <c r="D214" i="3" s="1"/>
  <c r="A215" i="3"/>
  <c r="B215" i="3"/>
  <c r="C215" i="3"/>
  <c r="D215" i="3" s="1"/>
  <c r="A216" i="3"/>
  <c r="B216" i="3"/>
  <c r="C216" i="3"/>
  <c r="D216" i="3"/>
  <c r="A217" i="3"/>
  <c r="B217" i="3"/>
  <c r="C217" i="3"/>
  <c r="D217" i="3" s="1"/>
  <c r="A218" i="3"/>
  <c r="B218" i="3"/>
  <c r="C218" i="3"/>
  <c r="D218" i="3" s="1"/>
  <c r="A219" i="3"/>
  <c r="B219" i="3"/>
  <c r="C219" i="3"/>
  <c r="D219" i="3" s="1"/>
  <c r="A220" i="3"/>
  <c r="B220" i="3"/>
  <c r="C220" i="3"/>
  <c r="D220" i="3" s="1"/>
  <c r="A221" i="3"/>
  <c r="B221" i="3"/>
  <c r="C221" i="3"/>
  <c r="D221" i="3" s="1"/>
  <c r="A222" i="3"/>
  <c r="B222" i="3"/>
  <c r="C222" i="3"/>
  <c r="D222" i="3" s="1"/>
  <c r="A223" i="3"/>
  <c r="B223" i="3"/>
  <c r="C223" i="3"/>
  <c r="D223" i="3" s="1"/>
  <c r="A224" i="3"/>
  <c r="B224" i="3"/>
  <c r="C224" i="3"/>
  <c r="D224" i="3" s="1"/>
  <c r="A225" i="3"/>
  <c r="B225" i="3"/>
  <c r="C225" i="3"/>
  <c r="D225" i="3" s="1"/>
  <c r="A226" i="3"/>
  <c r="B226" i="3"/>
  <c r="C226" i="3"/>
  <c r="D226" i="3" s="1"/>
  <c r="A227" i="3"/>
  <c r="B227" i="3"/>
  <c r="C227" i="3"/>
  <c r="D227" i="3" s="1"/>
  <c r="A228" i="3"/>
  <c r="B228" i="3"/>
  <c r="C228" i="3"/>
  <c r="D228" i="3"/>
  <c r="A229" i="3"/>
  <c r="B229" i="3"/>
  <c r="C229" i="3"/>
  <c r="D229" i="3" s="1"/>
  <c r="A230" i="3"/>
  <c r="B230" i="3"/>
  <c r="C230" i="3"/>
  <c r="D230" i="3" s="1"/>
  <c r="A231" i="3"/>
  <c r="B231" i="3"/>
  <c r="C231" i="3"/>
  <c r="D231" i="3" s="1"/>
  <c r="A232" i="3"/>
  <c r="B232" i="3"/>
  <c r="C232" i="3"/>
  <c r="D232" i="3" s="1"/>
  <c r="A233" i="3"/>
  <c r="B233" i="3"/>
  <c r="C233" i="3"/>
  <c r="D233" i="3" s="1"/>
  <c r="A234" i="3"/>
  <c r="B234" i="3"/>
  <c r="C234" i="3"/>
  <c r="D234" i="3" s="1"/>
  <c r="A235" i="3"/>
  <c r="B235" i="3"/>
  <c r="C235" i="3"/>
  <c r="D235" i="3" s="1"/>
  <c r="A236" i="3"/>
  <c r="B236" i="3"/>
  <c r="C236" i="3"/>
  <c r="D236" i="3" s="1"/>
  <c r="A237" i="3"/>
  <c r="B237" i="3"/>
  <c r="C237" i="3"/>
  <c r="D237" i="3" s="1"/>
  <c r="A238" i="3"/>
  <c r="B238" i="3"/>
  <c r="C238" i="3"/>
  <c r="D238" i="3" s="1"/>
  <c r="A239" i="3"/>
  <c r="B239" i="3"/>
  <c r="C239" i="3"/>
  <c r="D239" i="3" s="1"/>
  <c r="A240" i="3"/>
  <c r="B240" i="3"/>
  <c r="C240" i="3"/>
  <c r="D240" i="3" s="1"/>
  <c r="A241" i="3"/>
  <c r="B241" i="3"/>
  <c r="C241" i="3"/>
  <c r="D241" i="3" s="1"/>
  <c r="A242" i="3"/>
  <c r="B242" i="3"/>
  <c r="C242" i="3"/>
  <c r="D242" i="3" s="1"/>
  <c r="A243" i="3"/>
  <c r="B243" i="3"/>
  <c r="C243" i="3"/>
  <c r="D243" i="3" s="1"/>
  <c r="A244" i="3"/>
  <c r="B244" i="3"/>
  <c r="C244" i="3"/>
  <c r="D244" i="3" s="1"/>
  <c r="A245" i="3"/>
  <c r="B245" i="3"/>
  <c r="C245" i="3"/>
  <c r="D245" i="3" s="1"/>
  <c r="A246" i="3"/>
  <c r="B246" i="3"/>
  <c r="C246" i="3"/>
  <c r="D246" i="3" s="1"/>
  <c r="A247" i="3"/>
  <c r="B247" i="3"/>
  <c r="C247" i="3"/>
  <c r="D247" i="3" s="1"/>
  <c r="A248" i="3"/>
  <c r="B248" i="3"/>
  <c r="C248" i="3"/>
  <c r="D248" i="3"/>
  <c r="A249" i="3"/>
  <c r="B249" i="3"/>
  <c r="C249" i="3"/>
  <c r="D249" i="3" s="1"/>
  <c r="A250" i="3"/>
  <c r="B250" i="3"/>
  <c r="C250" i="3"/>
  <c r="D250" i="3" s="1"/>
  <c r="A251" i="3"/>
  <c r="B251" i="3"/>
  <c r="C251" i="3"/>
  <c r="D251" i="3" s="1"/>
  <c r="A252" i="3"/>
  <c r="B252" i="3"/>
  <c r="C252" i="3"/>
  <c r="D252" i="3" s="1"/>
  <c r="A253" i="3"/>
  <c r="B253" i="3"/>
  <c r="C253" i="3"/>
  <c r="D253" i="3" s="1"/>
  <c r="A254" i="3"/>
  <c r="B254" i="3"/>
  <c r="C254" i="3"/>
  <c r="D254" i="3" s="1"/>
  <c r="A255" i="3"/>
  <c r="B255" i="3"/>
  <c r="C255" i="3"/>
  <c r="D255" i="3" s="1"/>
  <c r="A256" i="3"/>
  <c r="B256" i="3"/>
  <c r="C256" i="3"/>
  <c r="D256" i="3" s="1"/>
  <c r="A257" i="3"/>
  <c r="B257" i="3"/>
  <c r="C257" i="3"/>
  <c r="D257" i="3" s="1"/>
  <c r="A258" i="3"/>
  <c r="B258" i="3"/>
  <c r="C258" i="3"/>
  <c r="D258" i="3" s="1"/>
  <c r="A259" i="3"/>
  <c r="B259" i="3"/>
  <c r="C259" i="3"/>
  <c r="D259" i="3" s="1"/>
  <c r="A260" i="3"/>
  <c r="B260" i="3"/>
  <c r="C260" i="3"/>
  <c r="D260" i="3" s="1"/>
  <c r="A261" i="3"/>
  <c r="B261" i="3"/>
  <c r="C261" i="3"/>
  <c r="D261" i="3" s="1"/>
  <c r="A262" i="3"/>
  <c r="B262" i="3"/>
  <c r="C262" i="3"/>
  <c r="D262" i="3" s="1"/>
  <c r="A263" i="3"/>
  <c r="B263" i="3"/>
  <c r="C263" i="3"/>
  <c r="D263" i="3" s="1"/>
  <c r="A264" i="3"/>
  <c r="B264" i="3"/>
  <c r="C264" i="3"/>
  <c r="D264" i="3" s="1"/>
  <c r="A265" i="3"/>
  <c r="B265" i="3"/>
  <c r="C265" i="3"/>
  <c r="D265" i="3" s="1"/>
  <c r="A266" i="3"/>
  <c r="B266" i="3"/>
  <c r="C266" i="3"/>
  <c r="D266" i="3" s="1"/>
  <c r="A267" i="3"/>
  <c r="B267" i="3"/>
  <c r="C267" i="3"/>
  <c r="D267" i="3" s="1"/>
  <c r="A268" i="3"/>
  <c r="B268" i="3"/>
  <c r="C268" i="3"/>
  <c r="D268" i="3" s="1"/>
  <c r="A269" i="3"/>
  <c r="B269" i="3"/>
  <c r="C269" i="3"/>
  <c r="D269" i="3" s="1"/>
  <c r="A270" i="3"/>
  <c r="B270" i="3"/>
  <c r="C270" i="3"/>
  <c r="D270" i="3" s="1"/>
  <c r="A271" i="3"/>
  <c r="B271" i="3"/>
  <c r="C271" i="3"/>
  <c r="D271" i="3" s="1"/>
  <c r="A272" i="3"/>
  <c r="B272" i="3"/>
  <c r="C272" i="3"/>
  <c r="D272" i="3"/>
  <c r="A273" i="3"/>
  <c r="B273" i="3"/>
  <c r="C273" i="3"/>
  <c r="D273" i="3" s="1"/>
  <c r="A274" i="3"/>
  <c r="B274" i="3"/>
  <c r="C274" i="3"/>
  <c r="D274" i="3" s="1"/>
  <c r="A275" i="3"/>
  <c r="B275" i="3"/>
  <c r="C275" i="3"/>
  <c r="D275" i="3" s="1"/>
  <c r="A276" i="3"/>
  <c r="B276" i="3"/>
  <c r="C276" i="3"/>
  <c r="D276" i="3" s="1"/>
  <c r="A277" i="3"/>
  <c r="B277" i="3"/>
  <c r="C277" i="3"/>
  <c r="D277" i="3" s="1"/>
  <c r="A278" i="3"/>
  <c r="B278" i="3"/>
  <c r="C278" i="3"/>
  <c r="D278" i="3" s="1"/>
  <c r="A279" i="3"/>
  <c r="B279" i="3"/>
  <c r="C279" i="3"/>
  <c r="D279" i="3" s="1"/>
  <c r="A280" i="3"/>
  <c r="B280" i="3"/>
  <c r="C280" i="3"/>
  <c r="D280" i="3" s="1"/>
  <c r="A281" i="3"/>
  <c r="B281" i="3"/>
  <c r="C281" i="3"/>
  <c r="D281" i="3" s="1"/>
  <c r="A282" i="3"/>
  <c r="B282" i="3"/>
  <c r="C282" i="3"/>
  <c r="D282" i="3" s="1"/>
  <c r="A283" i="3"/>
  <c r="B283" i="3"/>
  <c r="C283" i="3"/>
  <c r="D283" i="3" s="1"/>
  <c r="A284" i="3"/>
  <c r="B284" i="3"/>
  <c r="C284" i="3"/>
  <c r="D284" i="3" s="1"/>
  <c r="A285" i="3"/>
  <c r="B285" i="3"/>
  <c r="C285" i="3"/>
  <c r="D285" i="3" s="1"/>
  <c r="A286" i="3"/>
  <c r="B286" i="3"/>
  <c r="C286" i="3"/>
  <c r="D286" i="3" s="1"/>
  <c r="A287" i="3"/>
  <c r="B287" i="3"/>
  <c r="C287" i="3"/>
  <c r="D287" i="3" s="1"/>
  <c r="A288" i="3"/>
  <c r="B288" i="3"/>
  <c r="C288" i="3"/>
  <c r="D288" i="3" s="1"/>
  <c r="A289" i="3"/>
  <c r="B289" i="3"/>
  <c r="C289" i="3"/>
  <c r="D289" i="3" s="1"/>
  <c r="A290" i="3"/>
  <c r="B290" i="3"/>
  <c r="C290" i="3"/>
  <c r="D290" i="3" s="1"/>
  <c r="A291" i="3"/>
  <c r="B291" i="3"/>
  <c r="C291" i="3"/>
  <c r="D291" i="3" s="1"/>
  <c r="A292" i="3"/>
  <c r="B292" i="3"/>
  <c r="C292" i="3"/>
  <c r="D292" i="3"/>
  <c r="A293" i="3"/>
  <c r="B293" i="3"/>
  <c r="C293" i="3"/>
  <c r="D293" i="3" s="1"/>
  <c r="A294" i="3"/>
  <c r="B294" i="3"/>
  <c r="C294" i="3"/>
  <c r="D294" i="3" s="1"/>
  <c r="A295" i="3"/>
  <c r="B295" i="3"/>
  <c r="C295" i="3"/>
  <c r="D295" i="3" s="1"/>
  <c r="A296" i="3"/>
  <c r="B296" i="3"/>
  <c r="C296" i="3"/>
  <c r="D296" i="3" s="1"/>
  <c r="A297" i="3"/>
  <c r="B297" i="3"/>
  <c r="C297" i="3"/>
  <c r="D297" i="3" s="1"/>
  <c r="A298" i="3"/>
  <c r="B298" i="3"/>
  <c r="C298" i="3"/>
  <c r="D298" i="3" s="1"/>
  <c r="A299" i="3"/>
  <c r="B299" i="3"/>
  <c r="C299" i="3"/>
  <c r="D299" i="3" s="1"/>
  <c r="A300" i="3"/>
  <c r="B300" i="3"/>
  <c r="C300" i="3"/>
  <c r="D300" i="3" s="1"/>
  <c r="A301" i="3"/>
  <c r="B301" i="3"/>
  <c r="C301" i="3"/>
  <c r="D301" i="3" s="1"/>
  <c r="A302" i="3"/>
  <c r="B302" i="3"/>
  <c r="C302" i="3"/>
  <c r="D302" i="3" s="1"/>
  <c r="A303" i="3"/>
  <c r="B303" i="3"/>
  <c r="C303" i="3"/>
  <c r="D303" i="3" s="1"/>
  <c r="A304" i="3"/>
  <c r="B304" i="3"/>
  <c r="C304" i="3"/>
  <c r="D304" i="3"/>
  <c r="A305" i="3"/>
  <c r="B305" i="3"/>
  <c r="C305" i="3"/>
  <c r="D305" i="3" s="1"/>
  <c r="A306" i="3"/>
  <c r="B306" i="3"/>
  <c r="C306" i="3"/>
  <c r="D306" i="3" s="1"/>
  <c r="A307" i="3"/>
  <c r="B307" i="3"/>
  <c r="C307" i="3"/>
  <c r="D307" i="3" s="1"/>
  <c r="A308" i="3"/>
  <c r="B308" i="3"/>
  <c r="C308" i="3"/>
  <c r="D308" i="3" s="1"/>
  <c r="A309" i="3"/>
  <c r="B309" i="3"/>
  <c r="C309" i="3"/>
  <c r="D309" i="3" s="1"/>
  <c r="A310" i="3"/>
  <c r="B310" i="3"/>
  <c r="C310" i="3"/>
  <c r="D310" i="3" s="1"/>
  <c r="A311" i="3"/>
  <c r="B311" i="3"/>
  <c r="C311" i="3"/>
  <c r="D311" i="3" s="1"/>
  <c r="A312" i="3"/>
  <c r="B312" i="3"/>
  <c r="C312" i="3"/>
  <c r="D312" i="3"/>
  <c r="A313" i="3"/>
  <c r="B313" i="3"/>
  <c r="C313" i="3"/>
  <c r="D313" i="3" s="1"/>
  <c r="A314" i="3"/>
  <c r="B314" i="3"/>
  <c r="C314" i="3"/>
  <c r="D314" i="3" s="1"/>
  <c r="A315" i="3"/>
  <c r="B315" i="3"/>
  <c r="C315" i="3"/>
  <c r="D315" i="3" s="1"/>
  <c r="A316" i="3"/>
  <c r="B316" i="3"/>
  <c r="C316" i="3"/>
  <c r="D316" i="3" s="1"/>
  <c r="A317" i="3"/>
  <c r="B317" i="3"/>
  <c r="C317" i="3"/>
  <c r="D317" i="3" s="1"/>
  <c r="A318" i="3"/>
  <c r="B318" i="3"/>
  <c r="C318" i="3"/>
  <c r="D318" i="3" s="1"/>
  <c r="A319" i="3"/>
  <c r="B319" i="3"/>
  <c r="C319" i="3"/>
  <c r="D319" i="3" s="1"/>
  <c r="A320" i="3"/>
  <c r="B320" i="3"/>
  <c r="C320" i="3"/>
  <c r="D320" i="3" s="1"/>
  <c r="A321" i="3"/>
  <c r="B321" i="3"/>
  <c r="C321" i="3"/>
  <c r="D321" i="3" s="1"/>
  <c r="A322" i="3"/>
  <c r="B322" i="3"/>
  <c r="C322" i="3"/>
  <c r="D322" i="3" s="1"/>
  <c r="A323" i="3"/>
  <c r="B323" i="3"/>
  <c r="C323" i="3"/>
  <c r="D323" i="3" s="1"/>
  <c r="A324" i="3"/>
  <c r="B324" i="3"/>
  <c r="C324" i="3"/>
  <c r="D324" i="3"/>
  <c r="A325" i="3"/>
  <c r="B325" i="3"/>
  <c r="C325" i="3"/>
  <c r="D325" i="3" s="1"/>
  <c r="A326" i="3"/>
  <c r="B326" i="3"/>
  <c r="C326" i="3"/>
  <c r="D326" i="3" s="1"/>
  <c r="A327" i="3"/>
  <c r="B327" i="3"/>
  <c r="C327" i="3"/>
  <c r="D327" i="3" s="1"/>
  <c r="A328" i="3"/>
  <c r="B328" i="3"/>
  <c r="C328" i="3"/>
  <c r="D328" i="3" s="1"/>
  <c r="A329" i="3"/>
  <c r="B329" i="3"/>
  <c r="C329" i="3"/>
  <c r="D329" i="3" s="1"/>
  <c r="A330" i="3"/>
  <c r="B330" i="3"/>
  <c r="C330" i="3"/>
  <c r="D330" i="3" s="1"/>
  <c r="A331" i="3"/>
  <c r="B331" i="3"/>
  <c r="C331" i="3"/>
  <c r="D331" i="3" s="1"/>
  <c r="A332" i="3"/>
  <c r="B332" i="3"/>
  <c r="C332" i="3"/>
  <c r="D332" i="3" s="1"/>
  <c r="A333" i="3"/>
  <c r="B333" i="3"/>
  <c r="C333" i="3"/>
  <c r="D333" i="3" s="1"/>
  <c r="A334" i="3"/>
  <c r="B334" i="3"/>
  <c r="C334" i="3"/>
  <c r="D334" i="3" s="1"/>
  <c r="A335" i="3"/>
  <c r="B335" i="3"/>
  <c r="C335" i="3"/>
  <c r="D335" i="3" s="1"/>
  <c r="A336" i="3"/>
  <c r="B336" i="3"/>
  <c r="C336" i="3"/>
  <c r="D336" i="3" s="1"/>
  <c r="A337" i="3"/>
  <c r="B337" i="3"/>
  <c r="C337" i="3"/>
  <c r="D337" i="3" s="1"/>
  <c r="A338" i="3"/>
  <c r="B338" i="3"/>
  <c r="C338" i="3"/>
  <c r="D338" i="3" s="1"/>
  <c r="A339" i="3"/>
  <c r="B339" i="3"/>
  <c r="C339" i="3"/>
  <c r="D339" i="3" s="1"/>
  <c r="A340" i="3"/>
  <c r="B340" i="3"/>
  <c r="C340" i="3"/>
  <c r="D340" i="3" s="1"/>
  <c r="A341" i="3"/>
  <c r="B341" i="3"/>
  <c r="C341" i="3"/>
  <c r="D341" i="3" s="1"/>
  <c r="A342" i="3"/>
  <c r="B342" i="3"/>
  <c r="C342" i="3"/>
  <c r="D342" i="3" s="1"/>
  <c r="A343" i="3"/>
  <c r="B343" i="3"/>
  <c r="C343" i="3"/>
  <c r="D343" i="3" s="1"/>
  <c r="A344" i="3"/>
  <c r="B344" i="3"/>
  <c r="C344" i="3"/>
  <c r="D344" i="3" s="1"/>
  <c r="A345" i="3"/>
  <c r="B345" i="3"/>
  <c r="C345" i="3"/>
  <c r="D345" i="3" s="1"/>
  <c r="A346" i="3"/>
  <c r="B346" i="3"/>
  <c r="C346" i="3"/>
  <c r="D346" i="3"/>
  <c r="A347" i="3"/>
  <c r="B347" i="3"/>
  <c r="C347" i="3"/>
  <c r="D347" i="3" s="1"/>
  <c r="A348" i="3"/>
  <c r="B348" i="3"/>
  <c r="C348" i="3"/>
  <c r="D348" i="3" s="1"/>
  <c r="A349" i="3"/>
  <c r="B349" i="3"/>
  <c r="C349" i="3"/>
  <c r="D349" i="3" s="1"/>
  <c r="A350" i="3"/>
  <c r="B350" i="3"/>
  <c r="C350" i="3"/>
  <c r="D350" i="3" s="1"/>
  <c r="A351" i="3"/>
  <c r="B351" i="3"/>
  <c r="C351" i="3"/>
  <c r="D351" i="3" s="1"/>
  <c r="A352" i="3"/>
  <c r="B352" i="3"/>
  <c r="C352" i="3"/>
  <c r="D352" i="3" s="1"/>
  <c r="A353" i="3"/>
  <c r="B353" i="3"/>
  <c r="C353" i="3"/>
  <c r="D353" i="3" s="1"/>
  <c r="A354" i="3"/>
  <c r="B354" i="3"/>
  <c r="C354" i="3"/>
  <c r="D354" i="3" s="1"/>
  <c r="A355" i="3"/>
  <c r="B355" i="3"/>
  <c r="C355" i="3"/>
  <c r="D355" i="3" s="1"/>
  <c r="A356" i="3"/>
  <c r="B356" i="3"/>
  <c r="C356" i="3"/>
  <c r="D356" i="3"/>
  <c r="A357" i="3"/>
  <c r="B357" i="3"/>
  <c r="C357" i="3"/>
  <c r="D357" i="3" s="1"/>
  <c r="A358" i="3"/>
  <c r="B358" i="3"/>
  <c r="C358" i="3"/>
  <c r="D358" i="3" s="1"/>
  <c r="A359" i="3"/>
  <c r="B359" i="3"/>
  <c r="C359" i="3"/>
  <c r="D359" i="3" s="1"/>
  <c r="A360" i="3"/>
  <c r="B360" i="3"/>
  <c r="C360" i="3"/>
  <c r="D360" i="3" s="1"/>
  <c r="A361" i="3"/>
  <c r="B361" i="3"/>
  <c r="C361" i="3"/>
  <c r="D361" i="3" s="1"/>
  <c r="A362" i="3"/>
  <c r="B362" i="3"/>
  <c r="C362" i="3"/>
  <c r="D362" i="3" s="1"/>
  <c r="A363" i="3"/>
  <c r="B363" i="3"/>
  <c r="C363" i="3"/>
  <c r="D363" i="3" s="1"/>
  <c r="A364" i="3"/>
  <c r="B364" i="3"/>
  <c r="C364" i="3"/>
  <c r="D364" i="3" s="1"/>
  <c r="A365" i="3"/>
  <c r="B365" i="3"/>
  <c r="C365" i="3"/>
  <c r="D365" i="3" s="1"/>
  <c r="A366" i="3"/>
  <c r="B366" i="3"/>
  <c r="C366" i="3"/>
  <c r="D366" i="3" s="1"/>
  <c r="A367" i="3"/>
  <c r="B367" i="3"/>
  <c r="C367" i="3"/>
  <c r="D367" i="3" s="1"/>
  <c r="A368" i="3"/>
  <c r="B368" i="3"/>
  <c r="C368" i="3"/>
  <c r="D368" i="3" s="1"/>
  <c r="A369" i="3"/>
  <c r="B369" i="3"/>
  <c r="C369" i="3"/>
  <c r="D369" i="3" s="1"/>
  <c r="A370" i="3"/>
  <c r="B370" i="3"/>
  <c r="C370" i="3"/>
  <c r="D370" i="3" s="1"/>
  <c r="A371" i="3"/>
  <c r="B371" i="3"/>
  <c r="C371" i="3"/>
  <c r="D371" i="3" s="1"/>
  <c r="A372" i="3"/>
  <c r="B372" i="3"/>
  <c r="C372" i="3"/>
  <c r="D372" i="3" s="1"/>
  <c r="A373" i="3"/>
  <c r="B373" i="3"/>
  <c r="C373" i="3"/>
  <c r="D373" i="3" s="1"/>
  <c r="A374" i="3"/>
  <c r="B374" i="3"/>
  <c r="C374" i="3"/>
  <c r="D374" i="3" s="1"/>
  <c r="A375" i="3"/>
  <c r="B375" i="3"/>
  <c r="C375" i="3"/>
  <c r="D375" i="3" s="1"/>
  <c r="A376" i="3"/>
  <c r="B376" i="3"/>
  <c r="C376" i="3"/>
  <c r="D376" i="3" s="1"/>
  <c r="A377" i="3"/>
  <c r="B377" i="3"/>
  <c r="C377" i="3"/>
  <c r="D377" i="3" s="1"/>
  <c r="A378" i="3"/>
  <c r="B378" i="3"/>
  <c r="C378" i="3"/>
  <c r="D378" i="3"/>
  <c r="A379" i="3"/>
  <c r="B379" i="3"/>
  <c r="C379" i="3"/>
  <c r="D379" i="3" s="1"/>
  <c r="A380" i="3"/>
  <c r="B380" i="3"/>
  <c r="C380" i="3"/>
  <c r="D380" i="3" s="1"/>
  <c r="A381" i="3"/>
  <c r="B381" i="3"/>
  <c r="C381" i="3"/>
  <c r="D381" i="3" s="1"/>
  <c r="A382" i="3"/>
  <c r="B382" i="3"/>
  <c r="C382" i="3"/>
  <c r="D382" i="3" s="1"/>
  <c r="A383" i="3"/>
  <c r="B383" i="3"/>
  <c r="C383" i="3"/>
  <c r="D383" i="3" s="1"/>
  <c r="A384" i="3"/>
  <c r="B384" i="3"/>
  <c r="C384" i="3"/>
  <c r="D384" i="3" s="1"/>
  <c r="A385" i="3"/>
  <c r="B385" i="3"/>
  <c r="C385" i="3"/>
  <c r="D385" i="3" s="1"/>
  <c r="A386" i="3"/>
  <c r="B386" i="3"/>
  <c r="C386" i="3"/>
  <c r="D386" i="3" s="1"/>
  <c r="A387" i="3"/>
  <c r="B387" i="3"/>
  <c r="C387" i="3"/>
  <c r="D387" i="3" s="1"/>
  <c r="A388" i="3"/>
  <c r="B388" i="3"/>
  <c r="C388" i="3"/>
  <c r="D388" i="3"/>
  <c r="A389" i="3"/>
  <c r="B389" i="3"/>
  <c r="C389" i="3"/>
  <c r="D389" i="3" s="1"/>
  <c r="A390" i="3"/>
  <c r="B390" i="3"/>
  <c r="C390" i="3"/>
  <c r="D390" i="3" s="1"/>
  <c r="A391" i="3"/>
  <c r="B391" i="3"/>
  <c r="C391" i="3"/>
  <c r="D391" i="3" s="1"/>
  <c r="A392" i="3"/>
  <c r="B392" i="3"/>
  <c r="C392" i="3"/>
  <c r="D392" i="3" s="1"/>
  <c r="A393" i="3"/>
  <c r="B393" i="3"/>
  <c r="C393" i="3"/>
  <c r="D393" i="3" s="1"/>
  <c r="A394" i="3"/>
  <c r="B394" i="3"/>
  <c r="C394" i="3"/>
  <c r="D394" i="3" s="1"/>
  <c r="A395" i="3"/>
  <c r="B395" i="3"/>
  <c r="C395" i="3"/>
  <c r="D395" i="3" s="1"/>
  <c r="A396" i="3"/>
  <c r="B396" i="3"/>
  <c r="C396" i="3"/>
  <c r="D396" i="3" s="1"/>
  <c r="A397" i="3"/>
  <c r="B397" i="3"/>
  <c r="C397" i="3"/>
  <c r="D397" i="3" s="1"/>
  <c r="A398" i="3"/>
  <c r="B398" i="3"/>
  <c r="C398" i="3"/>
  <c r="D398" i="3" s="1"/>
  <c r="A399" i="3"/>
  <c r="B399" i="3"/>
  <c r="C399" i="3"/>
  <c r="D399" i="3" s="1"/>
  <c r="A400" i="3"/>
  <c r="B400" i="3"/>
  <c r="C400" i="3"/>
  <c r="D400" i="3" s="1"/>
  <c r="A401" i="3"/>
  <c r="B401" i="3"/>
  <c r="C401" i="3"/>
  <c r="D401" i="3" s="1"/>
  <c r="A402" i="3"/>
  <c r="B402" i="3"/>
  <c r="C402" i="3"/>
  <c r="D402" i="3" s="1"/>
  <c r="A403" i="3"/>
  <c r="B403" i="3"/>
  <c r="C403" i="3"/>
  <c r="D403" i="3" s="1"/>
  <c r="A404" i="3"/>
  <c r="B404" i="3"/>
  <c r="C404" i="3"/>
  <c r="D404" i="3" s="1"/>
  <c r="A405" i="3"/>
  <c r="B405" i="3"/>
  <c r="C405" i="3"/>
  <c r="D405" i="3" s="1"/>
  <c r="A406" i="3"/>
  <c r="B406" i="3"/>
  <c r="C406" i="3"/>
  <c r="D406" i="3" s="1"/>
  <c r="A407" i="3"/>
  <c r="B407" i="3"/>
  <c r="C407" i="3"/>
  <c r="D407" i="3" s="1"/>
  <c r="A408" i="3"/>
  <c r="B408" i="3"/>
  <c r="C408" i="3"/>
  <c r="D408" i="3" s="1"/>
  <c r="A409" i="3"/>
  <c r="B409" i="3"/>
  <c r="C409" i="3"/>
  <c r="D409" i="3" s="1"/>
  <c r="A410" i="3"/>
  <c r="B410" i="3"/>
  <c r="C410" i="3"/>
  <c r="D410" i="3"/>
  <c r="A411" i="3"/>
  <c r="B411" i="3"/>
  <c r="C411" i="3"/>
  <c r="D411" i="3" s="1"/>
  <c r="A412" i="3"/>
  <c r="B412" i="3"/>
  <c r="C412" i="3"/>
  <c r="D412" i="3" s="1"/>
  <c r="A413" i="3"/>
  <c r="B413" i="3"/>
  <c r="C413" i="3"/>
  <c r="D413" i="3" s="1"/>
  <c r="A414" i="3"/>
  <c r="B414" i="3"/>
  <c r="C414" i="3"/>
  <c r="D414" i="3" s="1"/>
  <c r="A415" i="3"/>
  <c r="B415" i="3"/>
  <c r="C415" i="3"/>
  <c r="D415" i="3" s="1"/>
  <c r="A416" i="3"/>
  <c r="B416" i="3"/>
  <c r="C416" i="3"/>
  <c r="D416" i="3" s="1"/>
  <c r="A417" i="3"/>
  <c r="B417" i="3"/>
  <c r="C417" i="3"/>
  <c r="D417" i="3" s="1"/>
  <c r="A418" i="3"/>
  <c r="B418" i="3"/>
  <c r="C418" i="3"/>
  <c r="D418" i="3" s="1"/>
  <c r="A419" i="3"/>
  <c r="B419" i="3"/>
  <c r="C419" i="3"/>
  <c r="D419" i="3" s="1"/>
  <c r="A420" i="3"/>
  <c r="B420" i="3"/>
  <c r="C420" i="3"/>
  <c r="D420" i="3"/>
  <c r="A421" i="3"/>
  <c r="B421" i="3"/>
  <c r="C421" i="3"/>
  <c r="D421" i="3" s="1"/>
  <c r="A422" i="3"/>
  <c r="B422" i="3"/>
  <c r="C422" i="3"/>
  <c r="D422" i="3" s="1"/>
  <c r="A423" i="3"/>
  <c r="B423" i="3"/>
  <c r="C423" i="3"/>
  <c r="D423" i="3" s="1"/>
  <c r="A424" i="3"/>
  <c r="B424" i="3"/>
  <c r="C424" i="3"/>
  <c r="D424" i="3" s="1"/>
  <c r="A425" i="3"/>
  <c r="B425" i="3"/>
  <c r="C425" i="3"/>
  <c r="D425" i="3" s="1"/>
  <c r="A426" i="3"/>
  <c r="B426" i="3"/>
  <c r="C426" i="3"/>
  <c r="D426" i="3" s="1"/>
  <c r="A427" i="3"/>
  <c r="B427" i="3"/>
  <c r="C427" i="3"/>
  <c r="D427" i="3" s="1"/>
  <c r="A428" i="3"/>
  <c r="B428" i="3"/>
  <c r="C428" i="3"/>
  <c r="D428" i="3" s="1"/>
  <c r="A429" i="3"/>
  <c r="B429" i="3"/>
  <c r="C429" i="3"/>
  <c r="D429" i="3" s="1"/>
  <c r="A430" i="3"/>
  <c r="B430" i="3"/>
  <c r="C430" i="3"/>
  <c r="D430" i="3" s="1"/>
  <c r="A431" i="3"/>
  <c r="B431" i="3"/>
  <c r="C431" i="3"/>
  <c r="D431" i="3" s="1"/>
  <c r="A432" i="3"/>
  <c r="B432" i="3"/>
  <c r="C432" i="3"/>
  <c r="D432" i="3" s="1"/>
  <c r="A433" i="3"/>
  <c r="B433" i="3"/>
  <c r="C433" i="3"/>
  <c r="D433" i="3" s="1"/>
  <c r="A434" i="3"/>
  <c r="B434" i="3"/>
  <c r="C434" i="3"/>
  <c r="D434" i="3" s="1"/>
  <c r="A435" i="3"/>
  <c r="B435" i="3"/>
  <c r="C435" i="3"/>
  <c r="D435" i="3" s="1"/>
  <c r="A436" i="3"/>
  <c r="B436" i="3"/>
  <c r="C436" i="3"/>
  <c r="D436" i="3" s="1"/>
  <c r="A437" i="3"/>
  <c r="B437" i="3"/>
  <c r="C437" i="3"/>
  <c r="D437" i="3" s="1"/>
  <c r="A438" i="3"/>
  <c r="B438" i="3"/>
  <c r="C438" i="3"/>
  <c r="D438" i="3" s="1"/>
  <c r="A439" i="3"/>
  <c r="B439" i="3"/>
  <c r="C439" i="3"/>
  <c r="D439" i="3" s="1"/>
  <c r="A440" i="3"/>
  <c r="B440" i="3"/>
  <c r="C440" i="3"/>
  <c r="D440" i="3" s="1"/>
  <c r="A441" i="3"/>
  <c r="B441" i="3"/>
  <c r="C441" i="3"/>
  <c r="D441" i="3" s="1"/>
  <c r="A442" i="3"/>
  <c r="B442" i="3"/>
  <c r="C442" i="3"/>
  <c r="D442" i="3"/>
  <c r="A443" i="3"/>
  <c r="B443" i="3"/>
  <c r="C443" i="3"/>
  <c r="D443" i="3" s="1"/>
  <c r="A444" i="3"/>
  <c r="B444" i="3"/>
  <c r="C444" i="3"/>
  <c r="D444" i="3" s="1"/>
  <c r="A445" i="3"/>
  <c r="B445" i="3"/>
  <c r="C445" i="3"/>
  <c r="D445" i="3" s="1"/>
  <c r="A446" i="3"/>
  <c r="B446" i="3"/>
  <c r="C446" i="3"/>
  <c r="D446" i="3" s="1"/>
  <c r="A447" i="3"/>
  <c r="B447" i="3"/>
  <c r="C447" i="3"/>
  <c r="D447" i="3" s="1"/>
  <c r="A448" i="3"/>
  <c r="B448" i="3"/>
  <c r="C448" i="3"/>
  <c r="D448" i="3" s="1"/>
  <c r="A449" i="3"/>
  <c r="B449" i="3"/>
  <c r="C449" i="3"/>
  <c r="D449" i="3" s="1"/>
  <c r="A450" i="3"/>
  <c r="B450" i="3"/>
  <c r="C450" i="3"/>
  <c r="D450" i="3" s="1"/>
  <c r="A451" i="3"/>
  <c r="B451" i="3"/>
  <c r="C451" i="3"/>
  <c r="D451" i="3" s="1"/>
  <c r="A452" i="3"/>
  <c r="B452" i="3"/>
  <c r="C452" i="3"/>
  <c r="D452" i="3"/>
  <c r="A453" i="3"/>
  <c r="B453" i="3"/>
  <c r="C453" i="3"/>
  <c r="D453" i="3" s="1"/>
  <c r="A454" i="3"/>
  <c r="B454" i="3"/>
  <c r="C454" i="3"/>
  <c r="D454" i="3" s="1"/>
  <c r="A455" i="3"/>
  <c r="B455" i="3"/>
  <c r="C455" i="3"/>
  <c r="D455" i="3" s="1"/>
  <c r="A456" i="3"/>
  <c r="B456" i="3"/>
  <c r="C456" i="3"/>
  <c r="D456" i="3" s="1"/>
  <c r="A457" i="3"/>
  <c r="B457" i="3"/>
  <c r="C457" i="3"/>
  <c r="D457" i="3" s="1"/>
  <c r="A458" i="3"/>
  <c r="B458" i="3"/>
  <c r="C458" i="3"/>
  <c r="D458" i="3" s="1"/>
  <c r="A459" i="3"/>
  <c r="B459" i="3"/>
  <c r="C459" i="3"/>
  <c r="D459" i="3" s="1"/>
  <c r="A460" i="3"/>
  <c r="B460" i="3"/>
  <c r="C460" i="3"/>
  <c r="D460" i="3" s="1"/>
  <c r="A461" i="3"/>
  <c r="B461" i="3"/>
  <c r="C461" i="3"/>
  <c r="D461" i="3" s="1"/>
  <c r="A462" i="3"/>
  <c r="B462" i="3"/>
  <c r="C462" i="3"/>
  <c r="D462" i="3" s="1"/>
  <c r="A463" i="3"/>
  <c r="B463" i="3"/>
  <c r="C463" i="3"/>
  <c r="D463" i="3" s="1"/>
  <c r="A464" i="3"/>
  <c r="B464" i="3"/>
  <c r="C464" i="3"/>
  <c r="D464" i="3" s="1"/>
  <c r="A465" i="3"/>
  <c r="B465" i="3"/>
  <c r="C465" i="3"/>
  <c r="D465" i="3" s="1"/>
  <c r="A466" i="3"/>
  <c r="B466" i="3"/>
  <c r="C466" i="3"/>
  <c r="D466" i="3"/>
  <c r="A467" i="3"/>
  <c r="B467" i="3"/>
  <c r="C467" i="3"/>
  <c r="D467" i="3" s="1"/>
  <c r="A468" i="3"/>
  <c r="B468" i="3"/>
  <c r="C468" i="3"/>
  <c r="D468" i="3" s="1"/>
  <c r="A469" i="3"/>
  <c r="B469" i="3"/>
  <c r="C469" i="3"/>
  <c r="D469" i="3" s="1"/>
  <c r="A470" i="3"/>
  <c r="B470" i="3"/>
  <c r="C470" i="3"/>
  <c r="D470" i="3" s="1"/>
  <c r="A471" i="3"/>
  <c r="B471" i="3"/>
  <c r="C471" i="3"/>
  <c r="D471" i="3" s="1"/>
  <c r="A472" i="3"/>
  <c r="B472" i="3"/>
  <c r="C472" i="3"/>
  <c r="D472" i="3"/>
  <c r="A473" i="3"/>
  <c r="B473" i="3"/>
  <c r="C473" i="3"/>
  <c r="D473" i="3" s="1"/>
  <c r="A474" i="3"/>
  <c r="B474" i="3"/>
  <c r="C474" i="3"/>
  <c r="D474" i="3" s="1"/>
  <c r="A475" i="3"/>
  <c r="B475" i="3"/>
  <c r="C475" i="3"/>
  <c r="D475" i="3" s="1"/>
  <c r="A476" i="3"/>
  <c r="B476" i="3"/>
  <c r="C476" i="3"/>
  <c r="D476" i="3" s="1"/>
  <c r="A477" i="3"/>
  <c r="B477" i="3"/>
  <c r="C477" i="3"/>
  <c r="D477" i="3" s="1"/>
  <c r="A478" i="3"/>
  <c r="B478" i="3"/>
  <c r="C478" i="3"/>
  <c r="D478" i="3" s="1"/>
  <c r="A479" i="3"/>
  <c r="B479" i="3"/>
  <c r="C479" i="3"/>
  <c r="D479" i="3" s="1"/>
  <c r="A480" i="3"/>
  <c r="B480" i="3"/>
  <c r="C480" i="3"/>
  <c r="D480" i="3" s="1"/>
  <c r="A481" i="3"/>
  <c r="B481" i="3"/>
  <c r="C481" i="3"/>
  <c r="D481" i="3" s="1"/>
  <c r="A482" i="3"/>
  <c r="B482" i="3"/>
  <c r="C482" i="3"/>
  <c r="D482" i="3" s="1"/>
  <c r="A483" i="3"/>
  <c r="B483" i="3"/>
  <c r="C483" i="3"/>
  <c r="D483" i="3" s="1"/>
  <c r="A484" i="3"/>
  <c r="B484" i="3"/>
  <c r="C484" i="3"/>
  <c r="D484" i="3" s="1"/>
  <c r="A485" i="3"/>
  <c r="B485" i="3"/>
  <c r="C485" i="3"/>
  <c r="D485" i="3" s="1"/>
  <c r="A486" i="3"/>
  <c r="B486" i="3"/>
  <c r="C486" i="3"/>
  <c r="D486" i="3" s="1"/>
  <c r="A487" i="3"/>
  <c r="B487" i="3"/>
  <c r="C487" i="3"/>
  <c r="D487" i="3" s="1"/>
  <c r="A488" i="3"/>
  <c r="B488" i="3"/>
  <c r="C488" i="3"/>
  <c r="D488" i="3" s="1"/>
  <c r="A489" i="3"/>
  <c r="B489" i="3"/>
  <c r="C489" i="3"/>
  <c r="D489" i="3" s="1"/>
  <c r="A490" i="3"/>
  <c r="B490" i="3"/>
  <c r="C490" i="3"/>
  <c r="D490" i="3" s="1"/>
  <c r="A491" i="3"/>
  <c r="B491" i="3"/>
  <c r="C491" i="3"/>
  <c r="D491" i="3" s="1"/>
  <c r="A492" i="3"/>
  <c r="B492" i="3"/>
  <c r="C492" i="3"/>
  <c r="D492" i="3"/>
  <c r="A493" i="3"/>
  <c r="B493" i="3"/>
  <c r="C493" i="3"/>
  <c r="D493" i="3" s="1"/>
  <c r="A494" i="3"/>
  <c r="B494" i="3"/>
  <c r="C494" i="3"/>
  <c r="D494" i="3" s="1"/>
  <c r="A495" i="3"/>
  <c r="B495" i="3"/>
  <c r="C495" i="3"/>
  <c r="D495" i="3" s="1"/>
  <c r="A496" i="3"/>
  <c r="B496" i="3"/>
  <c r="C496" i="3"/>
  <c r="D496" i="3" s="1"/>
  <c r="A497" i="3"/>
  <c r="B497" i="3"/>
  <c r="C497" i="3"/>
  <c r="D497" i="3" s="1"/>
  <c r="A498" i="3"/>
  <c r="B498" i="3"/>
  <c r="C498" i="3"/>
  <c r="D498" i="3" s="1"/>
  <c r="A499" i="3"/>
  <c r="B499" i="3"/>
  <c r="C499" i="3"/>
  <c r="D499" i="3" s="1"/>
  <c r="A500" i="3"/>
  <c r="B500" i="3"/>
  <c r="C500" i="3"/>
  <c r="D500" i="3" s="1"/>
  <c r="A501" i="3"/>
  <c r="B501" i="3"/>
  <c r="C501" i="3"/>
  <c r="D501" i="3" s="1"/>
  <c r="A502" i="3"/>
  <c r="B502" i="3"/>
  <c r="C502" i="3"/>
  <c r="D502" i="3" s="1"/>
  <c r="A503" i="3"/>
  <c r="B503" i="3"/>
  <c r="C503" i="3"/>
  <c r="D503" i="3" s="1"/>
  <c r="A504" i="3"/>
  <c r="B504" i="3"/>
  <c r="C504" i="3"/>
  <c r="D504" i="3"/>
  <c r="A505" i="3"/>
  <c r="B505" i="3"/>
  <c r="C505" i="3"/>
  <c r="D505" i="3" s="1"/>
  <c r="A506" i="3"/>
  <c r="B506" i="3"/>
  <c r="C506" i="3"/>
  <c r="D506" i="3" s="1"/>
  <c r="A507" i="3"/>
  <c r="B507" i="3"/>
  <c r="C507" i="3"/>
  <c r="D507" i="3" s="1"/>
  <c r="A508" i="3"/>
  <c r="B508" i="3"/>
  <c r="C508" i="3"/>
  <c r="D508" i="3" s="1"/>
  <c r="A509" i="3"/>
  <c r="B509" i="3"/>
  <c r="C509" i="3"/>
  <c r="D509" i="3" s="1"/>
  <c r="A510" i="3"/>
  <c r="B510" i="3"/>
  <c r="C510" i="3"/>
  <c r="D510" i="3" s="1"/>
  <c r="A511" i="3"/>
  <c r="B511" i="3"/>
  <c r="C511" i="3"/>
  <c r="D511" i="3" s="1"/>
  <c r="A512" i="3"/>
  <c r="B512" i="3"/>
  <c r="C512" i="3"/>
  <c r="D512" i="3"/>
  <c r="A513" i="3"/>
  <c r="B513" i="3"/>
  <c r="C513" i="3"/>
  <c r="D513" i="3" s="1"/>
  <c r="A514" i="3"/>
  <c r="B514" i="3"/>
  <c r="C514" i="3"/>
  <c r="D514" i="3" s="1"/>
  <c r="A515" i="3"/>
  <c r="B515" i="3"/>
  <c r="C515" i="3"/>
  <c r="D515" i="3" s="1"/>
  <c r="A516" i="3"/>
  <c r="B516" i="3"/>
  <c r="C516" i="3"/>
  <c r="D516" i="3" s="1"/>
  <c r="A517" i="3"/>
  <c r="B517" i="3"/>
  <c r="C517" i="3"/>
  <c r="D517" i="3" s="1"/>
  <c r="A518" i="3"/>
  <c r="B518" i="3"/>
  <c r="C518" i="3"/>
  <c r="D518" i="3" s="1"/>
  <c r="A519" i="3"/>
  <c r="B519" i="3"/>
  <c r="C519" i="3"/>
  <c r="D519" i="3" s="1"/>
  <c r="A520" i="3"/>
  <c r="B520" i="3"/>
  <c r="C520" i="3"/>
  <c r="D520" i="3" s="1"/>
  <c r="A521" i="3"/>
  <c r="B521" i="3"/>
  <c r="C521" i="3"/>
  <c r="D521" i="3" s="1"/>
  <c r="A522" i="3"/>
  <c r="B522" i="3"/>
  <c r="C522" i="3"/>
  <c r="D522" i="3" s="1"/>
  <c r="A523" i="3"/>
  <c r="B523" i="3"/>
  <c r="C523" i="3"/>
  <c r="D523" i="3" s="1"/>
  <c r="A524" i="3"/>
  <c r="B524" i="3"/>
  <c r="C524" i="3"/>
  <c r="D524" i="3"/>
  <c r="A525" i="3"/>
  <c r="B525" i="3"/>
  <c r="C525" i="3"/>
  <c r="D525" i="3" s="1"/>
  <c r="A526" i="3"/>
  <c r="B526" i="3"/>
  <c r="C526" i="3"/>
  <c r="D526" i="3" s="1"/>
  <c r="A527" i="3"/>
  <c r="B527" i="3"/>
  <c r="C527" i="3"/>
  <c r="D527" i="3" s="1"/>
  <c r="A528" i="3"/>
  <c r="B528" i="3"/>
  <c r="C528" i="3"/>
  <c r="D528" i="3" s="1"/>
  <c r="A529" i="3"/>
  <c r="B529" i="3"/>
  <c r="C529" i="3"/>
  <c r="D529" i="3" s="1"/>
  <c r="A530" i="3"/>
  <c r="B530" i="3"/>
  <c r="C530" i="3"/>
  <c r="D530" i="3" s="1"/>
  <c r="A531" i="3"/>
  <c r="B531" i="3"/>
  <c r="C531" i="3"/>
  <c r="D531" i="3" s="1"/>
  <c r="A532" i="3"/>
  <c r="B532" i="3"/>
  <c r="C532" i="3"/>
  <c r="D532" i="3" s="1"/>
  <c r="A533" i="3"/>
  <c r="B533" i="3"/>
  <c r="C533" i="3"/>
  <c r="D533" i="3" s="1"/>
  <c r="A534" i="3"/>
  <c r="B534" i="3"/>
  <c r="C534" i="3"/>
  <c r="D534" i="3" s="1"/>
  <c r="A535" i="3"/>
  <c r="B535" i="3"/>
  <c r="C535" i="3"/>
  <c r="D535" i="3" s="1"/>
  <c r="A536" i="3"/>
  <c r="B536" i="3"/>
  <c r="C536" i="3"/>
  <c r="D536" i="3"/>
  <c r="A537" i="3"/>
  <c r="B537" i="3"/>
  <c r="C537" i="3"/>
  <c r="D537" i="3" s="1"/>
  <c r="A538" i="3"/>
  <c r="B538" i="3"/>
  <c r="C538" i="3"/>
  <c r="D538" i="3" s="1"/>
  <c r="A539" i="3"/>
  <c r="B539" i="3"/>
  <c r="C539" i="3"/>
  <c r="D539" i="3" s="1"/>
  <c r="A540" i="3"/>
  <c r="B540" i="3"/>
  <c r="C540" i="3"/>
  <c r="D540" i="3" s="1"/>
  <c r="A541" i="3"/>
  <c r="B541" i="3"/>
  <c r="C541" i="3"/>
  <c r="D541" i="3" s="1"/>
  <c r="A542" i="3"/>
  <c r="B542" i="3"/>
  <c r="C542" i="3"/>
  <c r="D542" i="3" s="1"/>
  <c r="A543" i="3"/>
  <c r="B543" i="3"/>
  <c r="C543" i="3"/>
  <c r="D543" i="3" s="1"/>
  <c r="A544" i="3"/>
  <c r="B544" i="3"/>
  <c r="C544" i="3"/>
  <c r="D544" i="3"/>
  <c r="A545" i="3"/>
  <c r="B545" i="3"/>
  <c r="C545" i="3"/>
  <c r="D545" i="3" s="1"/>
  <c r="A546" i="3"/>
  <c r="B546" i="3"/>
  <c r="C546" i="3"/>
  <c r="D546" i="3" s="1"/>
  <c r="A547" i="3"/>
  <c r="B547" i="3"/>
  <c r="C547" i="3"/>
  <c r="D547" i="3" s="1"/>
  <c r="A548" i="3"/>
  <c r="B548" i="3"/>
  <c r="C548" i="3"/>
  <c r="D548" i="3" s="1"/>
  <c r="A549" i="3"/>
  <c r="B549" i="3"/>
  <c r="C549" i="3"/>
  <c r="D549" i="3" s="1"/>
  <c r="A550" i="3"/>
  <c r="B550" i="3"/>
  <c r="C550" i="3"/>
  <c r="D550" i="3" s="1"/>
  <c r="A551" i="3"/>
  <c r="B551" i="3"/>
  <c r="C551" i="3"/>
  <c r="D551" i="3" s="1"/>
  <c r="A552" i="3"/>
  <c r="B552" i="3"/>
  <c r="C552" i="3"/>
  <c r="D552" i="3" s="1"/>
  <c r="A553" i="3"/>
  <c r="B553" i="3"/>
  <c r="C553" i="3"/>
  <c r="D553" i="3" s="1"/>
  <c r="A554" i="3"/>
  <c r="B554" i="3"/>
  <c r="C554" i="3"/>
  <c r="D554" i="3" s="1"/>
  <c r="A555" i="3"/>
  <c r="B555" i="3"/>
  <c r="C555" i="3"/>
  <c r="D555" i="3" s="1"/>
  <c r="A556" i="3"/>
  <c r="B556" i="3"/>
  <c r="C556" i="3"/>
  <c r="D556" i="3"/>
  <c r="A557" i="3"/>
  <c r="B557" i="3"/>
  <c r="C557" i="3"/>
  <c r="D557" i="3" s="1"/>
  <c r="A558" i="3"/>
  <c r="B558" i="3"/>
  <c r="C558" i="3"/>
  <c r="D558" i="3" s="1"/>
  <c r="A559" i="3"/>
  <c r="B559" i="3"/>
  <c r="C559" i="3"/>
  <c r="D559" i="3" s="1"/>
  <c r="A560" i="3"/>
  <c r="B560" i="3"/>
  <c r="C560" i="3"/>
  <c r="D560" i="3" s="1"/>
  <c r="A561" i="3"/>
  <c r="B561" i="3"/>
  <c r="C561" i="3"/>
  <c r="D561" i="3" s="1"/>
  <c r="A562" i="3"/>
  <c r="B562" i="3"/>
  <c r="C562" i="3"/>
  <c r="D562" i="3" s="1"/>
  <c r="A563" i="3"/>
  <c r="B563" i="3"/>
  <c r="C563" i="3"/>
  <c r="D563" i="3" s="1"/>
  <c r="A564" i="3"/>
  <c r="B564" i="3"/>
  <c r="C564" i="3"/>
  <c r="D564" i="3" s="1"/>
  <c r="A565" i="3"/>
  <c r="B565" i="3"/>
  <c r="C565" i="3"/>
  <c r="D565" i="3" s="1"/>
  <c r="A566" i="3"/>
  <c r="B566" i="3"/>
  <c r="C566" i="3"/>
  <c r="D566" i="3" s="1"/>
  <c r="A567" i="3"/>
  <c r="B567" i="3"/>
  <c r="C567" i="3"/>
  <c r="D567" i="3" s="1"/>
  <c r="A568" i="3"/>
  <c r="B568" i="3"/>
  <c r="C568" i="3"/>
  <c r="D568" i="3" s="1"/>
  <c r="A569" i="3"/>
  <c r="B569" i="3"/>
  <c r="C569" i="3"/>
  <c r="D569" i="3" s="1"/>
  <c r="A570" i="3"/>
  <c r="B570" i="3"/>
  <c r="C570" i="3"/>
  <c r="D570" i="3" s="1"/>
  <c r="A571" i="3"/>
  <c r="B571" i="3"/>
  <c r="C571" i="3"/>
  <c r="D571" i="3" s="1"/>
  <c r="A572" i="3"/>
  <c r="B572" i="3"/>
  <c r="C572" i="3"/>
  <c r="D572" i="3" s="1"/>
  <c r="A573" i="3"/>
  <c r="B573" i="3"/>
  <c r="C573" i="3"/>
  <c r="D573" i="3" s="1"/>
  <c r="A574" i="3"/>
  <c r="B574" i="3"/>
  <c r="C574" i="3"/>
  <c r="D574" i="3" s="1"/>
  <c r="A575" i="3"/>
  <c r="B575" i="3"/>
  <c r="C575" i="3"/>
  <c r="D575" i="3" s="1"/>
  <c r="A576" i="3"/>
  <c r="B576" i="3"/>
  <c r="C576" i="3"/>
  <c r="D576" i="3"/>
  <c r="A577" i="3"/>
  <c r="B577" i="3"/>
  <c r="C577" i="3"/>
  <c r="D577" i="3" s="1"/>
  <c r="A578" i="3"/>
  <c r="B578" i="3"/>
  <c r="C578" i="3"/>
  <c r="D578" i="3" s="1"/>
  <c r="A579" i="3"/>
  <c r="B579" i="3"/>
  <c r="C579" i="3"/>
  <c r="D579" i="3" s="1"/>
  <c r="A580" i="3"/>
  <c r="B580" i="3"/>
  <c r="C580" i="3"/>
  <c r="D580" i="3" s="1"/>
  <c r="A581" i="3"/>
  <c r="B581" i="3"/>
  <c r="C581" i="3"/>
  <c r="D581" i="3" s="1"/>
  <c r="A582" i="3"/>
  <c r="B582" i="3"/>
  <c r="C582" i="3"/>
  <c r="D582" i="3" s="1"/>
  <c r="A583" i="3"/>
  <c r="B583" i="3"/>
  <c r="C583" i="3"/>
  <c r="D583" i="3" s="1"/>
  <c r="A584" i="3"/>
  <c r="B584" i="3"/>
  <c r="C584" i="3"/>
  <c r="D584" i="3" s="1"/>
  <c r="A585" i="3"/>
  <c r="B585" i="3"/>
  <c r="C585" i="3"/>
  <c r="D585" i="3" s="1"/>
  <c r="A586" i="3"/>
  <c r="B586" i="3"/>
  <c r="C586" i="3"/>
  <c r="D586" i="3" s="1"/>
  <c r="A587" i="3"/>
  <c r="B587" i="3"/>
  <c r="C587" i="3"/>
  <c r="D587" i="3" s="1"/>
  <c r="A588" i="3"/>
  <c r="B588" i="3"/>
  <c r="C588" i="3"/>
  <c r="D588" i="3" s="1"/>
  <c r="A589" i="3"/>
  <c r="B589" i="3"/>
  <c r="C589" i="3"/>
  <c r="D589" i="3" s="1"/>
  <c r="A590" i="3"/>
  <c r="B590" i="3"/>
  <c r="C590" i="3"/>
  <c r="D590" i="3" s="1"/>
  <c r="A591" i="3"/>
  <c r="B591" i="3"/>
  <c r="C591" i="3"/>
  <c r="D591" i="3" s="1"/>
  <c r="A592" i="3"/>
  <c r="B592" i="3"/>
  <c r="C592" i="3"/>
  <c r="D592" i="3" s="1"/>
  <c r="A593" i="3"/>
  <c r="B593" i="3"/>
  <c r="C593" i="3"/>
  <c r="D593" i="3" s="1"/>
  <c r="A594" i="3"/>
  <c r="B594" i="3"/>
  <c r="C594" i="3"/>
  <c r="D594" i="3" s="1"/>
  <c r="A595" i="3"/>
  <c r="B595" i="3"/>
  <c r="C595" i="3"/>
  <c r="D595" i="3" s="1"/>
  <c r="A596" i="3"/>
  <c r="B596" i="3"/>
  <c r="C596" i="3"/>
  <c r="D596" i="3" s="1"/>
  <c r="A597" i="3"/>
  <c r="B597" i="3"/>
  <c r="C597" i="3"/>
  <c r="D597" i="3" s="1"/>
  <c r="A598" i="3"/>
  <c r="B598" i="3"/>
  <c r="C598" i="3"/>
  <c r="D598" i="3" s="1"/>
  <c r="A599" i="3"/>
  <c r="B599" i="3"/>
  <c r="C599" i="3"/>
  <c r="D599" i="3" s="1"/>
  <c r="A600" i="3"/>
  <c r="B600" i="3"/>
  <c r="C600" i="3"/>
  <c r="D600" i="3"/>
  <c r="A601" i="3"/>
  <c r="B601" i="3"/>
  <c r="C601" i="3"/>
  <c r="D601" i="3" s="1"/>
  <c r="A602" i="3"/>
  <c r="B602" i="3"/>
  <c r="C602" i="3"/>
  <c r="D602" i="3" s="1"/>
  <c r="A603" i="3"/>
  <c r="B603" i="3"/>
  <c r="C603" i="3"/>
  <c r="D603" i="3" s="1"/>
  <c r="A604" i="3"/>
  <c r="B604" i="3"/>
  <c r="C604" i="3"/>
  <c r="D604" i="3" s="1"/>
  <c r="A605" i="3"/>
  <c r="B605" i="3"/>
  <c r="C605" i="3"/>
  <c r="D605" i="3" s="1"/>
  <c r="A606" i="3"/>
  <c r="B606" i="3"/>
  <c r="C606" i="3"/>
  <c r="D606" i="3" s="1"/>
  <c r="A607" i="3"/>
  <c r="B607" i="3"/>
  <c r="C607" i="3"/>
  <c r="D607" i="3" s="1"/>
  <c r="A608" i="3"/>
  <c r="B608" i="3"/>
  <c r="C608" i="3"/>
  <c r="D608" i="3" s="1"/>
  <c r="A609" i="3"/>
  <c r="B609" i="3"/>
  <c r="C609" i="3"/>
  <c r="D609" i="3" s="1"/>
  <c r="A610" i="3"/>
  <c r="B610" i="3"/>
  <c r="C610" i="3"/>
  <c r="D610" i="3" s="1"/>
  <c r="A611" i="3"/>
  <c r="B611" i="3"/>
  <c r="C611" i="3"/>
  <c r="D611" i="3" s="1"/>
  <c r="A612" i="3"/>
  <c r="B612" i="3"/>
  <c r="C612" i="3"/>
  <c r="D612" i="3" s="1"/>
  <c r="A613" i="3"/>
  <c r="B613" i="3"/>
  <c r="C613" i="3"/>
  <c r="D613" i="3" s="1"/>
  <c r="A614" i="3"/>
  <c r="B614" i="3"/>
  <c r="C614" i="3"/>
  <c r="D614" i="3" s="1"/>
  <c r="A615" i="3"/>
  <c r="B615" i="3"/>
  <c r="C615" i="3"/>
  <c r="D615" i="3" s="1"/>
  <c r="A616" i="3"/>
  <c r="B616" i="3"/>
  <c r="C616" i="3"/>
  <c r="D616" i="3"/>
  <c r="A617" i="3"/>
  <c r="B617" i="3"/>
  <c r="C617" i="3"/>
  <c r="D617" i="3" s="1"/>
  <c r="A618" i="3"/>
  <c r="B618" i="3"/>
  <c r="C618" i="3"/>
  <c r="D618" i="3" s="1"/>
  <c r="A619" i="3"/>
  <c r="B619" i="3"/>
  <c r="C619" i="3"/>
  <c r="D619" i="3" s="1"/>
  <c r="A620" i="3"/>
  <c r="B620" i="3"/>
  <c r="C620" i="3"/>
  <c r="D620" i="3"/>
  <c r="A621" i="3"/>
  <c r="B621" i="3"/>
  <c r="C621" i="3"/>
  <c r="D621" i="3" s="1"/>
  <c r="A622" i="3"/>
  <c r="B622" i="3"/>
  <c r="C622" i="3"/>
  <c r="D622" i="3" s="1"/>
  <c r="A623" i="3"/>
  <c r="B623" i="3"/>
  <c r="C623" i="3"/>
  <c r="D623" i="3" s="1"/>
  <c r="A624" i="3"/>
  <c r="B624" i="3"/>
  <c r="C624" i="3"/>
  <c r="D624" i="3" s="1"/>
  <c r="A625" i="3"/>
  <c r="B625" i="3"/>
  <c r="C625" i="3"/>
  <c r="D625" i="3" s="1"/>
  <c r="A626" i="3"/>
  <c r="B626" i="3"/>
  <c r="C626" i="3"/>
  <c r="D626" i="3" s="1"/>
  <c r="A627" i="3"/>
  <c r="B627" i="3"/>
  <c r="C627" i="3"/>
  <c r="D627" i="3" s="1"/>
  <c r="A628" i="3"/>
  <c r="B628" i="3"/>
  <c r="C628" i="3"/>
  <c r="D628" i="3" s="1"/>
  <c r="A629" i="3"/>
  <c r="B629" i="3"/>
  <c r="C629" i="3"/>
  <c r="D629" i="3" s="1"/>
  <c r="A630" i="3"/>
  <c r="B630" i="3"/>
  <c r="C630" i="3"/>
  <c r="D630" i="3" s="1"/>
  <c r="A631" i="3"/>
  <c r="B631" i="3"/>
  <c r="C631" i="3"/>
  <c r="D631" i="3" s="1"/>
  <c r="A632" i="3"/>
  <c r="B632" i="3"/>
  <c r="C632" i="3"/>
  <c r="D632" i="3" s="1"/>
  <c r="A633" i="3"/>
  <c r="B633" i="3"/>
  <c r="C633" i="3"/>
  <c r="D633" i="3" s="1"/>
  <c r="A634" i="3"/>
  <c r="B634" i="3"/>
  <c r="C634" i="3"/>
  <c r="D634" i="3" s="1"/>
  <c r="A635" i="3"/>
  <c r="B635" i="3"/>
  <c r="C635" i="3"/>
  <c r="D635" i="3" s="1"/>
  <c r="A636" i="3"/>
  <c r="B636" i="3"/>
  <c r="C636" i="3"/>
  <c r="D636" i="3" s="1"/>
  <c r="A637" i="3"/>
  <c r="B637" i="3"/>
  <c r="C637" i="3"/>
  <c r="D637" i="3" s="1"/>
  <c r="A638" i="3"/>
  <c r="B638" i="3"/>
  <c r="C638" i="3"/>
  <c r="D638" i="3" s="1"/>
  <c r="A639" i="3"/>
  <c r="B639" i="3"/>
  <c r="C639" i="3"/>
  <c r="D639" i="3" s="1"/>
  <c r="A640" i="3"/>
  <c r="B640" i="3"/>
  <c r="C640" i="3"/>
  <c r="D640" i="3" s="1"/>
  <c r="A641" i="3"/>
  <c r="B641" i="3"/>
  <c r="C641" i="3"/>
  <c r="D641" i="3" s="1"/>
  <c r="A642" i="3"/>
  <c r="B642" i="3"/>
  <c r="C642" i="3"/>
  <c r="D642" i="3" s="1"/>
  <c r="A643" i="3"/>
  <c r="B643" i="3"/>
  <c r="C643" i="3"/>
  <c r="D643" i="3" s="1"/>
  <c r="A644" i="3"/>
  <c r="B644" i="3"/>
  <c r="C644" i="3"/>
  <c r="D644" i="3" s="1"/>
  <c r="A645" i="3"/>
  <c r="B645" i="3"/>
  <c r="C645" i="3"/>
  <c r="D645" i="3" s="1"/>
  <c r="A646" i="3"/>
  <c r="B646" i="3"/>
  <c r="C646" i="3"/>
  <c r="D646" i="3" s="1"/>
  <c r="A647" i="3"/>
  <c r="B647" i="3"/>
  <c r="C647" i="3"/>
  <c r="D647" i="3" s="1"/>
  <c r="A648" i="3"/>
  <c r="B648" i="3"/>
  <c r="C648" i="3"/>
  <c r="D648" i="3" s="1"/>
  <c r="A649" i="3"/>
  <c r="B649" i="3"/>
  <c r="C649" i="3"/>
  <c r="D649" i="3" s="1"/>
  <c r="A650" i="3"/>
  <c r="B650" i="3"/>
  <c r="C650" i="3"/>
  <c r="D650" i="3" s="1"/>
  <c r="A651" i="3"/>
  <c r="B651" i="3"/>
  <c r="C651" i="3"/>
  <c r="D651" i="3" s="1"/>
  <c r="A652" i="3"/>
  <c r="B652" i="3"/>
  <c r="C652" i="3"/>
  <c r="D652" i="3" s="1"/>
  <c r="A653" i="3"/>
  <c r="B653" i="3"/>
  <c r="C653" i="3"/>
  <c r="D653" i="3" s="1"/>
  <c r="A654" i="3"/>
  <c r="B654" i="3"/>
  <c r="C654" i="3"/>
  <c r="D654" i="3" s="1"/>
  <c r="A655" i="3"/>
  <c r="B655" i="3"/>
  <c r="C655" i="3"/>
  <c r="D655" i="3" s="1"/>
  <c r="A656" i="3"/>
  <c r="B656" i="3"/>
  <c r="C656" i="3"/>
  <c r="D656" i="3" s="1"/>
  <c r="A657" i="3"/>
  <c r="B657" i="3"/>
  <c r="C657" i="3"/>
  <c r="D657" i="3" s="1"/>
  <c r="A658" i="3"/>
  <c r="B658" i="3"/>
  <c r="C658" i="3"/>
  <c r="D658" i="3" s="1"/>
  <c r="A659" i="3"/>
  <c r="B659" i="3"/>
  <c r="C659" i="3"/>
  <c r="D659" i="3" s="1"/>
  <c r="A660" i="3"/>
  <c r="B660" i="3"/>
  <c r="C660" i="3"/>
  <c r="D660" i="3" s="1"/>
  <c r="A661" i="3"/>
  <c r="B661" i="3"/>
  <c r="C661" i="3"/>
  <c r="D661" i="3" s="1"/>
  <c r="A662" i="3"/>
  <c r="B662" i="3"/>
  <c r="C662" i="3"/>
  <c r="D662" i="3" s="1"/>
  <c r="A663" i="3"/>
  <c r="B663" i="3"/>
  <c r="C663" i="3"/>
  <c r="D663" i="3" s="1"/>
  <c r="A664" i="3"/>
  <c r="B664" i="3"/>
  <c r="C664" i="3"/>
  <c r="D664" i="3" s="1"/>
  <c r="A665" i="3"/>
  <c r="B665" i="3"/>
  <c r="C665" i="3"/>
  <c r="D665" i="3" s="1"/>
  <c r="A666" i="3"/>
  <c r="B666" i="3"/>
  <c r="C666" i="3"/>
  <c r="D666" i="3" s="1"/>
  <c r="A667" i="3"/>
  <c r="B667" i="3"/>
  <c r="C667" i="3"/>
  <c r="D667" i="3" s="1"/>
  <c r="A668" i="3"/>
  <c r="B668" i="3"/>
  <c r="C668" i="3"/>
  <c r="D668" i="3" s="1"/>
  <c r="A669" i="3"/>
  <c r="B669" i="3"/>
  <c r="C669" i="3"/>
  <c r="D669" i="3" s="1"/>
  <c r="A670" i="3"/>
  <c r="B670" i="3"/>
  <c r="C670" i="3"/>
  <c r="D670" i="3" s="1"/>
  <c r="A671" i="3"/>
  <c r="B671" i="3"/>
  <c r="C671" i="3"/>
  <c r="D671" i="3" s="1"/>
  <c r="A672" i="3"/>
  <c r="B672" i="3"/>
  <c r="C672" i="3"/>
  <c r="D672" i="3" s="1"/>
  <c r="A673" i="3"/>
  <c r="B673" i="3"/>
  <c r="C673" i="3"/>
  <c r="D673" i="3" s="1"/>
  <c r="A674" i="3"/>
  <c r="B674" i="3"/>
  <c r="C674" i="3"/>
  <c r="D674" i="3" s="1"/>
  <c r="A675" i="3"/>
  <c r="B675" i="3"/>
  <c r="C675" i="3"/>
  <c r="D675" i="3" s="1"/>
  <c r="A676" i="3"/>
  <c r="B676" i="3"/>
  <c r="C676" i="3"/>
  <c r="D676" i="3" s="1"/>
  <c r="A677" i="3"/>
  <c r="B677" i="3"/>
  <c r="C677" i="3"/>
  <c r="D677" i="3" s="1"/>
  <c r="A678" i="3"/>
  <c r="B678" i="3"/>
  <c r="C678" i="3"/>
  <c r="D678" i="3" s="1"/>
  <c r="A679" i="3"/>
  <c r="B679" i="3"/>
  <c r="C679" i="3"/>
  <c r="D679" i="3" s="1"/>
  <c r="A680" i="3"/>
  <c r="B680" i="3"/>
  <c r="C680" i="3"/>
  <c r="D680" i="3" s="1"/>
  <c r="A681" i="3"/>
  <c r="B681" i="3"/>
  <c r="C681" i="3"/>
  <c r="D681" i="3" s="1"/>
  <c r="A682" i="3"/>
  <c r="B682" i="3"/>
  <c r="C682" i="3"/>
  <c r="D682" i="3" s="1"/>
  <c r="A683" i="3"/>
  <c r="B683" i="3"/>
  <c r="C683" i="3"/>
  <c r="D683" i="3" s="1"/>
  <c r="A684" i="3"/>
  <c r="B684" i="3"/>
  <c r="C684" i="3"/>
  <c r="D684" i="3" s="1"/>
  <c r="A685" i="3"/>
  <c r="B685" i="3"/>
  <c r="C685" i="3"/>
  <c r="D685" i="3" s="1"/>
  <c r="A686" i="3"/>
  <c r="B686" i="3"/>
  <c r="C686" i="3"/>
  <c r="D686" i="3" s="1"/>
  <c r="A687" i="3"/>
  <c r="B687" i="3"/>
  <c r="C687" i="3"/>
  <c r="D687" i="3" s="1"/>
  <c r="A688" i="3"/>
  <c r="B688" i="3"/>
  <c r="C688" i="3"/>
  <c r="D688" i="3" s="1"/>
  <c r="A689" i="3"/>
  <c r="B689" i="3"/>
  <c r="C689" i="3"/>
  <c r="D689" i="3" s="1"/>
  <c r="A690" i="3"/>
  <c r="B690" i="3"/>
  <c r="C690" i="3"/>
  <c r="D690" i="3" s="1"/>
  <c r="A691" i="3"/>
  <c r="B691" i="3"/>
  <c r="C691" i="3"/>
  <c r="D691" i="3" s="1"/>
  <c r="A692" i="3"/>
  <c r="B692" i="3"/>
  <c r="C692" i="3"/>
  <c r="D692" i="3" s="1"/>
  <c r="A693" i="3"/>
  <c r="B693" i="3"/>
  <c r="C693" i="3"/>
  <c r="D693" i="3" s="1"/>
  <c r="A694" i="3"/>
  <c r="B694" i="3"/>
  <c r="C694" i="3"/>
  <c r="D694" i="3" s="1"/>
  <c r="A695" i="3"/>
  <c r="B695" i="3"/>
  <c r="C695" i="3"/>
  <c r="D695" i="3" s="1"/>
  <c r="A696" i="3"/>
  <c r="B696" i="3"/>
  <c r="C696" i="3"/>
  <c r="D696" i="3" s="1"/>
  <c r="A697" i="3"/>
  <c r="B697" i="3"/>
  <c r="C697" i="3"/>
  <c r="D697" i="3"/>
  <c r="A698" i="3"/>
  <c r="B698" i="3"/>
  <c r="C698" i="3"/>
  <c r="D698" i="3" s="1"/>
  <c r="A699" i="3"/>
  <c r="B699" i="3"/>
  <c r="C699" i="3"/>
  <c r="D699" i="3" s="1"/>
  <c r="A700" i="3"/>
  <c r="B700" i="3"/>
  <c r="C700" i="3"/>
  <c r="D700" i="3" s="1"/>
  <c r="A701" i="3"/>
  <c r="B701" i="3"/>
  <c r="C701" i="3"/>
  <c r="D701" i="3" s="1"/>
  <c r="A702" i="3"/>
  <c r="B702" i="3"/>
  <c r="C702" i="3"/>
  <c r="D702" i="3" s="1"/>
  <c r="A703" i="3"/>
  <c r="B703" i="3"/>
  <c r="C703" i="3"/>
  <c r="D703" i="3" s="1"/>
  <c r="A704" i="3"/>
  <c r="B704" i="3"/>
  <c r="C704" i="3"/>
  <c r="D704" i="3" s="1"/>
  <c r="A705" i="3"/>
  <c r="B705" i="3"/>
  <c r="C705" i="3"/>
  <c r="D705" i="3" s="1"/>
  <c r="A706" i="3"/>
  <c r="B706" i="3"/>
  <c r="C706" i="3"/>
  <c r="D706" i="3" s="1"/>
  <c r="A707" i="3"/>
  <c r="B707" i="3"/>
  <c r="C707" i="3"/>
  <c r="D707" i="3"/>
  <c r="A708" i="3"/>
  <c r="B708" i="3"/>
  <c r="C708" i="3"/>
  <c r="D708" i="3" s="1"/>
  <c r="A709" i="3"/>
  <c r="B709" i="3"/>
  <c r="C709" i="3"/>
  <c r="D709" i="3" s="1"/>
  <c r="A710" i="3"/>
  <c r="B710" i="3"/>
  <c r="C710" i="3"/>
  <c r="D710" i="3" s="1"/>
  <c r="A711" i="3"/>
  <c r="B711" i="3"/>
  <c r="C711" i="3"/>
  <c r="D711" i="3" s="1"/>
  <c r="A712" i="3"/>
  <c r="B712" i="3"/>
  <c r="C712" i="3"/>
  <c r="D712" i="3" s="1"/>
  <c r="A713" i="3"/>
  <c r="B713" i="3"/>
  <c r="C713" i="3"/>
  <c r="D713" i="3"/>
  <c r="A714" i="3"/>
  <c r="B714" i="3"/>
  <c r="C714" i="3"/>
  <c r="D714" i="3" s="1"/>
  <c r="A715" i="3"/>
  <c r="B715" i="3"/>
  <c r="C715" i="3"/>
  <c r="D715" i="3" s="1"/>
  <c r="A716" i="3"/>
  <c r="B716" i="3"/>
  <c r="C716" i="3"/>
  <c r="D716" i="3" s="1"/>
  <c r="A717" i="3"/>
  <c r="B717" i="3"/>
  <c r="C717" i="3"/>
  <c r="D717" i="3"/>
  <c r="A718" i="3"/>
  <c r="B718" i="3"/>
  <c r="C718" i="3"/>
  <c r="D718" i="3" s="1"/>
  <c r="A719" i="3"/>
  <c r="B719" i="3"/>
  <c r="C719" i="3"/>
  <c r="D719" i="3" s="1"/>
  <c r="A720" i="3"/>
  <c r="B720" i="3"/>
  <c r="C720" i="3"/>
  <c r="D720" i="3" s="1"/>
  <c r="A721" i="3"/>
  <c r="B721" i="3"/>
  <c r="C721" i="3"/>
  <c r="D721" i="3" s="1"/>
  <c r="A722" i="3"/>
  <c r="B722" i="3"/>
  <c r="C722" i="3"/>
  <c r="D722" i="3" s="1"/>
  <c r="A723" i="3"/>
  <c r="B723" i="3"/>
  <c r="C723" i="3"/>
  <c r="D723" i="3"/>
  <c r="A724" i="3"/>
  <c r="B724" i="3"/>
  <c r="C724" i="3"/>
  <c r="D724" i="3" s="1"/>
  <c r="A725" i="3"/>
  <c r="B725" i="3"/>
  <c r="C725" i="3"/>
  <c r="D725" i="3" s="1"/>
  <c r="A726" i="3"/>
  <c r="B726" i="3"/>
  <c r="C726" i="3"/>
  <c r="D726" i="3" s="1"/>
  <c r="A727" i="3"/>
  <c r="B727" i="3"/>
  <c r="C727" i="3"/>
  <c r="D727" i="3" s="1"/>
  <c r="A728" i="3"/>
  <c r="B728" i="3"/>
  <c r="C728" i="3"/>
  <c r="D728" i="3" s="1"/>
  <c r="A729" i="3"/>
  <c r="B729" i="3"/>
  <c r="C729" i="3"/>
  <c r="D729" i="3"/>
  <c r="A730" i="3"/>
  <c r="B730" i="3"/>
  <c r="C730" i="3"/>
  <c r="D730" i="3" s="1"/>
  <c r="A731" i="3"/>
  <c r="B731" i="3"/>
  <c r="C731" i="3"/>
  <c r="D731" i="3" s="1"/>
  <c r="A732" i="3"/>
  <c r="B732" i="3"/>
  <c r="C732" i="3"/>
  <c r="D732" i="3" s="1"/>
  <c r="A733" i="3"/>
  <c r="B733" i="3"/>
  <c r="C733" i="3"/>
  <c r="D733" i="3"/>
  <c r="A734" i="3"/>
  <c r="B734" i="3"/>
  <c r="C734" i="3"/>
  <c r="D734" i="3" s="1"/>
  <c r="A735" i="3"/>
  <c r="B735" i="3"/>
  <c r="C735" i="3"/>
  <c r="D735" i="3" s="1"/>
  <c r="A736" i="3"/>
  <c r="B736" i="3"/>
  <c r="C736" i="3"/>
  <c r="D736" i="3" s="1"/>
  <c r="A737" i="3"/>
  <c r="B737" i="3"/>
  <c r="C737" i="3"/>
  <c r="D737" i="3" s="1"/>
  <c r="A738" i="3"/>
  <c r="B738" i="3"/>
  <c r="C738" i="3"/>
  <c r="D738" i="3" s="1"/>
  <c r="A739" i="3"/>
  <c r="B739" i="3"/>
  <c r="C739" i="3"/>
  <c r="D739" i="3" s="1"/>
  <c r="A740" i="3"/>
  <c r="B740" i="3"/>
  <c r="C740" i="3"/>
  <c r="D740" i="3" s="1"/>
  <c r="A741" i="3"/>
  <c r="B741" i="3"/>
  <c r="C741" i="3"/>
  <c r="D741" i="3" s="1"/>
  <c r="A742" i="3"/>
  <c r="B742" i="3"/>
  <c r="C742" i="3"/>
  <c r="D742" i="3" s="1"/>
  <c r="A743" i="3"/>
  <c r="B743" i="3"/>
  <c r="C743" i="3"/>
  <c r="D743" i="3" s="1"/>
  <c r="A744" i="3"/>
  <c r="B744" i="3"/>
  <c r="C744" i="3"/>
  <c r="D744" i="3" s="1"/>
  <c r="A745" i="3"/>
  <c r="B745" i="3"/>
  <c r="C745" i="3"/>
  <c r="D745" i="3" s="1"/>
  <c r="A746" i="3"/>
  <c r="B746" i="3"/>
  <c r="C746" i="3"/>
  <c r="D746" i="3" s="1"/>
  <c r="A747" i="3"/>
  <c r="B747" i="3"/>
  <c r="C747" i="3"/>
  <c r="D747" i="3" s="1"/>
  <c r="A748" i="3"/>
  <c r="B748" i="3"/>
  <c r="C748" i="3"/>
  <c r="D748" i="3" s="1"/>
  <c r="A749" i="3"/>
  <c r="B749" i="3"/>
  <c r="C749" i="3"/>
  <c r="D749" i="3" s="1"/>
  <c r="A750" i="3"/>
  <c r="B750" i="3"/>
  <c r="C750" i="3"/>
  <c r="D750" i="3" s="1"/>
  <c r="A751" i="3"/>
  <c r="B751" i="3"/>
  <c r="C751" i="3"/>
  <c r="D751" i="3"/>
  <c r="A752" i="3"/>
  <c r="B752" i="3"/>
  <c r="C752" i="3"/>
  <c r="D752" i="3" s="1"/>
  <c r="A753" i="3"/>
  <c r="B753" i="3"/>
  <c r="C753" i="3"/>
  <c r="D753" i="3" s="1"/>
  <c r="A754" i="3"/>
  <c r="B754" i="3"/>
  <c r="C754" i="3"/>
  <c r="D754" i="3" s="1"/>
  <c r="A755" i="3"/>
  <c r="B755" i="3"/>
  <c r="C755" i="3"/>
  <c r="D755" i="3"/>
  <c r="A756" i="3"/>
  <c r="B756" i="3"/>
  <c r="C756" i="3"/>
  <c r="D756" i="3" s="1"/>
  <c r="A757" i="3"/>
  <c r="B757" i="3"/>
  <c r="C757" i="3"/>
  <c r="D757" i="3" s="1"/>
  <c r="A758" i="3"/>
  <c r="B758" i="3"/>
  <c r="C758" i="3"/>
  <c r="D758" i="3" s="1"/>
  <c r="A759" i="3"/>
  <c r="B759" i="3"/>
  <c r="C759" i="3"/>
  <c r="D759" i="3" s="1"/>
  <c r="A760" i="3"/>
  <c r="B760" i="3"/>
  <c r="C760" i="3"/>
  <c r="D760" i="3" s="1"/>
  <c r="A761" i="3"/>
  <c r="B761" i="3"/>
  <c r="C761" i="3"/>
  <c r="D761" i="3"/>
  <c r="A762" i="3"/>
  <c r="B762" i="3"/>
  <c r="C762" i="3"/>
  <c r="D762" i="3" s="1"/>
  <c r="A763" i="3"/>
  <c r="B763" i="3"/>
  <c r="C763" i="3"/>
  <c r="D763" i="3" s="1"/>
  <c r="A764" i="3"/>
  <c r="B764" i="3"/>
  <c r="C764" i="3"/>
  <c r="D764" i="3" s="1"/>
  <c r="A765" i="3"/>
  <c r="B765" i="3"/>
  <c r="C765" i="3"/>
  <c r="D765" i="3"/>
  <c r="A766" i="3"/>
  <c r="B766" i="3"/>
  <c r="C766" i="3"/>
  <c r="D766" i="3" s="1"/>
  <c r="A767" i="3"/>
  <c r="B767" i="3"/>
  <c r="C767" i="3"/>
  <c r="D767" i="3" s="1"/>
  <c r="A768" i="3"/>
  <c r="B768" i="3"/>
  <c r="C768" i="3"/>
  <c r="D768" i="3" s="1"/>
  <c r="A769" i="3"/>
  <c r="B769" i="3"/>
  <c r="C769" i="3"/>
  <c r="D769" i="3" s="1"/>
  <c r="A770" i="3"/>
  <c r="B770" i="3"/>
  <c r="C770" i="3"/>
  <c r="D770" i="3" s="1"/>
  <c r="A771" i="3"/>
  <c r="B771" i="3"/>
  <c r="C771" i="3"/>
  <c r="D771" i="3" s="1"/>
  <c r="A772" i="3"/>
  <c r="B772" i="3"/>
  <c r="C772" i="3"/>
  <c r="D772" i="3" s="1"/>
  <c r="A773" i="3"/>
  <c r="B773" i="3"/>
  <c r="C773" i="3"/>
  <c r="D773" i="3" s="1"/>
  <c r="A774" i="3"/>
  <c r="B774" i="3"/>
  <c r="C774" i="3"/>
  <c r="D774" i="3" s="1"/>
  <c r="A775" i="3"/>
  <c r="B775" i="3"/>
  <c r="C775" i="3"/>
  <c r="D775" i="3" s="1"/>
  <c r="A776" i="3"/>
  <c r="B776" i="3"/>
  <c r="C776" i="3"/>
  <c r="D776" i="3" s="1"/>
  <c r="A777" i="3"/>
  <c r="B777" i="3"/>
  <c r="C777" i="3"/>
  <c r="D777" i="3" s="1"/>
  <c r="A778" i="3"/>
  <c r="B778" i="3"/>
  <c r="C778" i="3"/>
  <c r="D778" i="3" s="1"/>
  <c r="A779" i="3"/>
  <c r="B779" i="3"/>
  <c r="C779" i="3"/>
  <c r="D779" i="3" s="1"/>
  <c r="A780" i="3"/>
  <c r="B780" i="3"/>
  <c r="C780" i="3"/>
  <c r="D780" i="3" s="1"/>
  <c r="A781" i="3"/>
  <c r="B781" i="3"/>
  <c r="C781" i="3"/>
  <c r="D781" i="3" s="1"/>
  <c r="A782" i="3"/>
  <c r="B782" i="3"/>
  <c r="C782" i="3"/>
  <c r="D782" i="3" s="1"/>
  <c r="A783" i="3"/>
  <c r="B783" i="3"/>
  <c r="C783" i="3"/>
  <c r="D783" i="3"/>
  <c r="A784" i="3"/>
  <c r="B784" i="3"/>
  <c r="C784" i="3"/>
  <c r="D784" i="3" s="1"/>
  <c r="A785" i="3"/>
  <c r="B785" i="3"/>
  <c r="C785" i="3"/>
  <c r="D785" i="3" s="1"/>
  <c r="A786" i="3"/>
  <c r="B786" i="3"/>
  <c r="C786" i="3"/>
  <c r="D786" i="3" s="1"/>
  <c r="A787" i="3"/>
  <c r="B787" i="3"/>
  <c r="C787" i="3"/>
  <c r="D787" i="3"/>
  <c r="A788" i="3"/>
  <c r="B788" i="3"/>
  <c r="C788" i="3"/>
  <c r="D788" i="3" s="1"/>
  <c r="A789" i="3"/>
  <c r="B789" i="3"/>
  <c r="C789" i="3"/>
  <c r="D789" i="3" s="1"/>
  <c r="A790" i="3"/>
  <c r="B790" i="3"/>
  <c r="C790" i="3"/>
  <c r="D790" i="3" s="1"/>
  <c r="A791" i="3"/>
  <c r="B791" i="3"/>
  <c r="C791" i="3"/>
  <c r="D791" i="3" s="1"/>
  <c r="A792" i="3"/>
  <c r="B792" i="3"/>
  <c r="C792" i="3"/>
  <c r="D792" i="3" s="1"/>
  <c r="A793" i="3"/>
  <c r="B793" i="3"/>
  <c r="C793" i="3"/>
  <c r="D793" i="3"/>
  <c r="A794" i="3"/>
  <c r="B794" i="3"/>
  <c r="C794" i="3"/>
  <c r="D794" i="3" s="1"/>
  <c r="A795" i="3"/>
  <c r="B795" i="3"/>
  <c r="C795" i="3"/>
  <c r="D795" i="3" s="1"/>
  <c r="A796" i="3"/>
  <c r="B796" i="3"/>
  <c r="C796" i="3"/>
  <c r="D796" i="3" s="1"/>
  <c r="A797" i="3"/>
  <c r="B797" i="3"/>
  <c r="C797" i="3"/>
  <c r="D797" i="3"/>
  <c r="A798" i="3"/>
  <c r="B798" i="3"/>
  <c r="C798" i="3"/>
  <c r="D798" i="3" s="1"/>
  <c r="A799" i="3"/>
  <c r="B799" i="3"/>
  <c r="C799" i="3"/>
  <c r="D799" i="3" s="1"/>
  <c r="A800" i="3"/>
  <c r="B800" i="3"/>
  <c r="C800" i="3"/>
  <c r="D800" i="3" s="1"/>
  <c r="A801" i="3"/>
  <c r="B801" i="3"/>
  <c r="C801" i="3"/>
  <c r="D801" i="3" s="1"/>
  <c r="A802" i="3"/>
  <c r="B802" i="3"/>
  <c r="C802" i="3"/>
  <c r="D802" i="3" s="1"/>
  <c r="A803" i="3"/>
  <c r="B803" i="3"/>
  <c r="C803" i="3"/>
  <c r="D803" i="3" s="1"/>
  <c r="A804" i="3"/>
  <c r="B804" i="3"/>
  <c r="C804" i="3"/>
  <c r="D804" i="3" s="1"/>
  <c r="A805" i="3"/>
  <c r="B805" i="3"/>
  <c r="C805" i="3"/>
  <c r="D805" i="3" s="1"/>
  <c r="A806" i="3"/>
  <c r="B806" i="3"/>
  <c r="C806" i="3"/>
  <c r="D806" i="3" s="1"/>
  <c r="A807" i="3"/>
  <c r="B807" i="3"/>
  <c r="C807" i="3"/>
  <c r="D807" i="3" s="1"/>
  <c r="A808" i="3"/>
  <c r="B808" i="3"/>
  <c r="C808" i="3"/>
  <c r="D808" i="3" s="1"/>
  <c r="A809" i="3"/>
  <c r="B809" i="3"/>
  <c r="C809" i="3"/>
  <c r="D809" i="3" s="1"/>
  <c r="A810" i="3"/>
  <c r="B810" i="3"/>
  <c r="C810" i="3"/>
  <c r="D810" i="3" s="1"/>
  <c r="A811" i="3"/>
  <c r="B811" i="3"/>
  <c r="C811" i="3"/>
  <c r="D811" i="3" s="1"/>
  <c r="A812" i="3"/>
  <c r="B812" i="3"/>
  <c r="C812" i="3"/>
  <c r="D812" i="3" s="1"/>
  <c r="A813" i="3"/>
  <c r="B813" i="3"/>
  <c r="C813" i="3"/>
  <c r="D813" i="3" s="1"/>
  <c r="A814" i="3"/>
  <c r="B814" i="3"/>
  <c r="C814" i="3"/>
  <c r="D814" i="3" s="1"/>
  <c r="A815" i="3"/>
  <c r="B815" i="3"/>
  <c r="C815" i="3"/>
  <c r="D815" i="3"/>
  <c r="A816" i="3"/>
  <c r="B816" i="3"/>
  <c r="C816" i="3"/>
  <c r="D816" i="3" s="1"/>
  <c r="A817" i="3"/>
  <c r="B817" i="3"/>
  <c r="C817" i="3"/>
  <c r="D817" i="3" s="1"/>
  <c r="A818" i="3"/>
  <c r="B818" i="3"/>
  <c r="C818" i="3"/>
  <c r="D818" i="3" s="1"/>
  <c r="A819" i="3"/>
  <c r="B819" i="3"/>
  <c r="C819" i="3"/>
  <c r="D819" i="3"/>
  <c r="A820" i="3"/>
  <c r="B820" i="3"/>
  <c r="C820" i="3"/>
  <c r="D820" i="3" s="1"/>
  <c r="A821" i="3"/>
  <c r="B821" i="3"/>
  <c r="C821" i="3"/>
  <c r="D821" i="3" s="1"/>
  <c r="A822" i="3"/>
  <c r="B822" i="3"/>
  <c r="C822" i="3"/>
  <c r="D822" i="3" s="1"/>
  <c r="A823" i="3"/>
  <c r="B823" i="3"/>
  <c r="C823" i="3"/>
  <c r="D823" i="3" s="1"/>
  <c r="A824" i="3"/>
  <c r="B824" i="3"/>
  <c r="C824" i="3"/>
  <c r="D824" i="3" s="1"/>
  <c r="A825" i="3"/>
  <c r="B825" i="3"/>
  <c r="C825" i="3"/>
  <c r="D825" i="3"/>
  <c r="A826" i="3"/>
  <c r="B826" i="3"/>
  <c r="C826" i="3"/>
  <c r="D826" i="3" s="1"/>
  <c r="A827" i="3"/>
  <c r="B827" i="3"/>
  <c r="C827" i="3"/>
  <c r="D827" i="3" s="1"/>
  <c r="A828" i="3"/>
  <c r="B828" i="3"/>
  <c r="C828" i="3"/>
  <c r="D828" i="3" s="1"/>
  <c r="A829" i="3"/>
  <c r="B829" i="3"/>
  <c r="C829" i="3"/>
  <c r="D829" i="3"/>
  <c r="A830" i="3"/>
  <c r="B830" i="3"/>
  <c r="C830" i="3"/>
  <c r="D830" i="3" s="1"/>
  <c r="A831" i="3"/>
  <c r="B831" i="3"/>
  <c r="C831" i="3"/>
  <c r="D831" i="3" s="1"/>
  <c r="A832" i="3"/>
  <c r="B832" i="3"/>
  <c r="C832" i="3"/>
  <c r="D832" i="3" s="1"/>
  <c r="A833" i="3"/>
  <c r="B833" i="3"/>
  <c r="C833" i="3"/>
  <c r="D833" i="3" s="1"/>
  <c r="A834" i="3"/>
  <c r="B834" i="3"/>
  <c r="C834" i="3"/>
  <c r="D834" i="3" s="1"/>
  <c r="A835" i="3"/>
  <c r="B835" i="3"/>
  <c r="C835" i="3"/>
  <c r="D835" i="3" s="1"/>
  <c r="A836" i="3"/>
  <c r="B836" i="3"/>
  <c r="C836" i="3"/>
  <c r="D836" i="3" s="1"/>
  <c r="A837" i="3"/>
  <c r="B837" i="3"/>
  <c r="C837" i="3"/>
  <c r="D837" i="3" s="1"/>
  <c r="A838" i="3"/>
  <c r="B838" i="3"/>
  <c r="C838" i="3"/>
  <c r="D838" i="3" s="1"/>
  <c r="A839" i="3"/>
  <c r="B839" i="3"/>
  <c r="C839" i="3"/>
  <c r="D839" i="3" s="1"/>
  <c r="A840" i="3"/>
  <c r="B840" i="3"/>
  <c r="C840" i="3"/>
  <c r="D840" i="3" s="1"/>
  <c r="A841" i="3"/>
  <c r="B841" i="3"/>
  <c r="C841" i="3"/>
  <c r="D841" i="3" s="1"/>
  <c r="A842" i="3"/>
  <c r="B842" i="3"/>
  <c r="C842" i="3"/>
  <c r="D842" i="3" s="1"/>
  <c r="A843" i="3"/>
  <c r="B843" i="3"/>
  <c r="C843" i="3"/>
  <c r="D843" i="3" s="1"/>
  <c r="A844" i="3"/>
  <c r="B844" i="3"/>
  <c r="C844" i="3"/>
  <c r="D844" i="3" s="1"/>
  <c r="A845" i="3"/>
  <c r="B845" i="3"/>
  <c r="C845" i="3"/>
  <c r="D845" i="3" s="1"/>
  <c r="A846" i="3"/>
  <c r="B846" i="3"/>
  <c r="C846" i="3"/>
  <c r="D846" i="3" s="1"/>
  <c r="A847" i="3"/>
  <c r="B847" i="3"/>
  <c r="C847" i="3"/>
  <c r="D847" i="3"/>
  <c r="A848" i="3"/>
  <c r="B848" i="3"/>
  <c r="C848" i="3"/>
  <c r="D848" i="3" s="1"/>
  <c r="A849" i="3"/>
  <c r="B849" i="3"/>
  <c r="C849" i="3"/>
  <c r="D849" i="3" s="1"/>
  <c r="A850" i="3"/>
  <c r="B850" i="3"/>
  <c r="C850" i="3"/>
  <c r="D850" i="3" s="1"/>
  <c r="A851" i="3"/>
  <c r="B851" i="3"/>
  <c r="C851" i="3"/>
  <c r="D851" i="3"/>
  <c r="A852" i="3"/>
  <c r="B852" i="3"/>
  <c r="C852" i="3"/>
  <c r="D852" i="3" s="1"/>
  <c r="A853" i="3"/>
  <c r="B853" i="3"/>
  <c r="C853" i="3"/>
  <c r="D853" i="3" s="1"/>
  <c r="A854" i="3"/>
  <c r="B854" i="3"/>
  <c r="C854" i="3"/>
  <c r="D854" i="3" s="1"/>
  <c r="A855" i="3"/>
  <c r="B855" i="3"/>
  <c r="C855" i="3"/>
  <c r="D855" i="3" s="1"/>
  <c r="A856" i="3"/>
  <c r="B856" i="3"/>
  <c r="C856" i="3"/>
  <c r="D856" i="3" s="1"/>
  <c r="A857" i="3"/>
  <c r="B857" i="3"/>
  <c r="C857" i="3"/>
  <c r="D857" i="3"/>
  <c r="A858" i="3"/>
  <c r="B858" i="3"/>
  <c r="C858" i="3"/>
  <c r="D858" i="3" s="1"/>
  <c r="A859" i="3"/>
  <c r="B859" i="3"/>
  <c r="C859" i="3"/>
  <c r="D859" i="3" s="1"/>
  <c r="A860" i="3"/>
  <c r="B860" i="3"/>
  <c r="C860" i="3"/>
  <c r="D860" i="3" s="1"/>
  <c r="A861" i="3"/>
  <c r="B861" i="3"/>
  <c r="C861" i="3"/>
  <c r="D861" i="3"/>
  <c r="A862" i="3"/>
  <c r="B862" i="3"/>
  <c r="C862" i="3"/>
  <c r="D862" i="3" s="1"/>
  <c r="A863" i="3"/>
  <c r="B863" i="3"/>
  <c r="C863" i="3"/>
  <c r="D863" i="3" s="1"/>
  <c r="A864" i="3"/>
  <c r="B864" i="3"/>
  <c r="C864" i="3"/>
  <c r="D864" i="3" s="1"/>
  <c r="A865" i="3"/>
  <c r="B865" i="3"/>
  <c r="C865" i="3"/>
  <c r="D865" i="3" s="1"/>
  <c r="A866" i="3"/>
  <c r="B866" i="3"/>
  <c r="C866" i="3"/>
  <c r="D866" i="3" s="1"/>
  <c r="A867" i="3"/>
  <c r="B867" i="3"/>
  <c r="C867" i="3"/>
  <c r="D867" i="3" s="1"/>
  <c r="A868" i="3"/>
  <c r="B868" i="3"/>
  <c r="C868" i="3"/>
  <c r="D868" i="3" s="1"/>
  <c r="A869" i="3"/>
  <c r="B869" i="3"/>
  <c r="C869" i="3"/>
  <c r="D869" i="3" s="1"/>
  <c r="A870" i="3"/>
  <c r="B870" i="3"/>
  <c r="C870" i="3"/>
  <c r="D870" i="3" s="1"/>
  <c r="A871" i="3"/>
  <c r="B871" i="3"/>
  <c r="C871" i="3"/>
  <c r="D871" i="3" s="1"/>
  <c r="A872" i="3"/>
  <c r="B872" i="3"/>
  <c r="C872" i="3"/>
  <c r="D872" i="3" s="1"/>
  <c r="A873" i="3"/>
  <c r="B873" i="3"/>
  <c r="C873" i="3"/>
  <c r="D873" i="3" s="1"/>
  <c r="A874" i="3"/>
  <c r="B874" i="3"/>
  <c r="C874" i="3"/>
  <c r="D874" i="3" s="1"/>
  <c r="A875" i="3"/>
  <c r="B875" i="3"/>
  <c r="C875" i="3"/>
  <c r="D875" i="3" s="1"/>
  <c r="A876" i="3"/>
  <c r="B876" i="3"/>
  <c r="C876" i="3"/>
  <c r="D876" i="3" s="1"/>
  <c r="A877" i="3"/>
  <c r="B877" i="3"/>
  <c r="C877" i="3"/>
  <c r="D877" i="3" s="1"/>
  <c r="A878" i="3"/>
  <c r="B878" i="3"/>
  <c r="C878" i="3"/>
  <c r="D878" i="3" s="1"/>
  <c r="A879" i="3"/>
  <c r="B879" i="3"/>
  <c r="C879" i="3"/>
  <c r="D879" i="3"/>
  <c r="A880" i="3"/>
  <c r="B880" i="3"/>
  <c r="C880" i="3"/>
  <c r="D880" i="3" s="1"/>
  <c r="A881" i="3"/>
  <c r="B881" i="3"/>
  <c r="C881" i="3"/>
  <c r="D881" i="3" s="1"/>
  <c r="A882" i="3"/>
  <c r="B882" i="3"/>
  <c r="C882" i="3"/>
  <c r="D882" i="3" s="1"/>
  <c r="A883" i="3"/>
  <c r="B883" i="3"/>
  <c r="C883" i="3"/>
  <c r="D883" i="3"/>
  <c r="A884" i="3"/>
  <c r="B884" i="3"/>
  <c r="C884" i="3"/>
  <c r="D884" i="3" s="1"/>
  <c r="A885" i="3"/>
  <c r="B885" i="3"/>
  <c r="C885" i="3"/>
  <c r="D885" i="3" s="1"/>
  <c r="A886" i="3"/>
  <c r="B886" i="3"/>
  <c r="C886" i="3"/>
  <c r="D886" i="3" s="1"/>
  <c r="A887" i="3"/>
  <c r="B887" i="3"/>
  <c r="C887" i="3"/>
  <c r="D887" i="3" s="1"/>
  <c r="A888" i="3"/>
  <c r="B888" i="3"/>
  <c r="C888" i="3"/>
  <c r="D888" i="3" s="1"/>
  <c r="A889" i="3"/>
  <c r="B889" i="3"/>
  <c r="C889" i="3"/>
  <c r="D889" i="3"/>
  <c r="A890" i="3"/>
  <c r="B890" i="3"/>
  <c r="C890" i="3"/>
  <c r="D890" i="3" s="1"/>
  <c r="A891" i="3"/>
  <c r="B891" i="3"/>
  <c r="C891" i="3"/>
  <c r="D891" i="3" s="1"/>
  <c r="A892" i="3"/>
  <c r="B892" i="3"/>
  <c r="C892" i="3"/>
  <c r="D892" i="3" s="1"/>
  <c r="A893" i="3"/>
  <c r="B893" i="3"/>
  <c r="C893" i="3"/>
  <c r="D893" i="3"/>
  <c r="A894" i="3"/>
  <c r="B894" i="3"/>
  <c r="C894" i="3"/>
  <c r="D894" i="3" s="1"/>
  <c r="A895" i="3"/>
  <c r="B895" i="3"/>
  <c r="C895" i="3"/>
  <c r="D895" i="3" s="1"/>
  <c r="A896" i="3"/>
  <c r="B896" i="3"/>
  <c r="C896" i="3"/>
  <c r="D896" i="3" s="1"/>
  <c r="A897" i="3"/>
  <c r="B897" i="3"/>
  <c r="C897" i="3"/>
  <c r="D897" i="3" s="1"/>
  <c r="A898" i="3"/>
  <c r="B898" i="3"/>
  <c r="C898" i="3"/>
  <c r="D898" i="3" s="1"/>
  <c r="A899" i="3"/>
  <c r="B899" i="3"/>
  <c r="C899" i="3"/>
  <c r="D899" i="3" s="1"/>
  <c r="A900" i="3"/>
  <c r="B900" i="3"/>
  <c r="C900" i="3"/>
  <c r="D900" i="3" s="1"/>
  <c r="A901" i="3"/>
  <c r="B901" i="3"/>
  <c r="C901" i="3"/>
  <c r="D901" i="3" s="1"/>
  <c r="A902" i="3"/>
  <c r="B902" i="3"/>
  <c r="C902" i="3"/>
  <c r="D902" i="3" s="1"/>
  <c r="A903" i="3"/>
  <c r="B903" i="3"/>
  <c r="C903" i="3"/>
  <c r="D903" i="3" s="1"/>
  <c r="A904" i="3"/>
  <c r="B904" i="3"/>
  <c r="C904" i="3"/>
  <c r="D904" i="3" s="1"/>
  <c r="A905" i="3"/>
  <c r="B905" i="3"/>
  <c r="C905" i="3"/>
  <c r="D905" i="3" s="1"/>
  <c r="A906" i="3"/>
  <c r="B906" i="3"/>
  <c r="C906" i="3"/>
  <c r="D906" i="3" s="1"/>
  <c r="A907" i="3"/>
  <c r="B907" i="3"/>
  <c r="C907" i="3"/>
  <c r="D907" i="3" s="1"/>
  <c r="A908" i="3"/>
  <c r="B908" i="3"/>
  <c r="C908" i="3"/>
  <c r="D908" i="3" s="1"/>
  <c r="A909" i="3"/>
  <c r="B909" i="3"/>
  <c r="C909" i="3"/>
  <c r="D909" i="3" s="1"/>
  <c r="A910" i="3"/>
  <c r="B910" i="3"/>
  <c r="C910" i="3"/>
  <c r="D910" i="3" s="1"/>
  <c r="A911" i="3"/>
  <c r="B911" i="3"/>
  <c r="C911" i="3"/>
  <c r="D911" i="3"/>
  <c r="A912" i="3"/>
  <c r="B912" i="3"/>
  <c r="C912" i="3"/>
  <c r="D912" i="3" s="1"/>
  <c r="A913" i="3"/>
  <c r="B913" i="3"/>
  <c r="C913" i="3"/>
  <c r="D913" i="3" s="1"/>
  <c r="A914" i="3"/>
  <c r="B914" i="3"/>
  <c r="C914" i="3"/>
  <c r="D914" i="3" s="1"/>
  <c r="A915" i="3"/>
  <c r="B915" i="3"/>
  <c r="C915" i="3"/>
  <c r="D915" i="3"/>
  <c r="A916" i="3"/>
  <c r="B916" i="3"/>
  <c r="C916" i="3"/>
  <c r="D916" i="3" s="1"/>
  <c r="A917" i="3"/>
  <c r="B917" i="3"/>
  <c r="C917" i="3"/>
  <c r="D917" i="3" s="1"/>
  <c r="A918" i="3"/>
  <c r="B918" i="3"/>
  <c r="C918" i="3"/>
  <c r="D918" i="3" s="1"/>
  <c r="A919" i="3"/>
  <c r="B919" i="3"/>
  <c r="C919" i="3"/>
  <c r="D919" i="3" s="1"/>
  <c r="A920" i="3"/>
  <c r="B920" i="3"/>
  <c r="C920" i="3"/>
  <c r="D920" i="3" s="1"/>
  <c r="A921" i="3"/>
  <c r="B921" i="3"/>
  <c r="C921" i="3"/>
  <c r="D921" i="3"/>
  <c r="A922" i="3"/>
  <c r="B922" i="3"/>
  <c r="C922" i="3"/>
  <c r="D922" i="3" s="1"/>
  <c r="A923" i="3"/>
  <c r="B923" i="3"/>
  <c r="C923" i="3"/>
  <c r="D923" i="3" s="1"/>
  <c r="A924" i="3"/>
  <c r="B924" i="3"/>
  <c r="C924" i="3"/>
  <c r="D924" i="3" s="1"/>
  <c r="A925" i="3"/>
  <c r="B925" i="3"/>
  <c r="C925" i="3"/>
  <c r="D925" i="3"/>
  <c r="A926" i="3"/>
  <c r="B926" i="3"/>
  <c r="C926" i="3"/>
  <c r="D926" i="3" s="1"/>
  <c r="A927" i="3"/>
  <c r="B927" i="3"/>
  <c r="C927" i="3"/>
  <c r="D927" i="3" s="1"/>
  <c r="A928" i="3"/>
  <c r="B928" i="3"/>
  <c r="C928" i="3"/>
  <c r="D928" i="3" s="1"/>
  <c r="A929" i="3"/>
  <c r="B929" i="3"/>
  <c r="C929" i="3"/>
  <c r="D929" i="3" s="1"/>
  <c r="A930" i="3"/>
  <c r="B930" i="3"/>
  <c r="C930" i="3"/>
  <c r="D930" i="3" s="1"/>
  <c r="A931" i="3"/>
  <c r="B931" i="3"/>
  <c r="C931" i="3"/>
  <c r="D931" i="3" s="1"/>
  <c r="A932" i="3"/>
  <c r="B932" i="3"/>
  <c r="C932" i="3"/>
  <c r="D932" i="3" s="1"/>
  <c r="A933" i="3"/>
  <c r="B933" i="3"/>
  <c r="C933" i="3"/>
  <c r="D933" i="3" s="1"/>
  <c r="A934" i="3"/>
  <c r="B934" i="3"/>
  <c r="C934" i="3"/>
  <c r="D934" i="3" s="1"/>
  <c r="A935" i="3"/>
  <c r="B935" i="3"/>
  <c r="C935" i="3"/>
  <c r="D935" i="3" s="1"/>
  <c r="A936" i="3"/>
  <c r="B936" i="3"/>
  <c r="C936" i="3"/>
  <c r="D936" i="3" s="1"/>
  <c r="A937" i="3"/>
  <c r="B937" i="3"/>
  <c r="C937" i="3"/>
  <c r="D937" i="3" s="1"/>
  <c r="A938" i="3"/>
  <c r="B938" i="3"/>
  <c r="C938" i="3"/>
  <c r="D938" i="3" s="1"/>
  <c r="A939" i="3"/>
  <c r="B939" i="3"/>
  <c r="C939" i="3"/>
  <c r="D939" i="3" s="1"/>
  <c r="A940" i="3"/>
  <c r="B940" i="3"/>
  <c r="C940" i="3"/>
  <c r="D940" i="3" s="1"/>
  <c r="A941" i="3"/>
  <c r="B941" i="3"/>
  <c r="C941" i="3"/>
  <c r="D941" i="3" s="1"/>
  <c r="A942" i="3"/>
  <c r="B942" i="3"/>
  <c r="C942" i="3"/>
  <c r="D942" i="3" s="1"/>
  <c r="A943" i="3"/>
  <c r="B943" i="3"/>
  <c r="C943" i="3"/>
  <c r="D943" i="3" s="1"/>
  <c r="A944" i="3"/>
  <c r="B944" i="3"/>
  <c r="C944" i="3"/>
  <c r="D944" i="3" s="1"/>
  <c r="A945" i="3"/>
  <c r="B945" i="3"/>
  <c r="C945" i="3"/>
  <c r="D945" i="3"/>
  <c r="A946" i="3"/>
  <c r="B946" i="3"/>
  <c r="C946" i="3"/>
  <c r="D946" i="3" s="1"/>
  <c r="A947" i="3"/>
  <c r="B947" i="3"/>
  <c r="C947" i="3"/>
  <c r="D947" i="3"/>
  <c r="A948" i="3"/>
  <c r="B948" i="3"/>
  <c r="C948" i="3"/>
  <c r="D948" i="3" s="1"/>
  <c r="A949" i="3"/>
  <c r="B949" i="3"/>
  <c r="C949" i="3"/>
  <c r="D949" i="3" s="1"/>
  <c r="A950" i="3"/>
  <c r="B950" i="3"/>
  <c r="C950" i="3"/>
  <c r="D950" i="3" s="1"/>
  <c r="A951" i="3"/>
  <c r="B951" i="3"/>
  <c r="C951" i="3"/>
  <c r="D951" i="3" s="1"/>
  <c r="A952" i="3"/>
  <c r="B952" i="3"/>
  <c r="C952" i="3"/>
  <c r="D952" i="3" s="1"/>
  <c r="A953" i="3"/>
  <c r="B953" i="3"/>
  <c r="C953" i="3"/>
  <c r="D953" i="3"/>
  <c r="A954" i="3"/>
  <c r="B954" i="3"/>
  <c r="C954" i="3"/>
  <c r="D954" i="3" s="1"/>
  <c r="A955" i="3"/>
  <c r="B955" i="3"/>
  <c r="C955" i="3"/>
  <c r="D955" i="3" s="1"/>
  <c r="A956" i="3"/>
  <c r="B956" i="3"/>
  <c r="C956" i="3"/>
  <c r="D956" i="3" s="1"/>
  <c r="A957" i="3"/>
  <c r="B957" i="3"/>
  <c r="C957" i="3"/>
  <c r="D957" i="3"/>
  <c r="A958" i="3"/>
  <c r="B958" i="3"/>
  <c r="C958" i="3"/>
  <c r="D958" i="3" s="1"/>
  <c r="A959" i="3"/>
  <c r="B959" i="3"/>
  <c r="C959" i="3"/>
  <c r="D959" i="3" s="1"/>
  <c r="A960" i="3"/>
  <c r="B960" i="3"/>
  <c r="C960" i="3"/>
  <c r="D960" i="3" s="1"/>
  <c r="A961" i="3"/>
  <c r="B961" i="3"/>
  <c r="C961" i="3"/>
  <c r="D961" i="3"/>
  <c r="A962" i="3"/>
  <c r="B962" i="3"/>
  <c r="C962" i="3"/>
  <c r="D962" i="3" s="1"/>
  <c r="A963" i="3"/>
  <c r="B963" i="3"/>
  <c r="C963" i="3"/>
  <c r="D963" i="3"/>
  <c r="A964" i="3"/>
  <c r="B964" i="3"/>
  <c r="C964" i="3"/>
  <c r="D964" i="3" s="1"/>
  <c r="A965" i="3"/>
  <c r="B965" i="3"/>
  <c r="C965" i="3"/>
  <c r="D965" i="3" s="1"/>
  <c r="A966" i="3"/>
  <c r="B966" i="3"/>
  <c r="C966" i="3"/>
  <c r="D966" i="3" s="1"/>
  <c r="A967" i="3"/>
  <c r="B967" i="3"/>
  <c r="C967" i="3"/>
  <c r="D967" i="3" s="1"/>
  <c r="A968" i="3"/>
  <c r="B968" i="3"/>
  <c r="C968" i="3"/>
  <c r="D968" i="3" s="1"/>
  <c r="A969" i="3"/>
  <c r="B969" i="3"/>
  <c r="C969" i="3"/>
  <c r="D969" i="3" s="1"/>
  <c r="A970" i="3"/>
  <c r="B970" i="3"/>
  <c r="C970" i="3"/>
  <c r="D970" i="3" s="1"/>
  <c r="A971" i="3"/>
  <c r="B971" i="3"/>
  <c r="C971" i="3"/>
  <c r="D971" i="3" s="1"/>
  <c r="A972" i="3"/>
  <c r="B972" i="3"/>
  <c r="C972" i="3"/>
  <c r="D972" i="3" s="1"/>
  <c r="A973" i="3"/>
  <c r="B973" i="3"/>
  <c r="C973" i="3"/>
  <c r="D973" i="3" s="1"/>
  <c r="A974" i="3"/>
  <c r="B974" i="3"/>
  <c r="C974" i="3"/>
  <c r="D974" i="3" s="1"/>
  <c r="A975" i="3"/>
  <c r="B975" i="3"/>
  <c r="C975" i="3"/>
  <c r="D975" i="3" s="1"/>
  <c r="A976" i="3"/>
  <c r="B976" i="3"/>
  <c r="C976" i="3"/>
  <c r="D976" i="3" s="1"/>
  <c r="A977" i="3"/>
  <c r="B977" i="3"/>
  <c r="C977" i="3"/>
  <c r="D977" i="3"/>
  <c r="A978" i="3"/>
  <c r="B978" i="3"/>
  <c r="C978" i="3"/>
  <c r="D978" i="3" s="1"/>
  <c r="A979" i="3"/>
  <c r="B979" i="3"/>
  <c r="C979" i="3"/>
  <c r="D979" i="3" s="1"/>
  <c r="A980" i="3"/>
  <c r="B980" i="3"/>
  <c r="C980" i="3"/>
  <c r="D980" i="3" s="1"/>
  <c r="A981" i="3"/>
  <c r="B981" i="3"/>
  <c r="C981" i="3"/>
  <c r="D981" i="3" s="1"/>
  <c r="A982" i="3"/>
  <c r="B982" i="3"/>
  <c r="C982" i="3"/>
  <c r="D982" i="3" s="1"/>
  <c r="A983" i="3"/>
  <c r="B983" i="3"/>
  <c r="C983" i="3"/>
  <c r="D983" i="3" s="1"/>
  <c r="A984" i="3"/>
  <c r="B984" i="3"/>
  <c r="C984" i="3"/>
  <c r="D984" i="3" s="1"/>
  <c r="A985" i="3"/>
  <c r="B985" i="3"/>
  <c r="C985" i="3"/>
  <c r="D985" i="3" s="1"/>
  <c r="A986" i="3"/>
  <c r="B986" i="3"/>
  <c r="C986" i="3"/>
  <c r="D986" i="3" s="1"/>
  <c r="A987" i="3"/>
  <c r="B987" i="3"/>
  <c r="C987" i="3"/>
  <c r="D987" i="3"/>
  <c r="A988" i="3"/>
  <c r="B988" i="3"/>
  <c r="C988" i="3"/>
  <c r="D988" i="3" s="1"/>
  <c r="A989" i="3"/>
  <c r="B989" i="3"/>
  <c r="C989" i="3"/>
  <c r="D989" i="3" s="1"/>
  <c r="A990" i="3"/>
  <c r="B990" i="3"/>
  <c r="C990" i="3"/>
  <c r="D990" i="3" s="1"/>
  <c r="A991" i="3"/>
  <c r="B991" i="3"/>
  <c r="C991" i="3"/>
  <c r="D991" i="3" s="1"/>
  <c r="A992" i="3"/>
  <c r="B992" i="3"/>
  <c r="C992" i="3"/>
  <c r="D992" i="3" s="1"/>
  <c r="A993" i="3"/>
  <c r="B993" i="3"/>
  <c r="C993" i="3"/>
  <c r="D993" i="3"/>
  <c r="A994" i="3"/>
  <c r="B994" i="3"/>
  <c r="C994" i="3"/>
  <c r="D994" i="3" s="1"/>
  <c r="A995" i="3"/>
  <c r="B995" i="3"/>
  <c r="C995" i="3"/>
  <c r="D995" i="3" s="1"/>
  <c r="A996" i="3"/>
  <c r="B996" i="3"/>
  <c r="C996" i="3"/>
  <c r="D996" i="3" s="1"/>
  <c r="A997" i="3"/>
  <c r="B997" i="3"/>
  <c r="C997" i="3"/>
  <c r="D997" i="3" s="1"/>
  <c r="A998" i="3"/>
  <c r="B998" i="3"/>
  <c r="C998" i="3"/>
  <c r="D998" i="3" s="1"/>
  <c r="A999" i="3"/>
  <c r="B999" i="3"/>
  <c r="C999" i="3"/>
  <c r="D999" i="3" s="1"/>
  <c r="A1000" i="3"/>
  <c r="B1000" i="3"/>
  <c r="C1000" i="3"/>
  <c r="D1000" i="3" s="1"/>
  <c r="A1001" i="3"/>
  <c r="B1001" i="3"/>
  <c r="C1001" i="3"/>
  <c r="D1001" i="3" s="1"/>
  <c r="A1002" i="3"/>
  <c r="B1002" i="3"/>
  <c r="C1002" i="3"/>
  <c r="D1002" i="3" s="1"/>
  <c r="A1003" i="3"/>
  <c r="B1003" i="3"/>
  <c r="C1003" i="3"/>
  <c r="D1003" i="3"/>
  <c r="A1004" i="3"/>
  <c r="B1004" i="3"/>
  <c r="C1004" i="3"/>
  <c r="D1004" i="3" s="1"/>
  <c r="A1005" i="3"/>
  <c r="B1005" i="3"/>
  <c r="C1005" i="3"/>
  <c r="D1005" i="3" s="1"/>
  <c r="A1006" i="3"/>
  <c r="B1006" i="3"/>
  <c r="C1006" i="3"/>
  <c r="D1006" i="3" s="1"/>
  <c r="A1007" i="3"/>
  <c r="B1007" i="3"/>
  <c r="C1007" i="3"/>
  <c r="D1007" i="3" s="1"/>
  <c r="A1008" i="3"/>
  <c r="B1008" i="3"/>
  <c r="C1008" i="3"/>
  <c r="D1008" i="3" s="1"/>
  <c r="A1009" i="3"/>
  <c r="B1009" i="3"/>
  <c r="C1009" i="3"/>
  <c r="D1009" i="3"/>
  <c r="A1010" i="3"/>
  <c r="B1010" i="3"/>
  <c r="C1010" i="3"/>
  <c r="D1010" i="3" s="1"/>
  <c r="A1011" i="3"/>
  <c r="B1011" i="3"/>
  <c r="C1011" i="3"/>
  <c r="D1011" i="3" s="1"/>
  <c r="A1012" i="3"/>
  <c r="B1012" i="3"/>
  <c r="C1012" i="3"/>
  <c r="D1012" i="3" s="1"/>
  <c r="A1013" i="3"/>
  <c r="B1013" i="3"/>
  <c r="C1013" i="3"/>
  <c r="D1013" i="3" s="1"/>
  <c r="A1014" i="3"/>
  <c r="B1014" i="3"/>
  <c r="C1014" i="3"/>
  <c r="D1014" i="3" s="1"/>
  <c r="A1015" i="3"/>
  <c r="B1015" i="3"/>
  <c r="C1015" i="3"/>
  <c r="D1015" i="3" s="1"/>
  <c r="A1016" i="3"/>
  <c r="B1016" i="3"/>
  <c r="C1016" i="3"/>
  <c r="D1016" i="3" s="1"/>
  <c r="A1017" i="3"/>
  <c r="B1017" i="3"/>
  <c r="C1017" i="3"/>
  <c r="D1017" i="3" s="1"/>
  <c r="A1018" i="3"/>
  <c r="B1018" i="3"/>
  <c r="C1018" i="3"/>
  <c r="D1018" i="3" s="1"/>
  <c r="A1019" i="3"/>
  <c r="B1019" i="3"/>
  <c r="C1019" i="3"/>
  <c r="D1019" i="3"/>
  <c r="A1020" i="3"/>
  <c r="B1020" i="3"/>
  <c r="C1020" i="3"/>
  <c r="D1020" i="3" s="1"/>
  <c r="A1021" i="3"/>
  <c r="B1021" i="3"/>
  <c r="C1021" i="3"/>
  <c r="D1021" i="3" s="1"/>
  <c r="A1022" i="3"/>
  <c r="B1022" i="3"/>
  <c r="C1022" i="3"/>
  <c r="D1022" i="3" s="1"/>
  <c r="A1023" i="3"/>
  <c r="B1023" i="3"/>
  <c r="C1023" i="3"/>
  <c r="D1023" i="3" s="1"/>
  <c r="A1024" i="3"/>
  <c r="B1024" i="3"/>
  <c r="C1024" i="3"/>
  <c r="D1024" i="3" s="1"/>
  <c r="A1025" i="3"/>
  <c r="B1025" i="3"/>
  <c r="C1025" i="3"/>
  <c r="D1025" i="3"/>
  <c r="A1026" i="3"/>
  <c r="B1026" i="3"/>
  <c r="C1026" i="3"/>
  <c r="D1026" i="3" s="1"/>
  <c r="A1027" i="3"/>
  <c r="B1027" i="3"/>
  <c r="C1027" i="3"/>
  <c r="D1027" i="3"/>
  <c r="A1028" i="3"/>
  <c r="B1028" i="3"/>
  <c r="C1028" i="3"/>
  <c r="D1028" i="3" s="1"/>
  <c r="A1029" i="3"/>
  <c r="B1029" i="3"/>
  <c r="C1029" i="3"/>
  <c r="D1029" i="3" s="1"/>
  <c r="A1030" i="3"/>
  <c r="B1030" i="3"/>
  <c r="C1030" i="3"/>
  <c r="D1030" i="3" s="1"/>
  <c r="A1031" i="3"/>
  <c r="B1031" i="3"/>
  <c r="C1031" i="3"/>
  <c r="D1031" i="3" s="1"/>
  <c r="A1032" i="3"/>
  <c r="B1032" i="3"/>
  <c r="C1032" i="3"/>
  <c r="D1032" i="3" s="1"/>
  <c r="A1033" i="3"/>
  <c r="B1033" i="3"/>
  <c r="C1033" i="3"/>
  <c r="D1033" i="3" s="1"/>
  <c r="A1034" i="3"/>
  <c r="B1034" i="3"/>
  <c r="C1034" i="3"/>
  <c r="D1034" i="3" s="1"/>
  <c r="A1035" i="3"/>
  <c r="B1035" i="3"/>
  <c r="C1035" i="3"/>
  <c r="D1035" i="3"/>
  <c r="A1036" i="3"/>
  <c r="B1036" i="3"/>
  <c r="C1036" i="3"/>
  <c r="D1036" i="3" s="1"/>
  <c r="A1037" i="3"/>
  <c r="B1037" i="3"/>
  <c r="C1037" i="3"/>
  <c r="D1037" i="3" s="1"/>
  <c r="A1038" i="3"/>
  <c r="B1038" i="3"/>
  <c r="C1038" i="3"/>
  <c r="D1038" i="3" s="1"/>
  <c r="A1039" i="3"/>
  <c r="B1039" i="3"/>
  <c r="C1039" i="3"/>
  <c r="D1039" i="3" s="1"/>
  <c r="A1040" i="3"/>
  <c r="B1040" i="3"/>
  <c r="C1040" i="3"/>
  <c r="D1040" i="3" s="1"/>
  <c r="A1041" i="3"/>
  <c r="B1041" i="3"/>
  <c r="C1041" i="3"/>
  <c r="D1041" i="3" s="1"/>
  <c r="A1042" i="3"/>
  <c r="B1042" i="3"/>
  <c r="C1042" i="3"/>
  <c r="D1042" i="3" s="1"/>
  <c r="A1043" i="3"/>
  <c r="B1043" i="3"/>
  <c r="C1043" i="3"/>
  <c r="D1043" i="3"/>
  <c r="A1044" i="3"/>
  <c r="B1044" i="3"/>
  <c r="C1044" i="3"/>
  <c r="D1044" i="3" s="1"/>
  <c r="A1045" i="3"/>
  <c r="B1045" i="3"/>
  <c r="C1045" i="3"/>
  <c r="D1045" i="3" s="1"/>
  <c r="A1046" i="3"/>
  <c r="B1046" i="3"/>
  <c r="C1046" i="3"/>
  <c r="D1046" i="3" s="1"/>
  <c r="A1047" i="3"/>
  <c r="B1047" i="3"/>
  <c r="C1047" i="3"/>
  <c r="D1047" i="3" s="1"/>
  <c r="A1048" i="3"/>
  <c r="B1048" i="3"/>
  <c r="C1048" i="3"/>
  <c r="D1048" i="3" s="1"/>
  <c r="A1049" i="3"/>
  <c r="B1049" i="3"/>
  <c r="C1049" i="3"/>
  <c r="D1049" i="3" s="1"/>
  <c r="A1050" i="3"/>
  <c r="B1050" i="3"/>
  <c r="C1050" i="3"/>
  <c r="D1050" i="3" s="1"/>
  <c r="A1051" i="3"/>
  <c r="B1051" i="3"/>
  <c r="C1051" i="3"/>
  <c r="D1051" i="3" s="1"/>
  <c r="A1052" i="3"/>
  <c r="B1052" i="3"/>
  <c r="C1052" i="3"/>
  <c r="D1052" i="3" s="1"/>
  <c r="A1053" i="3"/>
  <c r="B1053" i="3"/>
  <c r="C1053" i="3"/>
  <c r="D1053" i="3" s="1"/>
  <c r="A1054" i="3"/>
  <c r="B1054" i="3"/>
  <c r="C1054" i="3"/>
  <c r="D1054" i="3" s="1"/>
  <c r="A1055" i="3"/>
  <c r="B1055" i="3"/>
  <c r="C1055" i="3"/>
  <c r="D1055" i="3" s="1"/>
  <c r="A1056" i="3"/>
  <c r="B1056" i="3"/>
  <c r="C1056" i="3"/>
  <c r="D1056" i="3" s="1"/>
  <c r="A1057" i="3"/>
  <c r="B1057" i="3"/>
  <c r="C1057" i="3"/>
  <c r="D1057" i="3" s="1"/>
  <c r="A1058" i="3"/>
  <c r="B1058" i="3"/>
  <c r="C1058" i="3"/>
  <c r="D1058" i="3" s="1"/>
  <c r="A1059" i="3"/>
  <c r="B1059" i="3"/>
  <c r="C1059" i="3"/>
  <c r="D1059" i="3"/>
  <c r="A1060" i="3"/>
  <c r="B1060" i="3"/>
  <c r="C1060" i="3"/>
  <c r="D1060" i="3" s="1"/>
  <c r="A1061" i="3"/>
  <c r="B1061" i="3"/>
  <c r="C1061" i="3"/>
  <c r="D1061" i="3" s="1"/>
  <c r="A1062" i="3"/>
  <c r="B1062" i="3"/>
  <c r="C1062" i="3"/>
  <c r="D1062" i="3" s="1"/>
  <c r="A1063" i="3"/>
  <c r="B1063" i="3"/>
  <c r="C1063" i="3"/>
  <c r="D1063" i="3" s="1"/>
  <c r="A1064" i="3"/>
  <c r="B1064" i="3"/>
  <c r="C1064" i="3"/>
  <c r="D1064" i="3" s="1"/>
  <c r="A1065" i="3"/>
  <c r="B1065" i="3"/>
  <c r="C1065" i="3"/>
  <c r="D1065" i="3" s="1"/>
  <c r="A1066" i="3"/>
  <c r="B1066" i="3"/>
  <c r="C1066" i="3"/>
  <c r="D1066" i="3" s="1"/>
  <c r="A1067" i="3"/>
  <c r="B1067" i="3"/>
  <c r="C1067" i="3"/>
  <c r="D1067" i="3"/>
  <c r="A1068" i="3"/>
  <c r="B1068" i="3"/>
  <c r="C1068" i="3"/>
  <c r="D1068" i="3" s="1"/>
  <c r="A1069" i="3"/>
  <c r="B1069" i="3"/>
  <c r="C1069" i="3"/>
  <c r="D1069" i="3" s="1"/>
  <c r="A1070" i="3"/>
  <c r="B1070" i="3"/>
  <c r="C1070" i="3"/>
  <c r="D1070" i="3" s="1"/>
  <c r="A1071" i="3"/>
  <c r="B1071" i="3"/>
  <c r="C1071" i="3"/>
  <c r="D1071" i="3" s="1"/>
  <c r="A1072" i="3"/>
  <c r="B1072" i="3"/>
  <c r="C1072" i="3"/>
  <c r="D1072" i="3" s="1"/>
  <c r="A1073" i="3"/>
  <c r="B1073" i="3"/>
  <c r="C1073" i="3"/>
  <c r="D1073" i="3" s="1"/>
  <c r="A1074" i="3"/>
  <c r="B1074" i="3"/>
  <c r="C1074" i="3"/>
  <c r="D1074" i="3" s="1"/>
  <c r="A1075" i="3"/>
  <c r="B1075" i="3"/>
  <c r="C1075" i="3"/>
  <c r="D1075" i="3" s="1"/>
  <c r="A1076" i="3"/>
  <c r="B1076" i="3"/>
  <c r="C1076" i="3"/>
  <c r="D1076" i="3" s="1"/>
  <c r="A1077" i="3"/>
  <c r="B1077" i="3"/>
  <c r="C1077" i="3"/>
  <c r="D1077" i="3" s="1"/>
  <c r="A1078" i="3"/>
  <c r="B1078" i="3"/>
  <c r="C1078" i="3"/>
  <c r="D1078" i="3" s="1"/>
  <c r="A1079" i="3"/>
  <c r="B1079" i="3"/>
  <c r="C1079" i="3"/>
  <c r="D1079" i="3" s="1"/>
  <c r="A1080" i="3"/>
  <c r="B1080" i="3"/>
  <c r="C1080" i="3"/>
  <c r="D1080" i="3" s="1"/>
  <c r="A1081" i="3"/>
  <c r="B1081" i="3"/>
  <c r="C1081" i="3"/>
  <c r="D1081" i="3" s="1"/>
  <c r="A1082" i="3"/>
  <c r="B1082" i="3"/>
  <c r="C1082" i="3"/>
  <c r="D1082" i="3" s="1"/>
  <c r="A1083" i="3"/>
  <c r="B1083" i="3"/>
  <c r="C1083" i="3"/>
  <c r="D1083" i="3" s="1"/>
  <c r="A1084" i="3"/>
  <c r="B1084" i="3"/>
  <c r="C1084" i="3"/>
  <c r="D1084" i="3"/>
  <c r="A1085" i="3"/>
  <c r="B1085" i="3"/>
  <c r="C1085" i="3"/>
  <c r="D1085" i="3" s="1"/>
  <c r="A1086" i="3"/>
  <c r="B1086" i="3"/>
  <c r="C1086" i="3"/>
  <c r="D1086" i="3" s="1"/>
  <c r="A1087" i="3"/>
  <c r="B1087" i="3"/>
  <c r="C1087" i="3"/>
  <c r="D1087" i="3" s="1"/>
  <c r="A1088" i="3"/>
  <c r="B1088" i="3"/>
  <c r="C1088" i="3"/>
  <c r="D1088" i="3"/>
  <c r="A1089" i="3"/>
  <c r="B1089" i="3"/>
  <c r="C1089" i="3"/>
  <c r="D1089" i="3" s="1"/>
  <c r="A1090" i="3"/>
  <c r="B1090" i="3"/>
  <c r="C1090" i="3"/>
  <c r="D1090" i="3"/>
  <c r="A1091" i="3"/>
  <c r="B1091" i="3"/>
  <c r="C1091" i="3"/>
  <c r="D1091" i="3" s="1"/>
  <c r="A1092" i="3"/>
  <c r="B1092" i="3"/>
  <c r="C1092" i="3"/>
  <c r="D1092" i="3" s="1"/>
  <c r="A1093" i="3"/>
  <c r="B1093" i="3"/>
  <c r="C1093" i="3"/>
  <c r="D1093" i="3" s="1"/>
  <c r="A1094" i="3"/>
  <c r="B1094" i="3"/>
  <c r="C1094" i="3"/>
  <c r="D1094" i="3"/>
  <c r="A1095" i="3"/>
  <c r="B1095" i="3"/>
  <c r="C1095" i="3"/>
  <c r="D1095" i="3" s="1"/>
  <c r="A1096" i="3"/>
  <c r="B1096" i="3"/>
  <c r="C1096" i="3"/>
  <c r="D1096" i="3"/>
  <c r="A1097" i="3"/>
  <c r="B1097" i="3"/>
  <c r="C1097" i="3"/>
  <c r="D1097" i="3" s="1"/>
  <c r="A1098" i="3"/>
  <c r="B1098" i="3"/>
  <c r="C1098" i="3"/>
  <c r="D1098" i="3" s="1"/>
  <c r="A1099" i="3"/>
  <c r="B1099" i="3"/>
  <c r="C1099" i="3"/>
  <c r="D1099" i="3" s="1"/>
  <c r="A1100" i="3"/>
  <c r="B1100" i="3"/>
  <c r="C1100" i="3"/>
  <c r="D1100" i="3"/>
  <c r="A1101" i="3"/>
  <c r="B1101" i="3"/>
  <c r="C1101" i="3"/>
  <c r="D1101" i="3" s="1"/>
  <c r="A1102" i="3"/>
  <c r="B1102" i="3"/>
  <c r="C1102" i="3"/>
  <c r="D1102" i="3" s="1"/>
  <c r="A1103" i="3"/>
  <c r="B1103" i="3"/>
  <c r="C1103" i="3"/>
  <c r="D1103" i="3" s="1"/>
  <c r="A1104" i="3"/>
  <c r="B1104" i="3"/>
  <c r="C1104" i="3"/>
  <c r="D1104" i="3"/>
  <c r="A1105" i="3"/>
  <c r="B1105" i="3"/>
  <c r="C1105" i="3"/>
  <c r="D1105" i="3" s="1"/>
  <c r="A1106" i="3"/>
  <c r="B1106" i="3"/>
  <c r="C1106" i="3"/>
  <c r="D1106" i="3"/>
  <c r="A1107" i="3"/>
  <c r="B1107" i="3"/>
  <c r="C1107" i="3"/>
  <c r="D1107" i="3" s="1"/>
  <c r="A1108" i="3"/>
  <c r="B1108" i="3"/>
  <c r="C1108" i="3"/>
  <c r="D1108" i="3" s="1"/>
  <c r="A1109" i="3"/>
  <c r="B1109" i="3"/>
  <c r="C1109" i="3"/>
  <c r="D1109" i="3" s="1"/>
  <c r="A1110" i="3"/>
  <c r="B1110" i="3"/>
  <c r="C1110" i="3"/>
  <c r="D1110" i="3"/>
  <c r="A1111" i="3"/>
  <c r="B1111" i="3"/>
  <c r="C1111" i="3"/>
  <c r="D1111" i="3" s="1"/>
  <c r="A1112" i="3"/>
  <c r="B1112" i="3"/>
  <c r="C1112" i="3"/>
  <c r="D1112" i="3"/>
  <c r="A1113" i="3"/>
  <c r="B1113" i="3"/>
  <c r="C1113" i="3"/>
  <c r="D1113" i="3" s="1"/>
  <c r="A1114" i="3"/>
  <c r="B1114" i="3"/>
  <c r="C1114" i="3"/>
  <c r="D1114" i="3" s="1"/>
  <c r="A1115" i="3"/>
  <c r="B1115" i="3"/>
  <c r="C1115" i="3"/>
  <c r="D1115" i="3" s="1"/>
  <c r="A1116" i="3"/>
  <c r="B1116" i="3"/>
  <c r="C1116" i="3"/>
  <c r="D1116" i="3"/>
  <c r="A1117" i="3"/>
  <c r="B1117" i="3"/>
  <c r="C1117" i="3"/>
  <c r="D1117" i="3" s="1"/>
  <c r="A1118" i="3"/>
  <c r="B1118" i="3"/>
  <c r="C1118" i="3"/>
  <c r="D1118" i="3" s="1"/>
  <c r="A1119" i="3"/>
  <c r="B1119" i="3"/>
  <c r="C1119" i="3"/>
  <c r="D1119" i="3" s="1"/>
  <c r="A1120" i="3"/>
  <c r="B1120" i="3"/>
  <c r="C1120" i="3"/>
  <c r="D1120" i="3"/>
  <c r="A1121" i="3"/>
  <c r="B1121" i="3"/>
  <c r="C1121" i="3"/>
  <c r="D1121" i="3" s="1"/>
  <c r="A1122" i="3"/>
  <c r="B1122" i="3"/>
  <c r="C1122" i="3"/>
  <c r="D1122" i="3"/>
  <c r="A1123" i="3"/>
  <c r="B1123" i="3"/>
  <c r="C1123" i="3"/>
  <c r="D1123" i="3" s="1"/>
  <c r="A1124" i="3"/>
  <c r="B1124" i="3"/>
  <c r="C1124" i="3"/>
  <c r="D1124" i="3" s="1"/>
  <c r="A1125" i="3"/>
  <c r="B1125" i="3"/>
  <c r="C1125" i="3"/>
  <c r="D1125" i="3" s="1"/>
  <c r="A1126" i="3"/>
  <c r="B1126" i="3"/>
  <c r="C1126" i="3"/>
  <c r="D1126" i="3"/>
  <c r="A1127" i="3"/>
  <c r="B1127" i="3"/>
  <c r="C1127" i="3"/>
  <c r="D1127" i="3" s="1"/>
  <c r="A1128" i="3"/>
  <c r="B1128" i="3"/>
  <c r="C1128" i="3"/>
  <c r="D1128" i="3"/>
  <c r="A1129" i="3"/>
  <c r="B1129" i="3"/>
  <c r="C1129" i="3"/>
  <c r="D1129" i="3" s="1"/>
  <c r="A1130" i="3"/>
  <c r="B1130" i="3"/>
  <c r="C1130" i="3"/>
  <c r="D1130" i="3" s="1"/>
  <c r="A1131" i="3"/>
  <c r="B1131" i="3"/>
  <c r="C1131" i="3"/>
  <c r="D1131" i="3" s="1"/>
  <c r="A1132" i="3"/>
  <c r="B1132" i="3"/>
  <c r="C1132" i="3"/>
  <c r="D1132" i="3"/>
  <c r="A1133" i="3"/>
  <c r="B1133" i="3"/>
  <c r="C1133" i="3"/>
  <c r="D1133" i="3" s="1"/>
  <c r="A1134" i="3"/>
  <c r="B1134" i="3"/>
  <c r="C1134" i="3"/>
  <c r="D1134" i="3" s="1"/>
  <c r="A1135" i="3"/>
  <c r="B1135" i="3"/>
  <c r="C1135" i="3"/>
  <c r="D1135" i="3" s="1"/>
  <c r="A1136" i="3"/>
  <c r="B1136" i="3"/>
  <c r="C1136" i="3"/>
  <c r="D1136" i="3"/>
  <c r="A1137" i="3"/>
  <c r="B1137" i="3"/>
  <c r="C1137" i="3"/>
  <c r="D1137" i="3" s="1"/>
  <c r="A1138" i="3"/>
  <c r="B1138" i="3"/>
  <c r="C1138" i="3"/>
  <c r="D1138" i="3"/>
  <c r="A1139" i="3"/>
  <c r="B1139" i="3"/>
  <c r="C1139" i="3"/>
  <c r="D1139" i="3" s="1"/>
  <c r="A1140" i="3"/>
  <c r="B1140" i="3"/>
  <c r="C1140" i="3"/>
  <c r="D1140" i="3" s="1"/>
  <c r="A1141" i="3"/>
  <c r="B1141" i="3"/>
  <c r="C1141" i="3"/>
  <c r="D1141" i="3" s="1"/>
  <c r="A1142" i="3"/>
  <c r="B1142" i="3"/>
  <c r="C1142" i="3"/>
  <c r="D1142" i="3"/>
  <c r="A1143" i="3"/>
  <c r="B1143" i="3"/>
  <c r="C1143" i="3"/>
  <c r="D1143" i="3" s="1"/>
  <c r="A1144" i="3"/>
  <c r="B1144" i="3"/>
  <c r="C1144" i="3"/>
  <c r="D1144" i="3"/>
  <c r="A1145" i="3"/>
  <c r="B1145" i="3"/>
  <c r="C1145" i="3"/>
  <c r="D1145" i="3" s="1"/>
  <c r="A1146" i="3"/>
  <c r="B1146" i="3"/>
  <c r="C1146" i="3"/>
  <c r="D1146" i="3" s="1"/>
  <c r="A1147" i="3"/>
  <c r="B1147" i="3"/>
  <c r="C1147" i="3"/>
  <c r="D1147" i="3" s="1"/>
  <c r="A1148" i="3"/>
  <c r="B1148" i="3"/>
  <c r="C1148" i="3"/>
  <c r="D1148" i="3"/>
  <c r="A1149" i="3"/>
  <c r="B1149" i="3"/>
  <c r="C1149" i="3"/>
  <c r="D1149" i="3" s="1"/>
  <c r="A1150" i="3"/>
  <c r="B1150" i="3"/>
  <c r="C1150" i="3"/>
  <c r="D1150" i="3" s="1"/>
  <c r="A1151" i="3"/>
  <c r="B1151" i="3"/>
  <c r="C1151" i="3"/>
  <c r="D1151" i="3" s="1"/>
  <c r="A1152" i="3"/>
  <c r="B1152" i="3"/>
  <c r="C1152" i="3"/>
  <c r="D1152" i="3"/>
  <c r="A1153" i="3"/>
  <c r="B1153" i="3"/>
  <c r="C1153" i="3"/>
  <c r="D1153" i="3" s="1"/>
  <c r="A1154" i="3"/>
  <c r="B1154" i="3"/>
  <c r="C1154" i="3"/>
  <c r="D1154" i="3"/>
  <c r="A1155" i="3"/>
  <c r="B1155" i="3"/>
  <c r="C1155" i="3"/>
  <c r="D1155" i="3" s="1"/>
  <c r="A1156" i="3"/>
  <c r="B1156" i="3"/>
  <c r="C1156" i="3"/>
  <c r="D1156" i="3" s="1"/>
  <c r="A1157" i="3"/>
  <c r="B1157" i="3"/>
  <c r="C1157" i="3"/>
  <c r="D1157" i="3" s="1"/>
  <c r="A1158" i="3"/>
  <c r="B1158" i="3"/>
  <c r="C1158" i="3"/>
  <c r="D1158" i="3"/>
  <c r="A1159" i="3"/>
  <c r="B1159" i="3"/>
  <c r="C1159" i="3"/>
  <c r="D1159" i="3" s="1"/>
  <c r="A1160" i="3"/>
  <c r="B1160" i="3"/>
  <c r="C1160" i="3"/>
  <c r="D1160" i="3"/>
  <c r="A1161" i="3"/>
  <c r="B1161" i="3"/>
  <c r="C1161" i="3"/>
  <c r="D1161" i="3" s="1"/>
  <c r="A1162" i="3"/>
  <c r="B1162" i="3"/>
  <c r="C1162" i="3"/>
  <c r="D1162" i="3" s="1"/>
  <c r="A1163" i="3"/>
  <c r="B1163" i="3"/>
  <c r="C1163" i="3"/>
  <c r="D1163" i="3" s="1"/>
  <c r="A1164" i="3"/>
  <c r="B1164" i="3"/>
  <c r="C1164" i="3"/>
  <c r="D1164" i="3"/>
  <c r="A1165" i="3"/>
  <c r="B1165" i="3"/>
  <c r="C1165" i="3"/>
  <c r="D1165" i="3" s="1"/>
  <c r="A1166" i="3"/>
  <c r="B1166" i="3"/>
  <c r="C1166" i="3"/>
  <c r="D1166" i="3" s="1"/>
  <c r="A1167" i="3"/>
  <c r="B1167" i="3"/>
  <c r="C1167" i="3"/>
  <c r="D1167" i="3" s="1"/>
  <c r="A1168" i="3"/>
  <c r="B1168" i="3"/>
  <c r="C1168" i="3"/>
  <c r="D1168" i="3"/>
  <c r="A1169" i="3"/>
  <c r="B1169" i="3"/>
  <c r="C1169" i="3"/>
  <c r="D1169" i="3" s="1"/>
  <c r="A1170" i="3"/>
  <c r="B1170" i="3"/>
  <c r="C1170" i="3"/>
  <c r="D1170" i="3"/>
  <c r="A1171" i="3"/>
  <c r="B1171" i="3"/>
  <c r="C1171" i="3"/>
  <c r="D1171" i="3" s="1"/>
  <c r="A1172" i="3"/>
  <c r="B1172" i="3"/>
  <c r="C1172" i="3"/>
  <c r="D1172" i="3" s="1"/>
  <c r="A1173" i="3"/>
  <c r="B1173" i="3"/>
  <c r="C1173" i="3"/>
  <c r="D1173" i="3" s="1"/>
  <c r="A1174" i="3"/>
  <c r="B1174" i="3"/>
  <c r="C1174" i="3"/>
  <c r="D1174" i="3"/>
  <c r="A1175" i="3"/>
  <c r="B1175" i="3"/>
  <c r="C1175" i="3"/>
  <c r="D1175" i="3" s="1"/>
  <c r="A1176" i="3"/>
  <c r="B1176" i="3"/>
  <c r="C1176" i="3"/>
  <c r="D1176" i="3"/>
  <c r="A1177" i="3"/>
  <c r="B1177" i="3"/>
  <c r="C1177" i="3"/>
  <c r="D1177" i="3" s="1"/>
  <c r="A1178" i="3"/>
  <c r="B1178" i="3"/>
  <c r="C1178" i="3"/>
  <c r="D1178" i="3" s="1"/>
  <c r="A1179" i="3"/>
  <c r="B1179" i="3"/>
  <c r="C1179" i="3"/>
  <c r="D1179" i="3" s="1"/>
  <c r="A1180" i="3"/>
  <c r="B1180" i="3"/>
  <c r="C1180" i="3"/>
  <c r="D1180" i="3"/>
  <c r="A1181" i="3"/>
  <c r="B1181" i="3"/>
  <c r="C1181" i="3"/>
  <c r="D1181" i="3" s="1"/>
  <c r="A1182" i="3"/>
  <c r="B1182" i="3"/>
  <c r="C1182" i="3"/>
  <c r="D1182" i="3" s="1"/>
  <c r="A1183" i="3"/>
  <c r="B1183" i="3"/>
  <c r="C1183" i="3"/>
  <c r="D1183" i="3" s="1"/>
  <c r="A1184" i="3"/>
  <c r="B1184" i="3"/>
  <c r="C1184" i="3"/>
  <c r="D1184" i="3"/>
  <c r="A1185" i="3"/>
  <c r="B1185" i="3"/>
  <c r="C1185" i="3"/>
  <c r="D1185" i="3"/>
  <c r="A1186" i="3"/>
  <c r="B1186" i="3"/>
  <c r="C1186" i="3"/>
  <c r="D1186" i="3"/>
  <c r="A1187" i="3"/>
  <c r="B1187" i="3"/>
  <c r="C1187" i="3"/>
  <c r="D1187" i="3"/>
  <c r="A1188" i="3"/>
  <c r="B1188" i="3"/>
  <c r="C1188" i="3"/>
  <c r="D1188" i="3"/>
  <c r="A1189" i="3"/>
  <c r="B1189" i="3"/>
  <c r="C1189" i="3"/>
  <c r="D1189" i="3"/>
  <c r="A1190" i="3"/>
  <c r="B1190" i="3"/>
  <c r="C1190" i="3"/>
  <c r="D1190" i="3"/>
  <c r="A1191" i="3"/>
  <c r="B1191" i="3"/>
  <c r="C1191" i="3"/>
  <c r="D1191" i="3"/>
  <c r="A1192" i="3"/>
  <c r="B1192" i="3"/>
  <c r="C1192" i="3"/>
  <c r="D1192" i="3"/>
  <c r="A1193" i="3"/>
  <c r="B1193" i="3"/>
  <c r="C1193" i="3"/>
  <c r="D1193" i="3"/>
  <c r="A1194" i="3"/>
  <c r="B1194" i="3"/>
  <c r="C1194" i="3"/>
  <c r="D1194" i="3"/>
  <c r="A1195" i="3"/>
  <c r="B1195" i="3"/>
  <c r="C1195" i="3"/>
  <c r="D1195" i="3"/>
  <c r="A1196" i="3"/>
  <c r="B1196" i="3"/>
  <c r="C1196" i="3"/>
  <c r="D1196" i="3"/>
  <c r="A1197" i="3"/>
  <c r="B1197" i="3"/>
  <c r="C1197" i="3"/>
  <c r="D1197" i="3"/>
  <c r="A1198" i="3"/>
  <c r="B1198" i="3"/>
  <c r="C1198" i="3"/>
  <c r="D1198" i="3"/>
  <c r="A1199" i="3"/>
  <c r="B1199" i="3"/>
  <c r="C1199" i="3"/>
  <c r="D1199" i="3"/>
  <c r="A1200" i="3"/>
  <c r="B1200" i="3"/>
  <c r="C1200" i="3"/>
  <c r="D1200" i="3"/>
  <c r="A1201" i="3"/>
  <c r="B1201" i="3"/>
  <c r="C1201" i="3"/>
  <c r="D1201" i="3"/>
  <c r="A1202" i="3"/>
  <c r="B1202" i="3"/>
  <c r="C1202" i="3"/>
  <c r="D1202" i="3"/>
  <c r="A1203" i="3"/>
  <c r="B1203" i="3"/>
  <c r="C1203" i="3"/>
  <c r="D1203" i="3"/>
  <c r="A1204" i="3"/>
  <c r="B1204" i="3"/>
  <c r="C1204" i="3"/>
  <c r="D1204" i="3"/>
  <c r="A1205" i="3"/>
  <c r="B1205" i="3"/>
  <c r="C1205" i="3"/>
  <c r="D1205" i="3"/>
  <c r="A1206" i="3"/>
  <c r="B1206" i="3"/>
  <c r="C1206" i="3"/>
  <c r="D1206" i="3"/>
  <c r="A1207" i="3"/>
  <c r="B1207" i="3"/>
  <c r="C1207" i="3"/>
  <c r="D1207" i="3"/>
  <c r="A1208" i="3"/>
  <c r="B1208" i="3"/>
  <c r="C1208" i="3"/>
  <c r="D1208" i="3"/>
  <c r="A1209" i="3"/>
  <c r="B1209" i="3"/>
  <c r="C1209" i="3"/>
  <c r="D1209" i="3"/>
  <c r="A1210" i="3"/>
  <c r="B1210" i="3"/>
  <c r="C1210" i="3"/>
  <c r="D1210" i="3"/>
  <c r="A1211" i="3"/>
  <c r="B1211" i="3"/>
  <c r="C1211" i="3"/>
  <c r="D1211" i="3"/>
  <c r="A1212" i="3"/>
  <c r="B1212" i="3"/>
  <c r="C1212" i="3"/>
  <c r="D1212" i="3"/>
  <c r="A1213" i="3"/>
  <c r="B1213" i="3"/>
  <c r="C1213" i="3"/>
  <c r="D1213" i="3"/>
  <c r="A1214" i="3"/>
  <c r="B1214" i="3"/>
  <c r="C1214" i="3"/>
  <c r="D1214" i="3"/>
  <c r="A1215" i="3"/>
  <c r="B1215" i="3"/>
  <c r="C1215" i="3"/>
  <c r="D1215" i="3"/>
  <c r="A1216" i="3"/>
  <c r="B1216" i="3"/>
  <c r="C1216" i="3"/>
  <c r="D1216" i="3"/>
  <c r="A1217" i="3"/>
  <c r="B1217" i="3"/>
  <c r="C1217" i="3"/>
  <c r="D1217" i="3"/>
  <c r="A1218" i="3"/>
  <c r="B1218" i="3"/>
  <c r="C1218" i="3"/>
  <c r="D1218" i="3"/>
  <c r="A1219" i="3"/>
  <c r="B1219" i="3"/>
  <c r="C1219" i="3"/>
  <c r="D1219" i="3"/>
  <c r="A1220" i="3"/>
  <c r="B1220" i="3"/>
  <c r="C1220" i="3"/>
  <c r="D1220" i="3"/>
  <c r="A1221" i="3"/>
  <c r="B1221" i="3"/>
  <c r="C1221" i="3"/>
  <c r="D1221" i="3"/>
  <c r="A1222" i="3"/>
  <c r="B1222" i="3"/>
  <c r="C1222" i="3"/>
  <c r="D1222" i="3"/>
  <c r="A1223" i="3"/>
  <c r="B1223" i="3"/>
  <c r="C1223" i="3"/>
  <c r="D1223" i="3"/>
  <c r="A1224" i="3"/>
  <c r="B1224" i="3"/>
  <c r="C1224" i="3"/>
  <c r="D1224" i="3"/>
  <c r="A1225" i="3"/>
  <c r="B1225" i="3"/>
  <c r="C1225" i="3"/>
  <c r="D1225" i="3"/>
  <c r="A1226" i="3"/>
  <c r="B1226" i="3"/>
  <c r="C1226" i="3"/>
  <c r="D1226" i="3"/>
  <c r="A1227" i="3"/>
  <c r="B1227" i="3"/>
  <c r="C1227" i="3"/>
  <c r="D1227" i="3"/>
  <c r="A1228" i="3"/>
  <c r="B1228" i="3"/>
  <c r="C1228" i="3"/>
  <c r="D1228" i="3"/>
  <c r="A1229" i="3"/>
  <c r="B1229" i="3"/>
  <c r="C1229" i="3"/>
  <c r="D1229" i="3"/>
  <c r="A1230" i="3"/>
  <c r="B1230" i="3"/>
  <c r="C1230" i="3"/>
  <c r="D1230" i="3"/>
  <c r="A1231" i="3"/>
  <c r="B1231" i="3"/>
  <c r="C1231" i="3"/>
  <c r="D1231" i="3"/>
  <c r="A1232" i="3"/>
  <c r="B1232" i="3"/>
  <c r="C1232" i="3"/>
  <c r="D1232" i="3"/>
  <c r="A1233" i="3"/>
  <c r="B1233" i="3"/>
  <c r="C1233" i="3"/>
  <c r="D1233" i="3"/>
  <c r="A1234" i="3"/>
  <c r="B1234" i="3"/>
  <c r="C1234" i="3"/>
  <c r="D1234" i="3"/>
  <c r="A1235" i="3"/>
  <c r="B1235" i="3"/>
  <c r="C1235" i="3"/>
  <c r="D1235" i="3"/>
  <c r="A1236" i="3"/>
  <c r="B1236" i="3"/>
  <c r="C1236" i="3"/>
  <c r="D1236" i="3"/>
  <c r="A1237" i="3"/>
  <c r="B1237" i="3"/>
  <c r="C1237" i="3"/>
  <c r="D1237" i="3"/>
  <c r="A1238" i="3"/>
  <c r="B1238" i="3"/>
  <c r="C1238" i="3"/>
  <c r="D1238" i="3"/>
  <c r="A1239" i="3"/>
  <c r="B1239" i="3"/>
  <c r="C1239" i="3"/>
  <c r="D1239" i="3"/>
  <c r="A1240" i="3"/>
  <c r="B1240" i="3"/>
  <c r="C1240" i="3"/>
  <c r="D1240" i="3"/>
  <c r="A1241" i="3"/>
  <c r="B1241" i="3"/>
  <c r="C1241" i="3"/>
  <c r="D1241" i="3"/>
  <c r="A1242" i="3"/>
  <c r="B1242" i="3"/>
  <c r="C1242" i="3"/>
  <c r="D1242" i="3"/>
  <c r="A1243" i="3"/>
  <c r="B1243" i="3"/>
  <c r="C1243" i="3"/>
  <c r="D1243" i="3"/>
  <c r="A1244" i="3"/>
  <c r="B1244" i="3"/>
  <c r="C1244" i="3"/>
  <c r="D1244" i="3"/>
  <c r="A1245" i="3"/>
  <c r="B1245" i="3"/>
  <c r="C1245" i="3"/>
  <c r="D1245" i="3"/>
  <c r="A1246" i="3"/>
  <c r="B1246" i="3"/>
  <c r="C1246" i="3"/>
  <c r="D1246" i="3"/>
  <c r="A1247" i="3"/>
  <c r="B1247" i="3"/>
  <c r="C1247" i="3"/>
  <c r="D1247" i="3"/>
  <c r="A1248" i="3"/>
  <c r="B1248" i="3"/>
  <c r="C1248" i="3"/>
  <c r="D1248" i="3"/>
  <c r="A1249" i="3"/>
  <c r="B1249" i="3"/>
  <c r="C1249" i="3"/>
  <c r="D1249" i="3"/>
  <c r="A1250" i="3"/>
  <c r="B1250" i="3"/>
  <c r="C1250" i="3"/>
  <c r="D1250" i="3"/>
  <c r="A1251" i="3"/>
  <c r="B1251" i="3"/>
  <c r="C1251" i="3"/>
  <c r="D1251" i="3"/>
  <c r="A1252" i="3"/>
  <c r="B1252" i="3"/>
  <c r="C1252" i="3"/>
  <c r="D1252" i="3"/>
  <c r="A1253" i="3"/>
  <c r="B1253" i="3"/>
  <c r="C1253" i="3"/>
  <c r="D1253" i="3"/>
  <c r="A1254" i="3"/>
  <c r="B1254" i="3"/>
  <c r="C1254" i="3"/>
  <c r="D1254" i="3"/>
  <c r="A1255" i="3"/>
  <c r="B1255" i="3"/>
  <c r="C1255" i="3"/>
  <c r="D1255" i="3"/>
  <c r="A1256" i="3"/>
  <c r="B1256" i="3"/>
  <c r="C1256" i="3"/>
  <c r="D1256" i="3"/>
  <c r="A1257" i="3"/>
  <c r="B1257" i="3"/>
  <c r="C1257" i="3"/>
  <c r="D1257" i="3"/>
  <c r="A1258" i="3"/>
  <c r="B1258" i="3"/>
  <c r="C1258" i="3"/>
  <c r="D1258" i="3"/>
  <c r="A1259" i="3"/>
  <c r="B1259" i="3"/>
  <c r="C1259" i="3"/>
  <c r="D1259" i="3"/>
  <c r="A1260" i="3"/>
  <c r="B1260" i="3"/>
  <c r="C1260" i="3"/>
  <c r="D1260" i="3"/>
  <c r="A1261" i="3"/>
  <c r="B1261" i="3"/>
  <c r="C1261" i="3"/>
  <c r="D1261" i="3"/>
  <c r="A1262" i="3"/>
  <c r="B1262" i="3"/>
  <c r="C1262" i="3"/>
  <c r="D1262" i="3"/>
  <c r="A1263" i="3"/>
  <c r="B1263" i="3"/>
  <c r="C1263" i="3"/>
  <c r="D1263" i="3"/>
  <c r="A1264" i="3"/>
  <c r="B1264" i="3"/>
  <c r="C1264" i="3"/>
  <c r="D1264" i="3"/>
  <c r="A1265" i="3"/>
  <c r="B1265" i="3"/>
  <c r="C1265" i="3"/>
  <c r="D1265" i="3"/>
  <c r="A1266" i="3"/>
  <c r="B1266" i="3"/>
  <c r="C1266" i="3"/>
  <c r="D1266" i="3"/>
  <c r="A1267" i="3"/>
  <c r="B1267" i="3"/>
  <c r="C1267" i="3"/>
  <c r="D1267" i="3"/>
  <c r="A1268" i="3"/>
  <c r="B1268" i="3"/>
  <c r="C1268" i="3"/>
  <c r="D1268" i="3"/>
  <c r="A1269" i="3"/>
  <c r="B1269" i="3"/>
  <c r="C1269" i="3"/>
  <c r="D1269" i="3"/>
  <c r="A1270" i="3"/>
  <c r="B1270" i="3"/>
  <c r="C1270" i="3"/>
  <c r="D1270" i="3"/>
  <c r="A1271" i="3"/>
  <c r="B1271" i="3"/>
  <c r="C1271" i="3"/>
  <c r="D1271" i="3"/>
  <c r="A1272" i="3"/>
  <c r="B1272" i="3"/>
  <c r="C1272" i="3"/>
  <c r="D1272" i="3"/>
  <c r="A1273" i="3"/>
  <c r="B1273" i="3"/>
  <c r="C1273" i="3"/>
  <c r="D1273" i="3"/>
  <c r="A1274" i="3"/>
  <c r="B1274" i="3"/>
  <c r="C1274" i="3"/>
  <c r="D1274" i="3"/>
  <c r="A1275" i="3"/>
  <c r="B1275" i="3"/>
  <c r="C1275" i="3"/>
  <c r="D1275" i="3"/>
  <c r="A1276" i="3"/>
  <c r="B1276" i="3"/>
  <c r="C1276" i="3"/>
  <c r="D1276" i="3"/>
  <c r="A1277" i="3"/>
  <c r="B1277" i="3"/>
  <c r="C1277" i="3"/>
  <c r="D1277" i="3"/>
  <c r="A1278" i="3"/>
  <c r="B1278" i="3"/>
  <c r="C1278" i="3"/>
  <c r="D1278" i="3"/>
  <c r="A1279" i="3"/>
  <c r="B1279" i="3"/>
  <c r="C1279" i="3"/>
  <c r="D1279" i="3"/>
  <c r="A1280" i="3"/>
  <c r="B1280" i="3"/>
  <c r="C1280" i="3"/>
  <c r="D1280" i="3"/>
  <c r="A1281" i="3"/>
  <c r="B1281" i="3"/>
  <c r="C1281" i="3"/>
  <c r="D1281" i="3"/>
  <c r="A1282" i="3"/>
  <c r="B1282" i="3"/>
  <c r="C1282" i="3"/>
  <c r="D1282" i="3"/>
  <c r="A1283" i="3"/>
  <c r="B1283" i="3"/>
  <c r="C1283" i="3"/>
  <c r="D1283" i="3"/>
  <c r="A1284" i="3"/>
  <c r="B1284" i="3"/>
  <c r="C1284" i="3"/>
  <c r="D1284" i="3"/>
  <c r="A1285" i="3"/>
  <c r="B1285" i="3"/>
  <c r="C1285" i="3"/>
  <c r="D1285" i="3"/>
  <c r="A1286" i="3"/>
  <c r="B1286" i="3"/>
  <c r="C1286" i="3"/>
  <c r="D1286" i="3"/>
  <c r="A1287" i="3"/>
  <c r="B1287" i="3"/>
  <c r="C1287" i="3"/>
  <c r="D1287" i="3"/>
  <c r="A1288" i="3"/>
  <c r="B1288" i="3"/>
  <c r="C1288" i="3"/>
  <c r="D1288" i="3"/>
  <c r="A1289" i="3"/>
  <c r="B1289" i="3"/>
  <c r="C1289" i="3"/>
  <c r="D1289" i="3"/>
  <c r="A1290" i="3"/>
  <c r="B1290" i="3"/>
  <c r="C1290" i="3"/>
  <c r="D1290" i="3"/>
  <c r="A1291" i="3"/>
  <c r="B1291" i="3"/>
  <c r="C1291" i="3"/>
  <c r="D1291" i="3"/>
  <c r="A1292" i="3"/>
  <c r="B1292" i="3"/>
  <c r="C1292" i="3"/>
  <c r="D1292" i="3"/>
  <c r="A1293" i="3"/>
  <c r="B1293" i="3"/>
  <c r="C1293" i="3"/>
  <c r="D1293" i="3"/>
  <c r="A1294" i="3"/>
  <c r="B1294" i="3"/>
  <c r="C1294" i="3"/>
  <c r="D1294" i="3"/>
  <c r="A1295" i="3"/>
  <c r="B1295" i="3"/>
  <c r="C1295" i="3"/>
  <c r="D1295" i="3"/>
  <c r="A1296" i="3"/>
  <c r="B1296" i="3"/>
  <c r="C1296" i="3"/>
  <c r="D1296" i="3"/>
  <c r="A1297" i="3"/>
  <c r="B1297" i="3"/>
  <c r="C1297" i="3"/>
  <c r="D1297" i="3"/>
  <c r="A1298" i="3"/>
  <c r="B1298" i="3"/>
  <c r="C1298" i="3"/>
  <c r="D1298" i="3"/>
  <c r="A1299" i="3"/>
  <c r="B1299" i="3"/>
  <c r="C1299" i="3"/>
  <c r="D1299" i="3"/>
  <c r="A1300" i="3"/>
  <c r="B1300" i="3"/>
  <c r="C1300" i="3"/>
  <c r="D1300" i="3"/>
  <c r="A1301" i="3"/>
  <c r="B1301" i="3"/>
  <c r="C1301" i="3"/>
  <c r="D1301" i="3"/>
  <c r="A1302" i="3"/>
  <c r="B1302" i="3"/>
  <c r="C1302" i="3"/>
  <c r="D1302" i="3"/>
  <c r="A1303" i="3"/>
  <c r="B1303" i="3"/>
  <c r="C1303" i="3"/>
  <c r="D1303" i="3"/>
  <c r="A1304" i="3"/>
  <c r="B1304" i="3"/>
  <c r="C1304" i="3"/>
  <c r="D1304" i="3"/>
  <c r="A1305" i="3"/>
  <c r="B1305" i="3"/>
  <c r="C1305" i="3"/>
  <c r="D1305" i="3"/>
  <c r="A1306" i="3"/>
  <c r="B1306" i="3"/>
  <c r="C1306" i="3"/>
  <c r="D1306" i="3"/>
  <c r="A1307" i="3"/>
  <c r="B1307" i="3"/>
  <c r="C1307" i="3"/>
  <c r="D1307" i="3"/>
  <c r="A1308" i="3"/>
  <c r="B1308" i="3"/>
  <c r="C1308" i="3"/>
  <c r="D1308" i="3"/>
  <c r="A1309" i="3"/>
  <c r="B1309" i="3"/>
  <c r="C1309" i="3"/>
  <c r="D1309" i="3"/>
  <c r="A1310" i="3"/>
  <c r="B1310" i="3"/>
  <c r="C1310" i="3"/>
  <c r="D1310" i="3"/>
  <c r="A1311" i="3"/>
  <c r="B1311" i="3"/>
  <c r="C1311" i="3"/>
  <c r="D1311" i="3"/>
  <c r="A1312" i="3"/>
  <c r="B1312" i="3"/>
  <c r="C1312" i="3"/>
  <c r="D1312" i="3"/>
  <c r="A1313" i="3"/>
  <c r="B1313" i="3"/>
  <c r="C1313" i="3"/>
  <c r="D1313" i="3"/>
  <c r="A1314" i="3"/>
  <c r="B1314" i="3"/>
  <c r="C1314" i="3"/>
  <c r="D1314" i="3"/>
  <c r="A1315" i="3"/>
  <c r="B1315" i="3"/>
  <c r="C1315" i="3"/>
  <c r="D1315" i="3"/>
  <c r="A1316" i="3"/>
  <c r="B1316" i="3"/>
  <c r="C1316" i="3"/>
  <c r="D1316" i="3"/>
  <c r="A1317" i="3"/>
  <c r="B1317" i="3"/>
  <c r="C1317" i="3"/>
  <c r="D1317" i="3"/>
  <c r="A1318" i="3"/>
  <c r="B1318" i="3"/>
  <c r="C1318" i="3"/>
  <c r="D1318" i="3"/>
  <c r="A1319" i="3"/>
  <c r="B1319" i="3"/>
  <c r="C1319" i="3"/>
  <c r="D1319" i="3"/>
  <c r="A1320" i="3"/>
  <c r="B1320" i="3"/>
  <c r="C1320" i="3"/>
  <c r="D1320" i="3"/>
  <c r="A1321" i="3"/>
  <c r="B1321" i="3"/>
  <c r="C1321" i="3"/>
  <c r="D1321" i="3"/>
  <c r="A1322" i="3"/>
  <c r="B1322" i="3"/>
  <c r="C1322" i="3"/>
  <c r="D1322" i="3"/>
  <c r="A1323" i="3"/>
  <c r="B1323" i="3"/>
  <c r="C1323" i="3"/>
  <c r="D1323" i="3"/>
  <c r="A1324" i="3"/>
  <c r="B1324" i="3"/>
  <c r="C1324" i="3"/>
  <c r="D1324" i="3"/>
  <c r="A1325" i="3"/>
  <c r="B1325" i="3"/>
  <c r="C1325" i="3"/>
  <c r="D1325" i="3"/>
  <c r="A1326" i="3"/>
  <c r="B1326" i="3"/>
  <c r="C1326" i="3"/>
  <c r="D1326" i="3"/>
  <c r="A1327" i="3"/>
  <c r="B1327" i="3"/>
  <c r="C1327" i="3"/>
  <c r="D1327" i="3"/>
  <c r="A1328" i="3"/>
  <c r="B1328" i="3"/>
  <c r="C1328" i="3"/>
  <c r="D1328" i="3"/>
  <c r="A1329" i="3"/>
  <c r="B1329" i="3"/>
  <c r="C1329" i="3"/>
  <c r="D1329" i="3"/>
  <c r="A1330" i="3"/>
  <c r="B1330" i="3"/>
  <c r="C1330" i="3"/>
  <c r="D1330" i="3"/>
  <c r="A1331" i="3"/>
  <c r="B1331" i="3"/>
  <c r="C1331" i="3"/>
  <c r="D1331" i="3"/>
  <c r="A1332" i="3"/>
  <c r="B1332" i="3"/>
  <c r="C1332" i="3"/>
  <c r="D1332" i="3"/>
  <c r="A1333" i="3"/>
  <c r="B1333" i="3"/>
  <c r="C1333" i="3"/>
  <c r="D1333" i="3"/>
  <c r="A1334" i="3"/>
  <c r="B1334" i="3"/>
  <c r="C1334" i="3"/>
  <c r="D1334" i="3"/>
  <c r="A1335" i="3"/>
  <c r="B1335" i="3"/>
  <c r="C1335" i="3"/>
  <c r="D1335" i="3"/>
  <c r="A1336" i="3"/>
  <c r="B1336" i="3"/>
  <c r="C1336" i="3"/>
  <c r="D1336" i="3"/>
  <c r="A1337" i="3"/>
  <c r="B1337" i="3"/>
  <c r="C1337" i="3"/>
  <c r="D1337" i="3"/>
  <c r="A1338" i="3"/>
  <c r="B1338" i="3"/>
  <c r="C1338" i="3"/>
  <c r="D1338" i="3"/>
  <c r="A1339" i="3"/>
  <c r="B1339" i="3"/>
  <c r="C1339" i="3"/>
  <c r="D1339" i="3"/>
  <c r="A1340" i="3"/>
  <c r="B1340" i="3"/>
  <c r="C1340" i="3"/>
  <c r="D1340" i="3"/>
  <c r="A1341" i="3"/>
  <c r="B1341" i="3"/>
  <c r="C1341" i="3"/>
  <c r="D1341" i="3"/>
  <c r="A1342" i="3"/>
  <c r="B1342" i="3"/>
  <c r="C1342" i="3"/>
  <c r="D1342" i="3"/>
  <c r="A1343" i="3"/>
  <c r="B1343" i="3"/>
  <c r="C1343" i="3"/>
  <c r="D1343" i="3"/>
  <c r="A1344" i="3"/>
  <c r="B1344" i="3"/>
  <c r="C1344" i="3"/>
  <c r="D1344" i="3"/>
  <c r="A1345" i="3"/>
  <c r="B1345" i="3"/>
  <c r="C1345" i="3"/>
  <c r="D1345" i="3"/>
  <c r="A1346" i="3"/>
  <c r="B1346" i="3"/>
  <c r="C1346" i="3"/>
  <c r="D1346" i="3"/>
  <c r="A1347" i="3"/>
  <c r="B1347" i="3"/>
  <c r="C1347" i="3"/>
  <c r="D1347" i="3"/>
  <c r="A1348" i="3"/>
  <c r="B1348" i="3"/>
  <c r="C1348" i="3"/>
  <c r="D1348" i="3"/>
  <c r="A1349" i="3"/>
  <c r="B1349" i="3"/>
  <c r="C1349" i="3"/>
  <c r="D1349" i="3"/>
  <c r="A1350" i="3"/>
  <c r="B1350" i="3"/>
  <c r="C1350" i="3"/>
  <c r="D1350" i="3"/>
  <c r="A1351" i="3"/>
  <c r="B1351" i="3"/>
  <c r="C1351" i="3"/>
  <c r="D1351" i="3"/>
  <c r="A1352" i="3"/>
  <c r="B1352" i="3"/>
  <c r="C1352" i="3"/>
  <c r="D1352" i="3"/>
  <c r="A1353" i="3"/>
  <c r="B1353" i="3"/>
  <c r="C1353" i="3"/>
  <c r="D1353" i="3"/>
  <c r="A1354" i="3"/>
  <c r="B1354" i="3"/>
  <c r="C1354" i="3"/>
  <c r="D1354" i="3"/>
  <c r="A1355" i="3"/>
  <c r="B1355" i="3"/>
  <c r="C1355" i="3"/>
  <c r="D1355" i="3"/>
  <c r="A1356" i="3"/>
  <c r="B1356" i="3"/>
  <c r="C1356" i="3"/>
  <c r="D1356" i="3"/>
  <c r="A1357" i="3"/>
  <c r="B1357" i="3"/>
  <c r="C1357" i="3"/>
  <c r="D1357" i="3"/>
  <c r="A1358" i="3"/>
  <c r="B1358" i="3"/>
  <c r="C1358" i="3"/>
  <c r="D1358" i="3"/>
  <c r="A1359" i="3"/>
  <c r="B1359" i="3"/>
  <c r="C1359" i="3"/>
  <c r="D1359" i="3"/>
  <c r="A1360" i="3"/>
  <c r="B1360" i="3"/>
  <c r="C1360" i="3"/>
  <c r="D1360" i="3"/>
  <c r="A1361" i="3"/>
  <c r="B1361" i="3"/>
  <c r="C1361" i="3"/>
  <c r="D1361" i="3"/>
  <c r="A1362" i="3"/>
  <c r="B1362" i="3"/>
  <c r="C1362" i="3"/>
  <c r="D1362" i="3"/>
  <c r="A1363" i="3"/>
  <c r="B1363" i="3"/>
  <c r="C1363" i="3"/>
  <c r="D1363" i="3"/>
  <c r="A1364" i="3"/>
  <c r="B1364" i="3"/>
  <c r="C1364" i="3"/>
  <c r="D1364" i="3"/>
  <c r="A1365" i="3"/>
  <c r="B1365" i="3"/>
  <c r="C1365" i="3"/>
  <c r="D1365" i="3"/>
  <c r="A1366" i="3"/>
  <c r="B1366" i="3"/>
  <c r="C1366" i="3"/>
  <c r="D1366" i="3"/>
  <c r="A1367" i="3"/>
  <c r="B1367" i="3"/>
  <c r="C1367" i="3"/>
  <c r="D1367" i="3"/>
  <c r="A1368" i="3"/>
  <c r="B1368" i="3"/>
  <c r="C1368" i="3"/>
  <c r="D1368" i="3"/>
  <c r="A1369" i="3"/>
  <c r="B1369" i="3"/>
  <c r="C1369" i="3"/>
  <c r="D1369" i="3"/>
  <c r="A1370" i="3"/>
  <c r="B1370" i="3"/>
  <c r="C1370" i="3"/>
  <c r="D1370" i="3"/>
  <c r="A1371" i="3"/>
  <c r="B1371" i="3"/>
  <c r="C1371" i="3"/>
  <c r="D1371" i="3"/>
  <c r="A1372" i="3"/>
  <c r="B1372" i="3"/>
  <c r="C1372" i="3"/>
  <c r="D1372" i="3"/>
  <c r="A1373" i="3"/>
  <c r="B1373" i="3"/>
  <c r="C1373" i="3"/>
  <c r="D1373" i="3"/>
  <c r="A1374" i="3"/>
  <c r="B1374" i="3"/>
  <c r="C1374" i="3"/>
  <c r="D1374" i="3"/>
  <c r="A1375" i="3"/>
  <c r="B1375" i="3"/>
  <c r="C1375" i="3"/>
  <c r="D1375" i="3"/>
  <c r="A1376" i="3"/>
  <c r="B1376" i="3"/>
  <c r="C1376" i="3"/>
  <c r="D1376" i="3"/>
  <c r="A1377" i="3"/>
  <c r="B1377" i="3"/>
  <c r="C1377" i="3"/>
  <c r="D1377" i="3"/>
  <c r="A1378" i="3"/>
  <c r="B1378" i="3"/>
  <c r="C1378" i="3"/>
  <c r="D1378" i="3"/>
  <c r="A1379" i="3"/>
  <c r="B1379" i="3"/>
  <c r="C1379" i="3"/>
  <c r="D1379" i="3"/>
  <c r="A1380" i="3"/>
  <c r="B1380" i="3"/>
  <c r="C1380" i="3"/>
  <c r="D1380" i="3"/>
  <c r="A1381" i="3"/>
  <c r="B1381" i="3"/>
  <c r="C1381" i="3"/>
  <c r="D1381" i="3"/>
  <c r="A1382" i="3"/>
  <c r="B1382" i="3"/>
  <c r="C1382" i="3"/>
  <c r="D1382" i="3"/>
  <c r="A1383" i="3"/>
  <c r="B1383" i="3"/>
  <c r="C1383" i="3"/>
  <c r="D1383" i="3"/>
  <c r="A1384" i="3"/>
  <c r="B1384" i="3"/>
  <c r="C1384" i="3"/>
  <c r="D1384" i="3"/>
  <c r="A1385" i="3"/>
  <c r="B1385" i="3"/>
  <c r="C1385" i="3"/>
  <c r="D1385" i="3"/>
  <c r="A1386" i="3"/>
  <c r="B1386" i="3"/>
  <c r="C1386" i="3"/>
  <c r="D1386" i="3"/>
  <c r="A1387" i="3"/>
  <c r="B1387" i="3"/>
  <c r="C1387" i="3"/>
  <c r="D1387" i="3"/>
  <c r="A1388" i="3"/>
  <c r="B1388" i="3"/>
  <c r="C1388" i="3"/>
  <c r="D1388" i="3"/>
  <c r="A1389" i="3"/>
  <c r="B1389" i="3"/>
  <c r="C1389" i="3"/>
  <c r="D1389" i="3"/>
  <c r="A1390" i="3"/>
  <c r="B1390" i="3"/>
  <c r="C1390" i="3"/>
  <c r="D1390" i="3"/>
  <c r="A1391" i="3"/>
  <c r="B1391" i="3"/>
  <c r="C1391" i="3"/>
  <c r="D1391" i="3"/>
  <c r="A1392" i="3"/>
  <c r="B1392" i="3"/>
  <c r="C1392" i="3"/>
  <c r="D1392" i="3"/>
  <c r="A1393" i="3"/>
  <c r="B1393" i="3"/>
  <c r="C1393" i="3"/>
  <c r="D1393" i="3"/>
  <c r="A1394" i="3"/>
  <c r="B1394" i="3"/>
  <c r="C1394" i="3"/>
  <c r="D1394" i="3"/>
  <c r="A1395" i="3"/>
  <c r="B1395" i="3"/>
  <c r="C1395" i="3"/>
  <c r="D1395" i="3"/>
  <c r="A1396" i="3"/>
  <c r="B1396" i="3"/>
  <c r="C1396" i="3"/>
  <c r="D1396" i="3"/>
  <c r="A1397" i="3"/>
  <c r="B1397" i="3"/>
  <c r="C1397" i="3"/>
  <c r="D1397" i="3"/>
  <c r="A1398" i="3"/>
  <c r="B1398" i="3"/>
  <c r="C1398" i="3"/>
  <c r="D1398" i="3"/>
  <c r="A1399" i="3"/>
  <c r="B1399" i="3"/>
  <c r="C1399" i="3"/>
  <c r="D1399" i="3"/>
  <c r="A1400" i="3"/>
  <c r="B1400" i="3"/>
  <c r="C1400" i="3"/>
  <c r="D1400" i="3"/>
  <c r="A1401" i="3"/>
  <c r="B1401" i="3"/>
  <c r="C1401" i="3"/>
  <c r="D1401" i="3"/>
  <c r="A1402" i="3"/>
  <c r="B1402" i="3"/>
  <c r="C1402" i="3"/>
  <c r="D1402" i="3"/>
  <c r="A1403" i="3"/>
  <c r="B1403" i="3"/>
  <c r="C1403" i="3"/>
  <c r="D1403" i="3"/>
  <c r="A1404" i="3"/>
  <c r="B1404" i="3"/>
  <c r="C1404" i="3"/>
  <c r="D1404" i="3"/>
  <c r="A1405" i="3"/>
  <c r="B1405" i="3"/>
  <c r="C1405" i="3"/>
  <c r="D1405" i="3"/>
  <c r="A1406" i="3"/>
  <c r="B1406" i="3"/>
  <c r="C1406" i="3"/>
  <c r="D1406" i="3"/>
  <c r="A1407" i="3"/>
  <c r="B1407" i="3"/>
  <c r="C1407" i="3"/>
  <c r="D1407" i="3"/>
  <c r="A1408" i="3"/>
  <c r="B1408" i="3"/>
  <c r="C1408" i="3"/>
  <c r="D1408" i="3"/>
  <c r="A1409" i="3"/>
  <c r="B1409" i="3"/>
  <c r="C1409" i="3"/>
  <c r="D1409" i="3"/>
  <c r="A1410" i="3"/>
  <c r="B1410" i="3"/>
  <c r="C1410" i="3"/>
  <c r="D1410" i="3"/>
  <c r="A1411" i="3"/>
  <c r="B1411" i="3"/>
  <c r="C1411" i="3"/>
  <c r="D1411" i="3"/>
  <c r="A1412" i="3"/>
  <c r="B1412" i="3"/>
  <c r="C1412" i="3"/>
  <c r="D1412" i="3"/>
  <c r="A1413" i="3"/>
  <c r="B1413" i="3"/>
  <c r="C1413" i="3"/>
  <c r="D1413" i="3"/>
  <c r="A1414" i="3"/>
  <c r="B1414" i="3"/>
  <c r="C1414" i="3"/>
  <c r="D1414" i="3"/>
  <c r="A1415" i="3"/>
  <c r="B1415" i="3"/>
  <c r="C1415" i="3"/>
  <c r="D1415" i="3"/>
  <c r="A1416" i="3"/>
  <c r="B1416" i="3"/>
  <c r="C1416" i="3"/>
  <c r="D1416" i="3"/>
  <c r="A1417" i="3"/>
  <c r="B1417" i="3"/>
  <c r="C1417" i="3"/>
  <c r="D1417" i="3"/>
  <c r="A1418" i="3"/>
  <c r="B1418" i="3"/>
  <c r="C1418" i="3"/>
  <c r="D1418" i="3"/>
  <c r="A1419" i="3"/>
  <c r="B1419" i="3"/>
  <c r="C1419" i="3"/>
  <c r="D1419" i="3"/>
  <c r="A1420" i="3"/>
  <c r="B1420" i="3"/>
  <c r="C1420" i="3"/>
  <c r="D1420" i="3"/>
  <c r="A1421" i="3"/>
  <c r="B1421" i="3"/>
  <c r="C1421" i="3"/>
  <c r="D1421" i="3"/>
  <c r="A1422" i="3"/>
  <c r="B1422" i="3"/>
  <c r="C1422" i="3"/>
  <c r="D1422" i="3"/>
  <c r="A1423" i="3"/>
  <c r="B1423" i="3"/>
  <c r="C1423" i="3"/>
  <c r="D1423" i="3"/>
  <c r="A1424" i="3"/>
  <c r="B1424" i="3"/>
  <c r="C1424" i="3"/>
  <c r="D1424" i="3"/>
  <c r="A1425" i="3"/>
  <c r="B1425" i="3"/>
  <c r="C1425" i="3"/>
  <c r="D1425" i="3"/>
  <c r="A1426" i="3"/>
  <c r="B1426" i="3"/>
  <c r="C1426" i="3"/>
  <c r="D1426" i="3"/>
  <c r="A1427" i="3"/>
  <c r="B1427" i="3"/>
  <c r="C1427" i="3"/>
  <c r="D1427" i="3"/>
  <c r="A1428" i="3"/>
  <c r="B1428" i="3"/>
  <c r="C1428" i="3"/>
  <c r="D1428" i="3"/>
  <c r="A1429" i="3"/>
  <c r="B1429" i="3"/>
  <c r="C1429" i="3"/>
  <c r="D1429" i="3"/>
  <c r="A1430" i="3"/>
  <c r="B1430" i="3"/>
  <c r="C1430" i="3"/>
  <c r="D1430" i="3"/>
  <c r="A1431" i="3"/>
  <c r="B1431" i="3"/>
  <c r="C1431" i="3"/>
  <c r="D1431" i="3"/>
  <c r="A1432" i="3"/>
  <c r="B1432" i="3"/>
  <c r="C1432" i="3"/>
  <c r="D1432" i="3"/>
  <c r="A1433" i="3"/>
  <c r="B1433" i="3"/>
  <c r="C1433" i="3"/>
  <c r="D1433" i="3"/>
  <c r="A1434" i="3"/>
  <c r="B1434" i="3"/>
  <c r="C1434" i="3"/>
  <c r="D1434" i="3"/>
  <c r="A1435" i="3"/>
  <c r="B1435" i="3"/>
  <c r="C1435" i="3"/>
  <c r="D1435" i="3"/>
  <c r="A1436" i="3"/>
  <c r="B1436" i="3"/>
  <c r="C1436" i="3"/>
  <c r="D1436" i="3"/>
  <c r="A1437" i="3"/>
  <c r="B1437" i="3"/>
  <c r="C1437" i="3"/>
  <c r="D1437" i="3"/>
  <c r="A1438" i="3"/>
  <c r="B1438" i="3"/>
  <c r="C1438" i="3"/>
  <c r="D1438" i="3"/>
  <c r="A1439" i="3"/>
  <c r="B1439" i="3"/>
  <c r="C1439" i="3"/>
  <c r="D1439" i="3"/>
  <c r="A1440" i="3"/>
  <c r="B1440" i="3"/>
  <c r="C1440" i="3"/>
  <c r="D1440" i="3"/>
  <c r="A1441" i="3"/>
  <c r="B1441" i="3"/>
  <c r="C1441" i="3"/>
  <c r="D1441" i="3"/>
  <c r="A1442" i="3"/>
  <c r="B1442" i="3"/>
  <c r="C1442" i="3"/>
  <c r="D1442" i="3"/>
  <c r="A1443" i="3"/>
  <c r="B1443" i="3"/>
  <c r="C1443" i="3"/>
  <c r="D1443" i="3"/>
  <c r="A1444" i="3"/>
  <c r="B1444" i="3"/>
  <c r="C1444" i="3"/>
  <c r="D1444" i="3"/>
  <c r="A1445" i="3"/>
  <c r="B1445" i="3"/>
  <c r="C1445" i="3"/>
  <c r="D1445" i="3"/>
  <c r="A1446" i="3"/>
  <c r="B1446" i="3"/>
  <c r="C1446" i="3"/>
  <c r="D1446" i="3"/>
  <c r="A1447" i="3"/>
  <c r="B1447" i="3"/>
  <c r="C1447" i="3"/>
  <c r="D1447" i="3"/>
  <c r="A1448" i="3"/>
  <c r="B1448" i="3"/>
  <c r="C1448" i="3"/>
  <c r="D1448" i="3"/>
  <c r="A1449" i="3"/>
  <c r="B1449" i="3"/>
  <c r="C1449" i="3"/>
  <c r="D1449" i="3"/>
  <c r="A1450" i="3"/>
  <c r="B1450" i="3"/>
  <c r="C1450" i="3"/>
  <c r="D1450" i="3"/>
  <c r="A1451" i="3"/>
  <c r="B1451" i="3"/>
  <c r="C1451" i="3"/>
  <c r="D1451" i="3"/>
  <c r="A1452" i="3"/>
  <c r="B1452" i="3"/>
  <c r="C1452" i="3"/>
  <c r="D1452" i="3"/>
  <c r="A1453" i="3"/>
  <c r="B1453" i="3"/>
  <c r="C1453" i="3"/>
  <c r="D1453" i="3"/>
  <c r="A1454" i="3"/>
  <c r="B1454" i="3"/>
  <c r="C1454" i="3"/>
  <c r="D1454" i="3"/>
  <c r="A1455" i="3"/>
  <c r="B1455" i="3"/>
  <c r="C1455" i="3"/>
  <c r="D1455" i="3"/>
  <c r="A1456" i="3"/>
  <c r="B1456" i="3"/>
  <c r="C1456" i="3"/>
  <c r="D1456" i="3"/>
  <c r="A1457" i="3"/>
  <c r="B1457" i="3"/>
  <c r="C1457" i="3"/>
  <c r="D1457" i="3"/>
  <c r="A1458" i="3"/>
  <c r="B1458" i="3"/>
  <c r="C1458" i="3"/>
  <c r="D1458" i="3"/>
  <c r="A1459" i="3"/>
  <c r="B1459" i="3"/>
  <c r="C1459" i="3"/>
  <c r="D1459" i="3"/>
  <c r="A1460" i="3"/>
  <c r="B1460" i="3"/>
  <c r="C1460" i="3"/>
  <c r="D1460" i="3"/>
  <c r="A1461" i="3"/>
  <c r="B1461" i="3"/>
  <c r="C1461" i="3"/>
  <c r="D1461" i="3"/>
  <c r="A1462" i="3"/>
  <c r="B1462" i="3"/>
  <c r="C1462" i="3"/>
  <c r="D1462" i="3"/>
  <c r="A1463" i="3"/>
  <c r="B1463" i="3"/>
  <c r="C1463" i="3"/>
  <c r="D1463" i="3"/>
  <c r="A1464" i="3"/>
  <c r="B1464" i="3"/>
  <c r="C1464" i="3"/>
  <c r="D1464" i="3"/>
  <c r="A1465" i="3"/>
  <c r="B1465" i="3"/>
  <c r="C1465" i="3"/>
  <c r="D1465" i="3"/>
  <c r="A1466" i="3"/>
  <c r="B1466" i="3"/>
  <c r="C1466" i="3"/>
  <c r="D1466" i="3"/>
  <c r="A1467" i="3"/>
  <c r="B1467" i="3"/>
  <c r="C1467" i="3"/>
  <c r="D1467" i="3"/>
  <c r="A1468" i="3"/>
  <c r="B1468" i="3"/>
  <c r="C1468" i="3"/>
  <c r="D1468" i="3"/>
  <c r="A1469" i="3"/>
  <c r="B1469" i="3"/>
  <c r="C1469" i="3"/>
  <c r="D1469" i="3"/>
  <c r="A1470" i="3"/>
  <c r="B1470" i="3"/>
  <c r="C1470" i="3"/>
  <c r="D1470" i="3"/>
  <c r="A1471" i="3"/>
  <c r="B1471" i="3"/>
  <c r="C1471" i="3"/>
  <c r="D1471" i="3"/>
  <c r="A1472" i="3"/>
  <c r="B1472" i="3"/>
  <c r="C1472" i="3"/>
  <c r="D1472" i="3"/>
  <c r="A1473" i="3"/>
  <c r="B1473" i="3"/>
  <c r="C1473" i="3"/>
  <c r="D1473" i="3"/>
  <c r="A1474" i="3"/>
  <c r="B1474" i="3"/>
  <c r="C1474" i="3"/>
  <c r="D1474" i="3"/>
  <c r="A1475" i="3"/>
  <c r="B1475" i="3"/>
  <c r="C1475" i="3"/>
  <c r="D1475" i="3"/>
  <c r="A1476" i="3"/>
  <c r="B1476" i="3"/>
  <c r="C1476" i="3"/>
  <c r="D1476" i="3"/>
  <c r="A1477" i="3"/>
  <c r="B1477" i="3"/>
  <c r="C1477" i="3"/>
  <c r="D1477" i="3"/>
  <c r="A1478" i="3"/>
  <c r="B1478" i="3"/>
  <c r="C1478" i="3"/>
  <c r="D1478" i="3"/>
  <c r="A1479" i="3"/>
  <c r="B1479" i="3"/>
  <c r="C1479" i="3"/>
  <c r="D1479" i="3"/>
  <c r="A1480" i="3"/>
  <c r="B1480" i="3"/>
  <c r="C1480" i="3"/>
  <c r="D1480" i="3"/>
  <c r="A1481" i="3"/>
  <c r="B1481" i="3"/>
  <c r="C1481" i="3"/>
  <c r="D1481" i="3"/>
  <c r="A1482" i="3"/>
  <c r="B1482" i="3"/>
  <c r="C1482" i="3"/>
  <c r="D1482" i="3"/>
  <c r="A1483" i="3"/>
  <c r="B1483" i="3"/>
  <c r="C1483" i="3"/>
  <c r="D1483" i="3"/>
  <c r="A1484" i="3"/>
  <c r="B1484" i="3"/>
  <c r="C1484" i="3"/>
  <c r="D1484" i="3"/>
  <c r="A1485" i="3"/>
  <c r="B1485" i="3"/>
  <c r="C1485" i="3"/>
  <c r="D1485" i="3"/>
  <c r="A1486" i="3"/>
  <c r="B1486" i="3"/>
  <c r="C1486" i="3"/>
  <c r="D1486" i="3"/>
  <c r="A1487" i="3"/>
  <c r="B1487" i="3"/>
  <c r="C1487" i="3"/>
  <c r="D1487" i="3"/>
  <c r="A1488" i="3"/>
  <c r="B1488" i="3"/>
  <c r="C1488" i="3"/>
  <c r="D1488" i="3"/>
  <c r="A1489" i="3"/>
  <c r="B1489" i="3"/>
  <c r="C1489" i="3"/>
  <c r="D1489" i="3"/>
  <c r="A1490" i="3"/>
  <c r="B1490" i="3"/>
  <c r="C1490" i="3"/>
  <c r="D1490" i="3"/>
  <c r="A1491" i="3"/>
  <c r="B1491" i="3"/>
  <c r="C1491" i="3"/>
  <c r="D1491" i="3"/>
  <c r="A1492" i="3"/>
  <c r="B1492" i="3"/>
  <c r="C1492" i="3"/>
  <c r="D1492" i="3"/>
  <c r="A1493" i="3"/>
  <c r="B1493" i="3"/>
  <c r="C1493" i="3"/>
  <c r="D1493" i="3"/>
  <c r="A1494" i="3"/>
  <c r="B1494" i="3"/>
  <c r="C1494" i="3"/>
  <c r="D1494" i="3"/>
  <c r="A1495" i="3"/>
  <c r="B1495" i="3"/>
  <c r="C1495" i="3"/>
  <c r="D1495" i="3"/>
  <c r="A1496" i="3"/>
  <c r="B1496" i="3"/>
  <c r="C1496" i="3"/>
  <c r="D1496" i="3"/>
  <c r="A1497" i="3"/>
  <c r="B1497" i="3"/>
  <c r="C1497" i="3"/>
  <c r="D1497" i="3"/>
  <c r="A1498" i="3"/>
  <c r="B1498" i="3"/>
  <c r="C1498" i="3"/>
  <c r="D1498" i="3"/>
  <c r="A1499" i="3"/>
  <c r="B1499" i="3"/>
  <c r="C1499" i="3"/>
  <c r="D1499" i="3"/>
  <c r="A1500" i="3"/>
  <c r="B1500" i="3"/>
  <c r="C1500" i="3"/>
  <c r="D1500" i="3"/>
  <c r="A1501" i="3"/>
  <c r="B1501" i="3"/>
  <c r="C1501" i="3"/>
  <c r="D1501" i="3"/>
  <c r="A1502" i="3"/>
  <c r="B1502" i="3"/>
  <c r="C1502" i="3"/>
  <c r="D1502" i="3"/>
  <c r="A1503" i="3"/>
  <c r="B1503" i="3"/>
  <c r="C1503" i="3"/>
  <c r="D1503" i="3"/>
  <c r="A1504" i="3"/>
  <c r="B1504" i="3"/>
  <c r="C1504" i="3"/>
  <c r="D1504" i="3"/>
  <c r="A1505" i="3"/>
  <c r="B1505" i="3"/>
  <c r="C1505" i="3"/>
  <c r="D1505" i="3"/>
  <c r="A1506" i="3"/>
  <c r="B1506" i="3"/>
  <c r="C1506" i="3"/>
  <c r="D1506" i="3"/>
  <c r="A1507" i="3"/>
  <c r="B1507" i="3"/>
  <c r="C1507" i="3"/>
  <c r="D1507" i="3"/>
  <c r="A1508" i="3"/>
  <c r="B1508" i="3"/>
  <c r="C1508" i="3"/>
  <c r="D1508" i="3"/>
  <c r="A1509" i="3"/>
  <c r="B1509" i="3"/>
  <c r="C1509" i="3"/>
  <c r="D1509" i="3"/>
  <c r="A1510" i="3"/>
  <c r="B1510" i="3"/>
  <c r="C1510" i="3"/>
  <c r="D1510" i="3"/>
  <c r="A1511" i="3"/>
  <c r="B1511" i="3"/>
  <c r="C1511" i="3"/>
  <c r="D1511" i="3"/>
  <c r="A1512" i="3"/>
  <c r="B1512" i="3"/>
  <c r="C1512" i="3"/>
  <c r="D1512" i="3"/>
  <c r="A1513" i="3"/>
  <c r="B1513" i="3"/>
  <c r="C1513" i="3"/>
  <c r="D1513" i="3"/>
  <c r="A1514" i="3"/>
  <c r="B1514" i="3"/>
  <c r="C1514" i="3"/>
  <c r="D1514" i="3"/>
  <c r="A1515" i="3"/>
  <c r="B1515" i="3"/>
  <c r="C1515" i="3"/>
  <c r="D1515" i="3"/>
  <c r="A1516" i="3"/>
  <c r="B1516" i="3"/>
  <c r="C1516" i="3"/>
  <c r="D1516" i="3"/>
  <c r="A1517" i="3"/>
  <c r="B1517" i="3"/>
  <c r="C1517" i="3"/>
  <c r="D1517" i="3"/>
  <c r="A1518" i="3"/>
  <c r="B1518" i="3"/>
  <c r="C1518" i="3"/>
  <c r="D1518" i="3"/>
  <c r="A1519" i="3"/>
  <c r="B1519" i="3"/>
  <c r="C1519" i="3"/>
  <c r="D1519" i="3"/>
  <c r="A1520" i="3"/>
  <c r="B1520" i="3"/>
  <c r="C1520" i="3"/>
  <c r="D1520" i="3"/>
  <c r="A1521" i="3"/>
  <c r="B1521" i="3"/>
  <c r="C1521" i="3"/>
  <c r="D1521" i="3"/>
  <c r="A1522" i="3"/>
  <c r="B1522" i="3"/>
  <c r="C1522" i="3"/>
  <c r="D1522" i="3"/>
  <c r="A1523" i="3"/>
  <c r="B1523" i="3"/>
  <c r="C1523" i="3"/>
  <c r="D1523" i="3"/>
  <c r="A1524" i="3"/>
  <c r="B1524" i="3"/>
  <c r="C1524" i="3"/>
  <c r="D1524" i="3"/>
  <c r="A1525" i="3"/>
  <c r="B1525" i="3"/>
  <c r="C1525" i="3"/>
  <c r="D1525" i="3"/>
  <c r="A1526" i="3"/>
  <c r="B1526" i="3"/>
  <c r="C1526" i="3"/>
  <c r="D1526" i="3"/>
  <c r="A1527" i="3"/>
  <c r="B1527" i="3"/>
  <c r="C1527" i="3"/>
  <c r="D1527" i="3"/>
  <c r="A1528" i="3"/>
  <c r="B1528" i="3"/>
  <c r="C1528" i="3"/>
  <c r="D1528" i="3"/>
  <c r="A1529" i="3"/>
  <c r="B1529" i="3"/>
  <c r="C1529" i="3"/>
  <c r="D1529" i="3"/>
  <c r="A1530" i="3"/>
  <c r="B1530" i="3"/>
  <c r="C1530" i="3"/>
  <c r="D1530" i="3"/>
  <c r="A1531" i="3"/>
  <c r="B1531" i="3"/>
  <c r="C1531" i="3"/>
  <c r="D1531" i="3"/>
  <c r="A1532" i="3"/>
  <c r="B1532" i="3"/>
  <c r="C1532" i="3"/>
  <c r="D1532" i="3"/>
  <c r="A1533" i="3"/>
  <c r="B1533" i="3"/>
  <c r="C1533" i="3"/>
  <c r="D1533" i="3"/>
  <c r="A1534" i="3"/>
  <c r="B1534" i="3"/>
  <c r="C1534" i="3"/>
  <c r="D1534" i="3"/>
  <c r="A1535" i="3"/>
  <c r="B1535" i="3"/>
  <c r="C1535" i="3"/>
  <c r="D1535" i="3"/>
  <c r="A1536" i="3"/>
  <c r="B1536" i="3"/>
  <c r="C1536" i="3"/>
  <c r="D1536" i="3"/>
  <c r="A1537" i="3"/>
  <c r="B1537" i="3"/>
  <c r="C1537" i="3"/>
  <c r="D1537" i="3"/>
  <c r="A1538" i="3"/>
  <c r="B1538" i="3"/>
  <c r="C1538" i="3"/>
  <c r="D1538" i="3"/>
  <c r="A1539" i="3"/>
  <c r="B1539" i="3"/>
  <c r="C1539" i="3"/>
  <c r="D1539" i="3"/>
  <c r="A1540" i="3"/>
  <c r="B1540" i="3"/>
  <c r="C1540" i="3"/>
  <c r="D1540" i="3"/>
  <c r="A1541" i="3"/>
  <c r="B1541" i="3"/>
  <c r="C1541" i="3"/>
  <c r="D1541" i="3"/>
  <c r="A1542" i="3"/>
  <c r="B1542" i="3"/>
  <c r="C1542" i="3"/>
  <c r="D1542" i="3"/>
  <c r="A1543" i="3"/>
  <c r="B1543" i="3"/>
  <c r="C1543" i="3"/>
  <c r="D1543" i="3"/>
  <c r="A1544" i="3"/>
  <c r="B1544" i="3"/>
  <c r="C1544" i="3"/>
  <c r="D1544" i="3"/>
  <c r="A1545" i="3"/>
  <c r="B1545" i="3"/>
  <c r="C1545" i="3"/>
  <c r="D1545" i="3"/>
  <c r="A1546" i="3"/>
  <c r="B1546" i="3"/>
  <c r="C1546" i="3"/>
  <c r="D1546" i="3"/>
  <c r="A1547" i="3"/>
  <c r="B1547" i="3"/>
  <c r="C1547" i="3"/>
  <c r="D1547" i="3"/>
  <c r="A1548" i="3"/>
  <c r="B1548" i="3"/>
  <c r="C1548" i="3"/>
  <c r="D1548" i="3"/>
  <c r="A1549" i="3"/>
  <c r="B1549" i="3"/>
  <c r="C1549" i="3"/>
  <c r="D1549" i="3"/>
  <c r="A1550" i="3"/>
  <c r="B1550" i="3"/>
  <c r="C1550" i="3"/>
  <c r="D1550" i="3"/>
  <c r="A1551" i="3"/>
  <c r="B1551" i="3"/>
  <c r="C1551" i="3"/>
  <c r="D1551" i="3"/>
  <c r="A1552" i="3"/>
  <c r="B1552" i="3"/>
  <c r="C1552" i="3"/>
  <c r="D1552" i="3"/>
  <c r="A1553" i="3"/>
  <c r="B1553" i="3"/>
  <c r="C1553" i="3"/>
  <c r="D1553" i="3"/>
  <c r="A1554" i="3"/>
  <c r="B1554" i="3"/>
  <c r="C1554" i="3"/>
  <c r="D1554" i="3"/>
  <c r="A1555" i="3"/>
  <c r="B1555" i="3"/>
  <c r="C1555" i="3"/>
  <c r="D1555" i="3"/>
  <c r="A1556" i="3"/>
  <c r="B1556" i="3"/>
  <c r="C1556" i="3"/>
  <c r="D1556" i="3"/>
  <c r="A1557" i="3"/>
  <c r="B1557" i="3"/>
  <c r="C1557" i="3"/>
  <c r="D1557" i="3"/>
  <c r="A1558" i="3"/>
  <c r="B1558" i="3"/>
  <c r="C1558" i="3"/>
  <c r="D1558" i="3"/>
  <c r="A1559" i="3"/>
  <c r="B1559" i="3"/>
  <c r="C1559" i="3"/>
  <c r="D1559" i="3"/>
  <c r="A1560" i="3"/>
  <c r="B1560" i="3"/>
  <c r="C1560" i="3"/>
  <c r="D1560" i="3"/>
  <c r="A1561" i="3"/>
  <c r="B1561" i="3"/>
  <c r="C1561" i="3"/>
  <c r="D1561" i="3"/>
  <c r="A1562" i="3"/>
  <c r="B1562" i="3"/>
  <c r="C1562" i="3"/>
  <c r="D1562" i="3"/>
  <c r="A1563" i="3"/>
  <c r="B1563" i="3"/>
  <c r="C1563" i="3"/>
  <c r="D1563" i="3"/>
  <c r="A1564" i="3"/>
  <c r="B1564" i="3"/>
  <c r="C1564" i="3"/>
  <c r="D1564" i="3"/>
  <c r="A1565" i="3"/>
  <c r="B1565" i="3"/>
  <c r="C1565" i="3"/>
  <c r="D1565" i="3"/>
  <c r="A1566" i="3"/>
  <c r="B1566" i="3"/>
  <c r="C1566" i="3"/>
  <c r="D1566" i="3"/>
  <c r="A1567" i="3"/>
  <c r="B1567" i="3"/>
  <c r="C1567" i="3"/>
  <c r="D1567" i="3"/>
  <c r="A1568" i="3"/>
  <c r="B1568" i="3"/>
  <c r="C1568" i="3"/>
  <c r="D1568" i="3"/>
  <c r="A1569" i="3"/>
  <c r="B1569" i="3"/>
  <c r="C1569" i="3"/>
  <c r="D1569" i="3"/>
  <c r="A1570" i="3"/>
  <c r="B1570" i="3"/>
  <c r="C1570" i="3"/>
  <c r="D1570" i="3"/>
  <c r="A1571" i="3"/>
  <c r="B1571" i="3"/>
  <c r="C1571" i="3"/>
  <c r="D1571" i="3"/>
  <c r="A1572" i="3"/>
  <c r="B1572" i="3"/>
  <c r="C1572" i="3"/>
  <c r="D1572" i="3"/>
  <c r="A1573" i="3"/>
  <c r="B1573" i="3"/>
  <c r="C1573" i="3"/>
  <c r="D1573" i="3"/>
  <c r="A1574" i="3"/>
  <c r="B1574" i="3"/>
  <c r="C1574" i="3"/>
  <c r="D1574" i="3"/>
  <c r="A1575" i="3"/>
  <c r="B1575" i="3"/>
  <c r="C1575" i="3"/>
  <c r="D1575" i="3"/>
  <c r="A1576" i="3"/>
  <c r="B1576" i="3"/>
  <c r="C1576" i="3"/>
  <c r="D1576" i="3"/>
  <c r="A1577" i="3"/>
  <c r="B1577" i="3"/>
  <c r="C1577" i="3"/>
  <c r="D1577" i="3"/>
  <c r="A1578" i="3"/>
  <c r="B1578" i="3"/>
  <c r="C1578" i="3"/>
  <c r="D1578" i="3"/>
  <c r="A1579" i="3"/>
  <c r="B1579" i="3"/>
  <c r="C1579" i="3"/>
  <c r="D1579" i="3"/>
  <c r="A1580" i="3"/>
  <c r="B1580" i="3"/>
  <c r="C1580" i="3"/>
  <c r="D1580" i="3"/>
  <c r="A1581" i="3"/>
  <c r="B1581" i="3"/>
  <c r="C1581" i="3"/>
  <c r="D1581" i="3"/>
  <c r="A1582" i="3"/>
  <c r="B1582" i="3"/>
  <c r="C1582" i="3"/>
  <c r="D1582" i="3"/>
  <c r="A1583" i="3"/>
  <c r="B1583" i="3"/>
  <c r="C1583" i="3"/>
  <c r="D1583" i="3"/>
  <c r="A1584" i="3"/>
  <c r="B1584" i="3"/>
  <c r="C1584" i="3"/>
  <c r="D1584" i="3"/>
  <c r="A1585" i="3"/>
  <c r="B1585" i="3"/>
  <c r="C1585" i="3"/>
  <c r="D1585" i="3"/>
  <c r="A1586" i="3"/>
  <c r="B1586" i="3"/>
  <c r="C1586" i="3"/>
  <c r="D1586" i="3"/>
  <c r="A1587" i="3"/>
  <c r="B1587" i="3"/>
  <c r="C1587" i="3"/>
  <c r="D1587" i="3"/>
  <c r="A1588" i="3"/>
  <c r="B1588" i="3"/>
  <c r="C1588" i="3"/>
  <c r="D1588" i="3"/>
  <c r="A1589" i="3"/>
  <c r="B1589" i="3"/>
  <c r="C1589" i="3"/>
  <c r="D1589" i="3"/>
  <c r="A1590" i="3"/>
  <c r="B1590" i="3"/>
  <c r="C1590" i="3"/>
  <c r="D1590" i="3"/>
  <c r="A1591" i="3"/>
  <c r="B1591" i="3"/>
  <c r="C1591" i="3"/>
  <c r="D1591" i="3"/>
  <c r="A1592" i="3"/>
  <c r="B1592" i="3"/>
  <c r="C1592" i="3"/>
  <c r="D1592" i="3"/>
  <c r="A1593" i="3"/>
  <c r="B1593" i="3"/>
  <c r="C1593" i="3"/>
  <c r="D1593" i="3"/>
  <c r="A1594" i="3"/>
  <c r="B1594" i="3"/>
  <c r="C1594" i="3"/>
  <c r="D1594" i="3"/>
  <c r="A1595" i="3"/>
  <c r="B1595" i="3"/>
  <c r="C1595" i="3"/>
  <c r="D1595" i="3"/>
  <c r="A1596" i="3"/>
  <c r="B1596" i="3"/>
  <c r="C1596" i="3"/>
  <c r="D1596" i="3"/>
  <c r="A1597" i="3"/>
  <c r="B1597" i="3"/>
  <c r="C1597" i="3"/>
  <c r="D1597" i="3"/>
  <c r="A1598" i="3"/>
  <c r="B1598" i="3"/>
  <c r="C1598" i="3"/>
  <c r="D1598" i="3"/>
  <c r="A1599" i="3"/>
  <c r="B1599" i="3"/>
  <c r="C1599" i="3"/>
  <c r="D1599" i="3"/>
  <c r="A1600" i="3"/>
  <c r="B1600" i="3"/>
  <c r="C1600" i="3"/>
  <c r="D1600" i="3"/>
  <c r="A1601" i="3"/>
  <c r="B1601" i="3"/>
  <c r="C1601" i="3"/>
  <c r="D1601" i="3"/>
  <c r="A1602" i="3"/>
  <c r="B1602" i="3"/>
  <c r="C1602" i="3"/>
  <c r="D1602" i="3"/>
  <c r="A1603" i="3"/>
  <c r="B1603" i="3"/>
  <c r="C1603" i="3"/>
  <c r="D1603" i="3"/>
  <c r="A1604" i="3"/>
  <c r="B1604" i="3"/>
  <c r="C1604" i="3"/>
  <c r="D1604" i="3"/>
  <c r="A1605" i="3"/>
  <c r="B1605" i="3"/>
  <c r="C1605" i="3"/>
  <c r="D1605" i="3"/>
  <c r="A1606" i="3"/>
  <c r="B1606" i="3"/>
  <c r="C1606" i="3"/>
  <c r="D1606" i="3"/>
  <c r="A1607" i="3"/>
  <c r="B1607" i="3"/>
  <c r="C1607" i="3"/>
  <c r="D1607" i="3"/>
  <c r="A1608" i="3"/>
  <c r="B1608" i="3"/>
  <c r="C1608" i="3"/>
  <c r="D1608" i="3"/>
  <c r="A1609" i="3"/>
  <c r="B1609" i="3"/>
  <c r="C1609" i="3"/>
  <c r="D1609" i="3"/>
  <c r="A1610" i="3"/>
  <c r="B1610" i="3"/>
  <c r="C1610" i="3"/>
  <c r="D1610" i="3"/>
  <c r="A1611" i="3"/>
  <c r="B1611" i="3"/>
  <c r="C1611" i="3"/>
  <c r="D1611" i="3"/>
  <c r="A1612" i="3"/>
  <c r="B1612" i="3"/>
  <c r="C1612" i="3"/>
  <c r="D1612" i="3"/>
  <c r="A1613" i="3"/>
  <c r="B1613" i="3"/>
  <c r="C1613" i="3"/>
  <c r="D1613" i="3"/>
  <c r="A1614" i="3"/>
  <c r="B1614" i="3"/>
  <c r="C1614" i="3"/>
  <c r="D1614" i="3"/>
  <c r="A1615" i="3"/>
  <c r="B1615" i="3"/>
  <c r="C1615" i="3"/>
  <c r="D1615" i="3"/>
  <c r="A1616" i="3"/>
  <c r="B1616" i="3"/>
  <c r="C1616" i="3"/>
  <c r="D1616" i="3"/>
  <c r="A1617" i="3"/>
  <c r="B1617" i="3"/>
  <c r="C1617" i="3"/>
  <c r="D1617" i="3"/>
  <c r="A1618" i="3"/>
  <c r="B1618" i="3"/>
  <c r="C1618" i="3"/>
  <c r="D1618" i="3"/>
  <c r="A1619" i="3"/>
  <c r="B1619" i="3"/>
  <c r="C1619" i="3"/>
  <c r="D1619" i="3"/>
  <c r="A1620" i="3"/>
  <c r="B1620" i="3"/>
  <c r="C1620" i="3"/>
  <c r="D1620" i="3"/>
  <c r="A1621" i="3"/>
  <c r="B1621" i="3"/>
  <c r="C1621" i="3"/>
  <c r="D1621" i="3"/>
  <c r="A1622" i="3"/>
  <c r="B1622" i="3"/>
  <c r="C1622" i="3"/>
  <c r="D1622" i="3"/>
  <c r="A1623" i="3"/>
  <c r="B1623" i="3"/>
  <c r="C1623" i="3"/>
  <c r="D1623" i="3"/>
  <c r="A1624" i="3"/>
  <c r="B1624" i="3"/>
  <c r="C1624" i="3"/>
  <c r="D1624" i="3"/>
  <c r="A1625" i="3"/>
  <c r="B1625" i="3"/>
  <c r="C1625" i="3"/>
  <c r="D1625" i="3"/>
  <c r="A1626" i="3"/>
  <c r="B1626" i="3"/>
  <c r="C1626" i="3"/>
  <c r="D1626" i="3"/>
  <c r="A1627" i="3"/>
  <c r="B1627" i="3"/>
  <c r="C1627" i="3"/>
  <c r="D1627" i="3"/>
  <c r="A1628" i="3"/>
  <c r="B1628" i="3"/>
  <c r="C1628" i="3"/>
  <c r="D1628" i="3"/>
  <c r="A1629" i="3"/>
  <c r="B1629" i="3"/>
  <c r="C1629" i="3"/>
  <c r="D1629" i="3"/>
  <c r="A1630" i="3"/>
  <c r="B1630" i="3"/>
  <c r="C1630" i="3"/>
  <c r="D1630" i="3"/>
  <c r="A1631" i="3"/>
  <c r="B1631" i="3"/>
  <c r="C1631" i="3"/>
  <c r="D1631" i="3"/>
  <c r="A1632" i="3"/>
  <c r="B1632" i="3"/>
  <c r="C1632" i="3"/>
  <c r="D1632" i="3"/>
  <c r="A1633" i="3"/>
  <c r="B1633" i="3"/>
  <c r="C1633" i="3"/>
  <c r="D1633" i="3"/>
  <c r="A1634" i="3"/>
  <c r="B1634" i="3"/>
  <c r="C1634" i="3"/>
  <c r="D1634" i="3"/>
  <c r="A1635" i="3"/>
  <c r="B1635" i="3"/>
  <c r="C1635" i="3"/>
  <c r="D1635" i="3"/>
  <c r="A1636" i="3"/>
  <c r="B1636" i="3"/>
  <c r="C1636" i="3"/>
  <c r="D1636" i="3"/>
  <c r="A1637" i="3"/>
  <c r="B1637" i="3"/>
  <c r="C1637" i="3"/>
  <c r="D1637" i="3"/>
  <c r="A1638" i="3"/>
  <c r="B1638" i="3"/>
  <c r="C1638" i="3"/>
  <c r="D1638" i="3"/>
  <c r="A1639" i="3"/>
  <c r="B1639" i="3"/>
  <c r="C1639" i="3"/>
  <c r="D1639" i="3"/>
  <c r="A1640" i="3"/>
  <c r="B1640" i="3"/>
  <c r="C1640" i="3"/>
  <c r="D1640" i="3"/>
  <c r="A1641" i="3"/>
  <c r="B1641" i="3"/>
  <c r="C1641" i="3"/>
  <c r="D1641" i="3"/>
  <c r="A1642" i="3"/>
  <c r="B1642" i="3"/>
  <c r="C1642" i="3"/>
  <c r="D1642" i="3"/>
  <c r="A1643" i="3"/>
  <c r="B1643" i="3"/>
  <c r="C1643" i="3"/>
  <c r="D1643" i="3"/>
  <c r="A1644" i="3"/>
  <c r="B1644" i="3"/>
  <c r="C1644" i="3"/>
  <c r="D1644" i="3"/>
  <c r="A1645" i="3"/>
  <c r="B1645" i="3"/>
  <c r="C1645" i="3"/>
  <c r="D1645" i="3"/>
  <c r="A1646" i="3"/>
  <c r="B1646" i="3"/>
  <c r="C1646" i="3"/>
  <c r="D1646" i="3"/>
  <c r="A1647" i="3"/>
  <c r="B1647" i="3"/>
  <c r="C1647" i="3"/>
  <c r="D1647" i="3"/>
  <c r="A1648" i="3"/>
  <c r="B1648" i="3"/>
  <c r="C1648" i="3"/>
  <c r="D1648" i="3"/>
  <c r="A1649" i="3"/>
  <c r="B1649" i="3"/>
  <c r="C1649" i="3"/>
  <c r="D1649" i="3"/>
  <c r="A1650" i="3"/>
  <c r="B1650" i="3"/>
  <c r="C1650" i="3"/>
  <c r="D1650" i="3"/>
  <c r="A1651" i="3"/>
  <c r="B1651" i="3"/>
  <c r="C1651" i="3"/>
  <c r="D1651" i="3"/>
  <c r="A1652" i="3"/>
  <c r="B1652" i="3"/>
  <c r="C1652" i="3"/>
  <c r="D1652" i="3"/>
  <c r="A1653" i="3"/>
  <c r="B1653" i="3"/>
  <c r="C1653" i="3"/>
  <c r="D1653" i="3"/>
  <c r="A1654" i="3"/>
  <c r="B1654" i="3"/>
  <c r="C1654" i="3"/>
  <c r="D1654" i="3"/>
  <c r="A1655" i="3"/>
  <c r="B1655" i="3"/>
  <c r="C1655" i="3"/>
  <c r="D1655" i="3"/>
  <c r="A1656" i="3"/>
  <c r="B1656" i="3"/>
  <c r="C1656" i="3"/>
  <c r="D1656" i="3"/>
  <c r="A1657" i="3"/>
  <c r="B1657" i="3"/>
  <c r="C1657" i="3"/>
  <c r="D1657" i="3"/>
  <c r="A1658" i="3"/>
  <c r="B1658" i="3"/>
  <c r="C1658" i="3"/>
  <c r="D1658" i="3"/>
  <c r="A1659" i="3"/>
  <c r="B1659" i="3"/>
  <c r="C1659" i="3"/>
  <c r="D1659" i="3"/>
  <c r="A1660" i="3"/>
  <c r="B1660" i="3"/>
  <c r="C1660" i="3"/>
  <c r="D1660" i="3"/>
  <c r="A1661" i="3"/>
  <c r="B1661" i="3"/>
  <c r="C1661" i="3"/>
  <c r="D1661" i="3"/>
  <c r="A1662" i="3"/>
  <c r="B1662" i="3"/>
  <c r="C1662" i="3"/>
  <c r="D1662" i="3"/>
  <c r="A1663" i="3"/>
  <c r="B1663" i="3"/>
  <c r="C1663" i="3"/>
  <c r="D1663" i="3"/>
  <c r="A1664" i="3"/>
  <c r="B1664" i="3"/>
  <c r="C1664" i="3"/>
  <c r="D1664" i="3"/>
  <c r="A1665" i="3"/>
  <c r="B1665" i="3"/>
  <c r="C1665" i="3"/>
  <c r="D1665" i="3"/>
  <c r="A1666" i="3"/>
  <c r="B1666" i="3"/>
  <c r="C1666" i="3"/>
  <c r="D1666" i="3"/>
  <c r="A1667" i="3"/>
  <c r="B1667" i="3"/>
  <c r="C1667" i="3"/>
  <c r="D1667" i="3"/>
  <c r="A1668" i="3"/>
  <c r="B1668" i="3"/>
  <c r="C1668" i="3"/>
  <c r="D1668" i="3"/>
  <c r="A1669" i="3"/>
  <c r="B1669" i="3"/>
  <c r="C1669" i="3"/>
  <c r="D1669" i="3"/>
  <c r="A1670" i="3"/>
  <c r="B1670" i="3"/>
  <c r="C1670" i="3"/>
  <c r="D1670" i="3"/>
  <c r="A1671" i="3"/>
  <c r="B1671" i="3"/>
  <c r="C1671" i="3"/>
  <c r="D1671" i="3"/>
  <c r="A1672" i="3"/>
  <c r="B1672" i="3"/>
  <c r="C1672" i="3"/>
  <c r="D1672" i="3"/>
  <c r="A1673" i="3"/>
  <c r="B1673" i="3"/>
  <c r="C1673" i="3"/>
  <c r="D1673" i="3"/>
  <c r="A1674" i="3"/>
  <c r="B1674" i="3"/>
  <c r="C1674" i="3"/>
  <c r="D1674" i="3"/>
  <c r="A1675" i="3"/>
  <c r="B1675" i="3"/>
  <c r="C1675" i="3"/>
  <c r="D1675" i="3"/>
  <c r="A1676" i="3"/>
  <c r="B1676" i="3"/>
  <c r="C1676" i="3"/>
  <c r="D1676" i="3"/>
  <c r="A1677" i="3"/>
  <c r="B1677" i="3"/>
  <c r="C1677" i="3"/>
  <c r="D1677" i="3"/>
  <c r="A1678" i="3"/>
  <c r="B1678" i="3"/>
  <c r="C1678" i="3"/>
  <c r="D1678" i="3"/>
  <c r="A1679" i="3"/>
  <c r="B1679" i="3"/>
  <c r="C1679" i="3"/>
  <c r="D1679" i="3"/>
  <c r="A1680" i="3"/>
  <c r="B1680" i="3"/>
  <c r="C1680" i="3"/>
  <c r="D1680" i="3"/>
  <c r="A1681" i="3"/>
  <c r="B1681" i="3"/>
  <c r="C1681" i="3"/>
  <c r="D1681" i="3"/>
  <c r="A1682" i="3"/>
  <c r="B1682" i="3"/>
  <c r="C1682" i="3"/>
  <c r="D1682" i="3"/>
  <c r="A1683" i="3"/>
  <c r="B1683" i="3"/>
  <c r="C1683" i="3"/>
  <c r="D1683" i="3"/>
  <c r="A1684" i="3"/>
  <c r="B1684" i="3"/>
  <c r="C1684" i="3"/>
  <c r="D1684" i="3"/>
  <c r="A1685" i="3"/>
  <c r="B1685" i="3"/>
  <c r="C1685" i="3"/>
  <c r="D1685" i="3"/>
  <c r="A1686" i="3"/>
  <c r="B1686" i="3"/>
  <c r="C1686" i="3"/>
  <c r="D1686" i="3"/>
  <c r="A1687" i="3"/>
  <c r="B1687" i="3"/>
  <c r="C1687" i="3"/>
  <c r="D1687" i="3"/>
  <c r="A1688" i="3"/>
  <c r="B1688" i="3"/>
  <c r="C1688" i="3"/>
  <c r="D1688" i="3"/>
  <c r="A1689" i="3"/>
  <c r="B1689" i="3"/>
  <c r="C1689" i="3"/>
  <c r="D1689" i="3"/>
  <c r="A1690" i="3"/>
  <c r="B1690" i="3"/>
  <c r="C1690" i="3"/>
  <c r="D1690" i="3"/>
  <c r="A1691" i="3"/>
  <c r="B1691" i="3"/>
  <c r="C1691" i="3"/>
  <c r="D1691" i="3"/>
  <c r="A1692" i="3"/>
  <c r="B1692" i="3"/>
  <c r="C1692" i="3"/>
  <c r="D1692" i="3"/>
  <c r="A1693" i="3"/>
  <c r="B1693" i="3"/>
  <c r="C1693" i="3"/>
  <c r="D1693" i="3"/>
  <c r="A1694" i="3"/>
  <c r="B1694" i="3"/>
  <c r="C1694" i="3"/>
  <c r="D1694" i="3"/>
  <c r="A1695" i="3"/>
  <c r="B1695" i="3"/>
  <c r="C1695" i="3"/>
  <c r="D1695" i="3"/>
  <c r="A1696" i="3"/>
  <c r="B1696" i="3"/>
  <c r="C1696" i="3"/>
  <c r="D1696" i="3"/>
  <c r="A1697" i="3"/>
  <c r="B1697" i="3"/>
  <c r="C1697" i="3"/>
  <c r="D1697" i="3"/>
  <c r="A1698" i="3"/>
  <c r="B1698" i="3"/>
  <c r="C1698" i="3"/>
  <c r="D1698" i="3"/>
  <c r="A1699" i="3"/>
  <c r="B1699" i="3"/>
  <c r="C1699" i="3"/>
  <c r="D1699" i="3"/>
  <c r="A1700" i="3"/>
  <c r="B1700" i="3"/>
  <c r="C1700" i="3"/>
  <c r="D1700" i="3"/>
  <c r="A1701" i="3"/>
  <c r="B1701" i="3"/>
  <c r="C1701" i="3"/>
  <c r="D1701" i="3"/>
  <c r="A1702" i="3"/>
  <c r="B1702" i="3"/>
  <c r="C1702" i="3"/>
  <c r="D1702" i="3"/>
  <c r="A1703" i="3"/>
  <c r="B1703" i="3"/>
  <c r="C1703" i="3"/>
  <c r="D1703" i="3"/>
  <c r="A1704" i="3"/>
  <c r="B1704" i="3"/>
  <c r="C1704" i="3"/>
  <c r="D1704" i="3"/>
  <c r="A1705" i="3"/>
  <c r="B1705" i="3"/>
  <c r="C1705" i="3"/>
  <c r="D1705" i="3"/>
  <c r="A1706" i="3"/>
  <c r="B1706" i="3"/>
  <c r="C1706" i="3"/>
  <c r="D1706" i="3"/>
  <c r="A1707" i="3"/>
  <c r="B1707" i="3"/>
  <c r="C1707" i="3"/>
  <c r="D1707" i="3"/>
  <c r="A1708" i="3"/>
  <c r="B1708" i="3"/>
  <c r="C1708" i="3"/>
  <c r="D1708" i="3"/>
  <c r="A1709" i="3"/>
  <c r="B1709" i="3"/>
  <c r="C1709" i="3"/>
  <c r="D1709" i="3"/>
  <c r="A1710" i="3"/>
  <c r="B1710" i="3"/>
  <c r="C1710" i="3"/>
  <c r="D1710" i="3"/>
  <c r="A1711" i="3"/>
  <c r="B1711" i="3"/>
  <c r="C1711" i="3"/>
  <c r="D1711" i="3"/>
  <c r="A1712" i="3"/>
  <c r="B1712" i="3"/>
  <c r="C1712" i="3"/>
  <c r="D1712" i="3"/>
  <c r="A1713" i="3"/>
  <c r="B1713" i="3"/>
  <c r="C1713" i="3"/>
  <c r="D1713" i="3"/>
  <c r="A1714" i="3"/>
  <c r="B1714" i="3"/>
  <c r="C1714" i="3"/>
  <c r="D1714" i="3"/>
  <c r="A1715" i="3"/>
  <c r="B1715" i="3"/>
  <c r="C1715" i="3"/>
  <c r="D1715" i="3"/>
  <c r="A1716" i="3"/>
  <c r="B1716" i="3"/>
  <c r="C1716" i="3"/>
  <c r="D1716" i="3"/>
  <c r="A1717" i="3"/>
  <c r="B1717" i="3"/>
  <c r="C1717" i="3"/>
  <c r="D1717" i="3"/>
  <c r="A1718" i="3"/>
  <c r="B1718" i="3"/>
  <c r="C1718" i="3"/>
  <c r="D1718" i="3"/>
  <c r="A1719" i="3"/>
  <c r="B1719" i="3"/>
  <c r="C1719" i="3"/>
  <c r="D1719" i="3"/>
  <c r="A1720" i="3"/>
  <c r="B1720" i="3"/>
  <c r="C1720" i="3"/>
  <c r="D1720" i="3"/>
  <c r="A1721" i="3"/>
  <c r="B1721" i="3"/>
  <c r="C1721" i="3"/>
  <c r="D1721" i="3"/>
  <c r="A1722" i="3"/>
  <c r="B1722" i="3"/>
  <c r="C1722" i="3"/>
  <c r="D1722" i="3"/>
  <c r="A1723" i="3"/>
  <c r="B1723" i="3"/>
  <c r="C1723" i="3"/>
  <c r="D1723" i="3"/>
  <c r="A1724" i="3"/>
  <c r="B1724" i="3"/>
  <c r="C1724" i="3"/>
  <c r="D1724" i="3"/>
  <c r="A1725" i="3"/>
  <c r="B1725" i="3"/>
  <c r="C1725" i="3"/>
  <c r="D1725" i="3"/>
  <c r="A1726" i="3"/>
  <c r="B1726" i="3"/>
  <c r="C1726" i="3"/>
  <c r="D1726" i="3"/>
  <c r="A1727" i="3"/>
  <c r="B1727" i="3"/>
  <c r="C1727" i="3"/>
  <c r="D1727" i="3"/>
  <c r="A1728" i="3"/>
  <c r="B1728" i="3"/>
  <c r="C1728" i="3"/>
  <c r="D1728" i="3"/>
  <c r="A1729" i="3"/>
  <c r="B1729" i="3"/>
  <c r="C1729" i="3"/>
  <c r="D1729" i="3"/>
  <c r="A1730" i="3"/>
  <c r="B1730" i="3"/>
  <c r="C1730" i="3"/>
  <c r="D1730" i="3"/>
  <c r="A1731" i="3"/>
  <c r="B1731" i="3"/>
  <c r="C1731" i="3"/>
  <c r="D1731" i="3"/>
  <c r="A1732" i="3"/>
  <c r="B1732" i="3"/>
  <c r="C1732" i="3"/>
  <c r="D1732" i="3"/>
  <c r="A1733" i="3"/>
  <c r="B1733" i="3"/>
  <c r="C1733" i="3"/>
  <c r="D1733" i="3"/>
  <c r="A1734" i="3"/>
  <c r="B1734" i="3"/>
  <c r="C1734" i="3"/>
  <c r="D1734" i="3"/>
  <c r="A1735" i="3"/>
  <c r="B1735" i="3"/>
  <c r="C1735" i="3"/>
  <c r="D1735" i="3"/>
  <c r="A1736" i="3"/>
  <c r="B1736" i="3"/>
  <c r="C1736" i="3"/>
  <c r="D1736" i="3"/>
  <c r="A1737" i="3"/>
  <c r="B1737" i="3"/>
  <c r="C1737" i="3"/>
  <c r="D1737" i="3"/>
  <c r="A1738" i="3"/>
  <c r="B1738" i="3"/>
  <c r="C1738" i="3"/>
  <c r="D1738" i="3"/>
  <c r="A1739" i="3"/>
  <c r="B1739" i="3"/>
  <c r="C1739" i="3"/>
  <c r="D1739" i="3"/>
  <c r="A1740" i="3"/>
  <c r="B1740" i="3"/>
  <c r="C1740" i="3"/>
  <c r="D1740" i="3"/>
  <c r="A1741" i="3"/>
  <c r="B1741" i="3"/>
  <c r="C1741" i="3"/>
  <c r="D1741" i="3"/>
  <c r="A1742" i="3"/>
  <c r="B1742" i="3"/>
  <c r="C1742" i="3"/>
  <c r="D1742" i="3"/>
  <c r="A1743" i="3"/>
  <c r="B1743" i="3"/>
  <c r="C1743" i="3"/>
  <c r="D1743" i="3"/>
  <c r="A1744" i="3"/>
  <c r="B1744" i="3"/>
  <c r="C1744" i="3"/>
  <c r="D1744" i="3"/>
  <c r="A1745" i="3"/>
  <c r="B1745" i="3"/>
  <c r="C1745" i="3"/>
  <c r="D1745" i="3"/>
  <c r="A1746" i="3"/>
  <c r="B1746" i="3"/>
  <c r="C1746" i="3"/>
  <c r="D1746" i="3"/>
  <c r="A1747" i="3"/>
  <c r="B1747" i="3"/>
  <c r="C1747" i="3"/>
  <c r="D1747" i="3"/>
  <c r="A1748" i="3"/>
  <c r="B1748" i="3"/>
  <c r="C1748" i="3"/>
  <c r="D1748" i="3"/>
  <c r="A1749" i="3"/>
  <c r="B1749" i="3"/>
  <c r="C1749" i="3"/>
  <c r="D1749" i="3"/>
  <c r="A1750" i="3"/>
  <c r="B1750" i="3"/>
  <c r="C1750" i="3"/>
  <c r="D1750" i="3"/>
  <c r="A1751" i="3"/>
  <c r="B1751" i="3"/>
  <c r="C1751" i="3"/>
  <c r="D1751" i="3"/>
  <c r="A1752" i="3"/>
  <c r="B1752" i="3"/>
  <c r="C1752" i="3"/>
  <c r="D1752" i="3"/>
  <c r="A1753" i="3"/>
  <c r="B1753" i="3"/>
  <c r="C1753" i="3"/>
  <c r="D1753" i="3"/>
  <c r="A1754" i="3"/>
  <c r="B1754" i="3"/>
  <c r="C1754" i="3"/>
  <c r="D1754" i="3"/>
  <c r="A1755" i="3"/>
  <c r="B1755" i="3"/>
  <c r="C1755" i="3"/>
  <c r="D1755" i="3"/>
  <c r="A1756" i="3"/>
  <c r="B1756" i="3"/>
  <c r="C1756" i="3"/>
  <c r="D1756" i="3"/>
  <c r="A1757" i="3"/>
  <c r="B1757" i="3"/>
  <c r="C1757" i="3"/>
  <c r="D1757" i="3"/>
  <c r="A1758" i="3"/>
  <c r="B1758" i="3"/>
  <c r="C1758" i="3"/>
  <c r="D1758" i="3"/>
  <c r="A1759" i="3"/>
  <c r="B1759" i="3"/>
  <c r="C1759" i="3"/>
  <c r="D1759" i="3"/>
  <c r="A1760" i="3"/>
  <c r="B1760" i="3"/>
  <c r="C1760" i="3"/>
  <c r="D1760" i="3"/>
  <c r="A1761" i="3"/>
  <c r="B1761" i="3"/>
  <c r="C1761" i="3"/>
  <c r="D1761" i="3"/>
  <c r="A1762" i="3"/>
  <c r="B1762" i="3"/>
  <c r="C1762" i="3"/>
  <c r="D1762" i="3"/>
  <c r="A1763" i="3"/>
  <c r="B1763" i="3"/>
  <c r="C1763" i="3"/>
  <c r="D1763" i="3"/>
  <c r="A1764" i="3"/>
  <c r="B1764" i="3"/>
  <c r="C1764" i="3"/>
  <c r="D1764" i="3"/>
  <c r="A1765" i="3"/>
  <c r="B1765" i="3"/>
  <c r="C1765" i="3"/>
  <c r="D1765" i="3"/>
  <c r="A1766" i="3"/>
  <c r="B1766" i="3"/>
  <c r="C1766" i="3"/>
  <c r="D1766" i="3"/>
  <c r="A1767" i="3"/>
  <c r="B1767" i="3"/>
  <c r="C1767" i="3"/>
  <c r="D1767" i="3"/>
  <c r="A1768" i="3"/>
  <c r="B1768" i="3"/>
  <c r="C1768" i="3"/>
  <c r="D1768" i="3"/>
  <c r="A1769" i="3"/>
  <c r="B1769" i="3"/>
  <c r="C1769" i="3"/>
  <c r="D1769" i="3"/>
  <c r="A1770" i="3"/>
  <c r="B1770" i="3"/>
  <c r="C1770" i="3"/>
  <c r="D1770" i="3"/>
  <c r="A1771" i="3"/>
  <c r="B1771" i="3"/>
  <c r="C1771" i="3"/>
  <c r="D1771" i="3"/>
  <c r="A1772" i="3"/>
  <c r="B1772" i="3"/>
  <c r="C1772" i="3"/>
  <c r="D1772" i="3"/>
  <c r="A1773" i="3"/>
  <c r="B1773" i="3"/>
  <c r="C1773" i="3"/>
  <c r="D1773" i="3"/>
  <c r="A1774" i="3"/>
  <c r="B1774" i="3"/>
  <c r="C1774" i="3"/>
  <c r="D1774" i="3"/>
  <c r="A1775" i="3"/>
  <c r="B1775" i="3"/>
  <c r="C1775" i="3"/>
  <c r="D1775" i="3"/>
  <c r="A1776" i="3"/>
  <c r="B1776" i="3"/>
  <c r="C1776" i="3"/>
  <c r="D1776" i="3"/>
  <c r="A1777" i="3"/>
  <c r="B1777" i="3"/>
  <c r="C1777" i="3"/>
  <c r="D1777" i="3"/>
  <c r="A1778" i="3"/>
  <c r="B1778" i="3"/>
  <c r="C1778" i="3"/>
  <c r="D1778" i="3"/>
  <c r="A1779" i="3"/>
  <c r="B1779" i="3"/>
  <c r="C1779" i="3"/>
  <c r="D1779" i="3"/>
  <c r="A1780" i="3"/>
  <c r="B1780" i="3"/>
  <c r="C1780" i="3"/>
  <c r="D1780" i="3"/>
  <c r="A1781" i="3"/>
  <c r="B1781" i="3"/>
  <c r="C1781" i="3"/>
  <c r="D1781" i="3"/>
  <c r="A1782" i="3"/>
  <c r="B1782" i="3"/>
  <c r="C1782" i="3"/>
  <c r="D1782" i="3"/>
  <c r="A1783" i="3"/>
  <c r="B1783" i="3"/>
  <c r="C1783" i="3"/>
  <c r="D1783" i="3"/>
  <c r="A1784" i="3"/>
  <c r="B1784" i="3"/>
  <c r="C1784" i="3"/>
  <c r="D1784" i="3"/>
  <c r="A1785" i="3"/>
  <c r="B1785" i="3"/>
  <c r="C1785" i="3"/>
  <c r="D1785" i="3"/>
  <c r="A1786" i="3"/>
  <c r="B1786" i="3"/>
  <c r="C1786" i="3"/>
  <c r="D1786" i="3"/>
  <c r="A1787" i="3"/>
  <c r="B1787" i="3"/>
  <c r="C1787" i="3"/>
  <c r="D1787" i="3"/>
  <c r="A1788" i="3"/>
  <c r="B1788" i="3"/>
  <c r="C1788" i="3"/>
  <c r="D1788" i="3"/>
  <c r="A1789" i="3"/>
  <c r="B1789" i="3"/>
  <c r="C1789" i="3"/>
  <c r="D1789" i="3"/>
  <c r="A1790" i="3"/>
  <c r="B1790" i="3"/>
  <c r="C1790" i="3"/>
  <c r="D1790" i="3"/>
  <c r="A1791" i="3"/>
  <c r="B1791" i="3"/>
  <c r="C1791" i="3"/>
  <c r="D1791" i="3"/>
  <c r="A1792" i="3"/>
  <c r="B1792" i="3"/>
  <c r="C1792" i="3"/>
  <c r="D1792" i="3"/>
  <c r="A1793" i="3"/>
  <c r="B1793" i="3"/>
  <c r="C1793" i="3"/>
  <c r="D1793" i="3"/>
  <c r="A1794" i="3"/>
  <c r="B1794" i="3"/>
  <c r="C1794" i="3"/>
  <c r="D1794" i="3"/>
  <c r="A1795" i="3"/>
  <c r="B1795" i="3"/>
  <c r="C1795" i="3"/>
  <c r="D1795" i="3"/>
  <c r="A1796" i="3"/>
  <c r="B1796" i="3"/>
  <c r="C1796" i="3"/>
  <c r="D1796" i="3"/>
  <c r="A1797" i="3"/>
  <c r="B1797" i="3"/>
  <c r="C1797" i="3"/>
  <c r="D1797" i="3"/>
  <c r="A1798" i="3"/>
  <c r="B1798" i="3"/>
  <c r="C1798" i="3"/>
  <c r="D1798" i="3"/>
  <c r="A1799" i="3"/>
  <c r="B1799" i="3"/>
  <c r="C1799" i="3"/>
  <c r="D1799" i="3"/>
  <c r="A1800" i="3"/>
  <c r="B1800" i="3"/>
  <c r="C1800" i="3"/>
  <c r="D1800" i="3"/>
  <c r="A1801" i="3"/>
  <c r="B1801" i="3"/>
  <c r="C1801" i="3"/>
  <c r="D1801" i="3"/>
  <c r="A1802" i="3"/>
  <c r="B1802" i="3"/>
  <c r="C1802" i="3"/>
  <c r="D1802" i="3"/>
  <c r="A1803" i="3"/>
  <c r="B1803" i="3"/>
  <c r="C1803" i="3"/>
  <c r="D1803" i="3"/>
  <c r="A1804" i="3"/>
  <c r="B1804" i="3"/>
  <c r="C1804" i="3"/>
  <c r="D1804" i="3"/>
  <c r="A1805" i="3"/>
  <c r="B1805" i="3"/>
  <c r="C1805" i="3"/>
  <c r="D1805" i="3"/>
  <c r="A1806" i="3"/>
  <c r="B1806" i="3"/>
  <c r="C1806" i="3"/>
  <c r="D1806" i="3"/>
  <c r="A1807" i="3"/>
  <c r="B1807" i="3"/>
  <c r="C1807" i="3"/>
  <c r="D1807" i="3"/>
  <c r="A1808" i="3"/>
  <c r="B1808" i="3"/>
  <c r="C1808" i="3"/>
  <c r="D1808" i="3"/>
  <c r="A1809" i="3"/>
  <c r="B1809" i="3"/>
  <c r="C1809" i="3"/>
  <c r="D1809" i="3"/>
  <c r="A1810" i="3"/>
  <c r="B1810" i="3"/>
  <c r="C1810" i="3"/>
  <c r="D1810" i="3"/>
  <c r="A1811" i="3"/>
  <c r="B1811" i="3"/>
  <c r="C1811" i="3"/>
  <c r="D1811" i="3"/>
  <c r="A1812" i="3"/>
  <c r="B1812" i="3"/>
  <c r="C1812" i="3"/>
  <c r="D1812" i="3"/>
  <c r="A1813" i="3"/>
  <c r="B1813" i="3"/>
  <c r="C1813" i="3"/>
  <c r="D1813" i="3"/>
  <c r="A1814" i="3"/>
  <c r="B1814" i="3"/>
  <c r="C1814" i="3"/>
  <c r="D1814" i="3"/>
  <c r="A1815" i="3"/>
  <c r="B1815" i="3"/>
  <c r="C1815" i="3"/>
  <c r="D1815" i="3"/>
  <c r="A1816" i="3"/>
  <c r="B1816" i="3"/>
  <c r="C1816" i="3"/>
  <c r="D1816" i="3"/>
  <c r="A1817" i="3"/>
  <c r="B1817" i="3"/>
  <c r="C1817" i="3"/>
  <c r="D1817" i="3"/>
  <c r="A1818" i="3"/>
  <c r="B1818" i="3"/>
  <c r="C1818" i="3"/>
  <c r="D1818" i="3"/>
  <c r="A1819" i="3"/>
  <c r="B1819" i="3"/>
  <c r="C1819" i="3"/>
  <c r="D1819" i="3"/>
  <c r="A1820" i="3"/>
  <c r="B1820" i="3"/>
  <c r="C1820" i="3"/>
  <c r="D1820" i="3"/>
  <c r="A1821" i="3"/>
  <c r="B1821" i="3"/>
  <c r="C1821" i="3"/>
  <c r="D1821" i="3"/>
  <c r="A1822" i="3"/>
  <c r="B1822" i="3"/>
  <c r="C1822" i="3"/>
  <c r="D1822" i="3"/>
  <c r="A1823" i="3"/>
  <c r="B1823" i="3"/>
  <c r="C1823" i="3"/>
  <c r="D1823" i="3"/>
  <c r="A1824" i="3"/>
  <c r="B1824" i="3"/>
  <c r="C1824" i="3"/>
  <c r="D1824" i="3"/>
  <c r="A1825" i="3"/>
  <c r="B1825" i="3"/>
  <c r="C1825" i="3"/>
  <c r="D1825" i="3"/>
  <c r="A1826" i="3"/>
  <c r="B1826" i="3"/>
  <c r="C1826" i="3"/>
  <c r="D1826" i="3"/>
  <c r="A1827" i="3"/>
  <c r="B1827" i="3"/>
  <c r="C1827" i="3"/>
  <c r="D1827" i="3"/>
  <c r="A1828" i="3"/>
  <c r="B1828" i="3"/>
  <c r="C1828" i="3"/>
  <c r="D1828" i="3"/>
  <c r="A1829" i="3"/>
  <c r="B1829" i="3"/>
  <c r="C1829" i="3"/>
  <c r="D1829" i="3"/>
  <c r="A1830" i="3"/>
  <c r="B1830" i="3"/>
  <c r="C1830" i="3"/>
  <c r="D1830" i="3"/>
  <c r="A1831" i="3"/>
  <c r="B1831" i="3"/>
  <c r="C1831" i="3"/>
  <c r="D1831" i="3"/>
  <c r="A1832" i="3"/>
  <c r="B1832" i="3"/>
  <c r="C1832" i="3"/>
  <c r="D1832" i="3"/>
  <c r="A1833" i="3"/>
  <c r="B1833" i="3"/>
  <c r="C1833" i="3"/>
  <c r="D1833" i="3"/>
  <c r="A1834" i="3"/>
  <c r="B1834" i="3"/>
  <c r="C1834" i="3"/>
  <c r="D1834" i="3"/>
  <c r="A1835" i="3"/>
  <c r="B1835" i="3"/>
  <c r="C1835" i="3"/>
  <c r="D1835" i="3"/>
  <c r="A1836" i="3"/>
  <c r="B1836" i="3"/>
  <c r="C1836" i="3"/>
  <c r="D1836" i="3"/>
  <c r="A1837" i="3"/>
  <c r="B1837" i="3"/>
  <c r="C1837" i="3"/>
  <c r="D1837" i="3"/>
  <c r="A1838" i="3"/>
  <c r="B1838" i="3"/>
  <c r="C1838" i="3"/>
  <c r="D1838" i="3"/>
  <c r="A1839" i="3"/>
  <c r="B1839" i="3"/>
  <c r="C1839" i="3"/>
  <c r="D1839" i="3"/>
  <c r="A1840" i="3"/>
  <c r="B1840" i="3"/>
  <c r="C1840" i="3"/>
  <c r="D1840" i="3"/>
  <c r="A1841" i="3"/>
  <c r="B1841" i="3"/>
  <c r="C1841" i="3"/>
  <c r="D1841" i="3"/>
  <c r="A1842" i="3"/>
  <c r="B1842" i="3"/>
  <c r="C1842" i="3"/>
  <c r="D1842" i="3"/>
  <c r="A1843" i="3"/>
  <c r="B1843" i="3"/>
  <c r="C1843" i="3"/>
  <c r="D1843" i="3"/>
  <c r="A1844" i="3"/>
  <c r="B1844" i="3"/>
  <c r="C1844" i="3"/>
  <c r="D1844" i="3"/>
  <c r="A1845" i="3"/>
  <c r="B1845" i="3"/>
  <c r="C1845" i="3"/>
  <c r="D1845" i="3"/>
  <c r="A1846" i="3"/>
  <c r="B1846" i="3"/>
  <c r="C1846" i="3"/>
  <c r="D1846" i="3"/>
  <c r="A1847" i="3"/>
  <c r="B1847" i="3"/>
  <c r="C1847" i="3"/>
  <c r="D1847" i="3"/>
  <c r="A1848" i="3"/>
  <c r="B1848" i="3"/>
  <c r="C1848" i="3"/>
  <c r="D1848" i="3"/>
  <c r="A1849" i="3"/>
  <c r="B1849" i="3"/>
  <c r="C1849" i="3"/>
  <c r="D1849" i="3"/>
  <c r="A1850" i="3"/>
  <c r="B1850" i="3"/>
  <c r="C1850" i="3"/>
  <c r="D1850" i="3"/>
  <c r="A1851" i="3"/>
  <c r="B1851" i="3"/>
  <c r="C1851" i="3"/>
  <c r="D1851" i="3"/>
  <c r="A1852" i="3"/>
  <c r="B1852" i="3"/>
  <c r="C1852" i="3"/>
  <c r="D1852" i="3"/>
  <c r="A1853" i="3"/>
  <c r="B1853" i="3"/>
  <c r="C1853" i="3"/>
  <c r="D1853" i="3"/>
  <c r="A1854" i="3"/>
  <c r="B1854" i="3"/>
  <c r="C1854" i="3"/>
  <c r="D1854" i="3"/>
  <c r="A1855" i="3"/>
  <c r="B1855" i="3"/>
  <c r="C1855" i="3"/>
  <c r="D1855" i="3"/>
  <c r="A1856" i="3"/>
  <c r="B1856" i="3"/>
  <c r="C1856" i="3"/>
  <c r="D1856" i="3"/>
  <c r="A1857" i="3"/>
  <c r="B1857" i="3"/>
  <c r="C1857" i="3"/>
  <c r="D1857" i="3"/>
  <c r="A1858" i="3"/>
  <c r="B1858" i="3"/>
  <c r="C1858" i="3"/>
  <c r="D1858" i="3"/>
  <c r="A1859" i="3"/>
  <c r="B1859" i="3"/>
  <c r="C1859" i="3"/>
  <c r="D1859" i="3"/>
  <c r="A1860" i="3"/>
  <c r="B1860" i="3"/>
  <c r="C1860" i="3"/>
  <c r="D1860" i="3"/>
  <c r="A1861" i="3"/>
  <c r="B1861" i="3"/>
  <c r="C1861" i="3"/>
  <c r="D1861" i="3"/>
  <c r="A1862" i="3"/>
  <c r="B1862" i="3"/>
  <c r="C1862" i="3"/>
  <c r="D1862" i="3"/>
  <c r="A1863" i="3"/>
  <c r="B1863" i="3"/>
  <c r="C1863" i="3"/>
  <c r="D1863" i="3"/>
  <c r="A1864" i="3"/>
  <c r="B1864" i="3"/>
  <c r="C1864" i="3"/>
  <c r="D1864" i="3"/>
  <c r="A1865" i="3"/>
  <c r="B1865" i="3"/>
  <c r="C1865" i="3"/>
  <c r="D1865" i="3"/>
  <c r="A1866" i="3"/>
  <c r="B1866" i="3"/>
  <c r="C1866" i="3"/>
  <c r="D1866" i="3"/>
  <c r="A1867" i="3"/>
  <c r="B1867" i="3"/>
  <c r="C1867" i="3"/>
  <c r="D1867" i="3"/>
  <c r="A1868" i="3"/>
  <c r="B1868" i="3"/>
  <c r="C1868" i="3"/>
  <c r="D1868" i="3"/>
  <c r="A1869" i="3"/>
  <c r="B1869" i="3"/>
  <c r="C1869" i="3"/>
  <c r="D1869" i="3"/>
  <c r="A1870" i="3"/>
  <c r="B1870" i="3"/>
  <c r="C1870" i="3"/>
  <c r="D1870" i="3"/>
  <c r="A1871" i="3"/>
  <c r="B1871" i="3"/>
  <c r="C1871" i="3"/>
  <c r="D1871" i="3"/>
  <c r="A1872" i="3"/>
  <c r="B1872" i="3"/>
  <c r="C1872" i="3"/>
  <c r="D1872" i="3"/>
  <c r="A1873" i="3"/>
  <c r="B1873" i="3"/>
  <c r="C1873" i="3"/>
  <c r="D1873" i="3"/>
  <c r="A1874" i="3"/>
  <c r="B1874" i="3"/>
  <c r="C1874" i="3"/>
  <c r="D1874" i="3"/>
  <c r="A1875" i="3"/>
  <c r="B1875" i="3"/>
  <c r="C1875" i="3"/>
  <c r="D1875" i="3"/>
  <c r="A1876" i="3"/>
  <c r="B1876" i="3"/>
  <c r="C1876" i="3"/>
  <c r="D1876" i="3"/>
  <c r="A1877" i="3"/>
  <c r="B1877" i="3"/>
  <c r="C1877" i="3"/>
  <c r="D1877" i="3"/>
  <c r="A1878" i="3"/>
  <c r="B1878" i="3"/>
  <c r="C1878" i="3"/>
  <c r="D1878" i="3"/>
  <c r="A1879" i="3"/>
  <c r="B1879" i="3"/>
  <c r="C1879" i="3"/>
  <c r="D1879" i="3"/>
  <c r="A1880" i="3"/>
  <c r="B1880" i="3"/>
  <c r="C1880" i="3"/>
  <c r="D1880" i="3"/>
  <c r="A1881" i="3"/>
  <c r="B1881" i="3"/>
  <c r="C1881" i="3"/>
  <c r="D1881" i="3"/>
  <c r="A1882" i="3"/>
  <c r="B1882" i="3"/>
  <c r="C1882" i="3"/>
  <c r="D1882" i="3"/>
  <c r="A1883" i="3"/>
  <c r="B1883" i="3"/>
  <c r="C1883" i="3"/>
  <c r="D1883" i="3"/>
  <c r="A1884" i="3"/>
  <c r="B1884" i="3"/>
  <c r="C1884" i="3"/>
  <c r="D1884" i="3"/>
  <c r="A1885" i="3"/>
  <c r="B1885" i="3"/>
  <c r="C1885" i="3"/>
  <c r="D1885" i="3"/>
  <c r="A1886" i="3"/>
  <c r="B1886" i="3"/>
  <c r="C1886" i="3"/>
  <c r="D1886" i="3"/>
  <c r="A1887" i="3"/>
  <c r="B1887" i="3"/>
  <c r="C1887" i="3"/>
  <c r="D1887" i="3"/>
  <c r="A1888" i="3"/>
  <c r="B1888" i="3"/>
  <c r="C1888" i="3"/>
  <c r="D1888" i="3"/>
  <c r="A1889" i="3"/>
  <c r="B1889" i="3"/>
  <c r="C1889" i="3"/>
  <c r="D1889" i="3"/>
  <c r="A1890" i="3"/>
  <c r="B1890" i="3"/>
  <c r="C1890" i="3"/>
  <c r="D1890" i="3"/>
  <c r="A1891" i="3"/>
  <c r="B1891" i="3"/>
  <c r="C1891" i="3"/>
  <c r="D1891" i="3"/>
  <c r="A1892" i="3"/>
  <c r="B1892" i="3"/>
  <c r="C1892" i="3"/>
  <c r="D1892" i="3"/>
  <c r="A1893" i="3"/>
  <c r="B1893" i="3"/>
  <c r="C1893" i="3"/>
  <c r="D1893" i="3"/>
  <c r="A1894" i="3"/>
  <c r="B1894" i="3"/>
  <c r="C1894" i="3"/>
  <c r="D1894" i="3"/>
  <c r="A1895" i="3"/>
  <c r="B1895" i="3"/>
  <c r="C1895" i="3"/>
  <c r="D1895" i="3"/>
  <c r="A1896" i="3"/>
  <c r="B1896" i="3"/>
  <c r="C1896" i="3"/>
  <c r="D1896" i="3"/>
  <c r="A1897" i="3"/>
  <c r="B1897" i="3"/>
  <c r="C1897" i="3"/>
  <c r="D1897" i="3"/>
  <c r="A1898" i="3"/>
  <c r="B1898" i="3"/>
  <c r="C1898" i="3"/>
  <c r="D1898" i="3"/>
  <c r="A1899" i="3"/>
  <c r="B1899" i="3"/>
  <c r="C1899" i="3"/>
  <c r="D1899" i="3"/>
  <c r="A1900" i="3"/>
  <c r="B1900" i="3"/>
  <c r="C1900" i="3"/>
  <c r="D1900" i="3"/>
  <c r="A1901" i="3"/>
  <c r="B1901" i="3"/>
  <c r="C1901" i="3"/>
  <c r="D1901" i="3"/>
  <c r="A1902" i="3"/>
  <c r="B1902" i="3"/>
  <c r="C1902" i="3"/>
  <c r="D1902" i="3"/>
  <c r="A1903" i="3"/>
  <c r="B1903" i="3"/>
  <c r="C1903" i="3"/>
  <c r="D1903" i="3"/>
  <c r="A1904" i="3"/>
  <c r="B1904" i="3"/>
  <c r="C1904" i="3"/>
  <c r="D1904" i="3"/>
  <c r="A1905" i="3"/>
  <c r="B1905" i="3"/>
  <c r="C1905" i="3"/>
  <c r="D1905" i="3"/>
  <c r="A1906" i="3"/>
  <c r="B1906" i="3"/>
  <c r="C1906" i="3"/>
  <c r="D1906" i="3"/>
  <c r="A1907" i="3"/>
  <c r="B1907" i="3"/>
  <c r="C1907" i="3"/>
  <c r="D1907" i="3"/>
  <c r="A1908" i="3"/>
  <c r="B1908" i="3"/>
  <c r="C1908" i="3"/>
  <c r="D1908" i="3"/>
  <c r="A1909" i="3"/>
  <c r="B1909" i="3"/>
  <c r="C1909" i="3"/>
  <c r="D1909" i="3"/>
  <c r="A1910" i="3"/>
  <c r="B1910" i="3"/>
  <c r="C1910" i="3"/>
  <c r="D1910" i="3"/>
  <c r="A1911" i="3"/>
  <c r="B1911" i="3"/>
  <c r="C1911" i="3"/>
  <c r="D1911" i="3"/>
  <c r="A1912" i="3"/>
  <c r="B1912" i="3"/>
  <c r="C1912" i="3"/>
  <c r="D1912" i="3"/>
  <c r="A1913" i="3"/>
  <c r="B1913" i="3"/>
  <c r="C1913" i="3"/>
  <c r="D1913" i="3"/>
  <c r="A1914" i="3"/>
  <c r="B1914" i="3"/>
  <c r="C1914" i="3"/>
  <c r="D1914" i="3"/>
  <c r="A1915" i="3"/>
  <c r="B1915" i="3"/>
  <c r="C1915" i="3"/>
  <c r="D1915" i="3"/>
  <c r="A1916" i="3"/>
  <c r="B1916" i="3"/>
  <c r="C1916" i="3"/>
  <c r="D1916" i="3"/>
  <c r="A1917" i="3"/>
  <c r="B1917" i="3"/>
  <c r="C1917" i="3"/>
  <c r="D1917" i="3"/>
  <c r="A1918" i="3"/>
  <c r="B1918" i="3"/>
  <c r="C1918" i="3"/>
  <c r="D1918" i="3"/>
  <c r="A1919" i="3"/>
  <c r="B1919" i="3"/>
  <c r="C1919" i="3"/>
  <c r="D1919" i="3"/>
  <c r="A1920" i="3"/>
  <c r="B1920" i="3"/>
  <c r="C1920" i="3"/>
  <c r="D1920" i="3"/>
  <c r="A1921" i="3"/>
  <c r="B1921" i="3"/>
  <c r="C1921" i="3"/>
  <c r="D1921" i="3"/>
  <c r="A1922" i="3"/>
  <c r="B1922" i="3"/>
  <c r="C1922" i="3"/>
  <c r="D1922" i="3"/>
  <c r="A1923" i="3"/>
  <c r="B1923" i="3"/>
  <c r="C1923" i="3"/>
  <c r="D1923" i="3"/>
  <c r="A1924" i="3"/>
  <c r="B1924" i="3"/>
  <c r="C1924" i="3"/>
  <c r="D1924" i="3"/>
  <c r="A1925" i="3"/>
  <c r="B1925" i="3"/>
  <c r="C1925" i="3"/>
  <c r="D1925" i="3"/>
  <c r="A1926" i="3"/>
  <c r="B1926" i="3"/>
  <c r="C1926" i="3"/>
  <c r="D1926" i="3"/>
  <c r="A1927" i="3"/>
  <c r="B1927" i="3"/>
  <c r="C1927" i="3"/>
  <c r="D1927" i="3"/>
  <c r="A1928" i="3"/>
  <c r="B1928" i="3"/>
  <c r="C1928" i="3"/>
  <c r="D1928" i="3"/>
  <c r="A1929" i="3"/>
  <c r="B1929" i="3"/>
  <c r="C1929" i="3"/>
  <c r="D1929" i="3"/>
  <c r="A1930" i="3"/>
  <c r="B1930" i="3"/>
  <c r="C1930" i="3"/>
  <c r="D1930" i="3"/>
  <c r="A1931" i="3"/>
  <c r="B1931" i="3"/>
  <c r="C1931" i="3"/>
  <c r="D1931" i="3"/>
  <c r="A1932" i="3"/>
  <c r="B1932" i="3"/>
  <c r="C1932" i="3"/>
  <c r="D1932" i="3"/>
  <c r="A1933" i="3"/>
  <c r="B1933" i="3"/>
  <c r="C1933" i="3"/>
  <c r="D1933" i="3"/>
  <c r="A1934" i="3"/>
  <c r="B1934" i="3"/>
  <c r="C1934" i="3"/>
  <c r="D1934" i="3"/>
  <c r="A1935" i="3"/>
  <c r="B1935" i="3"/>
  <c r="C1935" i="3"/>
  <c r="D1935" i="3"/>
  <c r="A1936" i="3"/>
  <c r="B1936" i="3"/>
  <c r="C1936" i="3"/>
  <c r="D1936" i="3"/>
  <c r="A1937" i="3"/>
  <c r="B1937" i="3"/>
  <c r="C1937" i="3"/>
  <c r="D1937" i="3"/>
  <c r="A1938" i="3"/>
  <c r="B1938" i="3"/>
  <c r="C1938" i="3"/>
  <c r="D1938" i="3"/>
  <c r="A1939" i="3"/>
  <c r="B1939" i="3"/>
  <c r="C1939" i="3"/>
  <c r="D1939" i="3"/>
  <c r="A1940" i="3"/>
  <c r="B1940" i="3"/>
  <c r="C1940" i="3"/>
  <c r="D1940" i="3"/>
  <c r="A1941" i="3"/>
  <c r="B1941" i="3"/>
  <c r="C1941" i="3"/>
  <c r="D1941" i="3"/>
  <c r="A1942" i="3"/>
  <c r="B1942" i="3"/>
  <c r="C1942" i="3"/>
  <c r="D1942" i="3"/>
  <c r="A1943" i="3"/>
  <c r="B1943" i="3"/>
  <c r="C1943" i="3"/>
  <c r="D1943" i="3"/>
  <c r="A1944" i="3"/>
  <c r="B1944" i="3"/>
  <c r="C1944" i="3"/>
  <c r="D1944" i="3"/>
  <c r="A1945" i="3"/>
  <c r="B1945" i="3"/>
  <c r="C1945" i="3"/>
  <c r="D1945" i="3"/>
  <c r="A1946" i="3"/>
  <c r="B1946" i="3"/>
  <c r="C1946" i="3"/>
  <c r="D1946" i="3"/>
  <c r="A1947" i="3"/>
  <c r="B1947" i="3"/>
  <c r="C1947" i="3"/>
  <c r="D1947" i="3"/>
  <c r="A1948" i="3"/>
  <c r="B1948" i="3"/>
  <c r="C1948" i="3"/>
  <c r="D1948" i="3"/>
  <c r="A1949" i="3"/>
  <c r="B1949" i="3"/>
  <c r="C1949" i="3"/>
  <c r="D1949" i="3"/>
  <c r="A1950" i="3"/>
  <c r="B1950" i="3"/>
  <c r="C1950" i="3"/>
  <c r="D1950" i="3"/>
  <c r="A1951" i="3"/>
  <c r="B1951" i="3"/>
  <c r="C1951" i="3"/>
  <c r="D1951" i="3"/>
  <c r="A1952" i="3"/>
  <c r="B1952" i="3"/>
  <c r="C1952" i="3"/>
  <c r="D1952" i="3"/>
  <c r="A1953" i="3"/>
  <c r="B1953" i="3"/>
  <c r="C1953" i="3"/>
  <c r="D1953" i="3"/>
  <c r="A1954" i="3"/>
  <c r="B1954" i="3"/>
  <c r="C1954" i="3"/>
  <c r="D1954" i="3"/>
  <c r="A1955" i="3"/>
  <c r="B1955" i="3"/>
  <c r="C1955" i="3"/>
  <c r="D1955" i="3"/>
  <c r="A1956" i="3"/>
  <c r="B1956" i="3"/>
  <c r="C1956" i="3"/>
  <c r="D1956" i="3"/>
  <c r="A1957" i="3"/>
  <c r="B1957" i="3"/>
  <c r="C1957" i="3"/>
  <c r="D1957" i="3"/>
  <c r="A1958" i="3"/>
  <c r="B1958" i="3"/>
  <c r="C1958" i="3"/>
  <c r="D1958" i="3"/>
  <c r="A1959" i="3"/>
  <c r="B1959" i="3"/>
  <c r="C1959" i="3"/>
  <c r="D1959" i="3"/>
  <c r="A1960" i="3"/>
  <c r="B1960" i="3"/>
  <c r="C1960" i="3"/>
  <c r="D1960" i="3"/>
  <c r="A1961" i="3"/>
  <c r="B1961" i="3"/>
  <c r="C1961" i="3"/>
  <c r="D1961" i="3"/>
  <c r="A1962" i="3"/>
  <c r="B1962" i="3"/>
  <c r="C1962" i="3"/>
  <c r="D1962" i="3"/>
  <c r="A1963" i="3"/>
  <c r="B1963" i="3"/>
  <c r="C1963" i="3"/>
  <c r="D1963" i="3"/>
  <c r="A1964" i="3"/>
  <c r="B1964" i="3"/>
  <c r="C1964" i="3"/>
  <c r="D1964" i="3"/>
  <c r="A1965" i="3"/>
  <c r="B1965" i="3"/>
  <c r="C1965" i="3"/>
  <c r="D1965" i="3"/>
  <c r="A1966" i="3"/>
  <c r="B1966" i="3"/>
  <c r="C1966" i="3"/>
  <c r="D1966" i="3"/>
  <c r="A1967" i="3"/>
  <c r="B1967" i="3"/>
  <c r="C1967" i="3"/>
  <c r="D1967" i="3"/>
  <c r="A1968" i="3"/>
  <c r="B1968" i="3"/>
  <c r="C1968" i="3"/>
  <c r="D1968" i="3"/>
  <c r="A1969" i="3"/>
  <c r="B1969" i="3"/>
  <c r="C1969" i="3"/>
  <c r="D1969" i="3"/>
  <c r="A1970" i="3"/>
  <c r="B1970" i="3"/>
  <c r="C1970" i="3"/>
  <c r="D1970" i="3"/>
  <c r="A1971" i="3"/>
  <c r="B1971" i="3"/>
  <c r="C1971" i="3"/>
  <c r="D1971" i="3"/>
  <c r="A1972" i="3"/>
  <c r="B1972" i="3"/>
  <c r="C1972" i="3"/>
  <c r="D1972" i="3"/>
  <c r="A1973" i="3"/>
  <c r="B1973" i="3"/>
  <c r="C1973" i="3"/>
  <c r="D1973" i="3"/>
  <c r="A1974" i="3"/>
  <c r="B1974" i="3"/>
  <c r="C1974" i="3"/>
  <c r="D1974" i="3"/>
  <c r="A1975" i="3"/>
  <c r="B1975" i="3"/>
  <c r="C1975" i="3"/>
  <c r="D1975" i="3"/>
  <c r="A1976" i="3"/>
  <c r="B1976" i="3"/>
  <c r="C1976" i="3"/>
  <c r="D1976" i="3"/>
  <c r="A1977" i="3"/>
  <c r="B1977" i="3"/>
  <c r="C1977" i="3"/>
  <c r="D1977" i="3"/>
  <c r="A1978" i="3"/>
  <c r="B1978" i="3"/>
  <c r="C1978" i="3"/>
  <c r="D1978" i="3"/>
  <c r="A1979" i="3"/>
  <c r="B1979" i="3"/>
  <c r="C1979" i="3"/>
  <c r="D1979" i="3"/>
  <c r="A1980" i="3"/>
  <c r="B1980" i="3"/>
  <c r="C1980" i="3"/>
  <c r="D1980" i="3"/>
  <c r="A1981" i="3"/>
  <c r="B1981" i="3"/>
  <c r="C1981" i="3"/>
  <c r="D1981" i="3"/>
  <c r="A1982" i="3"/>
  <c r="B1982" i="3"/>
  <c r="C1982" i="3"/>
  <c r="D1982" i="3"/>
  <c r="A1983" i="3"/>
  <c r="B1983" i="3"/>
  <c r="C1983" i="3"/>
  <c r="D1983" i="3"/>
  <c r="A1984" i="3"/>
  <c r="B1984" i="3"/>
  <c r="C1984" i="3"/>
  <c r="D1984" i="3"/>
  <c r="A1985" i="3"/>
  <c r="B1985" i="3"/>
  <c r="C1985" i="3"/>
  <c r="D1985" i="3"/>
  <c r="A1986" i="3"/>
  <c r="B1986" i="3"/>
  <c r="C1986" i="3"/>
  <c r="D1986" i="3"/>
  <c r="A1987" i="3"/>
  <c r="B1987" i="3"/>
  <c r="C1987" i="3"/>
  <c r="D1987" i="3"/>
  <c r="A1988" i="3"/>
  <c r="B1988" i="3"/>
  <c r="C1988" i="3"/>
  <c r="D1988" i="3"/>
  <c r="A1989" i="3"/>
  <c r="B1989" i="3"/>
  <c r="C1989" i="3"/>
  <c r="D1989" i="3"/>
  <c r="A1990" i="3"/>
  <c r="B1990" i="3"/>
  <c r="C1990" i="3"/>
  <c r="D1990" i="3"/>
  <c r="A1991" i="3"/>
  <c r="B1991" i="3"/>
  <c r="C1991" i="3"/>
  <c r="D1991" i="3"/>
  <c r="A1992" i="3"/>
  <c r="B1992" i="3"/>
  <c r="C1992" i="3"/>
  <c r="D1992" i="3"/>
  <c r="A1993" i="3"/>
  <c r="B1993" i="3"/>
  <c r="C1993" i="3"/>
  <c r="D1993" i="3"/>
  <c r="A1994" i="3"/>
  <c r="B1994" i="3"/>
  <c r="C1994" i="3"/>
  <c r="D1994" i="3"/>
  <c r="A1995" i="3"/>
  <c r="B1995" i="3"/>
  <c r="C1995" i="3"/>
  <c r="D1995" i="3"/>
  <c r="A1996" i="3"/>
  <c r="B1996" i="3"/>
  <c r="C1996" i="3"/>
  <c r="D1996" i="3"/>
  <c r="A1997" i="3"/>
  <c r="B1997" i="3"/>
  <c r="C1997" i="3"/>
  <c r="D1997" i="3"/>
  <c r="A1998" i="3"/>
  <c r="B1998" i="3"/>
  <c r="C1998" i="3"/>
  <c r="D1998" i="3"/>
  <c r="A1999" i="3"/>
  <c r="B1999" i="3"/>
  <c r="C1999" i="3"/>
  <c r="D1999" i="3"/>
  <c r="A2000" i="3"/>
  <c r="B2000" i="3"/>
  <c r="C2000" i="3"/>
  <c r="D2000" i="3"/>
  <c r="A2001" i="3"/>
  <c r="B2001" i="3"/>
  <c r="C2001" i="3"/>
  <c r="D2001" i="3"/>
  <c r="A2002" i="3"/>
  <c r="B2002" i="3"/>
  <c r="C2002" i="3"/>
  <c r="D2002" i="3"/>
  <c r="A2003" i="3"/>
  <c r="B2003" i="3"/>
  <c r="C2003" i="3"/>
  <c r="D2003" i="3"/>
  <c r="A2004" i="3"/>
  <c r="B2004" i="3"/>
  <c r="C2004" i="3"/>
  <c r="D2004" i="3"/>
  <c r="A2005" i="3"/>
  <c r="B2005" i="3"/>
  <c r="C2005" i="3"/>
  <c r="D2005" i="3"/>
  <c r="A2006" i="3"/>
  <c r="B2006" i="3"/>
  <c r="C2006" i="3"/>
  <c r="D2006" i="3"/>
  <c r="A2007" i="3"/>
  <c r="B2007" i="3"/>
  <c r="C2007" i="3"/>
  <c r="D2007" i="3"/>
  <c r="A2008" i="3"/>
  <c r="B2008" i="3"/>
  <c r="C2008" i="3"/>
  <c r="D2008" i="3"/>
  <c r="A2009" i="3"/>
  <c r="B2009" i="3"/>
  <c r="C2009" i="3"/>
  <c r="D2009" i="3"/>
  <c r="A2010" i="3"/>
  <c r="B2010" i="3"/>
  <c r="C2010" i="3"/>
  <c r="D2010" i="3"/>
  <c r="A2011" i="3"/>
  <c r="B2011" i="3"/>
  <c r="C2011" i="3"/>
  <c r="D2011" i="3"/>
  <c r="A2012" i="3"/>
  <c r="B2012" i="3"/>
  <c r="C2012" i="3"/>
  <c r="D2012" i="3"/>
  <c r="A2013" i="3"/>
  <c r="B2013" i="3"/>
  <c r="C2013" i="3"/>
  <c r="D2013" i="3"/>
  <c r="A2014" i="3"/>
  <c r="B2014" i="3"/>
  <c r="C2014" i="3"/>
  <c r="D2014" i="3"/>
  <c r="A2015" i="3"/>
  <c r="B2015" i="3"/>
  <c r="C2015" i="3"/>
  <c r="D2015" i="3"/>
  <c r="A2016" i="3"/>
  <c r="B2016" i="3"/>
  <c r="C2016" i="3"/>
  <c r="D2016" i="3"/>
  <c r="A2017" i="3"/>
  <c r="B2017" i="3"/>
  <c r="C2017" i="3"/>
  <c r="D2017" i="3"/>
  <c r="A2018" i="3"/>
  <c r="B2018" i="3"/>
  <c r="C2018" i="3"/>
  <c r="D2018" i="3"/>
  <c r="A2019" i="3"/>
  <c r="B2019" i="3"/>
  <c r="C2019" i="3"/>
  <c r="D2019" i="3"/>
  <c r="A2020" i="3"/>
  <c r="B2020" i="3"/>
  <c r="C2020" i="3"/>
  <c r="D2020" i="3"/>
  <c r="A2021" i="3"/>
  <c r="B2021" i="3"/>
  <c r="C2021" i="3"/>
  <c r="D2021" i="3"/>
  <c r="A2022" i="3"/>
  <c r="B2022" i="3"/>
  <c r="C2022" i="3"/>
  <c r="D2022" i="3"/>
  <c r="A2023" i="3"/>
  <c r="B2023" i="3"/>
  <c r="C2023" i="3"/>
  <c r="D2023" i="3"/>
  <c r="A2024" i="3"/>
  <c r="B2024" i="3"/>
  <c r="C2024" i="3"/>
  <c r="D2024" i="3"/>
  <c r="A2025" i="3"/>
  <c r="B2025" i="3"/>
  <c r="C2025" i="3"/>
  <c r="D2025" i="3"/>
  <c r="A2026" i="3"/>
  <c r="B2026" i="3"/>
  <c r="C2026" i="3"/>
  <c r="D2026" i="3"/>
  <c r="A2027" i="3"/>
  <c r="B2027" i="3"/>
  <c r="C2027" i="3"/>
  <c r="D2027" i="3"/>
  <c r="A2028" i="3"/>
  <c r="B2028" i="3"/>
  <c r="C2028" i="3"/>
  <c r="D2028" i="3"/>
  <c r="A2029" i="3"/>
  <c r="B2029" i="3"/>
  <c r="C2029" i="3"/>
  <c r="D2029" i="3"/>
  <c r="A2030" i="3"/>
  <c r="B2030" i="3"/>
  <c r="C2030" i="3"/>
  <c r="D2030" i="3"/>
  <c r="A2031" i="3"/>
  <c r="B2031" i="3"/>
  <c r="C2031" i="3"/>
  <c r="D2031" i="3"/>
  <c r="A2032" i="3"/>
  <c r="B2032" i="3"/>
  <c r="C2032" i="3"/>
  <c r="D2032" i="3"/>
  <c r="A2033" i="3"/>
  <c r="B2033" i="3"/>
  <c r="C2033" i="3"/>
  <c r="D2033" i="3"/>
  <c r="A2034" i="3"/>
  <c r="B2034" i="3"/>
  <c r="C2034" i="3"/>
  <c r="D2034" i="3"/>
  <c r="A2035" i="3"/>
  <c r="B2035" i="3"/>
  <c r="C2035" i="3"/>
  <c r="D2035" i="3"/>
  <c r="A2036" i="3"/>
  <c r="B2036" i="3"/>
  <c r="C2036" i="3"/>
  <c r="D2036" i="3"/>
  <c r="A2037" i="3"/>
  <c r="B2037" i="3"/>
  <c r="C2037" i="3"/>
  <c r="D2037" i="3"/>
  <c r="A2038" i="3"/>
  <c r="B2038" i="3"/>
  <c r="C2038" i="3"/>
  <c r="D2038" i="3"/>
  <c r="A2039" i="3"/>
  <c r="B2039" i="3"/>
  <c r="C2039" i="3"/>
  <c r="D2039" i="3"/>
  <c r="A2040" i="3"/>
  <c r="B2040" i="3"/>
  <c r="C2040" i="3"/>
  <c r="D2040" i="3"/>
  <c r="A2041" i="3"/>
  <c r="B2041" i="3"/>
  <c r="C2041" i="3"/>
  <c r="D2041" i="3"/>
  <c r="A2042" i="3"/>
  <c r="B2042" i="3"/>
  <c r="C2042" i="3"/>
  <c r="D2042" i="3"/>
  <c r="A2043" i="3"/>
  <c r="B2043" i="3"/>
  <c r="C2043" i="3"/>
  <c r="D2043" i="3"/>
  <c r="A2044" i="3"/>
  <c r="B2044" i="3"/>
  <c r="C2044" i="3"/>
  <c r="D2044" i="3"/>
  <c r="A2045" i="3"/>
  <c r="B2045" i="3"/>
  <c r="C2045" i="3"/>
  <c r="D2045" i="3"/>
  <c r="A2046" i="3"/>
  <c r="B2046" i="3"/>
  <c r="C2046" i="3"/>
  <c r="D2046" i="3"/>
  <c r="A2047" i="3"/>
  <c r="B2047" i="3"/>
  <c r="C2047" i="3"/>
  <c r="D2047" i="3"/>
  <c r="A2048" i="3"/>
  <c r="B2048" i="3"/>
  <c r="C2048" i="3"/>
  <c r="D2048" i="3"/>
  <c r="A2049" i="3"/>
  <c r="B2049" i="3"/>
  <c r="C2049" i="3"/>
  <c r="D2049" i="3"/>
  <c r="A2050" i="3"/>
  <c r="B2050" i="3"/>
  <c r="C2050" i="3"/>
  <c r="D2050" i="3"/>
  <c r="A2051" i="3"/>
  <c r="B2051" i="3"/>
  <c r="C2051" i="3"/>
  <c r="D2051" i="3"/>
  <c r="A2052" i="3"/>
  <c r="B2052" i="3"/>
  <c r="C2052" i="3"/>
  <c r="D2052" i="3"/>
  <c r="A2053" i="3"/>
  <c r="B2053" i="3"/>
  <c r="C2053" i="3"/>
  <c r="D2053" i="3"/>
  <c r="A2054" i="3"/>
  <c r="B2054" i="3"/>
  <c r="C2054" i="3"/>
  <c r="D2054" i="3"/>
  <c r="A2055" i="3"/>
  <c r="B2055" i="3"/>
  <c r="C2055" i="3"/>
  <c r="D2055" i="3"/>
  <c r="A2056" i="3"/>
  <c r="B2056" i="3"/>
  <c r="C2056" i="3"/>
  <c r="D2056" i="3"/>
  <c r="A2057" i="3"/>
  <c r="B2057" i="3"/>
  <c r="C2057" i="3"/>
  <c r="D2057" i="3"/>
  <c r="A2058" i="3"/>
  <c r="B2058" i="3"/>
  <c r="C2058" i="3"/>
  <c r="D2058" i="3"/>
  <c r="A2059" i="3"/>
  <c r="B2059" i="3"/>
  <c r="C2059" i="3"/>
  <c r="D2059" i="3"/>
  <c r="A2060" i="3"/>
  <c r="B2060" i="3"/>
  <c r="C2060" i="3"/>
  <c r="D2060" i="3"/>
  <c r="A2061" i="3"/>
  <c r="B2061" i="3"/>
  <c r="C2061" i="3"/>
  <c r="D2061" i="3"/>
  <c r="A2062" i="3"/>
  <c r="B2062" i="3"/>
  <c r="C2062" i="3"/>
  <c r="D2062" i="3"/>
  <c r="A2063" i="3"/>
  <c r="B2063" i="3"/>
  <c r="C2063" i="3"/>
  <c r="D2063" i="3"/>
  <c r="A2064" i="3"/>
  <c r="B2064" i="3"/>
  <c r="C2064" i="3"/>
  <c r="D2064" i="3"/>
  <c r="A2065" i="3"/>
  <c r="B2065" i="3"/>
  <c r="C2065" i="3"/>
  <c r="D2065" i="3"/>
  <c r="A2066" i="3"/>
  <c r="B2066" i="3"/>
  <c r="C2066" i="3"/>
  <c r="D2066" i="3"/>
  <c r="A2067" i="3"/>
  <c r="B2067" i="3"/>
  <c r="C2067" i="3"/>
  <c r="D2067" i="3"/>
  <c r="A2068" i="3"/>
  <c r="B2068" i="3"/>
  <c r="C2068" i="3"/>
  <c r="D2068" i="3"/>
  <c r="B618" i="1"/>
  <c r="C2" i="3"/>
  <c r="D2" i="3" s="1"/>
  <c r="B2" i="3"/>
  <c r="A2" i="3"/>
  <c r="B5" i="1" l="1"/>
  <c r="B13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469" i="1"/>
  <c r="B477" i="1"/>
  <c r="B485" i="1"/>
  <c r="B493" i="1"/>
  <c r="B501" i="1"/>
  <c r="B509" i="1"/>
  <c r="B517" i="1"/>
  <c r="B525" i="1"/>
  <c r="B533" i="1"/>
  <c r="B541" i="1"/>
  <c r="B549" i="1"/>
  <c r="B557" i="1"/>
  <c r="B565" i="1"/>
  <c r="B573" i="1"/>
  <c r="B581" i="1"/>
  <c r="B589" i="1"/>
  <c r="B597" i="1"/>
  <c r="B605" i="1"/>
  <c r="B613" i="1"/>
  <c r="B621" i="1"/>
  <c r="B629" i="1"/>
  <c r="B637" i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58" i="1"/>
  <c r="B366" i="1"/>
  <c r="B374" i="1"/>
  <c r="B382" i="1"/>
  <c r="B390" i="1"/>
  <c r="B398" i="1"/>
  <c r="B406" i="1"/>
  <c r="B414" i="1"/>
  <c r="B422" i="1"/>
  <c r="B430" i="1"/>
  <c r="B438" i="1"/>
  <c r="B446" i="1"/>
  <c r="B454" i="1"/>
  <c r="B462" i="1"/>
  <c r="B470" i="1"/>
  <c r="B478" i="1"/>
  <c r="B486" i="1"/>
  <c r="B494" i="1"/>
  <c r="B502" i="1"/>
  <c r="B510" i="1"/>
  <c r="B518" i="1"/>
  <c r="B526" i="1"/>
  <c r="B534" i="1"/>
  <c r="B542" i="1"/>
  <c r="B550" i="1"/>
  <c r="B558" i="1"/>
  <c r="B566" i="1"/>
  <c r="B574" i="1"/>
  <c r="B582" i="1"/>
  <c r="B590" i="1"/>
  <c r="B598" i="1"/>
  <c r="B606" i="1"/>
  <c r="B614" i="1"/>
  <c r="B622" i="1"/>
  <c r="B630" i="1"/>
  <c r="B638" i="1"/>
  <c r="B7" i="1"/>
  <c r="B15" i="1"/>
  <c r="B23" i="1"/>
  <c r="B31" i="1"/>
  <c r="B39" i="1"/>
  <c r="B47" i="1"/>
  <c r="B55" i="1"/>
  <c r="B63" i="1"/>
  <c r="B71" i="1"/>
  <c r="B79" i="1"/>
  <c r="B87" i="1"/>
  <c r="B95" i="1"/>
  <c r="B103" i="1"/>
  <c r="B111" i="1"/>
  <c r="B119" i="1"/>
  <c r="B127" i="1"/>
  <c r="B135" i="1"/>
  <c r="B143" i="1"/>
  <c r="B151" i="1"/>
  <c r="B159" i="1"/>
  <c r="B167" i="1"/>
  <c r="B175" i="1"/>
  <c r="B183" i="1"/>
  <c r="B191" i="1"/>
  <c r="B199" i="1"/>
  <c r="B207" i="1"/>
  <c r="B215" i="1"/>
  <c r="B223" i="1"/>
  <c r="B231" i="1"/>
  <c r="B239" i="1"/>
  <c r="B247" i="1"/>
  <c r="B255" i="1"/>
  <c r="B263" i="1"/>
  <c r="B271" i="1"/>
  <c r="B279" i="1"/>
  <c r="B287" i="1"/>
  <c r="B295" i="1"/>
  <c r="B303" i="1"/>
  <c r="B311" i="1"/>
  <c r="B319" i="1"/>
  <c r="B327" i="1"/>
  <c r="B335" i="1"/>
  <c r="B343" i="1"/>
  <c r="B351" i="1"/>
  <c r="B359" i="1"/>
  <c r="B367" i="1"/>
  <c r="B375" i="1"/>
  <c r="B383" i="1"/>
  <c r="B391" i="1"/>
  <c r="B399" i="1"/>
  <c r="B407" i="1"/>
  <c r="B415" i="1"/>
  <c r="B423" i="1"/>
  <c r="B431" i="1"/>
  <c r="B439" i="1"/>
  <c r="B447" i="1"/>
  <c r="B455" i="1"/>
  <c r="B463" i="1"/>
  <c r="B471" i="1"/>
  <c r="B479" i="1"/>
  <c r="B487" i="1"/>
  <c r="B495" i="1"/>
  <c r="B503" i="1"/>
  <c r="B511" i="1"/>
  <c r="B519" i="1"/>
  <c r="B527" i="1"/>
  <c r="B535" i="1"/>
  <c r="B543" i="1"/>
  <c r="B551" i="1"/>
  <c r="B559" i="1"/>
  <c r="B567" i="1"/>
  <c r="B575" i="1"/>
  <c r="B583" i="1"/>
  <c r="B591" i="1"/>
  <c r="B599" i="1"/>
  <c r="B607" i="1"/>
  <c r="B615" i="1"/>
  <c r="B623" i="1"/>
  <c r="B631" i="1"/>
  <c r="B639" i="1"/>
  <c r="B8" i="1"/>
  <c r="B16" i="1"/>
  <c r="B24" i="1"/>
  <c r="B32" i="1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240" i="1"/>
  <c r="B248" i="1"/>
  <c r="B256" i="1"/>
  <c r="B264" i="1"/>
  <c r="B272" i="1"/>
  <c r="B280" i="1"/>
  <c r="B288" i="1"/>
  <c r="B296" i="1"/>
  <c r="B304" i="1"/>
  <c r="B312" i="1"/>
  <c r="B320" i="1"/>
  <c r="B328" i="1"/>
  <c r="B336" i="1"/>
  <c r="B344" i="1"/>
  <c r="B352" i="1"/>
  <c r="B360" i="1"/>
  <c r="B368" i="1"/>
  <c r="B376" i="1"/>
  <c r="B384" i="1"/>
  <c r="B392" i="1"/>
  <c r="B400" i="1"/>
  <c r="B408" i="1"/>
  <c r="B416" i="1"/>
  <c r="B424" i="1"/>
  <c r="B432" i="1"/>
  <c r="B440" i="1"/>
  <c r="B448" i="1"/>
  <c r="B456" i="1"/>
  <c r="B464" i="1"/>
  <c r="B472" i="1"/>
  <c r="B480" i="1"/>
  <c r="B488" i="1"/>
  <c r="B496" i="1"/>
  <c r="B504" i="1"/>
  <c r="B512" i="1"/>
  <c r="B520" i="1"/>
  <c r="B528" i="1"/>
  <c r="B536" i="1"/>
  <c r="B544" i="1"/>
  <c r="B552" i="1"/>
  <c r="B560" i="1"/>
  <c r="B568" i="1"/>
  <c r="B576" i="1"/>
  <c r="B584" i="1"/>
  <c r="B592" i="1"/>
  <c r="B600" i="1"/>
  <c r="B608" i="1"/>
  <c r="B616" i="1"/>
  <c r="B624" i="1"/>
  <c r="B632" i="1"/>
  <c r="B640" i="1"/>
  <c r="B9" i="1"/>
  <c r="B17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225" i="1"/>
  <c r="B233" i="1"/>
  <c r="B241" i="1"/>
  <c r="B249" i="1"/>
  <c r="B257" i="1"/>
  <c r="B265" i="1"/>
  <c r="B273" i="1"/>
  <c r="B281" i="1"/>
  <c r="B289" i="1"/>
  <c r="B297" i="1"/>
  <c r="B305" i="1"/>
  <c r="B313" i="1"/>
  <c r="B321" i="1"/>
  <c r="B329" i="1"/>
  <c r="B337" i="1"/>
  <c r="B345" i="1"/>
  <c r="B353" i="1"/>
  <c r="B361" i="1"/>
  <c r="B369" i="1"/>
  <c r="B377" i="1"/>
  <c r="B385" i="1"/>
  <c r="B393" i="1"/>
  <c r="B401" i="1"/>
  <c r="B409" i="1"/>
  <c r="B417" i="1"/>
  <c r="B425" i="1"/>
  <c r="B433" i="1"/>
  <c r="B441" i="1"/>
  <c r="B449" i="1"/>
  <c r="B457" i="1"/>
  <c r="B465" i="1"/>
  <c r="B473" i="1"/>
  <c r="B481" i="1"/>
  <c r="B489" i="1"/>
  <c r="B497" i="1"/>
  <c r="B505" i="1"/>
  <c r="B513" i="1"/>
  <c r="B521" i="1"/>
  <c r="B529" i="1"/>
  <c r="B537" i="1"/>
  <c r="B545" i="1"/>
  <c r="B553" i="1"/>
  <c r="B561" i="1"/>
  <c r="B569" i="1"/>
  <c r="B577" i="1"/>
  <c r="B585" i="1"/>
  <c r="B593" i="1"/>
  <c r="B601" i="1"/>
  <c r="B609" i="1"/>
  <c r="B617" i="1"/>
  <c r="B625" i="1"/>
  <c r="B633" i="1"/>
  <c r="B641" i="1"/>
  <c r="B10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122" i="1"/>
  <c r="B130" i="1"/>
  <c r="B138" i="1"/>
  <c r="B146" i="1"/>
  <c r="B154" i="1"/>
  <c r="B162" i="1"/>
  <c r="B170" i="1"/>
  <c r="B178" i="1"/>
  <c r="B186" i="1"/>
  <c r="B194" i="1"/>
  <c r="B202" i="1"/>
  <c r="B210" i="1"/>
  <c r="B218" i="1"/>
  <c r="B226" i="1"/>
  <c r="B234" i="1"/>
  <c r="B242" i="1"/>
  <c r="B250" i="1"/>
  <c r="B258" i="1"/>
  <c r="B266" i="1"/>
  <c r="B274" i="1"/>
  <c r="B282" i="1"/>
  <c r="B290" i="1"/>
  <c r="B298" i="1"/>
  <c r="B306" i="1"/>
  <c r="B314" i="1"/>
  <c r="B322" i="1"/>
  <c r="B330" i="1"/>
  <c r="B338" i="1"/>
  <c r="B346" i="1"/>
  <c r="B354" i="1"/>
  <c r="B362" i="1"/>
  <c r="B370" i="1"/>
  <c r="B378" i="1"/>
  <c r="B386" i="1"/>
  <c r="B394" i="1"/>
  <c r="B402" i="1"/>
  <c r="B410" i="1"/>
  <c r="B418" i="1"/>
  <c r="B426" i="1"/>
  <c r="B434" i="1"/>
  <c r="B442" i="1"/>
  <c r="B450" i="1"/>
  <c r="B458" i="1"/>
  <c r="B466" i="1"/>
  <c r="B474" i="1"/>
  <c r="B482" i="1"/>
  <c r="B490" i="1"/>
  <c r="B498" i="1"/>
  <c r="B506" i="1"/>
  <c r="B514" i="1"/>
  <c r="B522" i="1"/>
  <c r="B530" i="1"/>
  <c r="B538" i="1"/>
  <c r="B546" i="1"/>
  <c r="B554" i="1"/>
  <c r="B562" i="1"/>
  <c r="B570" i="1"/>
  <c r="B578" i="1"/>
  <c r="B586" i="1"/>
  <c r="B594" i="1"/>
  <c r="B602" i="1"/>
  <c r="B610" i="1"/>
  <c r="B626" i="1"/>
  <c r="B634" i="1"/>
  <c r="B642" i="1"/>
  <c r="B11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123" i="1"/>
  <c r="B131" i="1"/>
  <c r="B139" i="1"/>
  <c r="B147" i="1"/>
  <c r="B155" i="1"/>
  <c r="B163" i="1"/>
  <c r="B171" i="1"/>
  <c r="B179" i="1"/>
  <c r="B187" i="1"/>
  <c r="B195" i="1"/>
  <c r="B203" i="1"/>
  <c r="B211" i="1"/>
  <c r="B219" i="1"/>
  <c r="B227" i="1"/>
  <c r="B235" i="1"/>
  <c r="B243" i="1"/>
  <c r="B251" i="1"/>
  <c r="B259" i="1"/>
  <c r="B267" i="1"/>
  <c r="B275" i="1"/>
  <c r="B283" i="1"/>
  <c r="B291" i="1"/>
  <c r="B299" i="1"/>
  <c r="B307" i="1"/>
  <c r="B315" i="1"/>
  <c r="B323" i="1"/>
  <c r="B331" i="1"/>
  <c r="B339" i="1"/>
  <c r="B347" i="1"/>
  <c r="B355" i="1"/>
  <c r="B363" i="1"/>
  <c r="B371" i="1"/>
  <c r="B379" i="1"/>
  <c r="B387" i="1"/>
  <c r="B395" i="1"/>
  <c r="B403" i="1"/>
  <c r="B411" i="1"/>
  <c r="B419" i="1"/>
  <c r="B427" i="1"/>
  <c r="B435" i="1"/>
  <c r="B443" i="1"/>
  <c r="B451" i="1"/>
  <c r="B459" i="1"/>
  <c r="B467" i="1"/>
  <c r="B475" i="1"/>
  <c r="B483" i="1"/>
  <c r="B491" i="1"/>
  <c r="B499" i="1"/>
  <c r="B507" i="1"/>
  <c r="B515" i="1"/>
  <c r="B523" i="1"/>
  <c r="B531" i="1"/>
  <c r="B539" i="1"/>
  <c r="B547" i="1"/>
  <c r="B555" i="1"/>
  <c r="B563" i="1"/>
  <c r="B571" i="1"/>
  <c r="B579" i="1"/>
  <c r="B587" i="1"/>
  <c r="B595" i="1"/>
  <c r="B603" i="1"/>
  <c r="B611" i="1"/>
  <c r="B619" i="1"/>
  <c r="B627" i="1"/>
  <c r="B635" i="1"/>
  <c r="B4" i="1"/>
  <c r="B68" i="1"/>
  <c r="B132" i="1"/>
  <c r="B196" i="1"/>
  <c r="B260" i="1"/>
  <c r="B324" i="1"/>
  <c r="B388" i="1"/>
  <c r="B452" i="1"/>
  <c r="B516" i="1"/>
  <c r="B580" i="1"/>
  <c r="B636" i="1"/>
  <c r="B12" i="1"/>
  <c r="B76" i="1"/>
  <c r="B140" i="1"/>
  <c r="B204" i="1"/>
  <c r="B268" i="1"/>
  <c r="B332" i="1"/>
  <c r="B396" i="1"/>
  <c r="B460" i="1"/>
  <c r="B524" i="1"/>
  <c r="B588" i="1"/>
  <c r="B20" i="1"/>
  <c r="B84" i="1"/>
  <c r="B148" i="1"/>
  <c r="B212" i="1"/>
  <c r="B276" i="1"/>
  <c r="B340" i="1"/>
  <c r="B404" i="1"/>
  <c r="B468" i="1"/>
  <c r="B532" i="1"/>
  <c r="B596" i="1"/>
  <c r="B28" i="1"/>
  <c r="B92" i="1"/>
  <c r="B156" i="1"/>
  <c r="B220" i="1"/>
  <c r="B284" i="1"/>
  <c r="B348" i="1"/>
  <c r="B412" i="1"/>
  <c r="B476" i="1"/>
  <c r="B540" i="1"/>
  <c r="B604" i="1"/>
  <c r="B36" i="1"/>
  <c r="B100" i="1"/>
  <c r="B164" i="1"/>
  <c r="B228" i="1"/>
  <c r="B292" i="1"/>
  <c r="B356" i="1"/>
  <c r="B420" i="1"/>
  <c r="B484" i="1"/>
  <c r="B548" i="1"/>
  <c r="B612" i="1"/>
  <c r="B44" i="1"/>
  <c r="B108" i="1"/>
  <c r="B172" i="1"/>
  <c r="B236" i="1"/>
  <c r="B300" i="1"/>
  <c r="B364" i="1"/>
  <c r="B428" i="1"/>
  <c r="B492" i="1"/>
  <c r="B556" i="1"/>
  <c r="B52" i="1"/>
  <c r="B116" i="1"/>
  <c r="B180" i="1"/>
  <c r="B244" i="1"/>
  <c r="B308" i="1"/>
  <c r="B372" i="1"/>
  <c r="B436" i="1"/>
  <c r="B500" i="1"/>
  <c r="B564" i="1"/>
  <c r="B620" i="1"/>
  <c r="B60" i="1"/>
  <c r="B572" i="1"/>
  <c r="B124" i="1"/>
  <c r="B188" i="1"/>
  <c r="B628" i="1"/>
  <c r="B252" i="1"/>
  <c r="B316" i="1"/>
  <c r="B380" i="1"/>
  <c r="B444" i="1"/>
  <c r="B50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4" i="1"/>
  <c r="AF620" i="1"/>
  <c r="AH620" i="1"/>
  <c r="AJ620" i="1"/>
  <c r="AL620" i="1"/>
  <c r="AN620" i="1"/>
  <c r="AF621" i="1"/>
  <c r="AH621" i="1"/>
  <c r="AJ621" i="1"/>
  <c r="AW562" i="1" s="1"/>
  <c r="AL621" i="1"/>
  <c r="AY562" i="1" s="1"/>
  <c r="AN621" i="1"/>
  <c r="AF622" i="1"/>
  <c r="AH622" i="1"/>
  <c r="AJ622" i="1"/>
  <c r="AL622" i="1"/>
  <c r="AN622" i="1"/>
  <c r="AF623" i="1"/>
  <c r="AH623" i="1"/>
  <c r="AJ623" i="1"/>
  <c r="AL623" i="1"/>
  <c r="AN623" i="1"/>
  <c r="AF624" i="1"/>
  <c r="AH624" i="1"/>
  <c r="AJ624" i="1"/>
  <c r="AL624" i="1"/>
  <c r="AN624" i="1"/>
  <c r="BA565" i="1" s="1"/>
  <c r="AF625" i="1"/>
  <c r="AH625" i="1"/>
  <c r="AJ625" i="1"/>
  <c r="AL625" i="1"/>
  <c r="AN625" i="1"/>
  <c r="AF626" i="1"/>
  <c r="AH626" i="1"/>
  <c r="AJ626" i="1"/>
  <c r="AL626" i="1"/>
  <c r="AN626" i="1"/>
  <c r="AF627" i="1"/>
  <c r="AH627" i="1"/>
  <c r="AJ627" i="1"/>
  <c r="AL627" i="1"/>
  <c r="AN627" i="1"/>
  <c r="BA568" i="1" s="1"/>
  <c r="AF628" i="1"/>
  <c r="AS569" i="1" s="1"/>
  <c r="AH628" i="1"/>
  <c r="AJ628" i="1"/>
  <c r="AL628" i="1"/>
  <c r="AN628" i="1"/>
  <c r="AF629" i="1"/>
  <c r="AH629" i="1"/>
  <c r="AJ629" i="1"/>
  <c r="AW570" i="1" s="1"/>
  <c r="AL629" i="1"/>
  <c r="AY570" i="1" s="1"/>
  <c r="AN629" i="1"/>
  <c r="AF630" i="1"/>
  <c r="AH630" i="1"/>
  <c r="AJ630" i="1"/>
  <c r="AL630" i="1"/>
  <c r="AN630" i="1"/>
  <c r="AF631" i="1"/>
  <c r="AH631" i="1"/>
  <c r="AJ631" i="1"/>
  <c r="AL631" i="1"/>
  <c r="AN631" i="1"/>
  <c r="AF632" i="1"/>
  <c r="AH632" i="1"/>
  <c r="AJ632" i="1"/>
  <c r="AL632" i="1"/>
  <c r="AN632" i="1"/>
  <c r="AF633" i="1"/>
  <c r="AH633" i="1"/>
  <c r="AJ633" i="1"/>
  <c r="AL633" i="1"/>
  <c r="AN633" i="1"/>
  <c r="AF634" i="1"/>
  <c r="AH634" i="1"/>
  <c r="AJ634" i="1"/>
  <c r="AL634" i="1"/>
  <c r="AN634" i="1"/>
  <c r="AF635" i="1"/>
  <c r="AH635" i="1"/>
  <c r="AJ635" i="1"/>
  <c r="AL635" i="1"/>
  <c r="AN635" i="1"/>
  <c r="AF636" i="1"/>
  <c r="AH636" i="1"/>
  <c r="AJ636" i="1"/>
  <c r="AL636" i="1"/>
  <c r="AN636" i="1"/>
  <c r="AF637" i="1"/>
  <c r="AH637" i="1"/>
  <c r="AJ637" i="1"/>
  <c r="AL637" i="1"/>
  <c r="AN637" i="1"/>
  <c r="AF638" i="1"/>
  <c r="AH638" i="1"/>
  <c r="AJ638" i="1"/>
  <c r="AL638" i="1"/>
  <c r="AN638" i="1"/>
  <c r="AF639" i="1"/>
  <c r="AH639" i="1"/>
  <c r="AJ639" i="1"/>
  <c r="AL639" i="1"/>
  <c r="AN639" i="1"/>
  <c r="AF640" i="1"/>
  <c r="AH640" i="1"/>
  <c r="AJ640" i="1"/>
  <c r="AL640" i="1"/>
  <c r="AN640" i="1"/>
  <c r="AF641" i="1"/>
  <c r="AH641" i="1"/>
  <c r="AJ641" i="1"/>
  <c r="AL641" i="1"/>
  <c r="AN641" i="1"/>
  <c r="AF642" i="1"/>
  <c r="AH642" i="1"/>
  <c r="AJ642" i="1"/>
  <c r="AL642" i="1"/>
  <c r="AN642" i="1"/>
  <c r="AE5" i="1"/>
  <c r="AF5" i="1"/>
  <c r="AS5" i="1" s="1"/>
  <c r="BB5" i="1" s="1"/>
  <c r="BC5" i="1" s="1"/>
  <c r="AG5" i="1"/>
  <c r="AH5" i="1"/>
  <c r="AI5" i="1"/>
  <c r="AJ5" i="1"/>
  <c r="AO5" i="1" s="1"/>
  <c r="AP5" i="1" s="1"/>
  <c r="AK5" i="1"/>
  <c r="AL5" i="1"/>
  <c r="AM5" i="1"/>
  <c r="AN5" i="1"/>
  <c r="BA5" i="1" s="1"/>
  <c r="AE6" i="1"/>
  <c r="AF6" i="1"/>
  <c r="AG6" i="1"/>
  <c r="AH6" i="1"/>
  <c r="AU6" i="1" s="1"/>
  <c r="AI6" i="1"/>
  <c r="AJ6" i="1"/>
  <c r="AW6" i="1" s="1"/>
  <c r="AK6" i="1"/>
  <c r="AL6" i="1"/>
  <c r="AY6" i="1" s="1"/>
  <c r="AM6" i="1"/>
  <c r="AN6" i="1"/>
  <c r="AE7" i="1"/>
  <c r="AF7" i="1"/>
  <c r="AS7" i="1" s="1"/>
  <c r="BB7" i="1" s="1"/>
  <c r="BC7" i="1" s="1"/>
  <c r="AG7" i="1"/>
  <c r="AH7" i="1"/>
  <c r="AU7" i="1" s="1"/>
  <c r="AI7" i="1"/>
  <c r="AJ7" i="1"/>
  <c r="AW7" i="1" s="1"/>
  <c r="AK7" i="1"/>
  <c r="AL7" i="1"/>
  <c r="AM7" i="1"/>
  <c r="AN7" i="1"/>
  <c r="BA7" i="1" s="1"/>
  <c r="AE8" i="1"/>
  <c r="AF8" i="1"/>
  <c r="AG8" i="1"/>
  <c r="AH8" i="1"/>
  <c r="AI8" i="1"/>
  <c r="AJ8" i="1"/>
  <c r="AK8" i="1"/>
  <c r="AL8" i="1"/>
  <c r="AM8" i="1"/>
  <c r="AN8" i="1"/>
  <c r="BA8" i="1" s="1"/>
  <c r="AE9" i="1"/>
  <c r="AF9" i="1"/>
  <c r="AS9" i="1" s="1"/>
  <c r="BB9" i="1" s="1"/>
  <c r="BC9" i="1" s="1"/>
  <c r="AG9" i="1"/>
  <c r="AH9" i="1"/>
  <c r="AI9" i="1"/>
  <c r="AJ9" i="1"/>
  <c r="AW9" i="1" s="1"/>
  <c r="AK9" i="1"/>
  <c r="AL9" i="1"/>
  <c r="AY9" i="1" s="1"/>
  <c r="AM9" i="1"/>
  <c r="AN9" i="1"/>
  <c r="BA9" i="1" s="1"/>
  <c r="AE10" i="1"/>
  <c r="AF10" i="1"/>
  <c r="AG10" i="1"/>
  <c r="AH10" i="1"/>
  <c r="AU10" i="1" s="1"/>
  <c r="AI10" i="1"/>
  <c r="AJ10" i="1"/>
  <c r="AW10" i="1" s="1"/>
  <c r="AK10" i="1"/>
  <c r="AL10" i="1"/>
  <c r="AY10" i="1" s="1"/>
  <c r="AM10" i="1"/>
  <c r="AN10" i="1"/>
  <c r="AE11" i="1"/>
  <c r="AF11" i="1"/>
  <c r="AS11" i="1" s="1"/>
  <c r="BB11" i="1" s="1"/>
  <c r="BC11" i="1" s="1"/>
  <c r="AG11" i="1"/>
  <c r="AH11" i="1"/>
  <c r="AU11" i="1" s="1"/>
  <c r="AI11" i="1"/>
  <c r="AJ11" i="1"/>
  <c r="AK11" i="1"/>
  <c r="AL11" i="1"/>
  <c r="AM11" i="1"/>
  <c r="AN11" i="1"/>
  <c r="BA11" i="1" s="1"/>
  <c r="AE12" i="1"/>
  <c r="AF12" i="1"/>
  <c r="AG12" i="1"/>
  <c r="AH12" i="1"/>
  <c r="AU12" i="1" s="1"/>
  <c r="AI12" i="1"/>
  <c r="AJ12" i="1"/>
  <c r="AK12" i="1"/>
  <c r="AL12" i="1"/>
  <c r="AY12" i="1" s="1"/>
  <c r="AM12" i="1"/>
  <c r="AN12" i="1"/>
  <c r="BA12" i="1" s="1"/>
  <c r="AE13" i="1"/>
  <c r="AF13" i="1"/>
  <c r="AS13" i="1" s="1"/>
  <c r="BB13" i="1" s="1"/>
  <c r="BC13" i="1" s="1"/>
  <c r="AG13" i="1"/>
  <c r="AH13" i="1"/>
  <c r="AI13" i="1"/>
  <c r="AJ13" i="1"/>
  <c r="AW13" i="1" s="1"/>
  <c r="AK13" i="1"/>
  <c r="AL13" i="1"/>
  <c r="AY13" i="1" s="1"/>
  <c r="AM13" i="1"/>
  <c r="AN13" i="1"/>
  <c r="BA13" i="1" s="1"/>
  <c r="AE14" i="1"/>
  <c r="AF14" i="1"/>
  <c r="AG14" i="1"/>
  <c r="AH14" i="1"/>
  <c r="AI14" i="1"/>
  <c r="AJ14" i="1"/>
  <c r="AW14" i="1" s="1"/>
  <c r="AK14" i="1"/>
  <c r="AL14" i="1"/>
  <c r="AM14" i="1"/>
  <c r="AN14" i="1"/>
  <c r="AE15" i="1"/>
  <c r="AF15" i="1"/>
  <c r="AS15" i="1" s="1"/>
  <c r="BB15" i="1" s="1"/>
  <c r="BC15" i="1" s="1"/>
  <c r="AG15" i="1"/>
  <c r="AH15" i="1"/>
  <c r="AI15" i="1"/>
  <c r="AJ15" i="1"/>
  <c r="AW15" i="1" s="1"/>
  <c r="AK15" i="1"/>
  <c r="AL15" i="1"/>
  <c r="AM15" i="1"/>
  <c r="AN15" i="1"/>
  <c r="BA15" i="1" s="1"/>
  <c r="AE16" i="1"/>
  <c r="AF16" i="1"/>
  <c r="AG16" i="1"/>
  <c r="AH16" i="1"/>
  <c r="AU16" i="1" s="1"/>
  <c r="AI16" i="1"/>
  <c r="AJ16" i="1"/>
  <c r="AK16" i="1"/>
  <c r="AL16" i="1"/>
  <c r="AY16" i="1" s="1"/>
  <c r="AM16" i="1"/>
  <c r="AN16" i="1"/>
  <c r="BA16" i="1" s="1"/>
  <c r="AE17" i="1"/>
  <c r="AF17" i="1"/>
  <c r="AS17" i="1" s="1"/>
  <c r="BB17" i="1" s="1"/>
  <c r="BC17" i="1" s="1"/>
  <c r="AG17" i="1"/>
  <c r="AH17" i="1"/>
  <c r="AI17" i="1"/>
  <c r="AJ17" i="1"/>
  <c r="AW17" i="1" s="1"/>
  <c r="AK17" i="1"/>
  <c r="AL17" i="1"/>
  <c r="AY17" i="1" s="1"/>
  <c r="AM17" i="1"/>
  <c r="AN17" i="1"/>
  <c r="BA17" i="1" s="1"/>
  <c r="AE18" i="1"/>
  <c r="AF18" i="1"/>
  <c r="AG18" i="1"/>
  <c r="AH18" i="1"/>
  <c r="AU18" i="1" s="1"/>
  <c r="AI18" i="1"/>
  <c r="AJ18" i="1"/>
  <c r="AW18" i="1" s="1"/>
  <c r="AK18" i="1"/>
  <c r="AL18" i="1"/>
  <c r="AY18" i="1" s="1"/>
  <c r="AM18" i="1"/>
  <c r="AN18" i="1"/>
  <c r="AE19" i="1"/>
  <c r="AF19" i="1"/>
  <c r="AS19" i="1" s="1"/>
  <c r="BB19" i="1" s="1"/>
  <c r="BC19" i="1" s="1"/>
  <c r="AG19" i="1"/>
  <c r="AH19" i="1"/>
  <c r="AI19" i="1"/>
  <c r="AJ19" i="1"/>
  <c r="AW19" i="1" s="1"/>
  <c r="AK19" i="1"/>
  <c r="AL19" i="1"/>
  <c r="AM19" i="1"/>
  <c r="AN19" i="1"/>
  <c r="BA19" i="1" s="1"/>
  <c r="AE20" i="1"/>
  <c r="AF20" i="1"/>
  <c r="AG20" i="1"/>
  <c r="AH20" i="1"/>
  <c r="AU20" i="1" s="1"/>
  <c r="AI20" i="1"/>
  <c r="AJ20" i="1"/>
  <c r="AK20" i="1"/>
  <c r="AL20" i="1"/>
  <c r="AM20" i="1"/>
  <c r="AN20" i="1"/>
  <c r="BA20" i="1" s="1"/>
  <c r="AE21" i="1"/>
  <c r="AF21" i="1"/>
  <c r="AS21" i="1" s="1"/>
  <c r="BB21" i="1" s="1"/>
  <c r="BC21" i="1" s="1"/>
  <c r="AG21" i="1"/>
  <c r="AH21" i="1"/>
  <c r="AI21" i="1"/>
  <c r="AJ21" i="1"/>
  <c r="AW21" i="1" s="1"/>
  <c r="AK21" i="1"/>
  <c r="AL21" i="1"/>
  <c r="AY21" i="1" s="1"/>
  <c r="AM21" i="1"/>
  <c r="AN21" i="1"/>
  <c r="BA21" i="1" s="1"/>
  <c r="AE22" i="1"/>
  <c r="AF22" i="1"/>
  <c r="AG22" i="1"/>
  <c r="AH22" i="1"/>
  <c r="AI22" i="1"/>
  <c r="AJ22" i="1"/>
  <c r="AW22" i="1" s="1"/>
  <c r="AK22" i="1"/>
  <c r="AL22" i="1"/>
  <c r="AY22" i="1" s="1"/>
  <c r="AM22" i="1"/>
  <c r="AN22" i="1"/>
  <c r="AE23" i="1"/>
  <c r="AF23" i="1"/>
  <c r="AS23" i="1" s="1"/>
  <c r="BB23" i="1" s="1"/>
  <c r="BC23" i="1" s="1"/>
  <c r="AG23" i="1"/>
  <c r="AH23" i="1"/>
  <c r="AI23" i="1"/>
  <c r="AJ23" i="1"/>
  <c r="AW23" i="1" s="1"/>
  <c r="AK23" i="1"/>
  <c r="AL23" i="1"/>
  <c r="AM23" i="1"/>
  <c r="AN23" i="1"/>
  <c r="BA23" i="1" s="1"/>
  <c r="AE24" i="1"/>
  <c r="AF24" i="1"/>
  <c r="AG24" i="1"/>
  <c r="AH24" i="1"/>
  <c r="AU24" i="1" s="1"/>
  <c r="AI24" i="1"/>
  <c r="AJ24" i="1"/>
  <c r="AK24" i="1"/>
  <c r="AL24" i="1"/>
  <c r="AY24" i="1" s="1"/>
  <c r="AM24" i="1"/>
  <c r="AN24" i="1"/>
  <c r="BA24" i="1" s="1"/>
  <c r="AE25" i="1"/>
  <c r="AF25" i="1"/>
  <c r="AS25" i="1" s="1"/>
  <c r="BB25" i="1" s="1"/>
  <c r="BC25" i="1" s="1"/>
  <c r="AG25" i="1"/>
  <c r="AH25" i="1"/>
  <c r="AI25" i="1"/>
  <c r="AJ25" i="1"/>
  <c r="AW25" i="1" s="1"/>
  <c r="AK25" i="1"/>
  <c r="AL25" i="1"/>
  <c r="AY25" i="1" s="1"/>
  <c r="AM25" i="1"/>
  <c r="AN25" i="1"/>
  <c r="BA25" i="1" s="1"/>
  <c r="AE26" i="1"/>
  <c r="AF26" i="1"/>
  <c r="AG26" i="1"/>
  <c r="AH26" i="1"/>
  <c r="AU26" i="1" s="1"/>
  <c r="AI26" i="1"/>
  <c r="AJ26" i="1"/>
  <c r="AW26" i="1" s="1"/>
  <c r="AK26" i="1"/>
  <c r="AL26" i="1"/>
  <c r="AM26" i="1"/>
  <c r="AN26" i="1"/>
  <c r="AE27" i="1"/>
  <c r="AF27" i="1"/>
  <c r="AS27" i="1" s="1"/>
  <c r="BB27" i="1" s="1"/>
  <c r="BC27" i="1" s="1"/>
  <c r="AG27" i="1"/>
  <c r="AH27" i="1"/>
  <c r="AI27" i="1"/>
  <c r="AJ27" i="1"/>
  <c r="AW27" i="1" s="1"/>
  <c r="AK27" i="1"/>
  <c r="AL27" i="1"/>
  <c r="AM27" i="1"/>
  <c r="AN27" i="1"/>
  <c r="AE28" i="1"/>
  <c r="AF28" i="1"/>
  <c r="AS28" i="1" s="1"/>
  <c r="BB28" i="1" s="1"/>
  <c r="BC28" i="1" s="1"/>
  <c r="AG28" i="1"/>
  <c r="AH28" i="1"/>
  <c r="AU28" i="1" s="1"/>
  <c r="AI28" i="1"/>
  <c r="AJ28" i="1"/>
  <c r="AK28" i="1"/>
  <c r="AL28" i="1"/>
  <c r="AY28" i="1" s="1"/>
  <c r="AM28" i="1"/>
  <c r="AN28" i="1"/>
  <c r="BA28" i="1" s="1"/>
  <c r="AE29" i="1"/>
  <c r="AF29" i="1"/>
  <c r="AS29" i="1" s="1"/>
  <c r="BB29" i="1" s="1"/>
  <c r="BC29" i="1" s="1"/>
  <c r="AG29" i="1"/>
  <c r="AH29" i="1"/>
  <c r="AI29" i="1"/>
  <c r="AJ29" i="1"/>
  <c r="AW29" i="1" s="1"/>
  <c r="AK29" i="1"/>
  <c r="AL29" i="1"/>
  <c r="AM29" i="1"/>
  <c r="AN29" i="1"/>
  <c r="BA29" i="1" s="1"/>
  <c r="AE30" i="1"/>
  <c r="AF30" i="1"/>
  <c r="AG30" i="1"/>
  <c r="AH30" i="1"/>
  <c r="AU30" i="1" s="1"/>
  <c r="AI30" i="1"/>
  <c r="AJ30" i="1"/>
  <c r="AW30" i="1" s="1"/>
  <c r="AK30" i="1"/>
  <c r="AL30" i="1"/>
  <c r="AY30" i="1" s="1"/>
  <c r="AM30" i="1"/>
  <c r="AN30" i="1"/>
  <c r="AE31" i="1"/>
  <c r="AF31" i="1"/>
  <c r="AS31" i="1" s="1"/>
  <c r="BB31" i="1" s="1"/>
  <c r="BC31" i="1" s="1"/>
  <c r="AG31" i="1"/>
  <c r="AH31" i="1"/>
  <c r="AI31" i="1"/>
  <c r="AJ31" i="1"/>
  <c r="AW31" i="1" s="1"/>
  <c r="AK31" i="1"/>
  <c r="AL31" i="1"/>
  <c r="AM31" i="1"/>
  <c r="AN31" i="1"/>
  <c r="BA31" i="1" s="1"/>
  <c r="AE32" i="1"/>
  <c r="AF32" i="1"/>
  <c r="AG32" i="1"/>
  <c r="AH32" i="1"/>
  <c r="AU32" i="1" s="1"/>
  <c r="AI32" i="1"/>
  <c r="AJ32" i="1"/>
  <c r="AK32" i="1"/>
  <c r="AL32" i="1"/>
  <c r="AY32" i="1" s="1"/>
  <c r="AM32" i="1"/>
  <c r="AN32" i="1"/>
  <c r="BA32" i="1" s="1"/>
  <c r="AE33" i="1"/>
  <c r="AF33" i="1"/>
  <c r="AS33" i="1" s="1"/>
  <c r="BB33" i="1" s="1"/>
  <c r="BC33" i="1" s="1"/>
  <c r="AG33" i="1"/>
  <c r="AH33" i="1"/>
  <c r="AI33" i="1"/>
  <c r="AJ33" i="1"/>
  <c r="AW33" i="1" s="1"/>
  <c r="AK33" i="1"/>
  <c r="AL33" i="1"/>
  <c r="AY33" i="1" s="1"/>
  <c r="AM33" i="1"/>
  <c r="AN33" i="1"/>
  <c r="BA33" i="1" s="1"/>
  <c r="AE34" i="1"/>
  <c r="AF34" i="1"/>
  <c r="AG34" i="1"/>
  <c r="AH34" i="1"/>
  <c r="AI34" i="1"/>
  <c r="AJ34" i="1"/>
  <c r="AW34" i="1" s="1"/>
  <c r="AK34" i="1"/>
  <c r="AL34" i="1"/>
  <c r="AY34" i="1" s="1"/>
  <c r="AM34" i="1"/>
  <c r="AN34" i="1"/>
  <c r="AE35" i="1"/>
  <c r="AF35" i="1"/>
  <c r="AS35" i="1" s="1"/>
  <c r="BB35" i="1" s="1"/>
  <c r="BC35" i="1" s="1"/>
  <c r="AG35" i="1"/>
  <c r="AH35" i="1"/>
  <c r="AI35" i="1"/>
  <c r="AJ35" i="1"/>
  <c r="AW35" i="1" s="1"/>
  <c r="AK35" i="1"/>
  <c r="AL35" i="1"/>
  <c r="AM35" i="1"/>
  <c r="AN35" i="1"/>
  <c r="BA35" i="1" s="1"/>
  <c r="AE36" i="1"/>
  <c r="AF36" i="1"/>
  <c r="AS36" i="1" s="1"/>
  <c r="BB36" i="1" s="1"/>
  <c r="BC36" i="1" s="1"/>
  <c r="AG36" i="1"/>
  <c r="AH36" i="1"/>
  <c r="AU36" i="1" s="1"/>
  <c r="AI36" i="1"/>
  <c r="AJ36" i="1"/>
  <c r="AK36" i="1"/>
  <c r="AL36" i="1"/>
  <c r="AY36" i="1" s="1"/>
  <c r="AM36" i="1"/>
  <c r="AN36" i="1"/>
  <c r="BA36" i="1" s="1"/>
  <c r="AE37" i="1"/>
  <c r="AF37" i="1"/>
  <c r="AS37" i="1" s="1"/>
  <c r="BB37" i="1" s="1"/>
  <c r="BC37" i="1" s="1"/>
  <c r="AG37" i="1"/>
  <c r="AH37" i="1"/>
  <c r="AI37" i="1"/>
  <c r="AJ37" i="1"/>
  <c r="AW37" i="1" s="1"/>
  <c r="AK37" i="1"/>
  <c r="AL37" i="1"/>
  <c r="AY37" i="1" s="1"/>
  <c r="AM37" i="1"/>
  <c r="AN37" i="1"/>
  <c r="BA37" i="1" s="1"/>
  <c r="AE38" i="1"/>
  <c r="AF38" i="1"/>
  <c r="AG38" i="1"/>
  <c r="AH38" i="1"/>
  <c r="AU38" i="1" s="1"/>
  <c r="AI38" i="1"/>
  <c r="AJ38" i="1"/>
  <c r="AW38" i="1" s="1"/>
  <c r="AK38" i="1"/>
  <c r="AL38" i="1"/>
  <c r="AY38" i="1" s="1"/>
  <c r="AM38" i="1"/>
  <c r="AN38" i="1"/>
  <c r="AE39" i="1"/>
  <c r="AF39" i="1"/>
  <c r="AS39" i="1" s="1"/>
  <c r="BB39" i="1" s="1"/>
  <c r="BC39" i="1" s="1"/>
  <c r="AG39" i="1"/>
  <c r="AH39" i="1"/>
  <c r="AI39" i="1"/>
  <c r="AJ39" i="1"/>
  <c r="AK39" i="1"/>
  <c r="AL39" i="1"/>
  <c r="AM39" i="1"/>
  <c r="AN39" i="1"/>
  <c r="AE40" i="1"/>
  <c r="AF40" i="1"/>
  <c r="AG40" i="1"/>
  <c r="AH40" i="1"/>
  <c r="AU40" i="1" s="1"/>
  <c r="AI40" i="1"/>
  <c r="AJ40" i="1"/>
  <c r="AK40" i="1"/>
  <c r="AL40" i="1"/>
  <c r="AY40" i="1" s="1"/>
  <c r="AM40" i="1"/>
  <c r="AN40" i="1"/>
  <c r="BA40" i="1" s="1"/>
  <c r="AE41" i="1"/>
  <c r="AF41" i="1"/>
  <c r="AS41" i="1" s="1"/>
  <c r="BB41" i="1" s="1"/>
  <c r="BC41" i="1" s="1"/>
  <c r="AG41" i="1"/>
  <c r="AH41" i="1"/>
  <c r="AI41" i="1"/>
  <c r="AJ41" i="1"/>
  <c r="AW41" i="1" s="1"/>
  <c r="AK41" i="1"/>
  <c r="AL41" i="1"/>
  <c r="AY41" i="1" s="1"/>
  <c r="AM41" i="1"/>
  <c r="AN41" i="1"/>
  <c r="BA41" i="1" s="1"/>
  <c r="AE42" i="1"/>
  <c r="AF42" i="1"/>
  <c r="AG42" i="1"/>
  <c r="AH42" i="1"/>
  <c r="AU42" i="1" s="1"/>
  <c r="AI42" i="1"/>
  <c r="AJ42" i="1"/>
  <c r="AK42" i="1"/>
  <c r="AL42" i="1"/>
  <c r="AY42" i="1" s="1"/>
  <c r="AM42" i="1"/>
  <c r="AN42" i="1"/>
  <c r="AE43" i="1"/>
  <c r="AF43" i="1"/>
  <c r="AS43" i="1" s="1"/>
  <c r="BB43" i="1" s="1"/>
  <c r="BC43" i="1" s="1"/>
  <c r="AG43" i="1"/>
  <c r="AH43" i="1"/>
  <c r="AI43" i="1"/>
  <c r="AJ43" i="1"/>
  <c r="AW43" i="1" s="1"/>
  <c r="AK43" i="1"/>
  <c r="AL43" i="1"/>
  <c r="AM43" i="1"/>
  <c r="AN43" i="1"/>
  <c r="BA43" i="1" s="1"/>
  <c r="AE44" i="1"/>
  <c r="AF44" i="1"/>
  <c r="AG44" i="1"/>
  <c r="AH44" i="1"/>
  <c r="AU44" i="1" s="1"/>
  <c r="AI44" i="1"/>
  <c r="AJ44" i="1"/>
  <c r="AK44" i="1"/>
  <c r="AL44" i="1"/>
  <c r="AY44" i="1" s="1"/>
  <c r="AM44" i="1"/>
  <c r="AN44" i="1"/>
  <c r="BA44" i="1" s="1"/>
  <c r="AE45" i="1"/>
  <c r="AF45" i="1"/>
  <c r="AS45" i="1" s="1"/>
  <c r="BB45" i="1" s="1"/>
  <c r="BC45" i="1" s="1"/>
  <c r="AG45" i="1"/>
  <c r="AH45" i="1"/>
  <c r="AI45" i="1"/>
  <c r="AJ45" i="1"/>
  <c r="AW45" i="1" s="1"/>
  <c r="AK45" i="1"/>
  <c r="AL45" i="1"/>
  <c r="AY45" i="1" s="1"/>
  <c r="AM45" i="1"/>
  <c r="AN45" i="1"/>
  <c r="BA45" i="1" s="1"/>
  <c r="AE46" i="1"/>
  <c r="AF46" i="1"/>
  <c r="AG46" i="1"/>
  <c r="AH46" i="1"/>
  <c r="AI46" i="1"/>
  <c r="AJ46" i="1"/>
  <c r="AW46" i="1" s="1"/>
  <c r="AK46" i="1"/>
  <c r="AL46" i="1"/>
  <c r="AY46" i="1" s="1"/>
  <c r="AM46" i="1"/>
  <c r="AN46" i="1"/>
  <c r="AE47" i="1"/>
  <c r="AF47" i="1"/>
  <c r="AS47" i="1" s="1"/>
  <c r="BB47" i="1" s="1"/>
  <c r="BC47" i="1" s="1"/>
  <c r="AG47" i="1"/>
  <c r="AH47" i="1"/>
  <c r="AI47" i="1"/>
  <c r="AJ47" i="1"/>
  <c r="AW47" i="1" s="1"/>
  <c r="AK47" i="1"/>
  <c r="AL47" i="1"/>
  <c r="AM47" i="1"/>
  <c r="AN47" i="1"/>
  <c r="BA47" i="1" s="1"/>
  <c r="AE48" i="1"/>
  <c r="AF48" i="1"/>
  <c r="AG48" i="1"/>
  <c r="AH48" i="1"/>
  <c r="AU48" i="1" s="1"/>
  <c r="AI48" i="1"/>
  <c r="AJ48" i="1"/>
  <c r="AK48" i="1"/>
  <c r="AL48" i="1"/>
  <c r="AY48" i="1" s="1"/>
  <c r="AM48" i="1"/>
  <c r="AN48" i="1"/>
  <c r="BA48" i="1" s="1"/>
  <c r="AE49" i="1"/>
  <c r="AF49" i="1"/>
  <c r="AS49" i="1" s="1"/>
  <c r="BB49" i="1" s="1"/>
  <c r="BC49" i="1" s="1"/>
  <c r="AG49" i="1"/>
  <c r="AH49" i="1"/>
  <c r="AI49" i="1"/>
  <c r="AJ49" i="1"/>
  <c r="AW49" i="1" s="1"/>
  <c r="AK49" i="1"/>
  <c r="AL49" i="1"/>
  <c r="AY49" i="1" s="1"/>
  <c r="AM49" i="1"/>
  <c r="AN49" i="1"/>
  <c r="BA49" i="1" s="1"/>
  <c r="AE50" i="1"/>
  <c r="AF50" i="1"/>
  <c r="AG50" i="1"/>
  <c r="AH50" i="1"/>
  <c r="AU50" i="1" s="1"/>
  <c r="AI50" i="1"/>
  <c r="AJ50" i="1"/>
  <c r="AW50" i="1" s="1"/>
  <c r="AK50" i="1"/>
  <c r="AL50" i="1"/>
  <c r="AY50" i="1" s="1"/>
  <c r="AM50" i="1"/>
  <c r="AN50" i="1"/>
  <c r="AE51" i="1"/>
  <c r="AF51" i="1"/>
  <c r="AS51" i="1" s="1"/>
  <c r="BB51" i="1" s="1"/>
  <c r="BC51" i="1" s="1"/>
  <c r="AG51" i="1"/>
  <c r="AH51" i="1"/>
  <c r="AI51" i="1"/>
  <c r="AJ51" i="1"/>
  <c r="AW51" i="1" s="1"/>
  <c r="AK51" i="1"/>
  <c r="AL51" i="1"/>
  <c r="AM51" i="1"/>
  <c r="AN51" i="1"/>
  <c r="BA51" i="1" s="1"/>
  <c r="AE52" i="1"/>
  <c r="AF52" i="1"/>
  <c r="AG52" i="1"/>
  <c r="AH52" i="1"/>
  <c r="AI52" i="1"/>
  <c r="AJ52" i="1"/>
  <c r="AK52" i="1"/>
  <c r="AL52" i="1"/>
  <c r="AY52" i="1" s="1"/>
  <c r="AM52" i="1"/>
  <c r="AN52" i="1"/>
  <c r="BA52" i="1" s="1"/>
  <c r="AE53" i="1"/>
  <c r="AF53" i="1"/>
  <c r="AS53" i="1" s="1"/>
  <c r="BB53" i="1" s="1"/>
  <c r="BC53" i="1" s="1"/>
  <c r="AG53" i="1"/>
  <c r="AH53" i="1"/>
  <c r="AI53" i="1"/>
  <c r="AJ53" i="1"/>
  <c r="AW53" i="1" s="1"/>
  <c r="AK53" i="1"/>
  <c r="AL53" i="1"/>
  <c r="AY53" i="1" s="1"/>
  <c r="AM53" i="1"/>
  <c r="AN53" i="1"/>
  <c r="BA53" i="1" s="1"/>
  <c r="AE54" i="1"/>
  <c r="AF54" i="1"/>
  <c r="AG54" i="1"/>
  <c r="AH54" i="1"/>
  <c r="AU54" i="1" s="1"/>
  <c r="AI54" i="1"/>
  <c r="AJ54" i="1"/>
  <c r="AW54" i="1" s="1"/>
  <c r="AK54" i="1"/>
  <c r="AL54" i="1"/>
  <c r="AY54" i="1" s="1"/>
  <c r="AM54" i="1"/>
  <c r="AN54" i="1"/>
  <c r="AE55" i="1"/>
  <c r="AF55" i="1"/>
  <c r="AS55" i="1" s="1"/>
  <c r="BB55" i="1" s="1"/>
  <c r="BC55" i="1" s="1"/>
  <c r="AG55" i="1"/>
  <c r="AH55" i="1"/>
  <c r="AI55" i="1"/>
  <c r="AJ55" i="1"/>
  <c r="AW55" i="1" s="1"/>
  <c r="AK55" i="1"/>
  <c r="AL55" i="1"/>
  <c r="AM55" i="1"/>
  <c r="AN55" i="1"/>
  <c r="BA55" i="1" s="1"/>
  <c r="AE56" i="1"/>
  <c r="AF56" i="1"/>
  <c r="AG56" i="1"/>
  <c r="AH56" i="1"/>
  <c r="AU56" i="1" s="1"/>
  <c r="AI56" i="1"/>
  <c r="AJ56" i="1"/>
  <c r="AK56" i="1"/>
  <c r="AL56" i="1"/>
  <c r="AY56" i="1" s="1"/>
  <c r="AM56" i="1"/>
  <c r="AN56" i="1"/>
  <c r="AE57" i="1"/>
  <c r="AF57" i="1"/>
  <c r="AS57" i="1" s="1"/>
  <c r="BB57" i="1" s="1"/>
  <c r="BC57" i="1" s="1"/>
  <c r="AG57" i="1"/>
  <c r="AH57" i="1"/>
  <c r="AI57" i="1"/>
  <c r="AJ57" i="1"/>
  <c r="AW57" i="1" s="1"/>
  <c r="AK57" i="1"/>
  <c r="AL57" i="1"/>
  <c r="AY57" i="1" s="1"/>
  <c r="AM57" i="1"/>
  <c r="AN57" i="1"/>
  <c r="BA57" i="1" s="1"/>
  <c r="AE58" i="1"/>
  <c r="AF58" i="1"/>
  <c r="AG58" i="1"/>
  <c r="AH58" i="1"/>
  <c r="AI58" i="1"/>
  <c r="AJ58" i="1"/>
  <c r="AW58" i="1" s="1"/>
  <c r="AK58" i="1"/>
  <c r="AL58" i="1"/>
  <c r="AY58" i="1" s="1"/>
  <c r="AM58" i="1"/>
  <c r="AN58" i="1"/>
  <c r="AE59" i="1"/>
  <c r="AF59" i="1"/>
  <c r="AS59" i="1" s="1"/>
  <c r="BB59" i="1" s="1"/>
  <c r="BC59" i="1" s="1"/>
  <c r="AG59" i="1"/>
  <c r="AH59" i="1"/>
  <c r="AI59" i="1"/>
  <c r="AJ59" i="1"/>
  <c r="AW59" i="1" s="1"/>
  <c r="AK59" i="1"/>
  <c r="AL59" i="1"/>
  <c r="AM59" i="1"/>
  <c r="AN59" i="1"/>
  <c r="BA59" i="1" s="1"/>
  <c r="AE60" i="1"/>
  <c r="AF60" i="1"/>
  <c r="AG60" i="1"/>
  <c r="AH60" i="1"/>
  <c r="AU60" i="1" s="1"/>
  <c r="AI60" i="1"/>
  <c r="AJ60" i="1"/>
  <c r="AK60" i="1"/>
  <c r="AL60" i="1"/>
  <c r="AY60" i="1" s="1"/>
  <c r="AM60" i="1"/>
  <c r="AN60" i="1"/>
  <c r="BA60" i="1" s="1"/>
  <c r="AE61" i="1"/>
  <c r="AF61" i="1"/>
  <c r="AS61" i="1" s="1"/>
  <c r="BB61" i="1" s="1"/>
  <c r="BC61" i="1" s="1"/>
  <c r="AG61" i="1"/>
  <c r="AH61" i="1"/>
  <c r="AI61" i="1"/>
  <c r="AJ61" i="1"/>
  <c r="AW61" i="1" s="1"/>
  <c r="AK61" i="1"/>
  <c r="AL61" i="1"/>
  <c r="AY61" i="1" s="1"/>
  <c r="AM61" i="1"/>
  <c r="AN61" i="1"/>
  <c r="BA61" i="1" s="1"/>
  <c r="AE62" i="1"/>
  <c r="AF62" i="1"/>
  <c r="AG62" i="1"/>
  <c r="AH62" i="1"/>
  <c r="AU62" i="1" s="1"/>
  <c r="AI62" i="1"/>
  <c r="AJ62" i="1"/>
  <c r="AK62" i="1"/>
  <c r="AL62" i="1"/>
  <c r="AY62" i="1" s="1"/>
  <c r="AM62" i="1"/>
  <c r="AN62" i="1"/>
  <c r="AE63" i="1"/>
  <c r="AF63" i="1"/>
  <c r="AS63" i="1" s="1"/>
  <c r="BB63" i="1" s="1"/>
  <c r="BC63" i="1" s="1"/>
  <c r="AG63" i="1"/>
  <c r="AH63" i="1"/>
  <c r="AI63" i="1"/>
  <c r="AJ63" i="1"/>
  <c r="AW63" i="1" s="1"/>
  <c r="AK63" i="1"/>
  <c r="AL63" i="1"/>
  <c r="AM63" i="1"/>
  <c r="AN63" i="1"/>
  <c r="BA63" i="1" s="1"/>
  <c r="AE64" i="1"/>
  <c r="AF64" i="1"/>
  <c r="AS64" i="1" s="1"/>
  <c r="BB64" i="1" s="1"/>
  <c r="BC64" i="1" s="1"/>
  <c r="AG64" i="1"/>
  <c r="AH64" i="1"/>
  <c r="AU64" i="1" s="1"/>
  <c r="AI64" i="1"/>
  <c r="AJ64" i="1"/>
  <c r="AK64" i="1"/>
  <c r="AL64" i="1"/>
  <c r="AM64" i="1"/>
  <c r="AN64" i="1"/>
  <c r="BA64" i="1" s="1"/>
  <c r="AE65" i="1"/>
  <c r="AF65" i="1"/>
  <c r="AG65" i="1"/>
  <c r="AH65" i="1"/>
  <c r="AI65" i="1"/>
  <c r="AJ65" i="1"/>
  <c r="AW65" i="1" s="1"/>
  <c r="AK65" i="1"/>
  <c r="AL65" i="1"/>
  <c r="AY65" i="1" s="1"/>
  <c r="AM65" i="1"/>
  <c r="AN65" i="1"/>
  <c r="BA65" i="1" s="1"/>
  <c r="AE66" i="1"/>
  <c r="AF66" i="1"/>
  <c r="AG66" i="1"/>
  <c r="AH66" i="1"/>
  <c r="AU66" i="1" s="1"/>
  <c r="AI66" i="1"/>
  <c r="AJ66" i="1"/>
  <c r="AW66" i="1" s="1"/>
  <c r="AK66" i="1"/>
  <c r="AL66" i="1"/>
  <c r="AY66" i="1" s="1"/>
  <c r="AM66" i="1"/>
  <c r="AN66" i="1"/>
  <c r="AE67" i="1"/>
  <c r="AF67" i="1"/>
  <c r="AS67" i="1" s="1"/>
  <c r="BB67" i="1" s="1"/>
  <c r="BC67" i="1" s="1"/>
  <c r="AG67" i="1"/>
  <c r="AH67" i="1"/>
  <c r="AI67" i="1"/>
  <c r="AJ67" i="1"/>
  <c r="AW67" i="1" s="1"/>
  <c r="AK67" i="1"/>
  <c r="AL67" i="1"/>
  <c r="AM67" i="1"/>
  <c r="AN67" i="1"/>
  <c r="BA67" i="1" s="1"/>
  <c r="AE68" i="1"/>
  <c r="AF68" i="1"/>
  <c r="AS68" i="1" s="1"/>
  <c r="BB68" i="1" s="1"/>
  <c r="BC68" i="1" s="1"/>
  <c r="AG68" i="1"/>
  <c r="AH68" i="1"/>
  <c r="AU68" i="1" s="1"/>
  <c r="AI68" i="1"/>
  <c r="AJ68" i="1"/>
  <c r="AK68" i="1"/>
  <c r="AL68" i="1"/>
  <c r="AY68" i="1" s="1"/>
  <c r="AM68" i="1"/>
  <c r="AN68" i="1"/>
  <c r="BA68" i="1" s="1"/>
  <c r="AE69" i="1"/>
  <c r="AF69" i="1"/>
  <c r="AS69" i="1" s="1"/>
  <c r="BB69" i="1" s="1"/>
  <c r="BC69" i="1" s="1"/>
  <c r="AG69" i="1"/>
  <c r="AH69" i="1"/>
  <c r="AI69" i="1"/>
  <c r="AJ69" i="1"/>
  <c r="AW69" i="1" s="1"/>
  <c r="AK69" i="1"/>
  <c r="AL69" i="1"/>
  <c r="AY69" i="1" s="1"/>
  <c r="AM69" i="1"/>
  <c r="AN69" i="1"/>
  <c r="BA69" i="1" s="1"/>
  <c r="AE70" i="1"/>
  <c r="AF70" i="1"/>
  <c r="AG70" i="1"/>
  <c r="AH70" i="1"/>
  <c r="AI70" i="1"/>
  <c r="AJ70" i="1"/>
  <c r="AW70" i="1" s="1"/>
  <c r="AK70" i="1"/>
  <c r="AL70" i="1"/>
  <c r="AY70" i="1" s="1"/>
  <c r="AM70" i="1"/>
  <c r="AN70" i="1"/>
  <c r="AE71" i="1"/>
  <c r="AF71" i="1"/>
  <c r="AS71" i="1" s="1"/>
  <c r="BB71" i="1" s="1"/>
  <c r="BC71" i="1" s="1"/>
  <c r="AG71" i="1"/>
  <c r="AH71" i="1"/>
  <c r="AU71" i="1" s="1"/>
  <c r="AI71" i="1"/>
  <c r="AJ71" i="1"/>
  <c r="AW71" i="1" s="1"/>
  <c r="AK71" i="1"/>
  <c r="AL71" i="1"/>
  <c r="AM71" i="1"/>
  <c r="AN71" i="1"/>
  <c r="BA71" i="1" s="1"/>
  <c r="AE72" i="1"/>
  <c r="AF72" i="1"/>
  <c r="AS72" i="1" s="1"/>
  <c r="BB72" i="1" s="1"/>
  <c r="BC72" i="1" s="1"/>
  <c r="AG72" i="1"/>
  <c r="AH72" i="1"/>
  <c r="AU72" i="1" s="1"/>
  <c r="AI72" i="1"/>
  <c r="AJ72" i="1"/>
  <c r="AK72" i="1"/>
  <c r="AL72" i="1"/>
  <c r="AY72" i="1" s="1"/>
  <c r="AM72" i="1"/>
  <c r="AN72" i="1"/>
  <c r="BA72" i="1" s="1"/>
  <c r="AE73" i="1"/>
  <c r="AF73" i="1"/>
  <c r="AS73" i="1" s="1"/>
  <c r="BB73" i="1" s="1"/>
  <c r="BC73" i="1" s="1"/>
  <c r="AG73" i="1"/>
  <c r="AH73" i="1"/>
  <c r="AI73" i="1"/>
  <c r="AJ73" i="1"/>
  <c r="AW73" i="1" s="1"/>
  <c r="AK73" i="1"/>
  <c r="AL73" i="1"/>
  <c r="AY73" i="1" s="1"/>
  <c r="AM73" i="1"/>
  <c r="AN73" i="1"/>
  <c r="BA73" i="1" s="1"/>
  <c r="AE74" i="1"/>
  <c r="AF74" i="1"/>
  <c r="AG74" i="1"/>
  <c r="AH74" i="1"/>
  <c r="AU74" i="1" s="1"/>
  <c r="AI74" i="1"/>
  <c r="AJ74" i="1"/>
  <c r="AW74" i="1" s="1"/>
  <c r="AK74" i="1"/>
  <c r="AL74" i="1"/>
  <c r="AY74" i="1" s="1"/>
  <c r="AM74" i="1"/>
  <c r="AN74" i="1"/>
  <c r="AE75" i="1"/>
  <c r="AF75" i="1"/>
  <c r="AS75" i="1" s="1"/>
  <c r="AG75" i="1"/>
  <c r="AH75" i="1"/>
  <c r="AU75" i="1" s="1"/>
  <c r="AI75" i="1"/>
  <c r="AJ75" i="1"/>
  <c r="AW75" i="1" s="1"/>
  <c r="AK75" i="1"/>
  <c r="AL75" i="1"/>
  <c r="AM75" i="1"/>
  <c r="AN75" i="1"/>
  <c r="BA75" i="1" s="1"/>
  <c r="AE76" i="1"/>
  <c r="AF76" i="1"/>
  <c r="AS76" i="1" s="1"/>
  <c r="AG76" i="1"/>
  <c r="AH76" i="1"/>
  <c r="AU76" i="1" s="1"/>
  <c r="AI76" i="1"/>
  <c r="AJ76" i="1"/>
  <c r="AK76" i="1"/>
  <c r="AL76" i="1"/>
  <c r="AM76" i="1"/>
  <c r="AN76" i="1"/>
  <c r="BA76" i="1" s="1"/>
  <c r="AE77" i="1"/>
  <c r="AF77" i="1"/>
  <c r="AS77" i="1" s="1"/>
  <c r="AG77" i="1"/>
  <c r="AH77" i="1"/>
  <c r="AI77" i="1"/>
  <c r="AJ77" i="1"/>
  <c r="AW77" i="1" s="1"/>
  <c r="AK77" i="1"/>
  <c r="AL77" i="1"/>
  <c r="AY77" i="1" s="1"/>
  <c r="AM77" i="1"/>
  <c r="AN77" i="1"/>
  <c r="AE78" i="1"/>
  <c r="AF78" i="1"/>
  <c r="AG78" i="1"/>
  <c r="AH78" i="1"/>
  <c r="AU78" i="1" s="1"/>
  <c r="AI78" i="1"/>
  <c r="AJ78" i="1"/>
  <c r="AW78" i="1" s="1"/>
  <c r="AK78" i="1"/>
  <c r="AL78" i="1"/>
  <c r="AY78" i="1" s="1"/>
  <c r="AM78" i="1"/>
  <c r="AN78" i="1"/>
  <c r="AE79" i="1"/>
  <c r="AF79" i="1"/>
  <c r="AS79" i="1" s="1"/>
  <c r="AG79" i="1"/>
  <c r="AH79" i="1"/>
  <c r="AI79" i="1"/>
  <c r="AJ79" i="1"/>
  <c r="AW79" i="1" s="1"/>
  <c r="AK79" i="1"/>
  <c r="AL79" i="1"/>
  <c r="AM79" i="1"/>
  <c r="AN79" i="1"/>
  <c r="BA79" i="1" s="1"/>
  <c r="AE80" i="1"/>
  <c r="AF80" i="1"/>
  <c r="AG80" i="1"/>
  <c r="AH80" i="1"/>
  <c r="AU80" i="1" s="1"/>
  <c r="AI80" i="1"/>
  <c r="AJ80" i="1"/>
  <c r="AK80" i="1"/>
  <c r="AL80" i="1"/>
  <c r="AY80" i="1" s="1"/>
  <c r="AM80" i="1"/>
  <c r="AN80" i="1"/>
  <c r="BA80" i="1" s="1"/>
  <c r="AE81" i="1"/>
  <c r="AF81" i="1"/>
  <c r="AS81" i="1" s="1"/>
  <c r="BB81" i="1" s="1"/>
  <c r="BC81" i="1" s="1"/>
  <c r="AG81" i="1"/>
  <c r="AH81" i="1"/>
  <c r="AI81" i="1"/>
  <c r="AJ81" i="1"/>
  <c r="AW81" i="1" s="1"/>
  <c r="AK81" i="1"/>
  <c r="AL81" i="1"/>
  <c r="AY81" i="1" s="1"/>
  <c r="AM81" i="1"/>
  <c r="AN81" i="1"/>
  <c r="BA81" i="1" s="1"/>
  <c r="AE82" i="1"/>
  <c r="AF82" i="1"/>
  <c r="AG82" i="1"/>
  <c r="AH82" i="1"/>
  <c r="AI82" i="1"/>
  <c r="AJ82" i="1"/>
  <c r="AW82" i="1" s="1"/>
  <c r="AK82" i="1"/>
  <c r="AL82" i="1"/>
  <c r="AY82" i="1" s="1"/>
  <c r="AM82" i="1"/>
  <c r="AN82" i="1"/>
  <c r="AE83" i="1"/>
  <c r="AF83" i="1"/>
  <c r="AS83" i="1" s="1"/>
  <c r="AG83" i="1"/>
  <c r="AH83" i="1"/>
  <c r="AI83" i="1"/>
  <c r="AJ83" i="1"/>
  <c r="AW83" i="1" s="1"/>
  <c r="AK83" i="1"/>
  <c r="AL83" i="1"/>
  <c r="AM83" i="1"/>
  <c r="AN83" i="1"/>
  <c r="BA83" i="1" s="1"/>
  <c r="AE84" i="1"/>
  <c r="AF84" i="1"/>
  <c r="AG84" i="1"/>
  <c r="AH84" i="1"/>
  <c r="AU84" i="1" s="1"/>
  <c r="AI84" i="1"/>
  <c r="AJ84" i="1"/>
  <c r="AK84" i="1"/>
  <c r="AL84" i="1"/>
  <c r="AY84" i="1" s="1"/>
  <c r="AM84" i="1"/>
  <c r="AN84" i="1"/>
  <c r="BA84" i="1" s="1"/>
  <c r="AE85" i="1"/>
  <c r="AF85" i="1"/>
  <c r="AS85" i="1" s="1"/>
  <c r="BB85" i="1" s="1"/>
  <c r="BC85" i="1" s="1"/>
  <c r="AG85" i="1"/>
  <c r="AH85" i="1"/>
  <c r="AI85" i="1"/>
  <c r="AJ85" i="1"/>
  <c r="AW85" i="1" s="1"/>
  <c r="AK85" i="1"/>
  <c r="AL85" i="1"/>
  <c r="AY85" i="1" s="1"/>
  <c r="AM85" i="1"/>
  <c r="AN85" i="1"/>
  <c r="AE86" i="1"/>
  <c r="AF86" i="1"/>
  <c r="AG86" i="1"/>
  <c r="AH86" i="1"/>
  <c r="AU86" i="1" s="1"/>
  <c r="AI86" i="1"/>
  <c r="AJ86" i="1"/>
  <c r="AW86" i="1" s="1"/>
  <c r="AK86" i="1"/>
  <c r="AL86" i="1"/>
  <c r="AM86" i="1"/>
  <c r="AN86" i="1"/>
  <c r="AE87" i="1"/>
  <c r="AF87" i="1"/>
  <c r="AS87" i="1" s="1"/>
  <c r="BB87" i="1" s="1"/>
  <c r="BC87" i="1" s="1"/>
  <c r="AG87" i="1"/>
  <c r="AH87" i="1"/>
  <c r="AI87" i="1"/>
  <c r="AJ87" i="1"/>
  <c r="AW87" i="1" s="1"/>
  <c r="AK87" i="1"/>
  <c r="AL87" i="1"/>
  <c r="AM87" i="1"/>
  <c r="AN87" i="1"/>
  <c r="AE88" i="1"/>
  <c r="AF88" i="1"/>
  <c r="AG88" i="1"/>
  <c r="AH88" i="1"/>
  <c r="AU88" i="1" s="1"/>
  <c r="AI88" i="1"/>
  <c r="AJ88" i="1"/>
  <c r="AK88" i="1"/>
  <c r="AL88" i="1"/>
  <c r="AM88" i="1"/>
  <c r="AN88" i="1"/>
  <c r="AE89" i="1"/>
  <c r="AF89" i="1"/>
  <c r="AS89" i="1" s="1"/>
  <c r="BB89" i="1" s="1"/>
  <c r="BC89" i="1" s="1"/>
  <c r="AG89" i="1"/>
  <c r="AH89" i="1"/>
  <c r="AI89" i="1"/>
  <c r="AJ89" i="1"/>
  <c r="AW89" i="1" s="1"/>
  <c r="AK89" i="1"/>
  <c r="AL89" i="1"/>
  <c r="AY89" i="1" s="1"/>
  <c r="AM89" i="1"/>
  <c r="AN89" i="1"/>
  <c r="AE90" i="1"/>
  <c r="AF90" i="1"/>
  <c r="AG90" i="1"/>
  <c r="AH90" i="1"/>
  <c r="AU90" i="1" s="1"/>
  <c r="AI90" i="1"/>
  <c r="AJ90" i="1"/>
  <c r="AW90" i="1" s="1"/>
  <c r="AK90" i="1"/>
  <c r="AL90" i="1"/>
  <c r="AY90" i="1" s="1"/>
  <c r="AM90" i="1"/>
  <c r="AN90" i="1"/>
  <c r="AE91" i="1"/>
  <c r="AF91" i="1"/>
  <c r="AS91" i="1" s="1"/>
  <c r="AG91" i="1"/>
  <c r="AH91" i="1"/>
  <c r="AI91" i="1"/>
  <c r="AJ91" i="1"/>
  <c r="AW91" i="1" s="1"/>
  <c r="AK91" i="1"/>
  <c r="AL91" i="1"/>
  <c r="AM91" i="1"/>
  <c r="AN91" i="1"/>
  <c r="AE92" i="1"/>
  <c r="AF92" i="1"/>
  <c r="AG92" i="1"/>
  <c r="AH92" i="1"/>
  <c r="AU92" i="1" s="1"/>
  <c r="AI92" i="1"/>
  <c r="AJ92" i="1"/>
  <c r="AK92" i="1"/>
  <c r="AL92" i="1"/>
  <c r="AY92" i="1" s="1"/>
  <c r="AM92" i="1"/>
  <c r="AN92" i="1"/>
  <c r="BA92" i="1" s="1"/>
  <c r="AE93" i="1"/>
  <c r="AF93" i="1"/>
  <c r="AS93" i="1" s="1"/>
  <c r="BB93" i="1" s="1"/>
  <c r="BC93" i="1" s="1"/>
  <c r="AG93" i="1"/>
  <c r="AH93" i="1"/>
  <c r="AI93" i="1"/>
  <c r="AJ93" i="1"/>
  <c r="AW93" i="1" s="1"/>
  <c r="AK93" i="1"/>
  <c r="AL93" i="1"/>
  <c r="AY93" i="1" s="1"/>
  <c r="AM93" i="1"/>
  <c r="AN93" i="1"/>
  <c r="BA93" i="1" s="1"/>
  <c r="AE94" i="1"/>
  <c r="AF94" i="1"/>
  <c r="AG94" i="1"/>
  <c r="AH94" i="1"/>
  <c r="AU94" i="1" s="1"/>
  <c r="AI94" i="1"/>
  <c r="AJ94" i="1"/>
  <c r="AW94" i="1" s="1"/>
  <c r="AK94" i="1"/>
  <c r="AL94" i="1"/>
  <c r="AY94" i="1" s="1"/>
  <c r="AM94" i="1"/>
  <c r="AN94" i="1"/>
  <c r="AE95" i="1"/>
  <c r="AF95" i="1"/>
  <c r="AS95" i="1" s="1"/>
  <c r="BB95" i="1" s="1"/>
  <c r="BC95" i="1" s="1"/>
  <c r="AG95" i="1"/>
  <c r="AH95" i="1"/>
  <c r="AI95" i="1"/>
  <c r="AJ95" i="1"/>
  <c r="AK95" i="1"/>
  <c r="AL95" i="1"/>
  <c r="AM95" i="1"/>
  <c r="AN95" i="1"/>
  <c r="BA95" i="1" s="1"/>
  <c r="AE96" i="1"/>
  <c r="AF96" i="1"/>
  <c r="AS96" i="1" s="1"/>
  <c r="BB96" i="1" s="1"/>
  <c r="BC96" i="1" s="1"/>
  <c r="AG96" i="1"/>
  <c r="AH96" i="1"/>
  <c r="AU96" i="1" s="1"/>
  <c r="AI96" i="1"/>
  <c r="AJ96" i="1"/>
  <c r="AK96" i="1"/>
  <c r="AL96" i="1"/>
  <c r="AY96" i="1" s="1"/>
  <c r="AM96" i="1"/>
  <c r="AN96" i="1"/>
  <c r="BA96" i="1" s="1"/>
  <c r="AE97" i="1"/>
  <c r="AF97" i="1"/>
  <c r="AS97" i="1" s="1"/>
  <c r="BB97" i="1" s="1"/>
  <c r="BC97" i="1" s="1"/>
  <c r="AG97" i="1"/>
  <c r="AH97" i="1"/>
  <c r="AI97" i="1"/>
  <c r="AJ97" i="1"/>
  <c r="AW97" i="1" s="1"/>
  <c r="AK97" i="1"/>
  <c r="AL97" i="1"/>
  <c r="AY97" i="1" s="1"/>
  <c r="AM97" i="1"/>
  <c r="AN97" i="1"/>
  <c r="AE98" i="1"/>
  <c r="AF98" i="1"/>
  <c r="AG98" i="1"/>
  <c r="AH98" i="1"/>
  <c r="AU98" i="1" s="1"/>
  <c r="AI98" i="1"/>
  <c r="AJ98" i="1"/>
  <c r="AW98" i="1" s="1"/>
  <c r="AK98" i="1"/>
  <c r="AL98" i="1"/>
  <c r="AY98" i="1" s="1"/>
  <c r="AM98" i="1"/>
  <c r="AN98" i="1"/>
  <c r="AE99" i="1"/>
  <c r="AF99" i="1"/>
  <c r="AS99" i="1" s="1"/>
  <c r="BB99" i="1" s="1"/>
  <c r="BC99" i="1" s="1"/>
  <c r="AG99" i="1"/>
  <c r="AH99" i="1"/>
  <c r="AU99" i="1" s="1"/>
  <c r="AI99" i="1"/>
  <c r="AJ99" i="1"/>
  <c r="AK99" i="1"/>
  <c r="AL99" i="1"/>
  <c r="AM99" i="1"/>
  <c r="AN99" i="1"/>
  <c r="BA99" i="1" s="1"/>
  <c r="AE100" i="1"/>
  <c r="AF100" i="1"/>
  <c r="AS100" i="1" s="1"/>
  <c r="BB100" i="1" s="1"/>
  <c r="BC100" i="1" s="1"/>
  <c r="AG100" i="1"/>
  <c r="AH100" i="1"/>
  <c r="AU100" i="1" s="1"/>
  <c r="AI100" i="1"/>
  <c r="AJ100" i="1"/>
  <c r="AK100" i="1"/>
  <c r="AL100" i="1"/>
  <c r="AM100" i="1"/>
  <c r="AN100" i="1"/>
  <c r="BA100" i="1" s="1"/>
  <c r="AE101" i="1"/>
  <c r="AF101" i="1"/>
  <c r="AS101" i="1" s="1"/>
  <c r="BB101" i="1" s="1"/>
  <c r="BC101" i="1" s="1"/>
  <c r="AG101" i="1"/>
  <c r="AH101" i="1"/>
  <c r="AI101" i="1"/>
  <c r="AJ101" i="1"/>
  <c r="AW101" i="1" s="1"/>
  <c r="AK101" i="1"/>
  <c r="AL101" i="1"/>
  <c r="AY101" i="1" s="1"/>
  <c r="AM101" i="1"/>
  <c r="AN101" i="1"/>
  <c r="BA101" i="1" s="1"/>
  <c r="AE102" i="1"/>
  <c r="AF102" i="1"/>
  <c r="AG102" i="1"/>
  <c r="AH102" i="1"/>
  <c r="AU102" i="1" s="1"/>
  <c r="AI102" i="1"/>
  <c r="AJ102" i="1"/>
  <c r="AW102" i="1" s="1"/>
  <c r="AK102" i="1"/>
  <c r="AL102" i="1"/>
  <c r="AM102" i="1"/>
  <c r="AN102" i="1"/>
  <c r="AE103" i="1"/>
  <c r="AF103" i="1"/>
  <c r="AS103" i="1" s="1"/>
  <c r="BB103" i="1" s="1"/>
  <c r="BC103" i="1" s="1"/>
  <c r="AG103" i="1"/>
  <c r="AH103" i="1"/>
  <c r="AU103" i="1" s="1"/>
  <c r="AI103" i="1"/>
  <c r="AJ103" i="1"/>
  <c r="AW103" i="1" s="1"/>
  <c r="AK103" i="1"/>
  <c r="AL103" i="1"/>
  <c r="AM103" i="1"/>
  <c r="AN103" i="1"/>
  <c r="BA103" i="1" s="1"/>
  <c r="AE104" i="1"/>
  <c r="AF104" i="1"/>
  <c r="AG104" i="1"/>
  <c r="AH104" i="1"/>
  <c r="AU104" i="1" s="1"/>
  <c r="AI104" i="1"/>
  <c r="AJ104" i="1"/>
  <c r="AK104" i="1"/>
  <c r="AL104" i="1"/>
  <c r="AY104" i="1" s="1"/>
  <c r="AM104" i="1"/>
  <c r="AN104" i="1"/>
  <c r="BA104" i="1" s="1"/>
  <c r="AE105" i="1"/>
  <c r="AF105" i="1"/>
  <c r="AS105" i="1" s="1"/>
  <c r="AG105" i="1"/>
  <c r="AH105" i="1"/>
  <c r="AI105" i="1"/>
  <c r="AJ105" i="1"/>
  <c r="AW105" i="1" s="1"/>
  <c r="AK105" i="1"/>
  <c r="AL105" i="1"/>
  <c r="AY105" i="1" s="1"/>
  <c r="AM105" i="1"/>
  <c r="AN105" i="1"/>
  <c r="AE106" i="1"/>
  <c r="AF106" i="1"/>
  <c r="AG106" i="1"/>
  <c r="AH106" i="1"/>
  <c r="AU106" i="1" s="1"/>
  <c r="AI106" i="1"/>
  <c r="AJ106" i="1"/>
  <c r="AW106" i="1" s="1"/>
  <c r="AK106" i="1"/>
  <c r="AL106" i="1"/>
  <c r="AY106" i="1" s="1"/>
  <c r="AM106" i="1"/>
  <c r="AN106" i="1"/>
  <c r="AE107" i="1"/>
  <c r="AF107" i="1"/>
  <c r="AS107" i="1" s="1"/>
  <c r="AG107" i="1"/>
  <c r="AH107" i="1"/>
  <c r="AI107" i="1"/>
  <c r="AJ107" i="1"/>
  <c r="AW107" i="1" s="1"/>
  <c r="AK107" i="1"/>
  <c r="AL107" i="1"/>
  <c r="AM107" i="1"/>
  <c r="AN107" i="1"/>
  <c r="BA107" i="1" s="1"/>
  <c r="AE108" i="1"/>
  <c r="AF108" i="1"/>
  <c r="AG108" i="1"/>
  <c r="AH108" i="1"/>
  <c r="AU108" i="1" s="1"/>
  <c r="AI108" i="1"/>
  <c r="AJ108" i="1"/>
  <c r="AK108" i="1"/>
  <c r="AL108" i="1"/>
  <c r="AY108" i="1" s="1"/>
  <c r="AM108" i="1"/>
  <c r="AN108" i="1"/>
  <c r="BA108" i="1" s="1"/>
  <c r="AE109" i="1"/>
  <c r="AF109" i="1"/>
  <c r="AG109" i="1"/>
  <c r="AH109" i="1"/>
  <c r="AI109" i="1"/>
  <c r="AJ109" i="1"/>
  <c r="AW109" i="1" s="1"/>
  <c r="AK109" i="1"/>
  <c r="AL109" i="1"/>
  <c r="AY109" i="1" s="1"/>
  <c r="AM109" i="1"/>
  <c r="AN109" i="1"/>
  <c r="AE110" i="1"/>
  <c r="AF110" i="1"/>
  <c r="AG110" i="1"/>
  <c r="AH110" i="1"/>
  <c r="AU110" i="1" s="1"/>
  <c r="AI110" i="1"/>
  <c r="AJ110" i="1"/>
  <c r="AW110" i="1" s="1"/>
  <c r="AK110" i="1"/>
  <c r="AL110" i="1"/>
  <c r="AY110" i="1" s="1"/>
  <c r="AM110" i="1"/>
  <c r="AN110" i="1"/>
  <c r="AE111" i="1"/>
  <c r="AF111" i="1"/>
  <c r="AG111" i="1"/>
  <c r="AH111" i="1"/>
  <c r="AU111" i="1" s="1"/>
  <c r="AI111" i="1"/>
  <c r="AJ111" i="1"/>
  <c r="AW111" i="1" s="1"/>
  <c r="AK111" i="1"/>
  <c r="AL111" i="1"/>
  <c r="AM111" i="1"/>
  <c r="AN111" i="1"/>
  <c r="BA111" i="1" s="1"/>
  <c r="AE112" i="1"/>
  <c r="AF112" i="1"/>
  <c r="AG112" i="1"/>
  <c r="AH112" i="1"/>
  <c r="AU112" i="1" s="1"/>
  <c r="AI112" i="1"/>
  <c r="AJ112" i="1"/>
  <c r="AK112" i="1"/>
  <c r="AL112" i="1"/>
  <c r="AY112" i="1" s="1"/>
  <c r="AM112" i="1"/>
  <c r="AN112" i="1"/>
  <c r="BA112" i="1" s="1"/>
  <c r="AE113" i="1"/>
  <c r="AF113" i="1"/>
  <c r="AS113" i="1" s="1"/>
  <c r="BB113" i="1" s="1"/>
  <c r="BC113" i="1" s="1"/>
  <c r="AG113" i="1"/>
  <c r="AH113" i="1"/>
  <c r="AI113" i="1"/>
  <c r="AJ113" i="1"/>
  <c r="AW113" i="1" s="1"/>
  <c r="AK113" i="1"/>
  <c r="AL113" i="1"/>
  <c r="AY113" i="1" s="1"/>
  <c r="AM113" i="1"/>
  <c r="AN113" i="1"/>
  <c r="BA113" i="1" s="1"/>
  <c r="AE114" i="1"/>
  <c r="AF114" i="1"/>
  <c r="AG114" i="1"/>
  <c r="AH114" i="1"/>
  <c r="AU114" i="1" s="1"/>
  <c r="AI114" i="1"/>
  <c r="AJ114" i="1"/>
  <c r="AW114" i="1" s="1"/>
  <c r="AK114" i="1"/>
  <c r="AL114" i="1"/>
  <c r="AY114" i="1" s="1"/>
  <c r="AM114" i="1"/>
  <c r="AN114" i="1"/>
  <c r="AE115" i="1"/>
  <c r="AF115" i="1"/>
  <c r="AS115" i="1" s="1"/>
  <c r="AG115" i="1"/>
  <c r="AH115" i="1"/>
  <c r="AI115" i="1"/>
  <c r="AJ115" i="1"/>
  <c r="AW115" i="1" s="1"/>
  <c r="AK115" i="1"/>
  <c r="AL115" i="1"/>
  <c r="AM115" i="1"/>
  <c r="AN115" i="1"/>
  <c r="BA115" i="1" s="1"/>
  <c r="AE116" i="1"/>
  <c r="AF116" i="1"/>
  <c r="AG116" i="1"/>
  <c r="AH116" i="1"/>
  <c r="AU116" i="1" s="1"/>
  <c r="AI116" i="1"/>
  <c r="AJ116" i="1"/>
  <c r="AK116" i="1"/>
  <c r="AL116" i="1"/>
  <c r="AY116" i="1" s="1"/>
  <c r="AM116" i="1"/>
  <c r="AN116" i="1"/>
  <c r="AE117" i="1"/>
  <c r="AF117" i="1"/>
  <c r="AS117" i="1" s="1"/>
  <c r="BB117" i="1" s="1"/>
  <c r="BC117" i="1" s="1"/>
  <c r="AG117" i="1"/>
  <c r="AH117" i="1"/>
  <c r="AI117" i="1"/>
  <c r="AJ117" i="1"/>
  <c r="AK117" i="1"/>
  <c r="AL117" i="1"/>
  <c r="AY117" i="1" s="1"/>
  <c r="AM117" i="1"/>
  <c r="AN117" i="1"/>
  <c r="BA117" i="1" s="1"/>
  <c r="AE118" i="1"/>
  <c r="AF118" i="1"/>
  <c r="AG118" i="1"/>
  <c r="AH118" i="1"/>
  <c r="AU118" i="1" s="1"/>
  <c r="AI118" i="1"/>
  <c r="AJ118" i="1"/>
  <c r="AW118" i="1" s="1"/>
  <c r="AK118" i="1"/>
  <c r="AL118" i="1"/>
  <c r="AY118" i="1" s="1"/>
  <c r="AM118" i="1"/>
  <c r="AN118" i="1"/>
  <c r="AE119" i="1"/>
  <c r="AF119" i="1"/>
  <c r="AS119" i="1" s="1"/>
  <c r="BB119" i="1" s="1"/>
  <c r="BC119" i="1" s="1"/>
  <c r="AG119" i="1"/>
  <c r="AH119" i="1"/>
  <c r="AI119" i="1"/>
  <c r="AJ119" i="1"/>
  <c r="AW119" i="1" s="1"/>
  <c r="AK119" i="1"/>
  <c r="AL119" i="1"/>
  <c r="AM119" i="1"/>
  <c r="AN119" i="1"/>
  <c r="BA119" i="1" s="1"/>
  <c r="AE120" i="1"/>
  <c r="AF120" i="1"/>
  <c r="AG120" i="1"/>
  <c r="AH120" i="1"/>
  <c r="AU120" i="1" s="1"/>
  <c r="AI120" i="1"/>
  <c r="AJ120" i="1"/>
  <c r="AK120" i="1"/>
  <c r="AL120" i="1"/>
  <c r="AY120" i="1" s="1"/>
  <c r="AM120" i="1"/>
  <c r="AN120" i="1"/>
  <c r="BA120" i="1" s="1"/>
  <c r="AE121" i="1"/>
  <c r="AF121" i="1"/>
  <c r="AS121" i="1" s="1"/>
  <c r="AG121" i="1"/>
  <c r="AH121" i="1"/>
  <c r="AI121" i="1"/>
  <c r="AJ121" i="1"/>
  <c r="AW121" i="1" s="1"/>
  <c r="AK121" i="1"/>
  <c r="AL121" i="1"/>
  <c r="AY121" i="1" s="1"/>
  <c r="AM121" i="1"/>
  <c r="AN121" i="1"/>
  <c r="AE122" i="1"/>
  <c r="AF122" i="1"/>
  <c r="AG122" i="1"/>
  <c r="AH122" i="1"/>
  <c r="AU122" i="1" s="1"/>
  <c r="AI122" i="1"/>
  <c r="AJ122" i="1"/>
  <c r="AW122" i="1" s="1"/>
  <c r="AK122" i="1"/>
  <c r="AL122" i="1"/>
  <c r="AY122" i="1" s="1"/>
  <c r="AM122" i="1"/>
  <c r="AN122" i="1"/>
  <c r="AE123" i="1"/>
  <c r="AF123" i="1"/>
  <c r="AG123" i="1"/>
  <c r="AH123" i="1"/>
  <c r="AI123" i="1"/>
  <c r="AJ123" i="1"/>
  <c r="AW123" i="1" s="1"/>
  <c r="AK123" i="1"/>
  <c r="AL123" i="1"/>
  <c r="AM123" i="1"/>
  <c r="AN123" i="1"/>
  <c r="BA123" i="1" s="1"/>
  <c r="AE124" i="1"/>
  <c r="AF124" i="1"/>
  <c r="AS124" i="1" s="1"/>
  <c r="BB124" i="1" s="1"/>
  <c r="BC124" i="1" s="1"/>
  <c r="AG124" i="1"/>
  <c r="AH124" i="1"/>
  <c r="AU124" i="1" s="1"/>
  <c r="AI124" i="1"/>
  <c r="AJ124" i="1"/>
  <c r="AK124" i="1"/>
  <c r="AL124" i="1"/>
  <c r="AY124" i="1" s="1"/>
  <c r="AM124" i="1"/>
  <c r="AN124" i="1"/>
  <c r="BA124" i="1" s="1"/>
  <c r="AE125" i="1"/>
  <c r="AF125" i="1"/>
  <c r="AS125" i="1" s="1"/>
  <c r="BB125" i="1" s="1"/>
  <c r="BC125" i="1" s="1"/>
  <c r="AG125" i="1"/>
  <c r="AH125" i="1"/>
  <c r="AI125" i="1"/>
  <c r="AJ125" i="1"/>
  <c r="AW125" i="1" s="1"/>
  <c r="AK125" i="1"/>
  <c r="AL125" i="1"/>
  <c r="AY125" i="1" s="1"/>
  <c r="AM125" i="1"/>
  <c r="AN125" i="1"/>
  <c r="BA125" i="1" s="1"/>
  <c r="AE126" i="1"/>
  <c r="AF126" i="1"/>
  <c r="AG126" i="1"/>
  <c r="AH126" i="1"/>
  <c r="AU126" i="1" s="1"/>
  <c r="AI126" i="1"/>
  <c r="AJ126" i="1"/>
  <c r="AW126" i="1" s="1"/>
  <c r="AK126" i="1"/>
  <c r="AL126" i="1"/>
  <c r="AY126" i="1" s="1"/>
  <c r="AM126" i="1"/>
  <c r="AN126" i="1"/>
  <c r="AE127" i="1"/>
  <c r="AF127" i="1"/>
  <c r="AS127" i="1" s="1"/>
  <c r="BB127" i="1" s="1"/>
  <c r="BC127" i="1" s="1"/>
  <c r="AG127" i="1"/>
  <c r="AH127" i="1"/>
  <c r="AU127" i="1" s="1"/>
  <c r="AI127" i="1"/>
  <c r="AJ127" i="1"/>
  <c r="AW127" i="1" s="1"/>
  <c r="AK127" i="1"/>
  <c r="AL127" i="1"/>
  <c r="AM127" i="1"/>
  <c r="AN127" i="1"/>
  <c r="BA127" i="1" s="1"/>
  <c r="AE128" i="1"/>
  <c r="AF128" i="1"/>
  <c r="AG128" i="1"/>
  <c r="AH128" i="1"/>
  <c r="AU128" i="1" s="1"/>
  <c r="AI128" i="1"/>
  <c r="AJ128" i="1"/>
  <c r="AK128" i="1"/>
  <c r="AL128" i="1"/>
  <c r="AY128" i="1" s="1"/>
  <c r="AM128" i="1"/>
  <c r="AN128" i="1"/>
  <c r="BA128" i="1" s="1"/>
  <c r="AE129" i="1"/>
  <c r="AF129" i="1"/>
  <c r="AS129" i="1" s="1"/>
  <c r="BB129" i="1" s="1"/>
  <c r="BC129" i="1" s="1"/>
  <c r="AG129" i="1"/>
  <c r="AH129" i="1"/>
  <c r="AI129" i="1"/>
  <c r="AJ129" i="1"/>
  <c r="AK129" i="1"/>
  <c r="AL129" i="1"/>
  <c r="AY129" i="1" s="1"/>
  <c r="AM129" i="1"/>
  <c r="AN129" i="1"/>
  <c r="BA129" i="1" s="1"/>
  <c r="AE130" i="1"/>
  <c r="AF130" i="1"/>
  <c r="AG130" i="1"/>
  <c r="AH130" i="1"/>
  <c r="AU130" i="1" s="1"/>
  <c r="AI130" i="1"/>
  <c r="AJ130" i="1"/>
  <c r="AW130" i="1" s="1"/>
  <c r="AK130" i="1"/>
  <c r="AL130" i="1"/>
  <c r="AY130" i="1" s="1"/>
  <c r="AM130" i="1"/>
  <c r="AN130" i="1"/>
  <c r="AE131" i="1"/>
  <c r="AF131" i="1"/>
  <c r="AS131" i="1" s="1"/>
  <c r="BB131" i="1" s="1"/>
  <c r="BC131" i="1" s="1"/>
  <c r="AG131" i="1"/>
  <c r="AH131" i="1"/>
  <c r="AU131" i="1" s="1"/>
  <c r="AI131" i="1"/>
  <c r="AJ131" i="1"/>
  <c r="AW131" i="1" s="1"/>
  <c r="AK131" i="1"/>
  <c r="AL131" i="1"/>
  <c r="AM131" i="1"/>
  <c r="AN131" i="1"/>
  <c r="BA131" i="1" s="1"/>
  <c r="AE132" i="1"/>
  <c r="AF132" i="1"/>
  <c r="AG132" i="1"/>
  <c r="AH132" i="1"/>
  <c r="AU132" i="1" s="1"/>
  <c r="AI132" i="1"/>
  <c r="AJ132" i="1"/>
  <c r="AK132" i="1"/>
  <c r="AL132" i="1"/>
  <c r="AY132" i="1" s="1"/>
  <c r="AM132" i="1"/>
  <c r="AN132" i="1"/>
  <c r="BA132" i="1" s="1"/>
  <c r="AE133" i="1"/>
  <c r="AF133" i="1"/>
  <c r="AS133" i="1" s="1"/>
  <c r="AG133" i="1"/>
  <c r="AH133" i="1"/>
  <c r="AI133" i="1"/>
  <c r="AJ133" i="1"/>
  <c r="AW133" i="1" s="1"/>
  <c r="AK133" i="1"/>
  <c r="AL133" i="1"/>
  <c r="AY133" i="1" s="1"/>
  <c r="AM133" i="1"/>
  <c r="AN133" i="1"/>
  <c r="BA133" i="1" s="1"/>
  <c r="AE134" i="1"/>
  <c r="AF134" i="1"/>
  <c r="AG134" i="1"/>
  <c r="AH134" i="1"/>
  <c r="AU134" i="1" s="1"/>
  <c r="AI134" i="1"/>
  <c r="AJ134" i="1"/>
  <c r="AW134" i="1" s="1"/>
  <c r="AK134" i="1"/>
  <c r="AL134" i="1"/>
  <c r="AM134" i="1"/>
  <c r="AN134" i="1"/>
  <c r="AE135" i="1"/>
  <c r="AF135" i="1"/>
  <c r="AG135" i="1"/>
  <c r="AH135" i="1"/>
  <c r="AI135" i="1"/>
  <c r="AJ135" i="1"/>
  <c r="AW135" i="1" s="1"/>
  <c r="AK135" i="1"/>
  <c r="AL135" i="1"/>
  <c r="AM135" i="1"/>
  <c r="AN135" i="1"/>
  <c r="BA135" i="1" s="1"/>
  <c r="AE136" i="1"/>
  <c r="AF136" i="1"/>
  <c r="AG136" i="1"/>
  <c r="AH136" i="1"/>
  <c r="AU136" i="1" s="1"/>
  <c r="AI136" i="1"/>
  <c r="AJ136" i="1"/>
  <c r="AK136" i="1"/>
  <c r="AL136" i="1"/>
  <c r="AY136" i="1" s="1"/>
  <c r="AM136" i="1"/>
  <c r="AN136" i="1"/>
  <c r="BA136" i="1" s="1"/>
  <c r="AE137" i="1"/>
  <c r="AF137" i="1"/>
  <c r="AS137" i="1" s="1"/>
  <c r="AG137" i="1"/>
  <c r="AH137" i="1"/>
  <c r="AI137" i="1"/>
  <c r="AJ137" i="1"/>
  <c r="AW137" i="1" s="1"/>
  <c r="AK137" i="1"/>
  <c r="AL137" i="1"/>
  <c r="AY137" i="1" s="1"/>
  <c r="AM137" i="1"/>
  <c r="AN137" i="1"/>
  <c r="BA137" i="1" s="1"/>
  <c r="AE138" i="1"/>
  <c r="AF138" i="1"/>
  <c r="AG138" i="1"/>
  <c r="AH138" i="1"/>
  <c r="AU138" i="1" s="1"/>
  <c r="AI138" i="1"/>
  <c r="AJ138" i="1"/>
  <c r="AW138" i="1" s="1"/>
  <c r="AK138" i="1"/>
  <c r="AL138" i="1"/>
  <c r="AY138" i="1" s="1"/>
  <c r="AM138" i="1"/>
  <c r="AN138" i="1"/>
  <c r="AE139" i="1"/>
  <c r="AF139" i="1"/>
  <c r="AS139" i="1" s="1"/>
  <c r="AG139" i="1"/>
  <c r="AH139" i="1"/>
  <c r="AI139" i="1"/>
  <c r="AJ139" i="1"/>
  <c r="AW139" i="1" s="1"/>
  <c r="AK139" i="1"/>
  <c r="AL139" i="1"/>
  <c r="AM139" i="1"/>
  <c r="AN139" i="1"/>
  <c r="BA139" i="1" s="1"/>
  <c r="AE140" i="1"/>
  <c r="AF140" i="1"/>
  <c r="AG140" i="1"/>
  <c r="AH140" i="1"/>
  <c r="AU140" i="1" s="1"/>
  <c r="AI140" i="1"/>
  <c r="AJ140" i="1"/>
  <c r="AK140" i="1"/>
  <c r="AL140" i="1"/>
  <c r="AY140" i="1" s="1"/>
  <c r="AM140" i="1"/>
  <c r="AN140" i="1"/>
  <c r="BA140" i="1" s="1"/>
  <c r="AE141" i="1"/>
  <c r="AF141" i="1"/>
  <c r="AS141" i="1" s="1"/>
  <c r="AG141" i="1"/>
  <c r="AH141" i="1"/>
  <c r="AI141" i="1"/>
  <c r="AJ141" i="1"/>
  <c r="AK141" i="1"/>
  <c r="AL141" i="1"/>
  <c r="AY141" i="1" s="1"/>
  <c r="AM141" i="1"/>
  <c r="AN141" i="1"/>
  <c r="BA141" i="1" s="1"/>
  <c r="AE142" i="1"/>
  <c r="AF142" i="1"/>
  <c r="AG142" i="1"/>
  <c r="AH142" i="1"/>
  <c r="AU142" i="1" s="1"/>
  <c r="AI142" i="1"/>
  <c r="AJ142" i="1"/>
  <c r="AW142" i="1" s="1"/>
  <c r="AK142" i="1"/>
  <c r="AL142" i="1"/>
  <c r="AY142" i="1" s="1"/>
  <c r="AM142" i="1"/>
  <c r="AN142" i="1"/>
  <c r="AE143" i="1"/>
  <c r="AF143" i="1"/>
  <c r="AS143" i="1" s="1"/>
  <c r="AG143" i="1"/>
  <c r="AH143" i="1"/>
  <c r="AU143" i="1" s="1"/>
  <c r="AI143" i="1"/>
  <c r="AJ143" i="1"/>
  <c r="AW143" i="1" s="1"/>
  <c r="AK143" i="1"/>
  <c r="AL143" i="1"/>
  <c r="AM143" i="1"/>
  <c r="AN143" i="1"/>
  <c r="BA143" i="1" s="1"/>
  <c r="AE144" i="1"/>
  <c r="AF144" i="1"/>
  <c r="AG144" i="1"/>
  <c r="AH144" i="1"/>
  <c r="AU144" i="1" s="1"/>
  <c r="AI144" i="1"/>
  <c r="AJ144" i="1"/>
  <c r="AK144" i="1"/>
  <c r="AL144" i="1"/>
  <c r="AY144" i="1" s="1"/>
  <c r="AM144" i="1"/>
  <c r="AN144" i="1"/>
  <c r="BA144" i="1" s="1"/>
  <c r="AE145" i="1"/>
  <c r="AF145" i="1"/>
  <c r="AS145" i="1" s="1"/>
  <c r="BB145" i="1" s="1"/>
  <c r="BC145" i="1" s="1"/>
  <c r="AG145" i="1"/>
  <c r="AH145" i="1"/>
  <c r="AI145" i="1"/>
  <c r="AJ145" i="1"/>
  <c r="AW145" i="1" s="1"/>
  <c r="AK145" i="1"/>
  <c r="AL145" i="1"/>
  <c r="AY145" i="1" s="1"/>
  <c r="AM145" i="1"/>
  <c r="AN145" i="1"/>
  <c r="BA145" i="1" s="1"/>
  <c r="AE146" i="1"/>
  <c r="AF146" i="1"/>
  <c r="AG146" i="1"/>
  <c r="AH146" i="1"/>
  <c r="AU146" i="1" s="1"/>
  <c r="AI146" i="1"/>
  <c r="AJ146" i="1"/>
  <c r="AW146" i="1" s="1"/>
  <c r="AK146" i="1"/>
  <c r="AL146" i="1"/>
  <c r="AY146" i="1" s="1"/>
  <c r="AM146" i="1"/>
  <c r="AN146" i="1"/>
  <c r="AE147" i="1"/>
  <c r="AF147" i="1"/>
  <c r="AS147" i="1" s="1"/>
  <c r="AG147" i="1"/>
  <c r="AH147" i="1"/>
  <c r="AI147" i="1"/>
  <c r="AJ147" i="1"/>
  <c r="AK147" i="1"/>
  <c r="AL147" i="1"/>
  <c r="AM147" i="1"/>
  <c r="AN147" i="1"/>
  <c r="BA147" i="1" s="1"/>
  <c r="AE148" i="1"/>
  <c r="AF148" i="1"/>
  <c r="AS148" i="1" s="1"/>
  <c r="AG148" i="1"/>
  <c r="AH148" i="1"/>
  <c r="AU148" i="1" s="1"/>
  <c r="AI148" i="1"/>
  <c r="AJ148" i="1"/>
  <c r="AK148" i="1"/>
  <c r="AL148" i="1"/>
  <c r="AY148" i="1" s="1"/>
  <c r="AM148" i="1"/>
  <c r="AN148" i="1"/>
  <c r="BA148" i="1" s="1"/>
  <c r="AE149" i="1"/>
  <c r="AF149" i="1"/>
  <c r="AS149" i="1" s="1"/>
  <c r="AG149" i="1"/>
  <c r="AH149" i="1"/>
  <c r="AI149" i="1"/>
  <c r="AJ149" i="1"/>
  <c r="AW149" i="1" s="1"/>
  <c r="AK149" i="1"/>
  <c r="AL149" i="1"/>
  <c r="AY149" i="1" s="1"/>
  <c r="AM149" i="1"/>
  <c r="AN149" i="1"/>
  <c r="BA149" i="1" s="1"/>
  <c r="AE150" i="1"/>
  <c r="AF150" i="1"/>
  <c r="AG150" i="1"/>
  <c r="AH150" i="1"/>
  <c r="AU150" i="1" s="1"/>
  <c r="AI150" i="1"/>
  <c r="AJ150" i="1"/>
  <c r="AW150" i="1" s="1"/>
  <c r="AK150" i="1"/>
  <c r="AL150" i="1"/>
  <c r="AY150" i="1" s="1"/>
  <c r="AM150" i="1"/>
  <c r="AN150" i="1"/>
  <c r="AE151" i="1"/>
  <c r="AF151" i="1"/>
  <c r="AS151" i="1" s="1"/>
  <c r="BB151" i="1" s="1"/>
  <c r="BC151" i="1" s="1"/>
  <c r="AG151" i="1"/>
  <c r="AH151" i="1"/>
  <c r="AI151" i="1"/>
  <c r="AJ151" i="1"/>
  <c r="AW151" i="1" s="1"/>
  <c r="AK151" i="1"/>
  <c r="AL151" i="1"/>
  <c r="AM151" i="1"/>
  <c r="AN151" i="1"/>
  <c r="BA151" i="1" s="1"/>
  <c r="AE152" i="1"/>
  <c r="AF152" i="1"/>
  <c r="AG152" i="1"/>
  <c r="AH152" i="1"/>
  <c r="AU152" i="1" s="1"/>
  <c r="AI152" i="1"/>
  <c r="AJ152" i="1"/>
  <c r="AK152" i="1"/>
  <c r="AL152" i="1"/>
  <c r="AY152" i="1" s="1"/>
  <c r="AM152" i="1"/>
  <c r="AN152" i="1"/>
  <c r="BA152" i="1" s="1"/>
  <c r="AE153" i="1"/>
  <c r="AF153" i="1"/>
  <c r="AS153" i="1" s="1"/>
  <c r="AG153" i="1"/>
  <c r="AH153" i="1"/>
  <c r="AI153" i="1"/>
  <c r="AJ153" i="1"/>
  <c r="AK153" i="1"/>
  <c r="AL153" i="1"/>
  <c r="AY153" i="1" s="1"/>
  <c r="AM153" i="1"/>
  <c r="AN153" i="1"/>
  <c r="BA153" i="1" s="1"/>
  <c r="AE154" i="1"/>
  <c r="AF154" i="1"/>
  <c r="AG154" i="1"/>
  <c r="AH154" i="1"/>
  <c r="AU154" i="1" s="1"/>
  <c r="AI154" i="1"/>
  <c r="AJ154" i="1"/>
  <c r="AW154" i="1" s="1"/>
  <c r="AK154" i="1"/>
  <c r="AL154" i="1"/>
  <c r="AY154" i="1" s="1"/>
  <c r="AM154" i="1"/>
  <c r="AN154" i="1"/>
  <c r="AE155" i="1"/>
  <c r="AF155" i="1"/>
  <c r="AS155" i="1" s="1"/>
  <c r="AG155" i="1"/>
  <c r="AH155" i="1"/>
  <c r="AI155" i="1"/>
  <c r="AJ155" i="1"/>
  <c r="AW155" i="1" s="1"/>
  <c r="AK155" i="1"/>
  <c r="AL155" i="1"/>
  <c r="AM155" i="1"/>
  <c r="AN155" i="1"/>
  <c r="BA155" i="1" s="1"/>
  <c r="AE156" i="1"/>
  <c r="AF156" i="1"/>
  <c r="AG156" i="1"/>
  <c r="AH156" i="1"/>
  <c r="AU156" i="1" s="1"/>
  <c r="AI156" i="1"/>
  <c r="AJ156" i="1"/>
  <c r="AK156" i="1"/>
  <c r="AL156" i="1"/>
  <c r="AY156" i="1" s="1"/>
  <c r="AM156" i="1"/>
  <c r="AN156" i="1"/>
  <c r="BA156" i="1" s="1"/>
  <c r="AE157" i="1"/>
  <c r="AF157" i="1"/>
  <c r="AS157" i="1" s="1"/>
  <c r="AG157" i="1"/>
  <c r="AH157" i="1"/>
  <c r="AI157" i="1"/>
  <c r="AJ157" i="1"/>
  <c r="AW157" i="1" s="1"/>
  <c r="AK157" i="1"/>
  <c r="AL157" i="1"/>
  <c r="AY157" i="1" s="1"/>
  <c r="AM157" i="1"/>
  <c r="AN157" i="1"/>
  <c r="BA157" i="1" s="1"/>
  <c r="AE158" i="1"/>
  <c r="AF158" i="1"/>
  <c r="AG158" i="1"/>
  <c r="AH158" i="1"/>
  <c r="AU158" i="1" s="1"/>
  <c r="AI158" i="1"/>
  <c r="AJ158" i="1"/>
  <c r="AW158" i="1" s="1"/>
  <c r="AK158" i="1"/>
  <c r="AL158" i="1"/>
  <c r="AY158" i="1" s="1"/>
  <c r="AM158" i="1"/>
  <c r="AN158" i="1"/>
  <c r="AE159" i="1"/>
  <c r="AF159" i="1"/>
  <c r="AS159" i="1" s="1"/>
  <c r="BB159" i="1" s="1"/>
  <c r="BC159" i="1" s="1"/>
  <c r="AG159" i="1"/>
  <c r="AH159" i="1"/>
  <c r="AU159" i="1" s="1"/>
  <c r="AI159" i="1"/>
  <c r="AJ159" i="1"/>
  <c r="AW159" i="1" s="1"/>
  <c r="AK159" i="1"/>
  <c r="AL159" i="1"/>
  <c r="AM159" i="1"/>
  <c r="AN159" i="1"/>
  <c r="AE160" i="1"/>
  <c r="AF160" i="1"/>
  <c r="AS160" i="1" s="1"/>
  <c r="AG160" i="1"/>
  <c r="AH160" i="1"/>
  <c r="AI160" i="1"/>
  <c r="AJ160" i="1"/>
  <c r="AK160" i="1"/>
  <c r="AL160" i="1"/>
  <c r="AY160" i="1" s="1"/>
  <c r="AM160" i="1"/>
  <c r="AN160" i="1"/>
  <c r="BA160" i="1" s="1"/>
  <c r="AE161" i="1"/>
  <c r="AF161" i="1"/>
  <c r="AS161" i="1" s="1"/>
  <c r="BB161" i="1" s="1"/>
  <c r="BC161" i="1" s="1"/>
  <c r="AG161" i="1"/>
  <c r="AH161" i="1"/>
  <c r="AI161" i="1"/>
  <c r="AJ161" i="1"/>
  <c r="AW161" i="1" s="1"/>
  <c r="AK161" i="1"/>
  <c r="AL161" i="1"/>
  <c r="AY161" i="1" s="1"/>
  <c r="AM161" i="1"/>
  <c r="AN161" i="1"/>
  <c r="BA161" i="1" s="1"/>
  <c r="AE162" i="1"/>
  <c r="AF162" i="1"/>
  <c r="AG162" i="1"/>
  <c r="AH162" i="1"/>
  <c r="AU162" i="1" s="1"/>
  <c r="AI162" i="1"/>
  <c r="AJ162" i="1"/>
  <c r="AW162" i="1" s="1"/>
  <c r="AK162" i="1"/>
  <c r="AL162" i="1"/>
  <c r="AY162" i="1" s="1"/>
  <c r="AM162" i="1"/>
  <c r="AN162" i="1"/>
  <c r="AE163" i="1"/>
  <c r="AF163" i="1"/>
  <c r="AS163" i="1" s="1"/>
  <c r="BB163" i="1" s="1"/>
  <c r="BC163" i="1" s="1"/>
  <c r="AG163" i="1"/>
  <c r="AH163" i="1"/>
  <c r="AU163" i="1" s="1"/>
  <c r="AI163" i="1"/>
  <c r="AJ163" i="1"/>
  <c r="AW163" i="1" s="1"/>
  <c r="AK163" i="1"/>
  <c r="AL163" i="1"/>
  <c r="AM163" i="1"/>
  <c r="AN163" i="1"/>
  <c r="BA163" i="1" s="1"/>
  <c r="AE164" i="1"/>
  <c r="AF164" i="1"/>
  <c r="AG164" i="1"/>
  <c r="AH164" i="1"/>
  <c r="AU164" i="1" s="1"/>
  <c r="AI164" i="1"/>
  <c r="AJ164" i="1"/>
  <c r="AK164" i="1"/>
  <c r="AL164" i="1"/>
  <c r="AY164" i="1" s="1"/>
  <c r="AM164" i="1"/>
  <c r="AN164" i="1"/>
  <c r="BA164" i="1" s="1"/>
  <c r="AE165" i="1"/>
  <c r="AF165" i="1"/>
  <c r="AS165" i="1" s="1"/>
  <c r="AG165" i="1"/>
  <c r="AH165" i="1"/>
  <c r="AI165" i="1"/>
  <c r="AJ165" i="1"/>
  <c r="AK165" i="1"/>
  <c r="AL165" i="1"/>
  <c r="AY165" i="1" s="1"/>
  <c r="AM165" i="1"/>
  <c r="AN165" i="1"/>
  <c r="BA165" i="1" s="1"/>
  <c r="AE166" i="1"/>
  <c r="AF166" i="1"/>
  <c r="AG166" i="1"/>
  <c r="AH166" i="1"/>
  <c r="AU166" i="1" s="1"/>
  <c r="AI166" i="1"/>
  <c r="AJ166" i="1"/>
  <c r="AW166" i="1" s="1"/>
  <c r="AK166" i="1"/>
  <c r="AL166" i="1"/>
  <c r="AY166" i="1" s="1"/>
  <c r="AM166" i="1"/>
  <c r="AN166" i="1"/>
  <c r="AE167" i="1"/>
  <c r="AF167" i="1"/>
  <c r="AS167" i="1" s="1"/>
  <c r="AG167" i="1"/>
  <c r="AH167" i="1"/>
  <c r="AI167" i="1"/>
  <c r="AJ167" i="1"/>
  <c r="AW167" i="1" s="1"/>
  <c r="AK167" i="1"/>
  <c r="AL167" i="1"/>
  <c r="AM167" i="1"/>
  <c r="AN167" i="1"/>
  <c r="BA167" i="1" s="1"/>
  <c r="AE168" i="1"/>
  <c r="AF168" i="1"/>
  <c r="AG168" i="1"/>
  <c r="AH168" i="1"/>
  <c r="AU168" i="1" s="1"/>
  <c r="AI168" i="1"/>
  <c r="AJ168" i="1"/>
  <c r="AK168" i="1"/>
  <c r="AL168" i="1"/>
  <c r="AY168" i="1" s="1"/>
  <c r="AM168" i="1"/>
  <c r="AN168" i="1"/>
  <c r="BA168" i="1" s="1"/>
  <c r="AE169" i="1"/>
  <c r="AF169" i="1"/>
  <c r="AS169" i="1" s="1"/>
  <c r="AG169" i="1"/>
  <c r="AH169" i="1"/>
  <c r="AI169" i="1"/>
  <c r="AJ169" i="1"/>
  <c r="AW169" i="1" s="1"/>
  <c r="AK169" i="1"/>
  <c r="AL169" i="1"/>
  <c r="AY169" i="1" s="1"/>
  <c r="AM169" i="1"/>
  <c r="AN169" i="1"/>
  <c r="BA169" i="1" s="1"/>
  <c r="AE170" i="1"/>
  <c r="AF170" i="1"/>
  <c r="AG170" i="1"/>
  <c r="AH170" i="1"/>
  <c r="AU170" i="1" s="1"/>
  <c r="AI170" i="1"/>
  <c r="AJ170" i="1"/>
  <c r="AW170" i="1" s="1"/>
  <c r="AK170" i="1"/>
  <c r="AL170" i="1"/>
  <c r="AY170" i="1" s="1"/>
  <c r="AM170" i="1"/>
  <c r="AN170" i="1"/>
  <c r="AE171" i="1"/>
  <c r="AF171" i="1"/>
  <c r="AS171" i="1" s="1"/>
  <c r="AG171" i="1"/>
  <c r="AH171" i="1"/>
  <c r="AI171" i="1"/>
  <c r="AJ171" i="1"/>
  <c r="AW171" i="1" s="1"/>
  <c r="AK171" i="1"/>
  <c r="AL171" i="1"/>
  <c r="AM171" i="1"/>
  <c r="AN171" i="1"/>
  <c r="AE172" i="1"/>
  <c r="AF172" i="1"/>
  <c r="AG172" i="1"/>
  <c r="AH172" i="1"/>
  <c r="AU172" i="1" s="1"/>
  <c r="AI172" i="1"/>
  <c r="AJ172" i="1"/>
  <c r="AK172" i="1"/>
  <c r="AL172" i="1"/>
  <c r="AY172" i="1" s="1"/>
  <c r="AM172" i="1"/>
  <c r="AN172" i="1"/>
  <c r="BA172" i="1" s="1"/>
  <c r="AE173" i="1"/>
  <c r="AF173" i="1"/>
  <c r="AG173" i="1"/>
  <c r="AH173" i="1"/>
  <c r="AI173" i="1"/>
  <c r="AJ173" i="1"/>
  <c r="AW173" i="1" s="1"/>
  <c r="AK173" i="1"/>
  <c r="AL173" i="1"/>
  <c r="AY173" i="1" s="1"/>
  <c r="AM173" i="1"/>
  <c r="AN173" i="1"/>
  <c r="BA173" i="1" s="1"/>
  <c r="AE174" i="1"/>
  <c r="AF174" i="1"/>
  <c r="AG174" i="1"/>
  <c r="AH174" i="1"/>
  <c r="AU174" i="1" s="1"/>
  <c r="AI174" i="1"/>
  <c r="AJ174" i="1"/>
  <c r="AW174" i="1" s="1"/>
  <c r="AK174" i="1"/>
  <c r="AL174" i="1"/>
  <c r="AY174" i="1" s="1"/>
  <c r="AM174" i="1"/>
  <c r="AN174" i="1"/>
  <c r="AE175" i="1"/>
  <c r="AF175" i="1"/>
  <c r="AG175" i="1"/>
  <c r="AH175" i="1"/>
  <c r="AI175" i="1"/>
  <c r="AJ175" i="1"/>
  <c r="AK175" i="1"/>
  <c r="AL175" i="1"/>
  <c r="AM175" i="1"/>
  <c r="AN175" i="1"/>
  <c r="AE176" i="1"/>
  <c r="AF176" i="1"/>
  <c r="AG176" i="1"/>
  <c r="AH176" i="1"/>
  <c r="AU176" i="1" s="1"/>
  <c r="AI176" i="1"/>
  <c r="AJ176" i="1"/>
  <c r="AK176" i="1"/>
  <c r="AL176" i="1"/>
  <c r="AY176" i="1" s="1"/>
  <c r="AM176" i="1"/>
  <c r="AN176" i="1"/>
  <c r="BA176" i="1" s="1"/>
  <c r="AE177" i="1"/>
  <c r="AF177" i="1"/>
  <c r="AS177" i="1" s="1"/>
  <c r="AG177" i="1"/>
  <c r="AH177" i="1"/>
  <c r="AI177" i="1"/>
  <c r="AJ177" i="1"/>
  <c r="AW177" i="1" s="1"/>
  <c r="AK177" i="1"/>
  <c r="AL177" i="1"/>
  <c r="AY177" i="1" s="1"/>
  <c r="AM177" i="1"/>
  <c r="AN177" i="1"/>
  <c r="BA177" i="1" s="1"/>
  <c r="AE178" i="1"/>
  <c r="AF178" i="1"/>
  <c r="AG178" i="1"/>
  <c r="AH178" i="1"/>
  <c r="AI178" i="1"/>
  <c r="AJ178" i="1"/>
  <c r="AW178" i="1" s="1"/>
  <c r="AK178" i="1"/>
  <c r="AL178" i="1"/>
  <c r="AY178" i="1" s="1"/>
  <c r="AM178" i="1"/>
  <c r="AN178" i="1"/>
  <c r="AE179" i="1"/>
  <c r="AF179" i="1"/>
  <c r="AG179" i="1"/>
  <c r="AH179" i="1"/>
  <c r="AI179" i="1"/>
  <c r="AJ179" i="1"/>
  <c r="AK179" i="1"/>
  <c r="AL179" i="1"/>
  <c r="AM179" i="1"/>
  <c r="AN179" i="1"/>
  <c r="AE180" i="1"/>
  <c r="AF180" i="1"/>
  <c r="AG180" i="1"/>
  <c r="AH180" i="1"/>
  <c r="AI180" i="1"/>
  <c r="AJ180" i="1"/>
  <c r="AK180" i="1"/>
  <c r="AL180" i="1"/>
  <c r="AM180" i="1"/>
  <c r="AN180" i="1"/>
  <c r="AE181" i="1"/>
  <c r="AF181" i="1"/>
  <c r="AG181" i="1"/>
  <c r="AH181" i="1"/>
  <c r="AI181" i="1"/>
  <c r="AJ181" i="1"/>
  <c r="AK181" i="1"/>
  <c r="AL181" i="1"/>
  <c r="AM181" i="1"/>
  <c r="AN181" i="1"/>
  <c r="AE182" i="1"/>
  <c r="AF182" i="1"/>
  <c r="AG182" i="1"/>
  <c r="AH182" i="1"/>
  <c r="AI182" i="1"/>
  <c r="AJ182" i="1"/>
  <c r="AK182" i="1"/>
  <c r="AL182" i="1"/>
  <c r="AM182" i="1"/>
  <c r="AN182" i="1"/>
  <c r="AE183" i="1"/>
  <c r="AF183" i="1"/>
  <c r="AG183" i="1"/>
  <c r="AH183" i="1"/>
  <c r="AI183" i="1"/>
  <c r="AJ183" i="1"/>
  <c r="AK183" i="1"/>
  <c r="AL183" i="1"/>
  <c r="AM183" i="1"/>
  <c r="AN183" i="1"/>
  <c r="AE184" i="1"/>
  <c r="AF184" i="1"/>
  <c r="AG184" i="1"/>
  <c r="AH184" i="1"/>
  <c r="AI184" i="1"/>
  <c r="AJ184" i="1"/>
  <c r="AK184" i="1"/>
  <c r="AL184" i="1"/>
  <c r="AM184" i="1"/>
  <c r="AN184" i="1"/>
  <c r="AE185" i="1"/>
  <c r="AF185" i="1"/>
  <c r="AG185" i="1"/>
  <c r="AH185" i="1"/>
  <c r="AI185" i="1"/>
  <c r="AJ185" i="1"/>
  <c r="AK185" i="1"/>
  <c r="AL185" i="1"/>
  <c r="AM185" i="1"/>
  <c r="AN185" i="1"/>
  <c r="AE186" i="1"/>
  <c r="AF186" i="1"/>
  <c r="AG186" i="1"/>
  <c r="AH186" i="1"/>
  <c r="AI186" i="1"/>
  <c r="AJ186" i="1"/>
  <c r="AK186" i="1"/>
  <c r="AL186" i="1"/>
  <c r="AM186" i="1"/>
  <c r="AN186" i="1"/>
  <c r="AE187" i="1"/>
  <c r="AF187" i="1"/>
  <c r="AG187" i="1"/>
  <c r="AH187" i="1"/>
  <c r="AI187" i="1"/>
  <c r="AJ187" i="1"/>
  <c r="AK187" i="1"/>
  <c r="AL187" i="1"/>
  <c r="AM187" i="1"/>
  <c r="AN187" i="1"/>
  <c r="AE188" i="1"/>
  <c r="AF188" i="1"/>
  <c r="AG188" i="1"/>
  <c r="AH188" i="1"/>
  <c r="AI188" i="1"/>
  <c r="AJ188" i="1"/>
  <c r="AK188" i="1"/>
  <c r="AL188" i="1"/>
  <c r="AM188" i="1"/>
  <c r="AN188" i="1"/>
  <c r="AE189" i="1"/>
  <c r="AF189" i="1"/>
  <c r="AG189" i="1"/>
  <c r="AH189" i="1"/>
  <c r="AI189" i="1"/>
  <c r="AJ189" i="1"/>
  <c r="AK189" i="1"/>
  <c r="AL189" i="1"/>
  <c r="AM189" i="1"/>
  <c r="AN189" i="1"/>
  <c r="AE190" i="1"/>
  <c r="AF190" i="1"/>
  <c r="AG190" i="1"/>
  <c r="AH190" i="1"/>
  <c r="AI190" i="1"/>
  <c r="AJ190" i="1"/>
  <c r="AK190" i="1"/>
  <c r="AL190" i="1"/>
  <c r="AM190" i="1"/>
  <c r="AN190" i="1"/>
  <c r="AE191" i="1"/>
  <c r="AF191" i="1"/>
  <c r="AG191" i="1"/>
  <c r="AH191" i="1"/>
  <c r="AI191" i="1"/>
  <c r="AJ191" i="1"/>
  <c r="AK191" i="1"/>
  <c r="AL191" i="1"/>
  <c r="AM191" i="1"/>
  <c r="AN191" i="1"/>
  <c r="AE192" i="1"/>
  <c r="AF192" i="1"/>
  <c r="AG192" i="1"/>
  <c r="AH192" i="1"/>
  <c r="AI192" i="1"/>
  <c r="AJ192" i="1"/>
  <c r="AK192" i="1"/>
  <c r="AL192" i="1"/>
  <c r="AM192" i="1"/>
  <c r="AN192" i="1"/>
  <c r="AE193" i="1"/>
  <c r="AF193" i="1"/>
  <c r="AG193" i="1"/>
  <c r="AH193" i="1"/>
  <c r="AI193" i="1"/>
  <c r="AJ193" i="1"/>
  <c r="AK193" i="1"/>
  <c r="AL193" i="1"/>
  <c r="AM193" i="1"/>
  <c r="AN193" i="1"/>
  <c r="AE194" i="1"/>
  <c r="AF194" i="1"/>
  <c r="AG194" i="1"/>
  <c r="AH194" i="1"/>
  <c r="AI194" i="1"/>
  <c r="AJ194" i="1"/>
  <c r="AK194" i="1"/>
  <c r="AL194" i="1"/>
  <c r="AM194" i="1"/>
  <c r="AN194" i="1"/>
  <c r="AE195" i="1"/>
  <c r="AF195" i="1"/>
  <c r="AG195" i="1"/>
  <c r="AH195" i="1"/>
  <c r="AI195" i="1"/>
  <c r="AJ195" i="1"/>
  <c r="AK195" i="1"/>
  <c r="AL195" i="1"/>
  <c r="AM195" i="1"/>
  <c r="AN195" i="1"/>
  <c r="AE196" i="1"/>
  <c r="AF196" i="1"/>
  <c r="AG196" i="1"/>
  <c r="AH196" i="1"/>
  <c r="AI196" i="1"/>
  <c r="AJ196" i="1"/>
  <c r="AK196" i="1"/>
  <c r="AL196" i="1"/>
  <c r="AM196" i="1"/>
  <c r="AN196" i="1"/>
  <c r="AE197" i="1"/>
  <c r="AF197" i="1"/>
  <c r="AG197" i="1"/>
  <c r="AH197" i="1"/>
  <c r="AI197" i="1"/>
  <c r="AJ197" i="1"/>
  <c r="AK197" i="1"/>
  <c r="AL197" i="1"/>
  <c r="AM197" i="1"/>
  <c r="AN197" i="1"/>
  <c r="AE198" i="1"/>
  <c r="AF198" i="1"/>
  <c r="AG198" i="1"/>
  <c r="AH198" i="1"/>
  <c r="AI198" i="1"/>
  <c r="AJ198" i="1"/>
  <c r="AK198" i="1"/>
  <c r="AL198" i="1"/>
  <c r="AM198" i="1"/>
  <c r="AN198" i="1"/>
  <c r="AE199" i="1"/>
  <c r="AF199" i="1"/>
  <c r="AG199" i="1"/>
  <c r="AH199" i="1"/>
  <c r="AI199" i="1"/>
  <c r="AJ199" i="1"/>
  <c r="AK199" i="1"/>
  <c r="AL199" i="1"/>
  <c r="AM199" i="1"/>
  <c r="AN199" i="1"/>
  <c r="AE200" i="1"/>
  <c r="AF200" i="1"/>
  <c r="AG200" i="1"/>
  <c r="AH200" i="1"/>
  <c r="AI200" i="1"/>
  <c r="AJ200" i="1"/>
  <c r="AK200" i="1"/>
  <c r="AL200" i="1"/>
  <c r="AM200" i="1"/>
  <c r="AN200" i="1"/>
  <c r="AE201" i="1"/>
  <c r="AF201" i="1"/>
  <c r="AG201" i="1"/>
  <c r="AH201" i="1"/>
  <c r="AI201" i="1"/>
  <c r="AJ201" i="1"/>
  <c r="AK201" i="1"/>
  <c r="AL201" i="1"/>
  <c r="AM201" i="1"/>
  <c r="AN201" i="1"/>
  <c r="AE202" i="1"/>
  <c r="AF202" i="1"/>
  <c r="AG202" i="1"/>
  <c r="AH202" i="1"/>
  <c r="AI202" i="1"/>
  <c r="AJ202" i="1"/>
  <c r="AK202" i="1"/>
  <c r="AL202" i="1"/>
  <c r="AM202" i="1"/>
  <c r="AN202" i="1"/>
  <c r="AE203" i="1"/>
  <c r="AF203" i="1"/>
  <c r="AG203" i="1"/>
  <c r="AH203" i="1"/>
  <c r="AI203" i="1"/>
  <c r="AJ203" i="1"/>
  <c r="AK203" i="1"/>
  <c r="AL203" i="1"/>
  <c r="AM203" i="1"/>
  <c r="AN203" i="1"/>
  <c r="AE204" i="1"/>
  <c r="AF204" i="1"/>
  <c r="AG204" i="1"/>
  <c r="AH204" i="1"/>
  <c r="AI204" i="1"/>
  <c r="AJ204" i="1"/>
  <c r="AK204" i="1"/>
  <c r="AL204" i="1"/>
  <c r="AM204" i="1"/>
  <c r="AN204" i="1"/>
  <c r="AE205" i="1"/>
  <c r="AF205" i="1"/>
  <c r="AG205" i="1"/>
  <c r="AH205" i="1"/>
  <c r="AI205" i="1"/>
  <c r="AJ205" i="1"/>
  <c r="AK205" i="1"/>
  <c r="AL205" i="1"/>
  <c r="AM205" i="1"/>
  <c r="AN205" i="1"/>
  <c r="AE206" i="1"/>
  <c r="AF206" i="1"/>
  <c r="AG206" i="1"/>
  <c r="AH206" i="1"/>
  <c r="AI206" i="1"/>
  <c r="AJ206" i="1"/>
  <c r="AK206" i="1"/>
  <c r="AL206" i="1"/>
  <c r="AM206" i="1"/>
  <c r="AN206" i="1"/>
  <c r="AE207" i="1"/>
  <c r="AF207" i="1"/>
  <c r="AG207" i="1"/>
  <c r="AH207" i="1"/>
  <c r="AI207" i="1"/>
  <c r="AJ207" i="1"/>
  <c r="AK207" i="1"/>
  <c r="AL207" i="1"/>
  <c r="AM207" i="1"/>
  <c r="AN207" i="1"/>
  <c r="AE208" i="1"/>
  <c r="AF208" i="1"/>
  <c r="AG208" i="1"/>
  <c r="AH208" i="1"/>
  <c r="AI208" i="1"/>
  <c r="AJ208" i="1"/>
  <c r="AK208" i="1"/>
  <c r="AL208" i="1"/>
  <c r="AM208" i="1"/>
  <c r="AN208" i="1"/>
  <c r="AE209" i="1"/>
  <c r="AF209" i="1"/>
  <c r="AG209" i="1"/>
  <c r="AH209" i="1"/>
  <c r="AI209" i="1"/>
  <c r="AJ209" i="1"/>
  <c r="AK209" i="1"/>
  <c r="AL209" i="1"/>
  <c r="AM209" i="1"/>
  <c r="AN209" i="1"/>
  <c r="AE210" i="1"/>
  <c r="AF210" i="1"/>
  <c r="AG210" i="1"/>
  <c r="AH210" i="1"/>
  <c r="AI210" i="1"/>
  <c r="AJ210" i="1"/>
  <c r="AK210" i="1"/>
  <c r="AL210" i="1"/>
  <c r="AM210" i="1"/>
  <c r="AN210" i="1"/>
  <c r="AE211" i="1"/>
  <c r="AF211" i="1"/>
  <c r="AG211" i="1"/>
  <c r="AH211" i="1"/>
  <c r="AI211" i="1"/>
  <c r="AJ211" i="1"/>
  <c r="AK211" i="1"/>
  <c r="AL211" i="1"/>
  <c r="AM211" i="1"/>
  <c r="AN211" i="1"/>
  <c r="AE212" i="1"/>
  <c r="AF212" i="1"/>
  <c r="AG212" i="1"/>
  <c r="AH212" i="1"/>
  <c r="AI212" i="1"/>
  <c r="AJ212" i="1"/>
  <c r="AK212" i="1"/>
  <c r="AL212" i="1"/>
  <c r="AM212" i="1"/>
  <c r="AN212" i="1"/>
  <c r="AE213" i="1"/>
  <c r="AF213" i="1"/>
  <c r="AG213" i="1"/>
  <c r="AH213" i="1"/>
  <c r="AI213" i="1"/>
  <c r="AJ213" i="1"/>
  <c r="AK213" i="1"/>
  <c r="AL213" i="1"/>
  <c r="AM213" i="1"/>
  <c r="AN213" i="1"/>
  <c r="AE214" i="1"/>
  <c r="AF214" i="1"/>
  <c r="AG214" i="1"/>
  <c r="AH214" i="1"/>
  <c r="AI214" i="1"/>
  <c r="AJ214" i="1"/>
  <c r="AK214" i="1"/>
  <c r="AL214" i="1"/>
  <c r="AM214" i="1"/>
  <c r="AN214" i="1"/>
  <c r="AE215" i="1"/>
  <c r="AF215" i="1"/>
  <c r="AG215" i="1"/>
  <c r="AH215" i="1"/>
  <c r="AI215" i="1"/>
  <c r="AJ215" i="1"/>
  <c r="AK215" i="1"/>
  <c r="AL215" i="1"/>
  <c r="AM215" i="1"/>
  <c r="AN215" i="1"/>
  <c r="AE216" i="1"/>
  <c r="AF216" i="1"/>
  <c r="AG216" i="1"/>
  <c r="AH216" i="1"/>
  <c r="AI216" i="1"/>
  <c r="AJ216" i="1"/>
  <c r="AK216" i="1"/>
  <c r="AL216" i="1"/>
  <c r="AM216" i="1"/>
  <c r="AN216" i="1"/>
  <c r="AE217" i="1"/>
  <c r="AF217" i="1"/>
  <c r="AG217" i="1"/>
  <c r="AH217" i="1"/>
  <c r="AI217" i="1"/>
  <c r="AJ217" i="1"/>
  <c r="AK217" i="1"/>
  <c r="AL217" i="1"/>
  <c r="AM217" i="1"/>
  <c r="AN217" i="1"/>
  <c r="AE218" i="1"/>
  <c r="AF218" i="1"/>
  <c r="AG218" i="1"/>
  <c r="AH218" i="1"/>
  <c r="AI218" i="1"/>
  <c r="AJ218" i="1"/>
  <c r="AW218" i="1" s="1"/>
  <c r="AK218" i="1"/>
  <c r="AL218" i="1"/>
  <c r="AY218" i="1" s="1"/>
  <c r="AM218" i="1"/>
  <c r="AN218" i="1"/>
  <c r="AE219" i="1"/>
  <c r="AF219" i="1"/>
  <c r="AS219" i="1" s="1"/>
  <c r="AG219" i="1"/>
  <c r="AH219" i="1"/>
  <c r="AI219" i="1"/>
  <c r="AJ219" i="1"/>
  <c r="AW219" i="1" s="1"/>
  <c r="AK219" i="1"/>
  <c r="AL219" i="1"/>
  <c r="AM219" i="1"/>
  <c r="AN219" i="1"/>
  <c r="BA219" i="1" s="1"/>
  <c r="AE220" i="1"/>
  <c r="AF220" i="1"/>
  <c r="AG220" i="1"/>
  <c r="AH220" i="1"/>
  <c r="AU220" i="1" s="1"/>
  <c r="AI220" i="1"/>
  <c r="AJ220" i="1"/>
  <c r="AK220" i="1"/>
  <c r="AL220" i="1"/>
  <c r="AY220" i="1" s="1"/>
  <c r="AM220" i="1"/>
  <c r="AN220" i="1"/>
  <c r="BA220" i="1" s="1"/>
  <c r="AE221" i="1"/>
  <c r="AF221" i="1"/>
  <c r="AS221" i="1" s="1"/>
  <c r="BB221" i="1" s="1"/>
  <c r="BC221" i="1" s="1"/>
  <c r="AG221" i="1"/>
  <c r="AH221" i="1"/>
  <c r="AI221" i="1"/>
  <c r="AJ221" i="1"/>
  <c r="AW221" i="1" s="1"/>
  <c r="AK221" i="1"/>
  <c r="AL221" i="1"/>
  <c r="AY221" i="1" s="1"/>
  <c r="AM221" i="1"/>
  <c r="AN221" i="1"/>
  <c r="AE222" i="1"/>
  <c r="AF222" i="1"/>
  <c r="AG222" i="1"/>
  <c r="AH222" i="1"/>
  <c r="AU222" i="1" s="1"/>
  <c r="AI222" i="1"/>
  <c r="AJ222" i="1"/>
  <c r="AW222" i="1" s="1"/>
  <c r="AK222" i="1"/>
  <c r="AL222" i="1"/>
  <c r="AY222" i="1" s="1"/>
  <c r="AM222" i="1"/>
  <c r="AN222" i="1"/>
  <c r="AE223" i="1"/>
  <c r="AF223" i="1"/>
  <c r="AG223" i="1"/>
  <c r="AH223" i="1"/>
  <c r="AU223" i="1" s="1"/>
  <c r="AI223" i="1"/>
  <c r="AJ223" i="1"/>
  <c r="AW223" i="1" s="1"/>
  <c r="AK223" i="1"/>
  <c r="AL223" i="1"/>
  <c r="AM223" i="1"/>
  <c r="AN223" i="1"/>
  <c r="BA223" i="1" s="1"/>
  <c r="AE224" i="1"/>
  <c r="AF224" i="1"/>
  <c r="AG224" i="1"/>
  <c r="AH224" i="1"/>
  <c r="AU224" i="1" s="1"/>
  <c r="AI224" i="1"/>
  <c r="AJ224" i="1"/>
  <c r="AK224" i="1"/>
  <c r="AL224" i="1"/>
  <c r="AM224" i="1"/>
  <c r="AN224" i="1"/>
  <c r="BA224" i="1" s="1"/>
  <c r="AE225" i="1"/>
  <c r="AF225" i="1"/>
  <c r="AS225" i="1" s="1"/>
  <c r="AG225" i="1"/>
  <c r="AH225" i="1"/>
  <c r="AI225" i="1"/>
  <c r="AJ225" i="1"/>
  <c r="AW225" i="1" s="1"/>
  <c r="AK225" i="1"/>
  <c r="AL225" i="1"/>
  <c r="AY225" i="1" s="1"/>
  <c r="AM225" i="1"/>
  <c r="AN225" i="1"/>
  <c r="BA225" i="1" s="1"/>
  <c r="AE226" i="1"/>
  <c r="AF226" i="1"/>
  <c r="AG226" i="1"/>
  <c r="AH226" i="1"/>
  <c r="AU226" i="1" s="1"/>
  <c r="AI226" i="1"/>
  <c r="AJ226" i="1"/>
  <c r="AK226" i="1"/>
  <c r="AL226" i="1"/>
  <c r="AY226" i="1" s="1"/>
  <c r="AM226" i="1"/>
  <c r="AN226" i="1"/>
  <c r="AE227" i="1"/>
  <c r="AF227" i="1"/>
  <c r="AS227" i="1" s="1"/>
  <c r="BB227" i="1" s="1"/>
  <c r="BC227" i="1" s="1"/>
  <c r="AG227" i="1"/>
  <c r="AH227" i="1"/>
  <c r="AU227" i="1" s="1"/>
  <c r="AI227" i="1"/>
  <c r="AJ227" i="1"/>
  <c r="AW227" i="1" s="1"/>
  <c r="AK227" i="1"/>
  <c r="AL227" i="1"/>
  <c r="AM227" i="1"/>
  <c r="AN227" i="1"/>
  <c r="AE228" i="1"/>
  <c r="AF228" i="1"/>
  <c r="AG228" i="1"/>
  <c r="AH228" i="1"/>
  <c r="AU228" i="1" s="1"/>
  <c r="AI228" i="1"/>
  <c r="AJ228" i="1"/>
  <c r="AK228" i="1"/>
  <c r="AL228" i="1"/>
  <c r="AY228" i="1" s="1"/>
  <c r="AM228" i="1"/>
  <c r="AN228" i="1"/>
  <c r="AE229" i="1"/>
  <c r="AF229" i="1"/>
  <c r="AS229" i="1" s="1"/>
  <c r="BB229" i="1" s="1"/>
  <c r="BC229" i="1" s="1"/>
  <c r="AG229" i="1"/>
  <c r="AH229" i="1"/>
  <c r="AI229" i="1"/>
  <c r="AJ229" i="1"/>
  <c r="AW229" i="1" s="1"/>
  <c r="AK229" i="1"/>
  <c r="AL229" i="1"/>
  <c r="AY229" i="1" s="1"/>
  <c r="AM229" i="1"/>
  <c r="AN229" i="1"/>
  <c r="AE230" i="1"/>
  <c r="AF230" i="1"/>
  <c r="AG230" i="1"/>
  <c r="AH230" i="1"/>
  <c r="AU230" i="1" s="1"/>
  <c r="AI230" i="1"/>
  <c r="AJ230" i="1"/>
  <c r="AW230" i="1" s="1"/>
  <c r="AK230" i="1"/>
  <c r="AL230" i="1"/>
  <c r="AY230" i="1" s="1"/>
  <c r="AM230" i="1"/>
  <c r="AN230" i="1"/>
  <c r="AE231" i="1"/>
  <c r="AF231" i="1"/>
  <c r="AS231" i="1" s="1"/>
  <c r="AG231" i="1"/>
  <c r="AH231" i="1"/>
  <c r="AI231" i="1"/>
  <c r="AJ231" i="1"/>
  <c r="AW231" i="1" s="1"/>
  <c r="AK231" i="1"/>
  <c r="AL231" i="1"/>
  <c r="AM231" i="1"/>
  <c r="AN231" i="1"/>
  <c r="AE232" i="1"/>
  <c r="AF232" i="1"/>
  <c r="AS232" i="1" s="1"/>
  <c r="AG232" i="1"/>
  <c r="AH232" i="1"/>
  <c r="AU232" i="1" s="1"/>
  <c r="AI232" i="1"/>
  <c r="AJ232" i="1"/>
  <c r="AK232" i="1"/>
  <c r="AL232" i="1"/>
  <c r="AY232" i="1" s="1"/>
  <c r="AM232" i="1"/>
  <c r="AN232" i="1"/>
  <c r="BA232" i="1" s="1"/>
  <c r="AE233" i="1"/>
  <c r="AF233" i="1"/>
  <c r="AS233" i="1" s="1"/>
  <c r="AG233" i="1"/>
  <c r="AH233" i="1"/>
  <c r="AI233" i="1"/>
  <c r="AJ233" i="1"/>
  <c r="AW233" i="1" s="1"/>
  <c r="AK233" i="1"/>
  <c r="AL233" i="1"/>
  <c r="AY233" i="1" s="1"/>
  <c r="AM233" i="1"/>
  <c r="AN233" i="1"/>
  <c r="BA233" i="1" s="1"/>
  <c r="AE234" i="1"/>
  <c r="AF234" i="1"/>
  <c r="AG234" i="1"/>
  <c r="AH234" i="1"/>
  <c r="AU234" i="1" s="1"/>
  <c r="AI234" i="1"/>
  <c r="AJ234" i="1"/>
  <c r="AW234" i="1" s="1"/>
  <c r="AK234" i="1"/>
  <c r="AL234" i="1"/>
  <c r="AY234" i="1" s="1"/>
  <c r="AM234" i="1"/>
  <c r="AN234" i="1"/>
  <c r="AE235" i="1"/>
  <c r="AF235" i="1"/>
  <c r="AS235" i="1" s="1"/>
  <c r="BB235" i="1" s="1"/>
  <c r="BC235" i="1" s="1"/>
  <c r="AG235" i="1"/>
  <c r="AH235" i="1"/>
  <c r="AI235" i="1"/>
  <c r="AJ235" i="1"/>
  <c r="AW235" i="1" s="1"/>
  <c r="AK235" i="1"/>
  <c r="AL235" i="1"/>
  <c r="AM235" i="1"/>
  <c r="AN235" i="1"/>
  <c r="BA235" i="1" s="1"/>
  <c r="AE236" i="1"/>
  <c r="AF236" i="1"/>
  <c r="AG236" i="1"/>
  <c r="AH236" i="1"/>
  <c r="AU236" i="1" s="1"/>
  <c r="AI236" i="1"/>
  <c r="AJ236" i="1"/>
  <c r="AK236" i="1"/>
  <c r="AL236" i="1"/>
  <c r="AY236" i="1" s="1"/>
  <c r="AM236" i="1"/>
  <c r="AN236" i="1"/>
  <c r="BA236" i="1" s="1"/>
  <c r="AE237" i="1"/>
  <c r="AF237" i="1"/>
  <c r="AS237" i="1" s="1"/>
  <c r="AG237" i="1"/>
  <c r="AH237" i="1"/>
  <c r="AI237" i="1"/>
  <c r="AJ237" i="1"/>
  <c r="AW237" i="1" s="1"/>
  <c r="AK237" i="1"/>
  <c r="AL237" i="1"/>
  <c r="AY237" i="1" s="1"/>
  <c r="AM237" i="1"/>
  <c r="AN237" i="1"/>
  <c r="BA237" i="1" s="1"/>
  <c r="AE238" i="1"/>
  <c r="AF238" i="1"/>
  <c r="AG238" i="1"/>
  <c r="AH238" i="1"/>
  <c r="AI238" i="1"/>
  <c r="AJ238" i="1"/>
  <c r="AW238" i="1" s="1"/>
  <c r="AK238" i="1"/>
  <c r="AL238" i="1"/>
  <c r="AY238" i="1" s="1"/>
  <c r="AM238" i="1"/>
  <c r="AN238" i="1"/>
  <c r="AE239" i="1"/>
  <c r="AF239" i="1"/>
  <c r="AS239" i="1" s="1"/>
  <c r="BB239" i="1" s="1"/>
  <c r="BC239" i="1" s="1"/>
  <c r="AG239" i="1"/>
  <c r="AH239" i="1"/>
  <c r="AI239" i="1"/>
  <c r="AJ239" i="1"/>
  <c r="AW239" i="1" s="1"/>
  <c r="AK239" i="1"/>
  <c r="AL239" i="1"/>
  <c r="AM239" i="1"/>
  <c r="AN239" i="1"/>
  <c r="BA239" i="1" s="1"/>
  <c r="AE240" i="1"/>
  <c r="AF240" i="1"/>
  <c r="AS240" i="1" s="1"/>
  <c r="BB240" i="1" s="1"/>
  <c r="BC240" i="1" s="1"/>
  <c r="AG240" i="1"/>
  <c r="AH240" i="1"/>
  <c r="AU240" i="1" s="1"/>
  <c r="AI240" i="1"/>
  <c r="AJ240" i="1"/>
  <c r="AK240" i="1"/>
  <c r="AL240" i="1"/>
  <c r="AY240" i="1" s="1"/>
  <c r="AM240" i="1"/>
  <c r="AN240" i="1"/>
  <c r="BA240" i="1" s="1"/>
  <c r="AE241" i="1"/>
  <c r="AF241" i="1"/>
  <c r="AS241" i="1" s="1"/>
  <c r="BB241" i="1" s="1"/>
  <c r="BC241" i="1" s="1"/>
  <c r="AG241" i="1"/>
  <c r="AH241" i="1"/>
  <c r="AI241" i="1"/>
  <c r="AJ241" i="1"/>
  <c r="AW241" i="1" s="1"/>
  <c r="AK241" i="1"/>
  <c r="AL241" i="1"/>
  <c r="AY241" i="1" s="1"/>
  <c r="AM241" i="1"/>
  <c r="AN241" i="1"/>
  <c r="BA241" i="1" s="1"/>
  <c r="AE242" i="1"/>
  <c r="AF242" i="1"/>
  <c r="AG242" i="1"/>
  <c r="AH242" i="1"/>
  <c r="AU242" i="1" s="1"/>
  <c r="AI242" i="1"/>
  <c r="AJ242" i="1"/>
  <c r="AW242" i="1" s="1"/>
  <c r="AK242" i="1"/>
  <c r="AL242" i="1"/>
  <c r="AY242" i="1" s="1"/>
  <c r="AM242" i="1"/>
  <c r="AN242" i="1"/>
  <c r="AE243" i="1"/>
  <c r="AF243" i="1"/>
  <c r="AS243" i="1" s="1"/>
  <c r="BB243" i="1" s="1"/>
  <c r="BC243" i="1" s="1"/>
  <c r="AG243" i="1"/>
  <c r="AH243" i="1"/>
  <c r="AI243" i="1"/>
  <c r="AJ243" i="1"/>
  <c r="AW243" i="1" s="1"/>
  <c r="AK243" i="1"/>
  <c r="AL243" i="1"/>
  <c r="AM243" i="1"/>
  <c r="AN243" i="1"/>
  <c r="BA243" i="1" s="1"/>
  <c r="AE244" i="1"/>
  <c r="AF244" i="1"/>
  <c r="AS244" i="1" s="1"/>
  <c r="BB244" i="1" s="1"/>
  <c r="BC244" i="1" s="1"/>
  <c r="AG244" i="1"/>
  <c r="AH244" i="1"/>
  <c r="AU244" i="1" s="1"/>
  <c r="AI244" i="1"/>
  <c r="AJ244" i="1"/>
  <c r="AK244" i="1"/>
  <c r="AL244" i="1"/>
  <c r="AY244" i="1" s="1"/>
  <c r="AM244" i="1"/>
  <c r="AN244" i="1"/>
  <c r="BA244" i="1" s="1"/>
  <c r="AE245" i="1"/>
  <c r="AF245" i="1"/>
  <c r="AS245" i="1" s="1"/>
  <c r="BB245" i="1" s="1"/>
  <c r="BC245" i="1" s="1"/>
  <c r="AG245" i="1"/>
  <c r="AH245" i="1"/>
  <c r="AI245" i="1"/>
  <c r="AJ245" i="1"/>
  <c r="AW245" i="1" s="1"/>
  <c r="AK245" i="1"/>
  <c r="AL245" i="1"/>
  <c r="AY245" i="1" s="1"/>
  <c r="AM245" i="1"/>
  <c r="AN245" i="1"/>
  <c r="BA245" i="1" s="1"/>
  <c r="AE246" i="1"/>
  <c r="AF246" i="1"/>
  <c r="AG246" i="1"/>
  <c r="AH246" i="1"/>
  <c r="AU246" i="1" s="1"/>
  <c r="AI246" i="1"/>
  <c r="AJ246" i="1"/>
  <c r="AW246" i="1" s="1"/>
  <c r="AK246" i="1"/>
  <c r="AL246" i="1"/>
  <c r="AY246" i="1" s="1"/>
  <c r="AM246" i="1"/>
  <c r="AN246" i="1"/>
  <c r="AE247" i="1"/>
  <c r="AF247" i="1"/>
  <c r="AS247" i="1" s="1"/>
  <c r="BB247" i="1" s="1"/>
  <c r="BC247" i="1" s="1"/>
  <c r="AG247" i="1"/>
  <c r="AH247" i="1"/>
  <c r="AU247" i="1" s="1"/>
  <c r="AI247" i="1"/>
  <c r="AJ247" i="1"/>
  <c r="AW247" i="1" s="1"/>
  <c r="AK247" i="1"/>
  <c r="AL247" i="1"/>
  <c r="AM247" i="1"/>
  <c r="AN247" i="1"/>
  <c r="BA247" i="1" s="1"/>
  <c r="AE248" i="1"/>
  <c r="AF248" i="1"/>
  <c r="AS248" i="1" s="1"/>
  <c r="BB248" i="1" s="1"/>
  <c r="BC248" i="1" s="1"/>
  <c r="AG248" i="1"/>
  <c r="AH248" i="1"/>
  <c r="AU248" i="1" s="1"/>
  <c r="AI248" i="1"/>
  <c r="AJ248" i="1"/>
  <c r="AK248" i="1"/>
  <c r="AL248" i="1"/>
  <c r="AY248" i="1" s="1"/>
  <c r="AM248" i="1"/>
  <c r="AN248" i="1"/>
  <c r="BA248" i="1" s="1"/>
  <c r="AE249" i="1"/>
  <c r="AF249" i="1"/>
  <c r="AS249" i="1" s="1"/>
  <c r="AG249" i="1"/>
  <c r="AH249" i="1"/>
  <c r="AI249" i="1"/>
  <c r="AJ249" i="1"/>
  <c r="AW249" i="1" s="1"/>
  <c r="AK249" i="1"/>
  <c r="AL249" i="1"/>
  <c r="AY249" i="1" s="1"/>
  <c r="AM249" i="1"/>
  <c r="AN249" i="1"/>
  <c r="BA249" i="1" s="1"/>
  <c r="AE250" i="1"/>
  <c r="AF250" i="1"/>
  <c r="AG250" i="1"/>
  <c r="AH250" i="1"/>
  <c r="AU250" i="1" s="1"/>
  <c r="AI250" i="1"/>
  <c r="AJ250" i="1"/>
  <c r="AW250" i="1" s="1"/>
  <c r="AK250" i="1"/>
  <c r="AL250" i="1"/>
  <c r="AY250" i="1" s="1"/>
  <c r="AM250" i="1"/>
  <c r="AN250" i="1"/>
  <c r="AE251" i="1"/>
  <c r="AF251" i="1"/>
  <c r="AS251" i="1" s="1"/>
  <c r="AG251" i="1"/>
  <c r="AH251" i="1"/>
  <c r="AI251" i="1"/>
  <c r="AJ251" i="1"/>
  <c r="AW251" i="1" s="1"/>
  <c r="AK251" i="1"/>
  <c r="AL251" i="1"/>
  <c r="AM251" i="1"/>
  <c r="AN251" i="1"/>
  <c r="BA251" i="1" s="1"/>
  <c r="AE252" i="1"/>
  <c r="AF252" i="1"/>
  <c r="AG252" i="1"/>
  <c r="AH252" i="1"/>
  <c r="AU252" i="1" s="1"/>
  <c r="AI252" i="1"/>
  <c r="AJ252" i="1"/>
  <c r="AK252" i="1"/>
  <c r="AL252" i="1"/>
  <c r="AY252" i="1" s="1"/>
  <c r="AM252" i="1"/>
  <c r="AN252" i="1"/>
  <c r="BA252" i="1" s="1"/>
  <c r="AE253" i="1"/>
  <c r="AF253" i="1"/>
  <c r="AS253" i="1" s="1"/>
  <c r="BB253" i="1" s="1"/>
  <c r="BC253" i="1" s="1"/>
  <c r="AG253" i="1"/>
  <c r="AH253" i="1"/>
  <c r="AI253" i="1"/>
  <c r="AJ253" i="1"/>
  <c r="AW253" i="1" s="1"/>
  <c r="AK253" i="1"/>
  <c r="AL253" i="1"/>
  <c r="AY253" i="1" s="1"/>
  <c r="AM253" i="1"/>
  <c r="AN253" i="1"/>
  <c r="BA253" i="1" s="1"/>
  <c r="AE254" i="1"/>
  <c r="AF254" i="1"/>
  <c r="AG254" i="1"/>
  <c r="AH254" i="1"/>
  <c r="AI254" i="1"/>
  <c r="AJ254" i="1"/>
  <c r="AW254" i="1" s="1"/>
  <c r="AK254" i="1"/>
  <c r="AL254" i="1"/>
  <c r="AY254" i="1" s="1"/>
  <c r="AM254" i="1"/>
  <c r="AN254" i="1"/>
  <c r="AE255" i="1"/>
  <c r="AF255" i="1"/>
  <c r="AS255" i="1" s="1"/>
  <c r="BB255" i="1" s="1"/>
  <c r="BC255" i="1" s="1"/>
  <c r="AG255" i="1"/>
  <c r="AH255" i="1"/>
  <c r="AU255" i="1" s="1"/>
  <c r="AI255" i="1"/>
  <c r="AJ255" i="1"/>
  <c r="AW255" i="1" s="1"/>
  <c r="AK255" i="1"/>
  <c r="AL255" i="1"/>
  <c r="AM255" i="1"/>
  <c r="AN255" i="1"/>
  <c r="BA255" i="1" s="1"/>
  <c r="AE256" i="1"/>
  <c r="AF256" i="1"/>
  <c r="AS256" i="1" s="1"/>
  <c r="BB256" i="1" s="1"/>
  <c r="BC256" i="1" s="1"/>
  <c r="AG256" i="1"/>
  <c r="AH256" i="1"/>
  <c r="AU256" i="1" s="1"/>
  <c r="AI256" i="1"/>
  <c r="AJ256" i="1"/>
  <c r="AK256" i="1"/>
  <c r="AL256" i="1"/>
  <c r="AY256" i="1" s="1"/>
  <c r="AM256" i="1"/>
  <c r="AN256" i="1"/>
  <c r="BA256" i="1" s="1"/>
  <c r="AE257" i="1"/>
  <c r="AF257" i="1"/>
  <c r="AS257" i="1" s="1"/>
  <c r="BB257" i="1" s="1"/>
  <c r="BC257" i="1" s="1"/>
  <c r="AG257" i="1"/>
  <c r="AH257" i="1"/>
  <c r="AI257" i="1"/>
  <c r="AJ257" i="1"/>
  <c r="AW257" i="1" s="1"/>
  <c r="AK257" i="1"/>
  <c r="AL257" i="1"/>
  <c r="AY257" i="1" s="1"/>
  <c r="AM257" i="1"/>
  <c r="AN257" i="1"/>
  <c r="BA257" i="1" s="1"/>
  <c r="AE258" i="1"/>
  <c r="AF258" i="1"/>
  <c r="AG258" i="1"/>
  <c r="AH258" i="1"/>
  <c r="AU258" i="1" s="1"/>
  <c r="AI258" i="1"/>
  <c r="AJ258" i="1"/>
  <c r="AW258" i="1" s="1"/>
  <c r="AK258" i="1"/>
  <c r="AL258" i="1"/>
  <c r="AY258" i="1" s="1"/>
  <c r="AM258" i="1"/>
  <c r="AN258" i="1"/>
  <c r="AE259" i="1"/>
  <c r="AF259" i="1"/>
  <c r="AS259" i="1" s="1"/>
  <c r="BB259" i="1" s="1"/>
  <c r="BC259" i="1" s="1"/>
  <c r="AG259" i="1"/>
  <c r="AH259" i="1"/>
  <c r="AI259" i="1"/>
  <c r="AJ259" i="1"/>
  <c r="AW259" i="1" s="1"/>
  <c r="AK259" i="1"/>
  <c r="AL259" i="1"/>
  <c r="AM259" i="1"/>
  <c r="AN259" i="1"/>
  <c r="BA259" i="1" s="1"/>
  <c r="AE260" i="1"/>
  <c r="AF260" i="1"/>
  <c r="AS260" i="1" s="1"/>
  <c r="BB260" i="1" s="1"/>
  <c r="BC260" i="1" s="1"/>
  <c r="AG260" i="1"/>
  <c r="AH260" i="1"/>
  <c r="AU260" i="1" s="1"/>
  <c r="AI260" i="1"/>
  <c r="AJ260" i="1"/>
  <c r="AK260" i="1"/>
  <c r="AL260" i="1"/>
  <c r="AY260" i="1" s="1"/>
  <c r="AM260" i="1"/>
  <c r="AN260" i="1"/>
  <c r="BA260" i="1" s="1"/>
  <c r="AE261" i="1"/>
  <c r="AF261" i="1"/>
  <c r="AS261" i="1" s="1"/>
  <c r="BB261" i="1" s="1"/>
  <c r="BC261" i="1" s="1"/>
  <c r="AG261" i="1"/>
  <c r="AH261" i="1"/>
  <c r="AI261" i="1"/>
  <c r="AJ261" i="1"/>
  <c r="AW261" i="1" s="1"/>
  <c r="AK261" i="1"/>
  <c r="AL261" i="1"/>
  <c r="AY261" i="1" s="1"/>
  <c r="AM261" i="1"/>
  <c r="AN261" i="1"/>
  <c r="AE262" i="1"/>
  <c r="AF262" i="1"/>
  <c r="AG262" i="1"/>
  <c r="AH262" i="1"/>
  <c r="AU262" i="1" s="1"/>
  <c r="AI262" i="1"/>
  <c r="AJ262" i="1"/>
  <c r="AW262" i="1" s="1"/>
  <c r="AK262" i="1"/>
  <c r="AL262" i="1"/>
  <c r="AY262" i="1" s="1"/>
  <c r="AM262" i="1"/>
  <c r="AN262" i="1"/>
  <c r="AE263" i="1"/>
  <c r="AF263" i="1"/>
  <c r="AS263" i="1" s="1"/>
  <c r="BB263" i="1" s="1"/>
  <c r="BC263" i="1" s="1"/>
  <c r="AG263" i="1"/>
  <c r="AH263" i="1"/>
  <c r="AU263" i="1" s="1"/>
  <c r="AI263" i="1"/>
  <c r="AJ263" i="1"/>
  <c r="AW263" i="1" s="1"/>
  <c r="AK263" i="1"/>
  <c r="AL263" i="1"/>
  <c r="AM263" i="1"/>
  <c r="AN263" i="1"/>
  <c r="BA263" i="1" s="1"/>
  <c r="AE264" i="1"/>
  <c r="AF264" i="1"/>
  <c r="AS264" i="1" s="1"/>
  <c r="BB264" i="1" s="1"/>
  <c r="BC264" i="1" s="1"/>
  <c r="AG264" i="1"/>
  <c r="AH264" i="1"/>
  <c r="AU264" i="1" s="1"/>
  <c r="AI264" i="1"/>
  <c r="AJ264" i="1"/>
  <c r="AK264" i="1"/>
  <c r="AL264" i="1"/>
  <c r="AY264" i="1" s="1"/>
  <c r="AM264" i="1"/>
  <c r="AN264" i="1"/>
  <c r="BA264" i="1" s="1"/>
  <c r="AE265" i="1"/>
  <c r="AF265" i="1"/>
  <c r="AS265" i="1" s="1"/>
  <c r="BB265" i="1" s="1"/>
  <c r="BC265" i="1" s="1"/>
  <c r="AG265" i="1"/>
  <c r="AH265" i="1"/>
  <c r="AI265" i="1"/>
  <c r="AJ265" i="1"/>
  <c r="AW265" i="1" s="1"/>
  <c r="AK265" i="1"/>
  <c r="AL265" i="1"/>
  <c r="AY265" i="1" s="1"/>
  <c r="AM265" i="1"/>
  <c r="AN265" i="1"/>
  <c r="AE266" i="1"/>
  <c r="AF266" i="1"/>
  <c r="AG266" i="1"/>
  <c r="AH266" i="1"/>
  <c r="AU266" i="1" s="1"/>
  <c r="AI266" i="1"/>
  <c r="AJ266" i="1"/>
  <c r="AW266" i="1" s="1"/>
  <c r="AK266" i="1"/>
  <c r="AL266" i="1"/>
  <c r="AY266" i="1" s="1"/>
  <c r="AM266" i="1"/>
  <c r="AN266" i="1"/>
  <c r="AE267" i="1"/>
  <c r="AF267" i="1"/>
  <c r="AS267" i="1" s="1"/>
  <c r="AG267" i="1"/>
  <c r="AH267" i="1"/>
  <c r="AI267" i="1"/>
  <c r="AJ267" i="1"/>
  <c r="AW267" i="1" s="1"/>
  <c r="AK267" i="1"/>
  <c r="AL267" i="1"/>
  <c r="AM267" i="1"/>
  <c r="AN267" i="1"/>
  <c r="BA267" i="1" s="1"/>
  <c r="AE268" i="1"/>
  <c r="AF268" i="1"/>
  <c r="AG268" i="1"/>
  <c r="AH268" i="1"/>
  <c r="AI268" i="1"/>
  <c r="AJ268" i="1"/>
  <c r="AK268" i="1"/>
  <c r="AL268" i="1"/>
  <c r="AM268" i="1"/>
  <c r="AN268" i="1"/>
  <c r="BA268" i="1" s="1"/>
  <c r="AE269" i="1"/>
  <c r="AF269" i="1"/>
  <c r="AS269" i="1" s="1"/>
  <c r="BB269" i="1" s="1"/>
  <c r="BC269" i="1" s="1"/>
  <c r="AG269" i="1"/>
  <c r="AH269" i="1"/>
  <c r="AI269" i="1"/>
  <c r="AJ269" i="1"/>
  <c r="AW269" i="1" s="1"/>
  <c r="AK269" i="1"/>
  <c r="AL269" i="1"/>
  <c r="AY269" i="1" s="1"/>
  <c r="AM269" i="1"/>
  <c r="AN269" i="1"/>
  <c r="BA269" i="1" s="1"/>
  <c r="AE270" i="1"/>
  <c r="AF270" i="1"/>
  <c r="AG270" i="1"/>
  <c r="AH270" i="1"/>
  <c r="AU270" i="1" s="1"/>
  <c r="AI270" i="1"/>
  <c r="AJ270" i="1"/>
  <c r="AW270" i="1" s="1"/>
  <c r="AK270" i="1"/>
  <c r="AL270" i="1"/>
  <c r="AY270" i="1" s="1"/>
  <c r="AM270" i="1"/>
  <c r="AN270" i="1"/>
  <c r="AE271" i="1"/>
  <c r="AF271" i="1"/>
  <c r="AG271" i="1"/>
  <c r="AH271" i="1"/>
  <c r="AI271" i="1"/>
  <c r="AJ271" i="1"/>
  <c r="AW271" i="1" s="1"/>
  <c r="AK271" i="1"/>
  <c r="AL271" i="1"/>
  <c r="AM271" i="1"/>
  <c r="AN271" i="1"/>
  <c r="BA271" i="1" s="1"/>
  <c r="AE272" i="1"/>
  <c r="AF272" i="1"/>
  <c r="AG272" i="1"/>
  <c r="AH272" i="1"/>
  <c r="AU272" i="1" s="1"/>
  <c r="AI272" i="1"/>
  <c r="AJ272" i="1"/>
  <c r="AK272" i="1"/>
  <c r="AL272" i="1"/>
  <c r="AM272" i="1"/>
  <c r="AN272" i="1"/>
  <c r="BA272" i="1" s="1"/>
  <c r="AE273" i="1"/>
  <c r="AF273" i="1"/>
  <c r="AS273" i="1" s="1"/>
  <c r="AG273" i="1"/>
  <c r="AH273" i="1"/>
  <c r="AI273" i="1"/>
  <c r="AJ273" i="1"/>
  <c r="AW273" i="1" s="1"/>
  <c r="AK273" i="1"/>
  <c r="AL273" i="1"/>
  <c r="AY273" i="1" s="1"/>
  <c r="AM273" i="1"/>
  <c r="AN273" i="1"/>
  <c r="BA273" i="1" s="1"/>
  <c r="AE274" i="1"/>
  <c r="AF274" i="1"/>
  <c r="AG274" i="1"/>
  <c r="AH274" i="1"/>
  <c r="AU274" i="1" s="1"/>
  <c r="AI274" i="1"/>
  <c r="AJ274" i="1"/>
  <c r="AW274" i="1" s="1"/>
  <c r="AK274" i="1"/>
  <c r="AL274" i="1"/>
  <c r="AY274" i="1" s="1"/>
  <c r="AM274" i="1"/>
  <c r="AN274" i="1"/>
  <c r="AE275" i="1"/>
  <c r="AF275" i="1"/>
  <c r="AS275" i="1" s="1"/>
  <c r="BB275" i="1" s="1"/>
  <c r="BC275" i="1" s="1"/>
  <c r="AG275" i="1"/>
  <c r="AH275" i="1"/>
  <c r="AU275" i="1" s="1"/>
  <c r="AI275" i="1"/>
  <c r="AJ275" i="1"/>
  <c r="AW275" i="1" s="1"/>
  <c r="AK275" i="1"/>
  <c r="AL275" i="1"/>
  <c r="AM275" i="1"/>
  <c r="AN275" i="1"/>
  <c r="BA275" i="1" s="1"/>
  <c r="AE276" i="1"/>
  <c r="AF276" i="1"/>
  <c r="AS276" i="1" s="1"/>
  <c r="BB276" i="1" s="1"/>
  <c r="BC276" i="1" s="1"/>
  <c r="AG276" i="1"/>
  <c r="AH276" i="1"/>
  <c r="AU276" i="1" s="1"/>
  <c r="AI276" i="1"/>
  <c r="AJ276" i="1"/>
  <c r="AK276" i="1"/>
  <c r="AL276" i="1"/>
  <c r="AM276" i="1"/>
  <c r="AN276" i="1"/>
  <c r="BA276" i="1" s="1"/>
  <c r="AE277" i="1"/>
  <c r="AF277" i="1"/>
  <c r="AS277" i="1" s="1"/>
  <c r="BB277" i="1" s="1"/>
  <c r="BC277" i="1" s="1"/>
  <c r="AG277" i="1"/>
  <c r="AH277" i="1"/>
  <c r="AI277" i="1"/>
  <c r="AJ277" i="1"/>
  <c r="AW277" i="1" s="1"/>
  <c r="AK277" i="1"/>
  <c r="AL277" i="1"/>
  <c r="AY277" i="1" s="1"/>
  <c r="AM277" i="1"/>
  <c r="AN277" i="1"/>
  <c r="AE278" i="1"/>
  <c r="AF278" i="1"/>
  <c r="AG278" i="1"/>
  <c r="AH278" i="1"/>
  <c r="AU278" i="1" s="1"/>
  <c r="AI278" i="1"/>
  <c r="AJ278" i="1"/>
  <c r="AW278" i="1" s="1"/>
  <c r="AK278" i="1"/>
  <c r="AL278" i="1"/>
  <c r="AY278" i="1" s="1"/>
  <c r="AM278" i="1"/>
  <c r="AN278" i="1"/>
  <c r="AE279" i="1"/>
  <c r="AF279" i="1"/>
  <c r="AS279" i="1" s="1"/>
  <c r="BB279" i="1" s="1"/>
  <c r="BC279" i="1" s="1"/>
  <c r="AG279" i="1"/>
  <c r="AH279" i="1"/>
  <c r="AU279" i="1" s="1"/>
  <c r="AI279" i="1"/>
  <c r="AJ279" i="1"/>
  <c r="AW279" i="1" s="1"/>
  <c r="AK279" i="1"/>
  <c r="AL279" i="1"/>
  <c r="AM279" i="1"/>
  <c r="AN279" i="1"/>
  <c r="BA279" i="1" s="1"/>
  <c r="AE280" i="1"/>
  <c r="AF280" i="1"/>
  <c r="AS280" i="1" s="1"/>
  <c r="BB280" i="1" s="1"/>
  <c r="BC280" i="1" s="1"/>
  <c r="AG280" i="1"/>
  <c r="AH280" i="1"/>
  <c r="AU280" i="1" s="1"/>
  <c r="AI280" i="1"/>
  <c r="AJ280" i="1"/>
  <c r="AK280" i="1"/>
  <c r="AL280" i="1"/>
  <c r="AY280" i="1" s="1"/>
  <c r="AM280" i="1"/>
  <c r="AN280" i="1"/>
  <c r="BA280" i="1" s="1"/>
  <c r="AE281" i="1"/>
  <c r="AF281" i="1"/>
  <c r="AS281" i="1" s="1"/>
  <c r="BB281" i="1" s="1"/>
  <c r="BC281" i="1" s="1"/>
  <c r="AG281" i="1"/>
  <c r="AH281" i="1"/>
  <c r="AI281" i="1"/>
  <c r="AJ281" i="1"/>
  <c r="AW281" i="1" s="1"/>
  <c r="AK281" i="1"/>
  <c r="AL281" i="1"/>
  <c r="AY281" i="1" s="1"/>
  <c r="AM281" i="1"/>
  <c r="AN281" i="1"/>
  <c r="BA281" i="1" s="1"/>
  <c r="AE282" i="1"/>
  <c r="AF282" i="1"/>
  <c r="AG282" i="1"/>
  <c r="AH282" i="1"/>
  <c r="AU282" i="1" s="1"/>
  <c r="AI282" i="1"/>
  <c r="AJ282" i="1"/>
  <c r="AW282" i="1" s="1"/>
  <c r="AK282" i="1"/>
  <c r="AL282" i="1"/>
  <c r="AY282" i="1" s="1"/>
  <c r="AM282" i="1"/>
  <c r="AN282" i="1"/>
  <c r="AE283" i="1"/>
  <c r="AF283" i="1"/>
  <c r="AS283" i="1" s="1"/>
  <c r="BB283" i="1" s="1"/>
  <c r="BC283" i="1" s="1"/>
  <c r="AG283" i="1"/>
  <c r="AH283" i="1"/>
  <c r="AU283" i="1" s="1"/>
  <c r="AI283" i="1"/>
  <c r="AJ283" i="1"/>
  <c r="AW283" i="1" s="1"/>
  <c r="AK283" i="1"/>
  <c r="AL283" i="1"/>
  <c r="AM283" i="1"/>
  <c r="AN283" i="1"/>
  <c r="BA283" i="1" s="1"/>
  <c r="AE284" i="1"/>
  <c r="AF284" i="1"/>
  <c r="AG284" i="1"/>
  <c r="AH284" i="1"/>
  <c r="AU284" i="1" s="1"/>
  <c r="AI284" i="1"/>
  <c r="AJ284" i="1"/>
  <c r="AK284" i="1"/>
  <c r="AL284" i="1"/>
  <c r="AY284" i="1" s="1"/>
  <c r="AM284" i="1"/>
  <c r="AN284" i="1"/>
  <c r="BA284" i="1" s="1"/>
  <c r="AE285" i="1"/>
  <c r="AF285" i="1"/>
  <c r="AS285" i="1" s="1"/>
  <c r="AG285" i="1"/>
  <c r="AH285" i="1"/>
  <c r="AI285" i="1"/>
  <c r="AJ285" i="1"/>
  <c r="AK285" i="1"/>
  <c r="AL285" i="1"/>
  <c r="AY285" i="1" s="1"/>
  <c r="AM285" i="1"/>
  <c r="AN285" i="1"/>
  <c r="BA285" i="1" s="1"/>
  <c r="AE286" i="1"/>
  <c r="AF286" i="1"/>
  <c r="AG286" i="1"/>
  <c r="AH286" i="1"/>
  <c r="AU286" i="1" s="1"/>
  <c r="AI286" i="1"/>
  <c r="AJ286" i="1"/>
  <c r="AW286" i="1" s="1"/>
  <c r="AK286" i="1"/>
  <c r="AL286" i="1"/>
  <c r="AY286" i="1" s="1"/>
  <c r="AM286" i="1"/>
  <c r="AN286" i="1"/>
  <c r="AE287" i="1"/>
  <c r="AF287" i="1"/>
  <c r="AS287" i="1" s="1"/>
  <c r="BB287" i="1" s="1"/>
  <c r="BC287" i="1" s="1"/>
  <c r="AG287" i="1"/>
  <c r="AH287" i="1"/>
  <c r="AI287" i="1"/>
  <c r="AJ287" i="1"/>
  <c r="AW287" i="1" s="1"/>
  <c r="AK287" i="1"/>
  <c r="AL287" i="1"/>
  <c r="AM287" i="1"/>
  <c r="AN287" i="1"/>
  <c r="BA287" i="1" s="1"/>
  <c r="AE288" i="1"/>
  <c r="AF288" i="1"/>
  <c r="AG288" i="1"/>
  <c r="AH288" i="1"/>
  <c r="AU288" i="1" s="1"/>
  <c r="AI288" i="1"/>
  <c r="AJ288" i="1"/>
  <c r="AK288" i="1"/>
  <c r="AL288" i="1"/>
  <c r="AM288" i="1"/>
  <c r="AN288" i="1"/>
  <c r="BA288" i="1" s="1"/>
  <c r="AE289" i="1"/>
  <c r="AF289" i="1"/>
  <c r="AS289" i="1" s="1"/>
  <c r="BB289" i="1" s="1"/>
  <c r="BC289" i="1" s="1"/>
  <c r="AG289" i="1"/>
  <c r="AH289" i="1"/>
  <c r="AI289" i="1"/>
  <c r="AJ289" i="1"/>
  <c r="AW289" i="1" s="1"/>
  <c r="AK289" i="1"/>
  <c r="AL289" i="1"/>
  <c r="AY289" i="1" s="1"/>
  <c r="AM289" i="1"/>
  <c r="AN289" i="1"/>
  <c r="AE290" i="1"/>
  <c r="AF290" i="1"/>
  <c r="AG290" i="1"/>
  <c r="AH290" i="1"/>
  <c r="AI290" i="1"/>
  <c r="AJ290" i="1"/>
  <c r="AW290" i="1" s="1"/>
  <c r="AK290" i="1"/>
  <c r="AL290" i="1"/>
  <c r="AY290" i="1" s="1"/>
  <c r="AM290" i="1"/>
  <c r="AN290" i="1"/>
  <c r="AE291" i="1"/>
  <c r="AF291" i="1"/>
  <c r="AS291" i="1" s="1"/>
  <c r="BB291" i="1" s="1"/>
  <c r="BC291" i="1" s="1"/>
  <c r="AG291" i="1"/>
  <c r="AH291" i="1"/>
  <c r="AU291" i="1" s="1"/>
  <c r="AI291" i="1"/>
  <c r="AJ291" i="1"/>
  <c r="AW291" i="1" s="1"/>
  <c r="AK291" i="1"/>
  <c r="AL291" i="1"/>
  <c r="AM291" i="1"/>
  <c r="AN291" i="1"/>
  <c r="BA291" i="1" s="1"/>
  <c r="AE292" i="1"/>
  <c r="AF292" i="1"/>
  <c r="AS292" i="1" s="1"/>
  <c r="BB292" i="1" s="1"/>
  <c r="BC292" i="1" s="1"/>
  <c r="AG292" i="1"/>
  <c r="AH292" i="1"/>
  <c r="AU292" i="1" s="1"/>
  <c r="AI292" i="1"/>
  <c r="AJ292" i="1"/>
  <c r="AK292" i="1"/>
  <c r="AL292" i="1"/>
  <c r="AY292" i="1" s="1"/>
  <c r="AM292" i="1"/>
  <c r="AN292" i="1"/>
  <c r="BA292" i="1" s="1"/>
  <c r="AE293" i="1"/>
  <c r="AF293" i="1"/>
  <c r="AS293" i="1" s="1"/>
  <c r="BB293" i="1" s="1"/>
  <c r="BC293" i="1" s="1"/>
  <c r="AG293" i="1"/>
  <c r="AH293" i="1"/>
  <c r="AI293" i="1"/>
  <c r="AJ293" i="1"/>
  <c r="AW293" i="1" s="1"/>
  <c r="AK293" i="1"/>
  <c r="AL293" i="1"/>
  <c r="AY293" i="1" s="1"/>
  <c r="AM293" i="1"/>
  <c r="AN293" i="1"/>
  <c r="BA293" i="1" s="1"/>
  <c r="AE294" i="1"/>
  <c r="AF294" i="1"/>
  <c r="AG294" i="1"/>
  <c r="AH294" i="1"/>
  <c r="AU294" i="1" s="1"/>
  <c r="AI294" i="1"/>
  <c r="AJ294" i="1"/>
  <c r="AW294" i="1" s="1"/>
  <c r="AK294" i="1"/>
  <c r="AL294" i="1"/>
  <c r="AY294" i="1" s="1"/>
  <c r="AM294" i="1"/>
  <c r="AN294" i="1"/>
  <c r="AE295" i="1"/>
  <c r="AF295" i="1"/>
  <c r="AS295" i="1" s="1"/>
  <c r="BB295" i="1" s="1"/>
  <c r="BC295" i="1" s="1"/>
  <c r="AG295" i="1"/>
  <c r="AH295" i="1"/>
  <c r="AU295" i="1" s="1"/>
  <c r="AI295" i="1"/>
  <c r="AJ295" i="1"/>
  <c r="AW295" i="1" s="1"/>
  <c r="AK295" i="1"/>
  <c r="AL295" i="1"/>
  <c r="AM295" i="1"/>
  <c r="AN295" i="1"/>
  <c r="BA295" i="1" s="1"/>
  <c r="AE296" i="1"/>
  <c r="AF296" i="1"/>
  <c r="AG296" i="1"/>
  <c r="AH296" i="1"/>
  <c r="AU296" i="1" s="1"/>
  <c r="AI296" i="1"/>
  <c r="AJ296" i="1"/>
  <c r="AK296" i="1"/>
  <c r="AL296" i="1"/>
  <c r="AY296" i="1" s="1"/>
  <c r="AM296" i="1"/>
  <c r="AN296" i="1"/>
  <c r="BA296" i="1" s="1"/>
  <c r="AE297" i="1"/>
  <c r="AF297" i="1"/>
  <c r="AS297" i="1" s="1"/>
  <c r="BB297" i="1" s="1"/>
  <c r="BC297" i="1" s="1"/>
  <c r="AG297" i="1"/>
  <c r="AH297" i="1"/>
  <c r="AI297" i="1"/>
  <c r="AJ297" i="1"/>
  <c r="AW297" i="1" s="1"/>
  <c r="AK297" i="1"/>
  <c r="AL297" i="1"/>
  <c r="AY297" i="1" s="1"/>
  <c r="AM297" i="1"/>
  <c r="AN297" i="1"/>
  <c r="BA297" i="1" s="1"/>
  <c r="AE298" i="1"/>
  <c r="AF298" i="1"/>
  <c r="AG298" i="1"/>
  <c r="AH298" i="1"/>
  <c r="AU298" i="1" s="1"/>
  <c r="AI298" i="1"/>
  <c r="AJ298" i="1"/>
  <c r="AW298" i="1" s="1"/>
  <c r="AK298" i="1"/>
  <c r="AL298" i="1"/>
  <c r="AY298" i="1" s="1"/>
  <c r="AM298" i="1"/>
  <c r="AN298" i="1"/>
  <c r="AE299" i="1"/>
  <c r="AF299" i="1"/>
  <c r="AS299" i="1" s="1"/>
  <c r="BB299" i="1" s="1"/>
  <c r="BC299" i="1" s="1"/>
  <c r="AG299" i="1"/>
  <c r="AH299" i="1"/>
  <c r="AU299" i="1" s="1"/>
  <c r="AI299" i="1"/>
  <c r="AJ299" i="1"/>
  <c r="AW299" i="1" s="1"/>
  <c r="AK299" i="1"/>
  <c r="AL299" i="1"/>
  <c r="AM299" i="1"/>
  <c r="AN299" i="1"/>
  <c r="BA299" i="1" s="1"/>
  <c r="AE300" i="1"/>
  <c r="AF300" i="1"/>
  <c r="AG300" i="1"/>
  <c r="AH300" i="1"/>
  <c r="AU300" i="1" s="1"/>
  <c r="AI300" i="1"/>
  <c r="AJ300" i="1"/>
  <c r="AK300" i="1"/>
  <c r="AL300" i="1"/>
  <c r="AY300" i="1" s="1"/>
  <c r="AM300" i="1"/>
  <c r="AN300" i="1"/>
  <c r="BA300" i="1" s="1"/>
  <c r="AE301" i="1"/>
  <c r="AF301" i="1"/>
  <c r="AS301" i="1" s="1"/>
  <c r="BB301" i="1" s="1"/>
  <c r="BC301" i="1" s="1"/>
  <c r="AG301" i="1"/>
  <c r="AH301" i="1"/>
  <c r="AI301" i="1"/>
  <c r="AJ301" i="1"/>
  <c r="AW301" i="1" s="1"/>
  <c r="AK301" i="1"/>
  <c r="AL301" i="1"/>
  <c r="AY301" i="1" s="1"/>
  <c r="AM301" i="1"/>
  <c r="AN301" i="1"/>
  <c r="BA301" i="1" s="1"/>
  <c r="AE302" i="1"/>
  <c r="AF302" i="1"/>
  <c r="AG302" i="1"/>
  <c r="AH302" i="1"/>
  <c r="AU302" i="1" s="1"/>
  <c r="AI302" i="1"/>
  <c r="AJ302" i="1"/>
  <c r="AW302" i="1" s="1"/>
  <c r="AK302" i="1"/>
  <c r="AL302" i="1"/>
  <c r="AY302" i="1" s="1"/>
  <c r="AM302" i="1"/>
  <c r="AN302" i="1"/>
  <c r="AE303" i="1"/>
  <c r="AF303" i="1"/>
  <c r="AS303" i="1" s="1"/>
  <c r="BB303" i="1" s="1"/>
  <c r="BC303" i="1" s="1"/>
  <c r="AG303" i="1"/>
  <c r="AH303" i="1"/>
  <c r="AU303" i="1" s="1"/>
  <c r="AI303" i="1"/>
  <c r="AJ303" i="1"/>
  <c r="AK303" i="1"/>
  <c r="AL303" i="1"/>
  <c r="AM303" i="1"/>
  <c r="AN303" i="1"/>
  <c r="BA303" i="1" s="1"/>
  <c r="AE304" i="1"/>
  <c r="AF304" i="1"/>
  <c r="AS304" i="1" s="1"/>
  <c r="AG304" i="1"/>
  <c r="AH304" i="1"/>
  <c r="AU304" i="1" s="1"/>
  <c r="AI304" i="1"/>
  <c r="AJ304" i="1"/>
  <c r="AK304" i="1"/>
  <c r="AL304" i="1"/>
  <c r="AY304" i="1" s="1"/>
  <c r="AM304" i="1"/>
  <c r="AN304" i="1"/>
  <c r="BA304" i="1" s="1"/>
  <c r="AE305" i="1"/>
  <c r="AF305" i="1"/>
  <c r="AS305" i="1" s="1"/>
  <c r="BB305" i="1" s="1"/>
  <c r="BC305" i="1" s="1"/>
  <c r="AG305" i="1"/>
  <c r="AH305" i="1"/>
  <c r="AI305" i="1"/>
  <c r="AJ305" i="1"/>
  <c r="AW305" i="1" s="1"/>
  <c r="AK305" i="1"/>
  <c r="AL305" i="1"/>
  <c r="AY305" i="1" s="1"/>
  <c r="AM305" i="1"/>
  <c r="AN305" i="1"/>
  <c r="BA305" i="1" s="1"/>
  <c r="AE306" i="1"/>
  <c r="AF306" i="1"/>
  <c r="AG306" i="1"/>
  <c r="AH306" i="1"/>
  <c r="AU306" i="1" s="1"/>
  <c r="AI306" i="1"/>
  <c r="AJ306" i="1"/>
  <c r="AW306" i="1" s="1"/>
  <c r="AK306" i="1"/>
  <c r="AL306" i="1"/>
  <c r="AY306" i="1" s="1"/>
  <c r="AM306" i="1"/>
  <c r="AN306" i="1"/>
  <c r="AE307" i="1"/>
  <c r="AF307" i="1"/>
  <c r="AS307" i="1" s="1"/>
  <c r="AG307" i="1"/>
  <c r="AH307" i="1"/>
  <c r="AU307" i="1" s="1"/>
  <c r="AI307" i="1"/>
  <c r="AJ307" i="1"/>
  <c r="AW307" i="1" s="1"/>
  <c r="AK307" i="1"/>
  <c r="AL307" i="1"/>
  <c r="AM307" i="1"/>
  <c r="AN307" i="1"/>
  <c r="BA307" i="1" s="1"/>
  <c r="AE308" i="1"/>
  <c r="AF308" i="1"/>
  <c r="AG308" i="1"/>
  <c r="AH308" i="1"/>
  <c r="AI308" i="1"/>
  <c r="AJ308" i="1"/>
  <c r="AK308" i="1"/>
  <c r="AL308" i="1"/>
  <c r="AM308" i="1"/>
  <c r="AN308" i="1"/>
  <c r="AE309" i="1"/>
  <c r="AF309" i="1"/>
  <c r="AG309" i="1"/>
  <c r="AH309" i="1"/>
  <c r="AI309" i="1"/>
  <c r="AJ309" i="1"/>
  <c r="AK309" i="1"/>
  <c r="AL309" i="1"/>
  <c r="AM309" i="1"/>
  <c r="AN309" i="1"/>
  <c r="AE310" i="1"/>
  <c r="AF310" i="1"/>
  <c r="AG310" i="1"/>
  <c r="AH310" i="1"/>
  <c r="AU310" i="1" s="1"/>
  <c r="AI310" i="1"/>
  <c r="AJ310" i="1"/>
  <c r="AW310" i="1" s="1"/>
  <c r="AK310" i="1"/>
  <c r="AL310" i="1"/>
  <c r="AY310" i="1" s="1"/>
  <c r="AM310" i="1"/>
  <c r="AN310" i="1"/>
  <c r="AE311" i="1"/>
  <c r="AF311" i="1"/>
  <c r="AG311" i="1"/>
  <c r="AH311" i="1"/>
  <c r="AI311" i="1"/>
  <c r="AJ311" i="1"/>
  <c r="AW311" i="1" s="1"/>
  <c r="AK311" i="1"/>
  <c r="AL311" i="1"/>
  <c r="AM311" i="1"/>
  <c r="AN311" i="1"/>
  <c r="BA311" i="1" s="1"/>
  <c r="AE312" i="1"/>
  <c r="AF312" i="1"/>
  <c r="AS312" i="1" s="1"/>
  <c r="BB312" i="1" s="1"/>
  <c r="BC312" i="1" s="1"/>
  <c r="AG312" i="1"/>
  <c r="AH312" i="1"/>
  <c r="AU312" i="1" s="1"/>
  <c r="AI312" i="1"/>
  <c r="AJ312" i="1"/>
  <c r="AK312" i="1"/>
  <c r="AL312" i="1"/>
  <c r="AY312" i="1" s="1"/>
  <c r="AM312" i="1"/>
  <c r="AN312" i="1"/>
  <c r="BA312" i="1" s="1"/>
  <c r="AE313" i="1"/>
  <c r="AF313" i="1"/>
  <c r="AS313" i="1" s="1"/>
  <c r="AG313" i="1"/>
  <c r="AH313" i="1"/>
  <c r="AI313" i="1"/>
  <c r="AJ313" i="1"/>
  <c r="AW313" i="1" s="1"/>
  <c r="AK313" i="1"/>
  <c r="AL313" i="1"/>
  <c r="AY313" i="1" s="1"/>
  <c r="AM313" i="1"/>
  <c r="AN313" i="1"/>
  <c r="BA313" i="1" s="1"/>
  <c r="AE314" i="1"/>
  <c r="AF314" i="1"/>
  <c r="AG314" i="1"/>
  <c r="AH314" i="1"/>
  <c r="AU314" i="1" s="1"/>
  <c r="AI314" i="1"/>
  <c r="AJ314" i="1"/>
  <c r="AW314" i="1" s="1"/>
  <c r="AK314" i="1"/>
  <c r="AL314" i="1"/>
  <c r="AY314" i="1" s="1"/>
  <c r="AM314" i="1"/>
  <c r="AN314" i="1"/>
  <c r="AE315" i="1"/>
  <c r="AF315" i="1"/>
  <c r="AS315" i="1" s="1"/>
  <c r="AG315" i="1"/>
  <c r="AH315" i="1"/>
  <c r="AI315" i="1"/>
  <c r="AJ315" i="1"/>
  <c r="AW315" i="1" s="1"/>
  <c r="AK315" i="1"/>
  <c r="AL315" i="1"/>
  <c r="AM315" i="1"/>
  <c r="AN315" i="1"/>
  <c r="BA315" i="1" s="1"/>
  <c r="AE316" i="1"/>
  <c r="AF316" i="1"/>
  <c r="AS316" i="1" s="1"/>
  <c r="AG316" i="1"/>
  <c r="AH316" i="1"/>
  <c r="AU316" i="1" s="1"/>
  <c r="AI316" i="1"/>
  <c r="AJ316" i="1"/>
  <c r="AK316" i="1"/>
  <c r="AL316" i="1"/>
  <c r="AY316" i="1" s="1"/>
  <c r="AM316" i="1"/>
  <c r="AN316" i="1"/>
  <c r="BA316" i="1" s="1"/>
  <c r="AE317" i="1"/>
  <c r="AF317" i="1"/>
  <c r="AS317" i="1" s="1"/>
  <c r="BB317" i="1" s="1"/>
  <c r="BC317" i="1" s="1"/>
  <c r="AG317" i="1"/>
  <c r="AH317" i="1"/>
  <c r="AI317" i="1"/>
  <c r="AJ317" i="1"/>
  <c r="AW317" i="1" s="1"/>
  <c r="AK317" i="1"/>
  <c r="AL317" i="1"/>
  <c r="AY317" i="1" s="1"/>
  <c r="AM317" i="1"/>
  <c r="AN317" i="1"/>
  <c r="BA317" i="1" s="1"/>
  <c r="AE318" i="1"/>
  <c r="AF318" i="1"/>
  <c r="AG318" i="1"/>
  <c r="AH318" i="1"/>
  <c r="AU318" i="1" s="1"/>
  <c r="AI318" i="1"/>
  <c r="AJ318" i="1"/>
  <c r="AW318" i="1" s="1"/>
  <c r="AK318" i="1"/>
  <c r="AL318" i="1"/>
  <c r="AY318" i="1" s="1"/>
  <c r="AM318" i="1"/>
  <c r="AN318" i="1"/>
  <c r="AE319" i="1"/>
  <c r="AF319" i="1"/>
  <c r="AS319" i="1" s="1"/>
  <c r="BB319" i="1" s="1"/>
  <c r="BC319" i="1" s="1"/>
  <c r="AG319" i="1"/>
  <c r="AH319" i="1"/>
  <c r="AI319" i="1"/>
  <c r="AJ319" i="1"/>
  <c r="AW319" i="1" s="1"/>
  <c r="AK319" i="1"/>
  <c r="AL319" i="1"/>
  <c r="AM319" i="1"/>
  <c r="AN319" i="1"/>
  <c r="BA319" i="1" s="1"/>
  <c r="AE320" i="1"/>
  <c r="AF320" i="1"/>
  <c r="AS320" i="1" s="1"/>
  <c r="BB320" i="1" s="1"/>
  <c r="BC320" i="1" s="1"/>
  <c r="AG320" i="1"/>
  <c r="AH320" i="1"/>
  <c r="AU320" i="1" s="1"/>
  <c r="AI320" i="1"/>
  <c r="AJ320" i="1"/>
  <c r="AK320" i="1"/>
  <c r="AL320" i="1"/>
  <c r="AY320" i="1" s="1"/>
  <c r="AM320" i="1"/>
  <c r="AN320" i="1"/>
  <c r="BA320" i="1" s="1"/>
  <c r="AE321" i="1"/>
  <c r="AF321" i="1"/>
  <c r="AS321" i="1" s="1"/>
  <c r="BB321" i="1" s="1"/>
  <c r="BC321" i="1" s="1"/>
  <c r="AG321" i="1"/>
  <c r="AH321" i="1"/>
  <c r="AI321" i="1"/>
  <c r="AJ321" i="1"/>
  <c r="AW321" i="1" s="1"/>
  <c r="AK321" i="1"/>
  <c r="AL321" i="1"/>
  <c r="AY321" i="1" s="1"/>
  <c r="AM321" i="1"/>
  <c r="AN321" i="1"/>
  <c r="BA321" i="1" s="1"/>
  <c r="AE322" i="1"/>
  <c r="AF322" i="1"/>
  <c r="AG322" i="1"/>
  <c r="AH322" i="1"/>
  <c r="AU322" i="1" s="1"/>
  <c r="AI322" i="1"/>
  <c r="AJ322" i="1"/>
  <c r="AW322" i="1" s="1"/>
  <c r="AK322" i="1"/>
  <c r="AL322" i="1"/>
  <c r="AY322" i="1" s="1"/>
  <c r="AM322" i="1"/>
  <c r="AN322" i="1"/>
  <c r="AE323" i="1"/>
  <c r="AF323" i="1"/>
  <c r="AS323" i="1" s="1"/>
  <c r="BB323" i="1" s="1"/>
  <c r="BC323" i="1" s="1"/>
  <c r="AG323" i="1"/>
  <c r="AH323" i="1"/>
  <c r="AU323" i="1" s="1"/>
  <c r="AI323" i="1"/>
  <c r="AJ323" i="1"/>
  <c r="AW323" i="1" s="1"/>
  <c r="AK323" i="1"/>
  <c r="AL323" i="1"/>
  <c r="AM323" i="1"/>
  <c r="AN323" i="1"/>
  <c r="BA323" i="1" s="1"/>
  <c r="AE324" i="1"/>
  <c r="AF324" i="1"/>
  <c r="AG324" i="1"/>
  <c r="AH324" i="1"/>
  <c r="AU324" i="1" s="1"/>
  <c r="AI324" i="1"/>
  <c r="AJ324" i="1"/>
  <c r="AK324" i="1"/>
  <c r="AL324" i="1"/>
  <c r="AY324" i="1" s="1"/>
  <c r="AM324" i="1"/>
  <c r="AN324" i="1"/>
  <c r="BA324" i="1" s="1"/>
  <c r="AE325" i="1"/>
  <c r="AF325" i="1"/>
  <c r="AS325" i="1" s="1"/>
  <c r="AG325" i="1"/>
  <c r="AH325" i="1"/>
  <c r="AI325" i="1"/>
  <c r="AJ325" i="1"/>
  <c r="AW325" i="1" s="1"/>
  <c r="AK325" i="1"/>
  <c r="AL325" i="1"/>
  <c r="AY325" i="1" s="1"/>
  <c r="AM325" i="1"/>
  <c r="AN325" i="1"/>
  <c r="BA325" i="1" s="1"/>
  <c r="AE326" i="1"/>
  <c r="AF326" i="1"/>
  <c r="AG326" i="1"/>
  <c r="AH326" i="1"/>
  <c r="AU326" i="1" s="1"/>
  <c r="BB326" i="1" s="1"/>
  <c r="BC326" i="1" s="1"/>
  <c r="AI326" i="1"/>
  <c r="AJ326" i="1"/>
  <c r="AW326" i="1" s="1"/>
  <c r="AK326" i="1"/>
  <c r="AL326" i="1"/>
  <c r="AY326" i="1" s="1"/>
  <c r="AM326" i="1"/>
  <c r="AN326" i="1"/>
  <c r="AE327" i="1"/>
  <c r="AF327" i="1"/>
  <c r="AG327" i="1"/>
  <c r="AH327" i="1"/>
  <c r="AU327" i="1" s="1"/>
  <c r="BB327" i="1" s="1"/>
  <c r="BC327" i="1" s="1"/>
  <c r="AI327" i="1"/>
  <c r="AJ327" i="1"/>
  <c r="AK327" i="1"/>
  <c r="AL327" i="1"/>
  <c r="AM327" i="1"/>
  <c r="AN327" i="1"/>
  <c r="AE328" i="1"/>
  <c r="AF328" i="1"/>
  <c r="AG328" i="1"/>
  <c r="AH328" i="1"/>
  <c r="AU328" i="1" s="1"/>
  <c r="BB328" i="1" s="1"/>
  <c r="BC328" i="1" s="1"/>
  <c r="AI328" i="1"/>
  <c r="AJ328" i="1"/>
  <c r="AK328" i="1"/>
  <c r="AL328" i="1"/>
  <c r="AY328" i="1" s="1"/>
  <c r="AM328" i="1"/>
  <c r="AN328" i="1"/>
  <c r="AE329" i="1"/>
  <c r="AF329" i="1"/>
  <c r="AG329" i="1"/>
  <c r="AH329" i="1"/>
  <c r="AI329" i="1"/>
  <c r="AJ329" i="1"/>
  <c r="AW329" i="1" s="1"/>
  <c r="AK329" i="1"/>
  <c r="AL329" i="1"/>
  <c r="AY329" i="1" s="1"/>
  <c r="AM329" i="1"/>
  <c r="AN329" i="1"/>
  <c r="BA329" i="1" s="1"/>
  <c r="AE330" i="1"/>
  <c r="AF330" i="1"/>
  <c r="AG330" i="1"/>
  <c r="AH330" i="1"/>
  <c r="AU330" i="1" s="1"/>
  <c r="AI330" i="1"/>
  <c r="AJ330" i="1"/>
  <c r="AW330" i="1" s="1"/>
  <c r="AK330" i="1"/>
  <c r="AL330" i="1"/>
  <c r="AY330" i="1" s="1"/>
  <c r="AM330" i="1"/>
  <c r="AN330" i="1"/>
  <c r="AE331" i="1"/>
  <c r="AF331" i="1"/>
  <c r="AS331" i="1" s="1"/>
  <c r="BB331" i="1" s="1"/>
  <c r="BC331" i="1" s="1"/>
  <c r="AG331" i="1"/>
  <c r="AH331" i="1"/>
  <c r="AU331" i="1" s="1"/>
  <c r="AI331" i="1"/>
  <c r="AJ331" i="1"/>
  <c r="AW331" i="1" s="1"/>
  <c r="AK331" i="1"/>
  <c r="AL331" i="1"/>
  <c r="AM331" i="1"/>
  <c r="AN331" i="1"/>
  <c r="BA331" i="1" s="1"/>
  <c r="AE332" i="1"/>
  <c r="AF332" i="1"/>
  <c r="AS332" i="1" s="1"/>
  <c r="AG332" i="1"/>
  <c r="AH332" i="1"/>
  <c r="AU332" i="1" s="1"/>
  <c r="AI332" i="1"/>
  <c r="AJ332" i="1"/>
  <c r="AK332" i="1"/>
  <c r="AL332" i="1"/>
  <c r="AM332" i="1"/>
  <c r="AN332" i="1"/>
  <c r="BA332" i="1" s="1"/>
  <c r="AE333" i="1"/>
  <c r="AF333" i="1"/>
  <c r="AS333" i="1" s="1"/>
  <c r="AG333" i="1"/>
  <c r="AH333" i="1"/>
  <c r="AI333" i="1"/>
  <c r="AJ333" i="1"/>
  <c r="AW333" i="1" s="1"/>
  <c r="AK333" i="1"/>
  <c r="AL333" i="1"/>
  <c r="AY333" i="1" s="1"/>
  <c r="AM333" i="1"/>
  <c r="AN333" i="1"/>
  <c r="BA333" i="1" s="1"/>
  <c r="AE334" i="1"/>
  <c r="AF334" i="1"/>
  <c r="AG334" i="1"/>
  <c r="AH334" i="1"/>
  <c r="AU334" i="1" s="1"/>
  <c r="AI334" i="1"/>
  <c r="AJ334" i="1"/>
  <c r="AW334" i="1" s="1"/>
  <c r="AK334" i="1"/>
  <c r="AL334" i="1"/>
  <c r="AY334" i="1" s="1"/>
  <c r="AM334" i="1"/>
  <c r="AN334" i="1"/>
  <c r="AE335" i="1"/>
  <c r="AF335" i="1"/>
  <c r="AS335" i="1" s="1"/>
  <c r="AG335" i="1"/>
  <c r="AH335" i="1"/>
  <c r="AI335" i="1"/>
  <c r="AJ335" i="1"/>
  <c r="AW335" i="1" s="1"/>
  <c r="AK335" i="1"/>
  <c r="AL335" i="1"/>
  <c r="AM335" i="1"/>
  <c r="AN335" i="1"/>
  <c r="BA335" i="1" s="1"/>
  <c r="AE336" i="1"/>
  <c r="AF336" i="1"/>
  <c r="AS336" i="1" s="1"/>
  <c r="AG336" i="1"/>
  <c r="AH336" i="1"/>
  <c r="AU336" i="1" s="1"/>
  <c r="AI336" i="1"/>
  <c r="AJ336" i="1"/>
  <c r="AK336" i="1"/>
  <c r="AL336" i="1"/>
  <c r="AY336" i="1" s="1"/>
  <c r="AM336" i="1"/>
  <c r="AN336" i="1"/>
  <c r="BA336" i="1" s="1"/>
  <c r="AE337" i="1"/>
  <c r="AF337" i="1"/>
  <c r="AS337" i="1" s="1"/>
  <c r="BB337" i="1" s="1"/>
  <c r="BC337" i="1" s="1"/>
  <c r="AG337" i="1"/>
  <c r="AH337" i="1"/>
  <c r="AI337" i="1"/>
  <c r="AJ337" i="1"/>
  <c r="AW337" i="1" s="1"/>
  <c r="AK337" i="1"/>
  <c r="AL337" i="1"/>
  <c r="AY337" i="1" s="1"/>
  <c r="AM337" i="1"/>
  <c r="AN337" i="1"/>
  <c r="BA337" i="1" s="1"/>
  <c r="AE338" i="1"/>
  <c r="AF338" i="1"/>
  <c r="AG338" i="1"/>
  <c r="AH338" i="1"/>
  <c r="AI338" i="1"/>
  <c r="AJ338" i="1"/>
  <c r="AW338" i="1" s="1"/>
  <c r="AK338" i="1"/>
  <c r="AL338" i="1"/>
  <c r="AY338" i="1" s="1"/>
  <c r="AM338" i="1"/>
  <c r="AN338" i="1"/>
  <c r="AE339" i="1"/>
  <c r="AF339" i="1"/>
  <c r="AS339" i="1" s="1"/>
  <c r="AG339" i="1"/>
  <c r="AH339" i="1"/>
  <c r="AI339" i="1"/>
  <c r="AJ339" i="1"/>
  <c r="AW339" i="1" s="1"/>
  <c r="AK339" i="1"/>
  <c r="AL339" i="1"/>
  <c r="AM339" i="1"/>
  <c r="AN339" i="1"/>
  <c r="BA339" i="1" s="1"/>
  <c r="AE340" i="1"/>
  <c r="AF340" i="1"/>
  <c r="AG340" i="1"/>
  <c r="AH340" i="1"/>
  <c r="AU340" i="1" s="1"/>
  <c r="AI340" i="1"/>
  <c r="AJ340" i="1"/>
  <c r="AK340" i="1"/>
  <c r="AL340" i="1"/>
  <c r="AY340" i="1" s="1"/>
  <c r="AM340" i="1"/>
  <c r="AN340" i="1"/>
  <c r="BA340" i="1" s="1"/>
  <c r="AE341" i="1"/>
  <c r="AF341" i="1"/>
  <c r="AS341" i="1" s="1"/>
  <c r="BB341" i="1" s="1"/>
  <c r="BC341" i="1" s="1"/>
  <c r="AG341" i="1"/>
  <c r="AH341" i="1"/>
  <c r="AI341" i="1"/>
  <c r="AJ341" i="1"/>
  <c r="AW341" i="1" s="1"/>
  <c r="AK341" i="1"/>
  <c r="AL341" i="1"/>
  <c r="AY341" i="1" s="1"/>
  <c r="AM341" i="1"/>
  <c r="AN341" i="1"/>
  <c r="BA341" i="1" s="1"/>
  <c r="AE342" i="1"/>
  <c r="AF342" i="1"/>
  <c r="AG342" i="1"/>
  <c r="AH342" i="1"/>
  <c r="AU342" i="1" s="1"/>
  <c r="AI342" i="1"/>
  <c r="AJ342" i="1"/>
  <c r="AW342" i="1" s="1"/>
  <c r="AK342" i="1"/>
  <c r="AL342" i="1"/>
  <c r="AY342" i="1" s="1"/>
  <c r="AM342" i="1"/>
  <c r="AN342" i="1"/>
  <c r="AE343" i="1"/>
  <c r="AF343" i="1"/>
  <c r="AS343" i="1" s="1"/>
  <c r="BB343" i="1" s="1"/>
  <c r="BC343" i="1" s="1"/>
  <c r="AG343" i="1"/>
  <c r="AH343" i="1"/>
  <c r="AI343" i="1"/>
  <c r="AJ343" i="1"/>
  <c r="AW343" i="1" s="1"/>
  <c r="AK343" i="1"/>
  <c r="AL343" i="1"/>
  <c r="AM343" i="1"/>
  <c r="AN343" i="1"/>
  <c r="BA343" i="1" s="1"/>
  <c r="AE344" i="1"/>
  <c r="AF344" i="1"/>
  <c r="AG344" i="1"/>
  <c r="AH344" i="1"/>
  <c r="AU344" i="1" s="1"/>
  <c r="AI344" i="1"/>
  <c r="AJ344" i="1"/>
  <c r="AK344" i="1"/>
  <c r="AL344" i="1"/>
  <c r="AM344" i="1"/>
  <c r="AN344" i="1"/>
  <c r="BA344" i="1" s="1"/>
  <c r="AE345" i="1"/>
  <c r="AF345" i="1"/>
  <c r="AS345" i="1" s="1"/>
  <c r="AG345" i="1"/>
  <c r="AH345" i="1"/>
  <c r="AI345" i="1"/>
  <c r="AJ345" i="1"/>
  <c r="AW345" i="1" s="1"/>
  <c r="AK345" i="1"/>
  <c r="AL345" i="1"/>
  <c r="AY345" i="1" s="1"/>
  <c r="AM345" i="1"/>
  <c r="AN345" i="1"/>
  <c r="BA345" i="1" s="1"/>
  <c r="AE346" i="1"/>
  <c r="AF346" i="1"/>
  <c r="AG346" i="1"/>
  <c r="AH346" i="1"/>
  <c r="AU346" i="1" s="1"/>
  <c r="AI346" i="1"/>
  <c r="AJ346" i="1"/>
  <c r="AW346" i="1" s="1"/>
  <c r="AK346" i="1"/>
  <c r="AL346" i="1"/>
  <c r="AY346" i="1" s="1"/>
  <c r="AM346" i="1"/>
  <c r="AN346" i="1"/>
  <c r="AE347" i="1"/>
  <c r="AF347" i="1"/>
  <c r="AS347" i="1" s="1"/>
  <c r="AG347" i="1"/>
  <c r="AH347" i="1"/>
  <c r="AI347" i="1"/>
  <c r="AJ347" i="1"/>
  <c r="AW347" i="1" s="1"/>
  <c r="AK347" i="1"/>
  <c r="AL347" i="1"/>
  <c r="AM347" i="1"/>
  <c r="AN347" i="1"/>
  <c r="BA347" i="1" s="1"/>
  <c r="AE348" i="1"/>
  <c r="AF348" i="1"/>
  <c r="AG348" i="1"/>
  <c r="AH348" i="1"/>
  <c r="AU348" i="1" s="1"/>
  <c r="AI348" i="1"/>
  <c r="AJ348" i="1"/>
  <c r="AK348" i="1"/>
  <c r="AL348" i="1"/>
  <c r="AY348" i="1" s="1"/>
  <c r="AM348" i="1"/>
  <c r="AN348" i="1"/>
  <c r="AE349" i="1"/>
  <c r="AF349" i="1"/>
  <c r="AS349" i="1" s="1"/>
  <c r="AG349" i="1"/>
  <c r="AH349" i="1"/>
  <c r="AI349" i="1"/>
  <c r="AJ349" i="1"/>
  <c r="AW349" i="1" s="1"/>
  <c r="AK349" i="1"/>
  <c r="AL349" i="1"/>
  <c r="AY349" i="1" s="1"/>
  <c r="AM349" i="1"/>
  <c r="AN349" i="1"/>
  <c r="BA349" i="1" s="1"/>
  <c r="AE350" i="1"/>
  <c r="AF350" i="1"/>
  <c r="AG350" i="1"/>
  <c r="AH350" i="1"/>
  <c r="AU350" i="1" s="1"/>
  <c r="AI350" i="1"/>
  <c r="AJ350" i="1"/>
  <c r="AW350" i="1" s="1"/>
  <c r="AK350" i="1"/>
  <c r="AL350" i="1"/>
  <c r="AM350" i="1"/>
  <c r="AN350" i="1"/>
  <c r="AE351" i="1"/>
  <c r="AF351" i="1"/>
  <c r="AS351" i="1" s="1"/>
  <c r="AG351" i="1"/>
  <c r="AH351" i="1"/>
  <c r="AI351" i="1"/>
  <c r="AJ351" i="1"/>
  <c r="AW351" i="1" s="1"/>
  <c r="AK351" i="1"/>
  <c r="AL351" i="1"/>
  <c r="AM351" i="1"/>
  <c r="AN351" i="1"/>
  <c r="BA351" i="1" s="1"/>
  <c r="AE352" i="1"/>
  <c r="AF352" i="1"/>
  <c r="AG352" i="1"/>
  <c r="AH352" i="1"/>
  <c r="AU352" i="1" s="1"/>
  <c r="AI352" i="1"/>
  <c r="AJ352" i="1"/>
  <c r="AK352" i="1"/>
  <c r="AL352" i="1"/>
  <c r="AY352" i="1" s="1"/>
  <c r="AM352" i="1"/>
  <c r="AN352" i="1"/>
  <c r="BA352" i="1" s="1"/>
  <c r="AE353" i="1"/>
  <c r="AF353" i="1"/>
  <c r="AS353" i="1" s="1"/>
  <c r="AG353" i="1"/>
  <c r="AH353" i="1"/>
  <c r="AI353" i="1"/>
  <c r="AJ353" i="1"/>
  <c r="AW353" i="1" s="1"/>
  <c r="AK353" i="1"/>
  <c r="AL353" i="1"/>
  <c r="AY353" i="1" s="1"/>
  <c r="AM353" i="1"/>
  <c r="AN353" i="1"/>
  <c r="BA353" i="1" s="1"/>
  <c r="AE354" i="1"/>
  <c r="AF354" i="1"/>
  <c r="AG354" i="1"/>
  <c r="AH354" i="1"/>
  <c r="AU354" i="1" s="1"/>
  <c r="AI354" i="1"/>
  <c r="AJ354" i="1"/>
  <c r="AW354" i="1" s="1"/>
  <c r="AK354" i="1"/>
  <c r="AL354" i="1"/>
  <c r="AY354" i="1" s="1"/>
  <c r="AM354" i="1"/>
  <c r="AN354" i="1"/>
  <c r="AE355" i="1"/>
  <c r="AF355" i="1"/>
  <c r="AS355" i="1" s="1"/>
  <c r="AG355" i="1"/>
  <c r="AH355" i="1"/>
  <c r="AI355" i="1"/>
  <c r="AJ355" i="1"/>
  <c r="AW355" i="1" s="1"/>
  <c r="AK355" i="1"/>
  <c r="AL355" i="1"/>
  <c r="AM355" i="1"/>
  <c r="AN355" i="1"/>
  <c r="AE356" i="1"/>
  <c r="AF356" i="1"/>
  <c r="AG356" i="1"/>
  <c r="AH356" i="1"/>
  <c r="AU356" i="1" s="1"/>
  <c r="AI356" i="1"/>
  <c r="AJ356" i="1"/>
  <c r="AK356" i="1"/>
  <c r="AL356" i="1"/>
  <c r="AY356" i="1" s="1"/>
  <c r="AM356" i="1"/>
  <c r="AN356" i="1"/>
  <c r="BA356" i="1" s="1"/>
  <c r="AE357" i="1"/>
  <c r="AF357" i="1"/>
  <c r="AS357" i="1" s="1"/>
  <c r="BB357" i="1" s="1"/>
  <c r="BC357" i="1" s="1"/>
  <c r="AG357" i="1"/>
  <c r="AH357" i="1"/>
  <c r="AI357" i="1"/>
  <c r="AJ357" i="1"/>
  <c r="AW357" i="1" s="1"/>
  <c r="AK357" i="1"/>
  <c r="AL357" i="1"/>
  <c r="AY357" i="1" s="1"/>
  <c r="AM357" i="1"/>
  <c r="AN357" i="1"/>
  <c r="BA357" i="1" s="1"/>
  <c r="AE358" i="1"/>
  <c r="AF358" i="1"/>
  <c r="AG358" i="1"/>
  <c r="AH358" i="1"/>
  <c r="AU358" i="1" s="1"/>
  <c r="AI358" i="1"/>
  <c r="AJ358" i="1"/>
  <c r="AW358" i="1" s="1"/>
  <c r="AK358" i="1"/>
  <c r="AL358" i="1"/>
  <c r="AY358" i="1" s="1"/>
  <c r="AM358" i="1"/>
  <c r="AN358" i="1"/>
  <c r="AE359" i="1"/>
  <c r="AF359" i="1"/>
  <c r="AS359" i="1" s="1"/>
  <c r="BB359" i="1" s="1"/>
  <c r="BC359" i="1" s="1"/>
  <c r="AG359" i="1"/>
  <c r="AH359" i="1"/>
  <c r="AU359" i="1" s="1"/>
  <c r="AI359" i="1"/>
  <c r="AJ359" i="1"/>
  <c r="AW359" i="1" s="1"/>
  <c r="AK359" i="1"/>
  <c r="AL359" i="1"/>
  <c r="AM359" i="1"/>
  <c r="AN359" i="1"/>
  <c r="BA359" i="1" s="1"/>
  <c r="AE360" i="1"/>
  <c r="AF360" i="1"/>
  <c r="AG360" i="1"/>
  <c r="AH360" i="1"/>
  <c r="AU360" i="1" s="1"/>
  <c r="AI360" i="1"/>
  <c r="AJ360" i="1"/>
  <c r="AK360" i="1"/>
  <c r="AL360" i="1"/>
  <c r="AY360" i="1" s="1"/>
  <c r="AM360" i="1"/>
  <c r="AN360" i="1"/>
  <c r="BA360" i="1" s="1"/>
  <c r="AE361" i="1"/>
  <c r="AF361" i="1"/>
  <c r="AS361" i="1" s="1"/>
  <c r="BB361" i="1" s="1"/>
  <c r="BC361" i="1" s="1"/>
  <c r="AG361" i="1"/>
  <c r="AH361" i="1"/>
  <c r="AI361" i="1"/>
  <c r="AJ361" i="1"/>
  <c r="AW361" i="1" s="1"/>
  <c r="AK361" i="1"/>
  <c r="AL361" i="1"/>
  <c r="AY361" i="1" s="1"/>
  <c r="AM361" i="1"/>
  <c r="AN361" i="1"/>
  <c r="BA361" i="1" s="1"/>
  <c r="AE362" i="1"/>
  <c r="AF362" i="1"/>
  <c r="AG362" i="1"/>
  <c r="AH362" i="1"/>
  <c r="AU362" i="1" s="1"/>
  <c r="AI362" i="1"/>
  <c r="AJ362" i="1"/>
  <c r="AW362" i="1" s="1"/>
  <c r="AK362" i="1"/>
  <c r="AL362" i="1"/>
  <c r="AY362" i="1" s="1"/>
  <c r="AM362" i="1"/>
  <c r="AN362" i="1"/>
  <c r="AE363" i="1"/>
  <c r="AF363" i="1"/>
  <c r="AS363" i="1" s="1"/>
  <c r="AG363" i="1"/>
  <c r="AH363" i="1"/>
  <c r="AI363" i="1"/>
  <c r="AJ363" i="1"/>
  <c r="AW363" i="1" s="1"/>
  <c r="AK363" i="1"/>
  <c r="AL363" i="1"/>
  <c r="AM363" i="1"/>
  <c r="AN363" i="1"/>
  <c r="BA363" i="1" s="1"/>
  <c r="AE364" i="1"/>
  <c r="AF364" i="1"/>
  <c r="AG364" i="1"/>
  <c r="AH364" i="1"/>
  <c r="AU364" i="1" s="1"/>
  <c r="AI364" i="1"/>
  <c r="AJ364" i="1"/>
  <c r="AK364" i="1"/>
  <c r="AL364" i="1"/>
  <c r="AY364" i="1" s="1"/>
  <c r="AM364" i="1"/>
  <c r="AN364" i="1"/>
  <c r="BA364" i="1" s="1"/>
  <c r="AE365" i="1"/>
  <c r="AF365" i="1"/>
  <c r="AS365" i="1" s="1"/>
  <c r="BB365" i="1" s="1"/>
  <c r="BC365" i="1" s="1"/>
  <c r="AG365" i="1"/>
  <c r="AH365" i="1"/>
  <c r="AI365" i="1"/>
  <c r="AJ365" i="1"/>
  <c r="AW365" i="1" s="1"/>
  <c r="AK365" i="1"/>
  <c r="AL365" i="1"/>
  <c r="AY365" i="1" s="1"/>
  <c r="AM365" i="1"/>
  <c r="AN365" i="1"/>
  <c r="BA365" i="1" s="1"/>
  <c r="AE366" i="1"/>
  <c r="AF366" i="1"/>
  <c r="AG366" i="1"/>
  <c r="AH366" i="1"/>
  <c r="AU366" i="1" s="1"/>
  <c r="AI366" i="1"/>
  <c r="AJ366" i="1"/>
  <c r="AW366" i="1" s="1"/>
  <c r="AK366" i="1"/>
  <c r="AL366" i="1"/>
  <c r="AY366" i="1" s="1"/>
  <c r="AM366" i="1"/>
  <c r="AN366" i="1"/>
  <c r="AE367" i="1"/>
  <c r="AF367" i="1"/>
  <c r="AS367" i="1" s="1"/>
  <c r="BB367" i="1" s="1"/>
  <c r="BC367" i="1" s="1"/>
  <c r="AG367" i="1"/>
  <c r="AH367" i="1"/>
  <c r="AU367" i="1" s="1"/>
  <c r="AI367" i="1"/>
  <c r="AJ367" i="1"/>
  <c r="AW367" i="1" s="1"/>
  <c r="AK367" i="1"/>
  <c r="AL367" i="1"/>
  <c r="AM367" i="1"/>
  <c r="AN367" i="1"/>
  <c r="BA367" i="1" s="1"/>
  <c r="AE368" i="1"/>
  <c r="AF368" i="1"/>
  <c r="AS368" i="1" s="1"/>
  <c r="BB368" i="1" s="1"/>
  <c r="BC368" i="1" s="1"/>
  <c r="AG368" i="1"/>
  <c r="AH368" i="1"/>
  <c r="AU368" i="1" s="1"/>
  <c r="AI368" i="1"/>
  <c r="AJ368" i="1"/>
  <c r="AK368" i="1"/>
  <c r="AL368" i="1"/>
  <c r="AY368" i="1" s="1"/>
  <c r="AM368" i="1"/>
  <c r="AN368" i="1"/>
  <c r="BA368" i="1" s="1"/>
  <c r="AE369" i="1"/>
  <c r="AF369" i="1"/>
  <c r="AS369" i="1" s="1"/>
  <c r="AG369" i="1"/>
  <c r="AH369" i="1"/>
  <c r="AI369" i="1"/>
  <c r="AJ369" i="1"/>
  <c r="AW369" i="1" s="1"/>
  <c r="AK369" i="1"/>
  <c r="AL369" i="1"/>
  <c r="AY369" i="1" s="1"/>
  <c r="AM369" i="1"/>
  <c r="AN369" i="1"/>
  <c r="BA369" i="1" s="1"/>
  <c r="AE370" i="1"/>
  <c r="AF370" i="1"/>
  <c r="AG370" i="1"/>
  <c r="AH370" i="1"/>
  <c r="AU370" i="1" s="1"/>
  <c r="AI370" i="1"/>
  <c r="AJ370" i="1"/>
  <c r="AW370" i="1" s="1"/>
  <c r="AK370" i="1"/>
  <c r="AL370" i="1"/>
  <c r="AY370" i="1" s="1"/>
  <c r="AM370" i="1"/>
  <c r="AN370" i="1"/>
  <c r="AE371" i="1"/>
  <c r="AF371" i="1"/>
  <c r="AS371" i="1" s="1"/>
  <c r="AG371" i="1"/>
  <c r="AH371" i="1"/>
  <c r="AU371" i="1" s="1"/>
  <c r="AI371" i="1"/>
  <c r="AJ371" i="1"/>
  <c r="AW371" i="1" s="1"/>
  <c r="AK371" i="1"/>
  <c r="AL371" i="1"/>
  <c r="AM371" i="1"/>
  <c r="AN371" i="1"/>
  <c r="BA371" i="1" s="1"/>
  <c r="AE372" i="1"/>
  <c r="AF372" i="1"/>
  <c r="AS372" i="1" s="1"/>
  <c r="AG372" i="1"/>
  <c r="AH372" i="1"/>
  <c r="AU372" i="1" s="1"/>
  <c r="AI372" i="1"/>
  <c r="AJ372" i="1"/>
  <c r="AK372" i="1"/>
  <c r="AL372" i="1"/>
  <c r="AY372" i="1" s="1"/>
  <c r="AM372" i="1"/>
  <c r="AN372" i="1"/>
  <c r="BA372" i="1" s="1"/>
  <c r="AE373" i="1"/>
  <c r="AF373" i="1"/>
  <c r="AS373" i="1" s="1"/>
  <c r="AG373" i="1"/>
  <c r="AH373" i="1"/>
  <c r="AI373" i="1"/>
  <c r="AJ373" i="1"/>
  <c r="AW373" i="1" s="1"/>
  <c r="AK373" i="1"/>
  <c r="AL373" i="1"/>
  <c r="AY373" i="1" s="1"/>
  <c r="AM373" i="1"/>
  <c r="AN373" i="1"/>
  <c r="BA373" i="1" s="1"/>
  <c r="AE374" i="1"/>
  <c r="AF374" i="1"/>
  <c r="AG374" i="1"/>
  <c r="AH374" i="1"/>
  <c r="AI374" i="1"/>
  <c r="AJ374" i="1"/>
  <c r="AW374" i="1" s="1"/>
  <c r="AK374" i="1"/>
  <c r="AL374" i="1"/>
  <c r="AY374" i="1" s="1"/>
  <c r="AM374" i="1"/>
  <c r="AN374" i="1"/>
  <c r="AE375" i="1"/>
  <c r="AF375" i="1"/>
  <c r="AS375" i="1" s="1"/>
  <c r="AG375" i="1"/>
  <c r="AH375" i="1"/>
  <c r="AU375" i="1" s="1"/>
  <c r="AI375" i="1"/>
  <c r="AJ375" i="1"/>
  <c r="AW375" i="1" s="1"/>
  <c r="AK375" i="1"/>
  <c r="AL375" i="1"/>
  <c r="AM375" i="1"/>
  <c r="AN375" i="1"/>
  <c r="BA375" i="1" s="1"/>
  <c r="AE376" i="1"/>
  <c r="AF376" i="1"/>
  <c r="AG376" i="1"/>
  <c r="AH376" i="1"/>
  <c r="AU376" i="1" s="1"/>
  <c r="AI376" i="1"/>
  <c r="AJ376" i="1"/>
  <c r="AK376" i="1"/>
  <c r="AL376" i="1"/>
  <c r="AY376" i="1" s="1"/>
  <c r="AM376" i="1"/>
  <c r="AN376" i="1"/>
  <c r="BA376" i="1" s="1"/>
  <c r="AE377" i="1"/>
  <c r="AF377" i="1"/>
  <c r="AS377" i="1" s="1"/>
  <c r="BB377" i="1" s="1"/>
  <c r="BC377" i="1" s="1"/>
  <c r="AG377" i="1"/>
  <c r="AH377" i="1"/>
  <c r="AI377" i="1"/>
  <c r="AJ377" i="1"/>
  <c r="AW377" i="1" s="1"/>
  <c r="AK377" i="1"/>
  <c r="AL377" i="1"/>
  <c r="AY377" i="1" s="1"/>
  <c r="AM377" i="1"/>
  <c r="AN377" i="1"/>
  <c r="BA377" i="1" s="1"/>
  <c r="AE378" i="1"/>
  <c r="AF378" i="1"/>
  <c r="AG378" i="1"/>
  <c r="AH378" i="1"/>
  <c r="AU378" i="1" s="1"/>
  <c r="AI378" i="1"/>
  <c r="AJ378" i="1"/>
  <c r="AW378" i="1" s="1"/>
  <c r="AK378" i="1"/>
  <c r="AL378" i="1"/>
  <c r="AY378" i="1" s="1"/>
  <c r="AM378" i="1"/>
  <c r="AN378" i="1"/>
  <c r="AE379" i="1"/>
  <c r="AF379" i="1"/>
  <c r="AS379" i="1" s="1"/>
  <c r="BB379" i="1" s="1"/>
  <c r="BC379" i="1" s="1"/>
  <c r="AG379" i="1"/>
  <c r="AH379" i="1"/>
  <c r="AI379" i="1"/>
  <c r="AJ379" i="1"/>
  <c r="AW379" i="1" s="1"/>
  <c r="AK379" i="1"/>
  <c r="AL379" i="1"/>
  <c r="AM379" i="1"/>
  <c r="AN379" i="1"/>
  <c r="BA379" i="1" s="1"/>
  <c r="AE380" i="1"/>
  <c r="AF380" i="1"/>
  <c r="AG380" i="1"/>
  <c r="AH380" i="1"/>
  <c r="AU380" i="1" s="1"/>
  <c r="AI380" i="1"/>
  <c r="AJ380" i="1"/>
  <c r="AK380" i="1"/>
  <c r="AL380" i="1"/>
  <c r="AY380" i="1" s="1"/>
  <c r="AM380" i="1"/>
  <c r="AN380" i="1"/>
  <c r="BA380" i="1" s="1"/>
  <c r="AE381" i="1"/>
  <c r="AF381" i="1"/>
  <c r="AS381" i="1" s="1"/>
  <c r="AG381" i="1"/>
  <c r="AH381" i="1"/>
  <c r="AI381" i="1"/>
  <c r="AJ381" i="1"/>
  <c r="AW381" i="1" s="1"/>
  <c r="AK381" i="1"/>
  <c r="AL381" i="1"/>
  <c r="AY381" i="1" s="1"/>
  <c r="AM381" i="1"/>
  <c r="AN381" i="1"/>
  <c r="BA381" i="1" s="1"/>
  <c r="AE382" i="1"/>
  <c r="AF382" i="1"/>
  <c r="AG382" i="1"/>
  <c r="AH382" i="1"/>
  <c r="AU382" i="1" s="1"/>
  <c r="AI382" i="1"/>
  <c r="AJ382" i="1"/>
  <c r="AW382" i="1" s="1"/>
  <c r="AK382" i="1"/>
  <c r="AL382" i="1"/>
  <c r="AY382" i="1" s="1"/>
  <c r="AM382" i="1"/>
  <c r="AN382" i="1"/>
  <c r="AE383" i="1"/>
  <c r="AF383" i="1"/>
  <c r="AS383" i="1" s="1"/>
  <c r="BB383" i="1" s="1"/>
  <c r="BC383" i="1" s="1"/>
  <c r="AG383" i="1"/>
  <c r="AH383" i="1"/>
  <c r="AU383" i="1" s="1"/>
  <c r="AI383" i="1"/>
  <c r="AJ383" i="1"/>
  <c r="AW383" i="1" s="1"/>
  <c r="AK383" i="1"/>
  <c r="AL383" i="1"/>
  <c r="AM383" i="1"/>
  <c r="AN383" i="1"/>
  <c r="BA383" i="1" s="1"/>
  <c r="AE384" i="1"/>
  <c r="AF384" i="1"/>
  <c r="AS384" i="1" s="1"/>
  <c r="BB384" i="1" s="1"/>
  <c r="BC384" i="1" s="1"/>
  <c r="AG384" i="1"/>
  <c r="AH384" i="1"/>
  <c r="AU384" i="1" s="1"/>
  <c r="AI384" i="1"/>
  <c r="AJ384" i="1"/>
  <c r="AK384" i="1"/>
  <c r="AL384" i="1"/>
  <c r="AM384" i="1"/>
  <c r="AN384" i="1"/>
  <c r="BA384" i="1" s="1"/>
  <c r="AE385" i="1"/>
  <c r="AF385" i="1"/>
  <c r="AS385" i="1" s="1"/>
  <c r="BB385" i="1" s="1"/>
  <c r="BC385" i="1" s="1"/>
  <c r="AG385" i="1"/>
  <c r="AH385" i="1"/>
  <c r="AI385" i="1"/>
  <c r="AJ385" i="1"/>
  <c r="AW385" i="1" s="1"/>
  <c r="AK385" i="1"/>
  <c r="AL385" i="1"/>
  <c r="AY385" i="1" s="1"/>
  <c r="AM385" i="1"/>
  <c r="AN385" i="1"/>
  <c r="BA385" i="1" s="1"/>
  <c r="AE386" i="1"/>
  <c r="AF386" i="1"/>
  <c r="AG386" i="1"/>
  <c r="AH386" i="1"/>
  <c r="AI386" i="1"/>
  <c r="AJ386" i="1"/>
  <c r="AW386" i="1" s="1"/>
  <c r="AK386" i="1"/>
  <c r="AL386" i="1"/>
  <c r="AY386" i="1" s="1"/>
  <c r="AM386" i="1"/>
  <c r="AN386" i="1"/>
  <c r="AE387" i="1"/>
  <c r="AF387" i="1"/>
  <c r="AS387" i="1" s="1"/>
  <c r="BB387" i="1" s="1"/>
  <c r="BC387" i="1" s="1"/>
  <c r="AG387" i="1"/>
  <c r="AH387" i="1"/>
  <c r="AU387" i="1" s="1"/>
  <c r="AI387" i="1"/>
  <c r="AJ387" i="1"/>
  <c r="AW387" i="1" s="1"/>
  <c r="AK387" i="1"/>
  <c r="AL387" i="1"/>
  <c r="AM387" i="1"/>
  <c r="AN387" i="1"/>
  <c r="BA387" i="1" s="1"/>
  <c r="AE388" i="1"/>
  <c r="AF388" i="1"/>
  <c r="AS388" i="1" s="1"/>
  <c r="BB388" i="1" s="1"/>
  <c r="BC388" i="1" s="1"/>
  <c r="AG388" i="1"/>
  <c r="AH388" i="1"/>
  <c r="AU388" i="1" s="1"/>
  <c r="AI388" i="1"/>
  <c r="AJ388" i="1"/>
  <c r="AK388" i="1"/>
  <c r="AL388" i="1"/>
  <c r="AY388" i="1" s="1"/>
  <c r="AM388" i="1"/>
  <c r="AN388" i="1"/>
  <c r="BA388" i="1" s="1"/>
  <c r="AE389" i="1"/>
  <c r="AF389" i="1"/>
  <c r="AS389" i="1" s="1"/>
  <c r="BB389" i="1" s="1"/>
  <c r="BC389" i="1" s="1"/>
  <c r="AG389" i="1"/>
  <c r="AH389" i="1"/>
  <c r="AI389" i="1"/>
  <c r="AJ389" i="1"/>
  <c r="AW389" i="1" s="1"/>
  <c r="AK389" i="1"/>
  <c r="AL389" i="1"/>
  <c r="AY389" i="1" s="1"/>
  <c r="AM389" i="1"/>
  <c r="AN389" i="1"/>
  <c r="BA389" i="1" s="1"/>
  <c r="AE390" i="1"/>
  <c r="AF390" i="1"/>
  <c r="AG390" i="1"/>
  <c r="AH390" i="1"/>
  <c r="AU390" i="1" s="1"/>
  <c r="AI390" i="1"/>
  <c r="AJ390" i="1"/>
  <c r="AW390" i="1" s="1"/>
  <c r="AK390" i="1"/>
  <c r="AL390" i="1"/>
  <c r="AY390" i="1" s="1"/>
  <c r="AM390" i="1"/>
  <c r="AN390" i="1"/>
  <c r="AE391" i="1"/>
  <c r="AF391" i="1"/>
  <c r="AS391" i="1" s="1"/>
  <c r="BB391" i="1" s="1"/>
  <c r="BC391" i="1" s="1"/>
  <c r="AG391" i="1"/>
  <c r="AH391" i="1"/>
  <c r="AI391" i="1"/>
  <c r="AJ391" i="1"/>
  <c r="AW391" i="1" s="1"/>
  <c r="AK391" i="1"/>
  <c r="AL391" i="1"/>
  <c r="AM391" i="1"/>
  <c r="AN391" i="1"/>
  <c r="BA391" i="1" s="1"/>
  <c r="AE392" i="1"/>
  <c r="AF392" i="1"/>
  <c r="AS392" i="1" s="1"/>
  <c r="BB392" i="1" s="1"/>
  <c r="BC392" i="1" s="1"/>
  <c r="AG392" i="1"/>
  <c r="AH392" i="1"/>
  <c r="AU392" i="1" s="1"/>
  <c r="AI392" i="1"/>
  <c r="AJ392" i="1"/>
  <c r="AK392" i="1"/>
  <c r="AL392" i="1"/>
  <c r="AY392" i="1" s="1"/>
  <c r="AM392" i="1"/>
  <c r="AN392" i="1"/>
  <c r="BA392" i="1" s="1"/>
  <c r="AE393" i="1"/>
  <c r="AF393" i="1"/>
  <c r="AS393" i="1" s="1"/>
  <c r="AG393" i="1"/>
  <c r="AH393" i="1"/>
  <c r="AI393" i="1"/>
  <c r="AJ393" i="1"/>
  <c r="AW393" i="1" s="1"/>
  <c r="AK393" i="1"/>
  <c r="AL393" i="1"/>
  <c r="AY393" i="1" s="1"/>
  <c r="AM393" i="1"/>
  <c r="AN393" i="1"/>
  <c r="BA393" i="1" s="1"/>
  <c r="AE394" i="1"/>
  <c r="AF394" i="1"/>
  <c r="AG394" i="1"/>
  <c r="AH394" i="1"/>
  <c r="AU394" i="1" s="1"/>
  <c r="AI394" i="1"/>
  <c r="AJ394" i="1"/>
  <c r="AW394" i="1" s="1"/>
  <c r="AK394" i="1"/>
  <c r="AL394" i="1"/>
  <c r="AY394" i="1" s="1"/>
  <c r="AM394" i="1"/>
  <c r="AN394" i="1"/>
  <c r="AE395" i="1"/>
  <c r="AF395" i="1"/>
  <c r="AS395" i="1" s="1"/>
  <c r="BB395" i="1" s="1"/>
  <c r="BC395" i="1" s="1"/>
  <c r="AG395" i="1"/>
  <c r="AH395" i="1"/>
  <c r="AI395" i="1"/>
  <c r="AJ395" i="1"/>
  <c r="AW395" i="1" s="1"/>
  <c r="AK395" i="1"/>
  <c r="AL395" i="1"/>
  <c r="AM395" i="1"/>
  <c r="AN395" i="1"/>
  <c r="AE396" i="1"/>
  <c r="AF396" i="1"/>
  <c r="AG396" i="1"/>
  <c r="AH396" i="1"/>
  <c r="AU396" i="1" s="1"/>
  <c r="AI396" i="1"/>
  <c r="AJ396" i="1"/>
  <c r="AK396" i="1"/>
  <c r="AL396" i="1"/>
  <c r="AY396" i="1" s="1"/>
  <c r="AM396" i="1"/>
  <c r="AN396" i="1"/>
  <c r="BA396" i="1" s="1"/>
  <c r="AE397" i="1"/>
  <c r="AF397" i="1"/>
  <c r="AS397" i="1" s="1"/>
  <c r="AG397" i="1"/>
  <c r="AH397" i="1"/>
  <c r="AI397" i="1"/>
  <c r="AJ397" i="1"/>
  <c r="AW397" i="1" s="1"/>
  <c r="AK397" i="1"/>
  <c r="AL397" i="1"/>
  <c r="AY397" i="1" s="1"/>
  <c r="AM397" i="1"/>
  <c r="AN397" i="1"/>
  <c r="BA397" i="1" s="1"/>
  <c r="AE398" i="1"/>
  <c r="AF398" i="1"/>
  <c r="AG398" i="1"/>
  <c r="AH398" i="1"/>
  <c r="AU398" i="1" s="1"/>
  <c r="AI398" i="1"/>
  <c r="AJ398" i="1"/>
  <c r="AW398" i="1" s="1"/>
  <c r="AK398" i="1"/>
  <c r="AL398" i="1"/>
  <c r="AY398" i="1" s="1"/>
  <c r="AM398" i="1"/>
  <c r="AN398" i="1"/>
  <c r="AE399" i="1"/>
  <c r="AF399" i="1"/>
  <c r="AS399" i="1" s="1"/>
  <c r="BB399" i="1" s="1"/>
  <c r="BC399" i="1" s="1"/>
  <c r="AG399" i="1"/>
  <c r="AH399" i="1"/>
  <c r="AI399" i="1"/>
  <c r="AJ399" i="1"/>
  <c r="AW399" i="1" s="1"/>
  <c r="AK399" i="1"/>
  <c r="AL399" i="1"/>
  <c r="AM399" i="1"/>
  <c r="AN399" i="1"/>
  <c r="BA399" i="1" s="1"/>
  <c r="AE400" i="1"/>
  <c r="AF400" i="1"/>
  <c r="AG400" i="1"/>
  <c r="AH400" i="1"/>
  <c r="AU400" i="1" s="1"/>
  <c r="AI400" i="1"/>
  <c r="AJ400" i="1"/>
  <c r="AK400" i="1"/>
  <c r="AL400" i="1"/>
  <c r="AY400" i="1" s="1"/>
  <c r="AM400" i="1"/>
  <c r="AN400" i="1"/>
  <c r="BA400" i="1" s="1"/>
  <c r="AE401" i="1"/>
  <c r="AF401" i="1"/>
  <c r="AS401" i="1" s="1"/>
  <c r="AG401" i="1"/>
  <c r="AH401" i="1"/>
  <c r="AI401" i="1"/>
  <c r="AJ401" i="1"/>
  <c r="AW401" i="1" s="1"/>
  <c r="AK401" i="1"/>
  <c r="AL401" i="1"/>
  <c r="AY401" i="1" s="1"/>
  <c r="AM401" i="1"/>
  <c r="AN401" i="1"/>
  <c r="BA401" i="1" s="1"/>
  <c r="AE402" i="1"/>
  <c r="AF402" i="1"/>
  <c r="AG402" i="1"/>
  <c r="AH402" i="1"/>
  <c r="AU402" i="1" s="1"/>
  <c r="AI402" i="1"/>
  <c r="AJ402" i="1"/>
  <c r="AW402" i="1" s="1"/>
  <c r="AK402" i="1"/>
  <c r="AL402" i="1"/>
  <c r="AY402" i="1" s="1"/>
  <c r="AM402" i="1"/>
  <c r="AN402" i="1"/>
  <c r="AE403" i="1"/>
  <c r="AF403" i="1"/>
  <c r="AS403" i="1" s="1"/>
  <c r="AG403" i="1"/>
  <c r="AH403" i="1"/>
  <c r="AI403" i="1"/>
  <c r="AJ403" i="1"/>
  <c r="AW403" i="1" s="1"/>
  <c r="AK403" i="1"/>
  <c r="AL403" i="1"/>
  <c r="AM403" i="1"/>
  <c r="AN403" i="1"/>
  <c r="BA403" i="1" s="1"/>
  <c r="AE404" i="1"/>
  <c r="AF404" i="1"/>
  <c r="AG404" i="1"/>
  <c r="AH404" i="1"/>
  <c r="AU404" i="1" s="1"/>
  <c r="AI404" i="1"/>
  <c r="AJ404" i="1"/>
  <c r="AK404" i="1"/>
  <c r="AL404" i="1"/>
  <c r="AY404" i="1" s="1"/>
  <c r="AM404" i="1"/>
  <c r="AN404" i="1"/>
  <c r="BA404" i="1" s="1"/>
  <c r="AE405" i="1"/>
  <c r="AF405" i="1"/>
  <c r="AS405" i="1" s="1"/>
  <c r="BB405" i="1" s="1"/>
  <c r="BC405" i="1" s="1"/>
  <c r="AG405" i="1"/>
  <c r="AH405" i="1"/>
  <c r="AI405" i="1"/>
  <c r="AJ405" i="1"/>
  <c r="AW405" i="1" s="1"/>
  <c r="AK405" i="1"/>
  <c r="AL405" i="1"/>
  <c r="AY405" i="1" s="1"/>
  <c r="AM405" i="1"/>
  <c r="AN405" i="1"/>
  <c r="BA405" i="1" s="1"/>
  <c r="AE406" i="1"/>
  <c r="AF406" i="1"/>
  <c r="AG406" i="1"/>
  <c r="AH406" i="1"/>
  <c r="AU406" i="1" s="1"/>
  <c r="AI406" i="1"/>
  <c r="AJ406" i="1"/>
  <c r="AW406" i="1" s="1"/>
  <c r="AK406" i="1"/>
  <c r="AL406" i="1"/>
  <c r="AY406" i="1" s="1"/>
  <c r="AM406" i="1"/>
  <c r="AN406" i="1"/>
  <c r="AE407" i="1"/>
  <c r="AF407" i="1"/>
  <c r="AS407" i="1" s="1"/>
  <c r="BB407" i="1" s="1"/>
  <c r="BC407" i="1" s="1"/>
  <c r="AG407" i="1"/>
  <c r="AH407" i="1"/>
  <c r="AI407" i="1"/>
  <c r="AJ407" i="1"/>
  <c r="AW407" i="1" s="1"/>
  <c r="AK407" i="1"/>
  <c r="AL407" i="1"/>
  <c r="AM407" i="1"/>
  <c r="AN407" i="1"/>
  <c r="AE408" i="1"/>
  <c r="AF408" i="1"/>
  <c r="AG408" i="1"/>
  <c r="AH408" i="1"/>
  <c r="AU408" i="1" s="1"/>
  <c r="AI408" i="1"/>
  <c r="AJ408" i="1"/>
  <c r="AK408" i="1"/>
  <c r="AL408" i="1"/>
  <c r="AY408" i="1" s="1"/>
  <c r="AM408" i="1"/>
  <c r="AN408" i="1"/>
  <c r="BA408" i="1" s="1"/>
  <c r="AE409" i="1"/>
  <c r="AF409" i="1"/>
  <c r="AS409" i="1" s="1"/>
  <c r="AG409" i="1"/>
  <c r="AH409" i="1"/>
  <c r="AI409" i="1"/>
  <c r="AJ409" i="1"/>
  <c r="AW409" i="1" s="1"/>
  <c r="AK409" i="1"/>
  <c r="AL409" i="1"/>
  <c r="AY409" i="1" s="1"/>
  <c r="AM409" i="1"/>
  <c r="AN409" i="1"/>
  <c r="BA409" i="1" s="1"/>
  <c r="AE410" i="1"/>
  <c r="AF410" i="1"/>
  <c r="AG410" i="1"/>
  <c r="AH410" i="1"/>
  <c r="AI410" i="1"/>
  <c r="AJ410" i="1"/>
  <c r="AW410" i="1" s="1"/>
  <c r="AK410" i="1"/>
  <c r="AL410" i="1"/>
  <c r="AY410" i="1" s="1"/>
  <c r="AM410" i="1"/>
  <c r="AN410" i="1"/>
  <c r="AE411" i="1"/>
  <c r="AF411" i="1"/>
  <c r="AS411" i="1" s="1"/>
  <c r="AG411" i="1"/>
  <c r="AH411" i="1"/>
  <c r="AI411" i="1"/>
  <c r="AJ411" i="1"/>
  <c r="AW411" i="1" s="1"/>
  <c r="AK411" i="1"/>
  <c r="AL411" i="1"/>
  <c r="AM411" i="1"/>
  <c r="AN411" i="1"/>
  <c r="BA411" i="1" s="1"/>
  <c r="AE412" i="1"/>
  <c r="AF412" i="1"/>
  <c r="AG412" i="1"/>
  <c r="AH412" i="1"/>
  <c r="AU412" i="1" s="1"/>
  <c r="AI412" i="1"/>
  <c r="AJ412" i="1"/>
  <c r="AK412" i="1"/>
  <c r="AL412" i="1"/>
  <c r="AY412" i="1" s="1"/>
  <c r="AM412" i="1"/>
  <c r="AN412" i="1"/>
  <c r="BA412" i="1" s="1"/>
  <c r="AE413" i="1"/>
  <c r="AF413" i="1"/>
  <c r="AS413" i="1" s="1"/>
  <c r="AG413" i="1"/>
  <c r="AH413" i="1"/>
  <c r="AI413" i="1"/>
  <c r="AJ413" i="1"/>
  <c r="AW413" i="1" s="1"/>
  <c r="AK413" i="1"/>
  <c r="AL413" i="1"/>
  <c r="AY413" i="1" s="1"/>
  <c r="AM413" i="1"/>
  <c r="AN413" i="1"/>
  <c r="BA413" i="1" s="1"/>
  <c r="AE414" i="1"/>
  <c r="AF414" i="1"/>
  <c r="AG414" i="1"/>
  <c r="AH414" i="1"/>
  <c r="AU414" i="1" s="1"/>
  <c r="AI414" i="1"/>
  <c r="AJ414" i="1"/>
  <c r="AW414" i="1" s="1"/>
  <c r="AK414" i="1"/>
  <c r="AL414" i="1"/>
  <c r="AY414" i="1" s="1"/>
  <c r="AM414" i="1"/>
  <c r="AN414" i="1"/>
  <c r="AE415" i="1"/>
  <c r="AF415" i="1"/>
  <c r="AS415" i="1" s="1"/>
  <c r="AG415" i="1"/>
  <c r="AH415" i="1"/>
  <c r="AI415" i="1"/>
  <c r="AJ415" i="1"/>
  <c r="AW415" i="1" s="1"/>
  <c r="AK415" i="1"/>
  <c r="AL415" i="1"/>
  <c r="AM415" i="1"/>
  <c r="AN415" i="1"/>
  <c r="BA415" i="1" s="1"/>
  <c r="AE416" i="1"/>
  <c r="AF416" i="1"/>
  <c r="AG416" i="1"/>
  <c r="AH416" i="1"/>
  <c r="AU416" i="1" s="1"/>
  <c r="AI416" i="1"/>
  <c r="AJ416" i="1"/>
  <c r="AK416" i="1"/>
  <c r="AL416" i="1"/>
  <c r="AM416" i="1"/>
  <c r="AN416" i="1"/>
  <c r="BA416" i="1" s="1"/>
  <c r="AE417" i="1"/>
  <c r="AF417" i="1"/>
  <c r="AS417" i="1" s="1"/>
  <c r="AG417" i="1"/>
  <c r="AH417" i="1"/>
  <c r="AI417" i="1"/>
  <c r="AJ417" i="1"/>
  <c r="AW417" i="1" s="1"/>
  <c r="AK417" i="1"/>
  <c r="AL417" i="1"/>
  <c r="AY417" i="1" s="1"/>
  <c r="AM417" i="1"/>
  <c r="AN417" i="1"/>
  <c r="BA417" i="1" s="1"/>
  <c r="AE418" i="1"/>
  <c r="AF418" i="1"/>
  <c r="AG418" i="1"/>
  <c r="AH418" i="1"/>
  <c r="AU418" i="1" s="1"/>
  <c r="AI418" i="1"/>
  <c r="AJ418" i="1"/>
  <c r="AW418" i="1" s="1"/>
  <c r="AK418" i="1"/>
  <c r="AL418" i="1"/>
  <c r="AY418" i="1" s="1"/>
  <c r="AM418" i="1"/>
  <c r="AN418" i="1"/>
  <c r="AE419" i="1"/>
  <c r="AF419" i="1"/>
  <c r="AS419" i="1" s="1"/>
  <c r="BB419" i="1" s="1"/>
  <c r="BC419" i="1" s="1"/>
  <c r="AG419" i="1"/>
  <c r="AH419" i="1"/>
  <c r="AI419" i="1"/>
  <c r="AJ419" i="1"/>
  <c r="AW419" i="1" s="1"/>
  <c r="AK419" i="1"/>
  <c r="AL419" i="1"/>
  <c r="AM419" i="1"/>
  <c r="AN419" i="1"/>
  <c r="AE420" i="1"/>
  <c r="AF420" i="1"/>
  <c r="AG420" i="1"/>
  <c r="AH420" i="1"/>
  <c r="AU420" i="1" s="1"/>
  <c r="AI420" i="1"/>
  <c r="AJ420" i="1"/>
  <c r="AK420" i="1"/>
  <c r="AL420" i="1"/>
  <c r="AM420" i="1"/>
  <c r="AN420" i="1"/>
  <c r="BA420" i="1" s="1"/>
  <c r="AE421" i="1"/>
  <c r="AF421" i="1"/>
  <c r="AS421" i="1" s="1"/>
  <c r="AG421" i="1"/>
  <c r="AH421" i="1"/>
  <c r="AI421" i="1"/>
  <c r="AJ421" i="1"/>
  <c r="AW421" i="1" s="1"/>
  <c r="AK421" i="1"/>
  <c r="AL421" i="1"/>
  <c r="AY421" i="1" s="1"/>
  <c r="AM421" i="1"/>
  <c r="AN421" i="1"/>
  <c r="BA421" i="1" s="1"/>
  <c r="AE422" i="1"/>
  <c r="AF422" i="1"/>
  <c r="AG422" i="1"/>
  <c r="AH422" i="1"/>
  <c r="AI422" i="1"/>
  <c r="AJ422" i="1"/>
  <c r="AW422" i="1" s="1"/>
  <c r="AK422" i="1"/>
  <c r="AL422" i="1"/>
  <c r="AY422" i="1" s="1"/>
  <c r="AM422" i="1"/>
  <c r="AN422" i="1"/>
  <c r="AE423" i="1"/>
  <c r="AF423" i="1"/>
  <c r="AS423" i="1" s="1"/>
  <c r="BB423" i="1" s="1"/>
  <c r="BC423" i="1" s="1"/>
  <c r="AG423" i="1"/>
  <c r="AH423" i="1"/>
  <c r="AI423" i="1"/>
  <c r="AJ423" i="1"/>
  <c r="AW423" i="1" s="1"/>
  <c r="AK423" i="1"/>
  <c r="AL423" i="1"/>
  <c r="AM423" i="1"/>
  <c r="AN423" i="1"/>
  <c r="BA423" i="1" s="1"/>
  <c r="AE424" i="1"/>
  <c r="AF424" i="1"/>
  <c r="AG424" i="1"/>
  <c r="AH424" i="1"/>
  <c r="AU424" i="1" s="1"/>
  <c r="AI424" i="1"/>
  <c r="AJ424" i="1"/>
  <c r="AK424" i="1"/>
  <c r="AL424" i="1"/>
  <c r="AY424" i="1" s="1"/>
  <c r="AM424" i="1"/>
  <c r="AN424" i="1"/>
  <c r="BA424" i="1" s="1"/>
  <c r="AE425" i="1"/>
  <c r="AF425" i="1"/>
  <c r="AS425" i="1" s="1"/>
  <c r="AG425" i="1"/>
  <c r="AH425" i="1"/>
  <c r="AI425" i="1"/>
  <c r="AJ425" i="1"/>
  <c r="AW425" i="1" s="1"/>
  <c r="AK425" i="1"/>
  <c r="AL425" i="1"/>
  <c r="AY425" i="1" s="1"/>
  <c r="AM425" i="1"/>
  <c r="AN425" i="1"/>
  <c r="BA425" i="1" s="1"/>
  <c r="AE426" i="1"/>
  <c r="AF426" i="1"/>
  <c r="AG426" i="1"/>
  <c r="AH426" i="1"/>
  <c r="AU426" i="1" s="1"/>
  <c r="AI426" i="1"/>
  <c r="AJ426" i="1"/>
  <c r="AW426" i="1" s="1"/>
  <c r="AK426" i="1"/>
  <c r="AL426" i="1"/>
  <c r="AY426" i="1" s="1"/>
  <c r="AM426" i="1"/>
  <c r="AN426" i="1"/>
  <c r="AE427" i="1"/>
  <c r="AF427" i="1"/>
  <c r="AS427" i="1" s="1"/>
  <c r="AG427" i="1"/>
  <c r="AH427" i="1"/>
  <c r="AI427" i="1"/>
  <c r="AJ427" i="1"/>
  <c r="AW427" i="1" s="1"/>
  <c r="AK427" i="1"/>
  <c r="AL427" i="1"/>
  <c r="AM427" i="1"/>
  <c r="AN427" i="1"/>
  <c r="BA427" i="1" s="1"/>
  <c r="AE428" i="1"/>
  <c r="AF428" i="1"/>
  <c r="AG428" i="1"/>
  <c r="AH428" i="1"/>
  <c r="AU428" i="1" s="1"/>
  <c r="AI428" i="1"/>
  <c r="AJ428" i="1"/>
  <c r="AK428" i="1"/>
  <c r="AL428" i="1"/>
  <c r="AY428" i="1" s="1"/>
  <c r="AM428" i="1"/>
  <c r="AN428" i="1"/>
  <c r="BA428" i="1" s="1"/>
  <c r="AE429" i="1"/>
  <c r="AF429" i="1"/>
  <c r="AS429" i="1" s="1"/>
  <c r="BB429" i="1" s="1"/>
  <c r="BC429" i="1" s="1"/>
  <c r="AG429" i="1"/>
  <c r="AH429" i="1"/>
  <c r="AI429" i="1"/>
  <c r="AJ429" i="1"/>
  <c r="AW429" i="1" s="1"/>
  <c r="AK429" i="1"/>
  <c r="AL429" i="1"/>
  <c r="AY429" i="1" s="1"/>
  <c r="AM429" i="1"/>
  <c r="AN429" i="1"/>
  <c r="AE430" i="1"/>
  <c r="AF430" i="1"/>
  <c r="AG430" i="1"/>
  <c r="AH430" i="1"/>
  <c r="AU430" i="1" s="1"/>
  <c r="AI430" i="1"/>
  <c r="AJ430" i="1"/>
  <c r="AW430" i="1" s="1"/>
  <c r="AK430" i="1"/>
  <c r="AL430" i="1"/>
  <c r="AY430" i="1" s="1"/>
  <c r="AM430" i="1"/>
  <c r="AN430" i="1"/>
  <c r="AE431" i="1"/>
  <c r="AF431" i="1"/>
  <c r="AS431" i="1" s="1"/>
  <c r="BB431" i="1" s="1"/>
  <c r="BC431" i="1" s="1"/>
  <c r="AG431" i="1"/>
  <c r="AH431" i="1"/>
  <c r="AI431" i="1"/>
  <c r="AJ431" i="1"/>
  <c r="AW431" i="1" s="1"/>
  <c r="AK431" i="1"/>
  <c r="AL431" i="1"/>
  <c r="AM431" i="1"/>
  <c r="AN431" i="1"/>
  <c r="BA431" i="1" s="1"/>
  <c r="AE432" i="1"/>
  <c r="AF432" i="1"/>
  <c r="AG432" i="1"/>
  <c r="AH432" i="1"/>
  <c r="AU432" i="1" s="1"/>
  <c r="AI432" i="1"/>
  <c r="AJ432" i="1"/>
  <c r="AK432" i="1"/>
  <c r="AL432" i="1"/>
  <c r="AM432" i="1"/>
  <c r="AN432" i="1"/>
  <c r="BA432" i="1" s="1"/>
  <c r="AE433" i="1"/>
  <c r="AF433" i="1"/>
  <c r="AS433" i="1" s="1"/>
  <c r="BB433" i="1" s="1"/>
  <c r="BC433" i="1" s="1"/>
  <c r="AG433" i="1"/>
  <c r="AH433" i="1"/>
  <c r="AI433" i="1"/>
  <c r="AJ433" i="1"/>
  <c r="AW433" i="1" s="1"/>
  <c r="AK433" i="1"/>
  <c r="AL433" i="1"/>
  <c r="AY433" i="1" s="1"/>
  <c r="AM433" i="1"/>
  <c r="AN433" i="1"/>
  <c r="BA433" i="1" s="1"/>
  <c r="AE434" i="1"/>
  <c r="AF434" i="1"/>
  <c r="AG434" i="1"/>
  <c r="AH434" i="1"/>
  <c r="AU434" i="1" s="1"/>
  <c r="AI434" i="1"/>
  <c r="AJ434" i="1"/>
  <c r="AW434" i="1" s="1"/>
  <c r="AK434" i="1"/>
  <c r="AL434" i="1"/>
  <c r="AY434" i="1" s="1"/>
  <c r="AM434" i="1"/>
  <c r="AN434" i="1"/>
  <c r="AE435" i="1"/>
  <c r="AF435" i="1"/>
  <c r="AS435" i="1" s="1"/>
  <c r="BB435" i="1" s="1"/>
  <c r="BC435" i="1" s="1"/>
  <c r="AG435" i="1"/>
  <c r="AH435" i="1"/>
  <c r="AI435" i="1"/>
  <c r="AJ435" i="1"/>
  <c r="AW435" i="1" s="1"/>
  <c r="AK435" i="1"/>
  <c r="AL435" i="1"/>
  <c r="AM435" i="1"/>
  <c r="AN435" i="1"/>
  <c r="BA435" i="1" s="1"/>
  <c r="AE436" i="1"/>
  <c r="AF436" i="1"/>
  <c r="AG436" i="1"/>
  <c r="AH436" i="1"/>
  <c r="AU436" i="1" s="1"/>
  <c r="AI436" i="1"/>
  <c r="AJ436" i="1"/>
  <c r="AK436" i="1"/>
  <c r="AL436" i="1"/>
  <c r="AY436" i="1" s="1"/>
  <c r="AM436" i="1"/>
  <c r="AN436" i="1"/>
  <c r="BA436" i="1" s="1"/>
  <c r="AE437" i="1"/>
  <c r="AF437" i="1"/>
  <c r="AS437" i="1" s="1"/>
  <c r="AG437" i="1"/>
  <c r="AH437" i="1"/>
  <c r="AI437" i="1"/>
  <c r="AJ437" i="1"/>
  <c r="AW437" i="1" s="1"/>
  <c r="AK437" i="1"/>
  <c r="AL437" i="1"/>
  <c r="AY437" i="1" s="1"/>
  <c r="AM437" i="1"/>
  <c r="AN437" i="1"/>
  <c r="BA437" i="1" s="1"/>
  <c r="AE438" i="1"/>
  <c r="AF438" i="1"/>
  <c r="AG438" i="1"/>
  <c r="AH438" i="1"/>
  <c r="AI438" i="1"/>
  <c r="AJ438" i="1"/>
  <c r="AW438" i="1" s="1"/>
  <c r="AK438" i="1"/>
  <c r="AL438" i="1"/>
  <c r="AY438" i="1" s="1"/>
  <c r="AM438" i="1"/>
  <c r="AN438" i="1"/>
  <c r="AE439" i="1"/>
  <c r="AF439" i="1"/>
  <c r="AS439" i="1" s="1"/>
  <c r="BB439" i="1" s="1"/>
  <c r="BC439" i="1" s="1"/>
  <c r="AG439" i="1"/>
  <c r="AH439" i="1"/>
  <c r="AI439" i="1"/>
  <c r="AJ439" i="1"/>
  <c r="AW439" i="1" s="1"/>
  <c r="AK439" i="1"/>
  <c r="AL439" i="1"/>
  <c r="AM439" i="1"/>
  <c r="AN439" i="1"/>
  <c r="BA439" i="1" s="1"/>
  <c r="AE440" i="1"/>
  <c r="AF440" i="1"/>
  <c r="AG440" i="1"/>
  <c r="AH440" i="1"/>
  <c r="AU440" i="1" s="1"/>
  <c r="AI440" i="1"/>
  <c r="AJ440" i="1"/>
  <c r="AK440" i="1"/>
  <c r="AL440" i="1"/>
  <c r="AY440" i="1" s="1"/>
  <c r="AM440" i="1"/>
  <c r="AN440" i="1"/>
  <c r="BA440" i="1" s="1"/>
  <c r="AE441" i="1"/>
  <c r="AF441" i="1"/>
  <c r="AS441" i="1" s="1"/>
  <c r="BB441" i="1" s="1"/>
  <c r="BC441" i="1" s="1"/>
  <c r="AG441" i="1"/>
  <c r="AH441" i="1"/>
  <c r="AI441" i="1"/>
  <c r="AJ441" i="1"/>
  <c r="AW441" i="1" s="1"/>
  <c r="AK441" i="1"/>
  <c r="AL441" i="1"/>
  <c r="AY441" i="1" s="1"/>
  <c r="AM441" i="1"/>
  <c r="AN441" i="1"/>
  <c r="BA441" i="1" s="1"/>
  <c r="AE442" i="1"/>
  <c r="AF442" i="1"/>
  <c r="AG442" i="1"/>
  <c r="AH442" i="1"/>
  <c r="AU442" i="1" s="1"/>
  <c r="AI442" i="1"/>
  <c r="AJ442" i="1"/>
  <c r="AW442" i="1" s="1"/>
  <c r="AK442" i="1"/>
  <c r="AL442" i="1"/>
  <c r="AY442" i="1" s="1"/>
  <c r="AM442" i="1"/>
  <c r="AN442" i="1"/>
  <c r="AE443" i="1"/>
  <c r="AF443" i="1"/>
  <c r="AS443" i="1" s="1"/>
  <c r="AG443" i="1"/>
  <c r="AH443" i="1"/>
  <c r="AU443" i="1" s="1"/>
  <c r="AI443" i="1"/>
  <c r="AJ443" i="1"/>
  <c r="AW443" i="1" s="1"/>
  <c r="AK443" i="1"/>
  <c r="AL443" i="1"/>
  <c r="AM443" i="1"/>
  <c r="AN443" i="1"/>
  <c r="BA443" i="1" s="1"/>
  <c r="AE444" i="1"/>
  <c r="AF444" i="1"/>
  <c r="AG444" i="1"/>
  <c r="AH444" i="1"/>
  <c r="AU444" i="1" s="1"/>
  <c r="AI444" i="1"/>
  <c r="AJ444" i="1"/>
  <c r="AK444" i="1"/>
  <c r="AL444" i="1"/>
  <c r="AY444" i="1" s="1"/>
  <c r="AM444" i="1"/>
  <c r="AN444" i="1"/>
  <c r="BA444" i="1" s="1"/>
  <c r="AE445" i="1"/>
  <c r="AF445" i="1"/>
  <c r="AG445" i="1"/>
  <c r="AH445" i="1"/>
  <c r="AI445" i="1"/>
  <c r="AJ445" i="1"/>
  <c r="AW445" i="1" s="1"/>
  <c r="AK445" i="1"/>
  <c r="AL445" i="1"/>
  <c r="AY445" i="1" s="1"/>
  <c r="AM445" i="1"/>
  <c r="AN445" i="1"/>
  <c r="BA445" i="1" s="1"/>
  <c r="AE446" i="1"/>
  <c r="AF446" i="1"/>
  <c r="AG446" i="1"/>
  <c r="AH446" i="1"/>
  <c r="AU446" i="1" s="1"/>
  <c r="AI446" i="1"/>
  <c r="AJ446" i="1"/>
  <c r="AW446" i="1" s="1"/>
  <c r="AK446" i="1"/>
  <c r="AL446" i="1"/>
  <c r="AY446" i="1" s="1"/>
  <c r="AM446" i="1"/>
  <c r="AN446" i="1"/>
  <c r="AE447" i="1"/>
  <c r="AF447" i="1"/>
  <c r="AS447" i="1" s="1"/>
  <c r="BB447" i="1" s="1"/>
  <c r="BC447" i="1" s="1"/>
  <c r="AG447" i="1"/>
  <c r="AH447" i="1"/>
  <c r="AI447" i="1"/>
  <c r="AJ447" i="1"/>
  <c r="AW447" i="1" s="1"/>
  <c r="AK447" i="1"/>
  <c r="AL447" i="1"/>
  <c r="AM447" i="1"/>
  <c r="AN447" i="1"/>
  <c r="AE448" i="1"/>
  <c r="AF448" i="1"/>
  <c r="AG448" i="1"/>
  <c r="AH448" i="1"/>
  <c r="AU448" i="1" s="1"/>
  <c r="AI448" i="1"/>
  <c r="AJ448" i="1"/>
  <c r="AK448" i="1"/>
  <c r="AL448" i="1"/>
  <c r="AY448" i="1" s="1"/>
  <c r="AM448" i="1"/>
  <c r="AN448" i="1"/>
  <c r="BA448" i="1" s="1"/>
  <c r="AE449" i="1"/>
  <c r="AF449" i="1"/>
  <c r="AS449" i="1" s="1"/>
  <c r="BB449" i="1" s="1"/>
  <c r="BC449" i="1" s="1"/>
  <c r="AG449" i="1"/>
  <c r="AH449" i="1"/>
  <c r="AI449" i="1"/>
  <c r="AJ449" i="1"/>
  <c r="AW449" i="1" s="1"/>
  <c r="AK449" i="1"/>
  <c r="AL449" i="1"/>
  <c r="AY449" i="1" s="1"/>
  <c r="AM449" i="1"/>
  <c r="AN449" i="1"/>
  <c r="BA449" i="1" s="1"/>
  <c r="AE450" i="1"/>
  <c r="AF450" i="1"/>
  <c r="AG450" i="1"/>
  <c r="AH450" i="1"/>
  <c r="AI450" i="1"/>
  <c r="AJ450" i="1"/>
  <c r="AW450" i="1" s="1"/>
  <c r="AK450" i="1"/>
  <c r="AL450" i="1"/>
  <c r="AY450" i="1" s="1"/>
  <c r="AM450" i="1"/>
  <c r="AN450" i="1"/>
  <c r="AE451" i="1"/>
  <c r="AF451" i="1"/>
  <c r="AS451" i="1" s="1"/>
  <c r="AG451" i="1"/>
  <c r="AH451" i="1"/>
  <c r="AI451" i="1"/>
  <c r="AJ451" i="1"/>
  <c r="AW451" i="1" s="1"/>
  <c r="AK451" i="1"/>
  <c r="AL451" i="1"/>
  <c r="AM451" i="1"/>
  <c r="AN451" i="1"/>
  <c r="BA451" i="1" s="1"/>
  <c r="AE452" i="1"/>
  <c r="AF452" i="1"/>
  <c r="AG452" i="1"/>
  <c r="AH452" i="1"/>
  <c r="AU452" i="1" s="1"/>
  <c r="AI452" i="1"/>
  <c r="AJ452" i="1"/>
  <c r="AK452" i="1"/>
  <c r="AL452" i="1"/>
  <c r="AY452" i="1" s="1"/>
  <c r="AM452" i="1"/>
  <c r="AN452" i="1"/>
  <c r="BA452" i="1" s="1"/>
  <c r="AE453" i="1"/>
  <c r="AF453" i="1"/>
  <c r="AS453" i="1" s="1"/>
  <c r="AG453" i="1"/>
  <c r="AH453" i="1"/>
  <c r="AI453" i="1"/>
  <c r="AJ453" i="1"/>
  <c r="AW453" i="1" s="1"/>
  <c r="AK453" i="1"/>
  <c r="AL453" i="1"/>
  <c r="AY453" i="1" s="1"/>
  <c r="AM453" i="1"/>
  <c r="AN453" i="1"/>
  <c r="BA453" i="1" s="1"/>
  <c r="AE454" i="1"/>
  <c r="AF454" i="1"/>
  <c r="AG454" i="1"/>
  <c r="AH454" i="1"/>
  <c r="AU454" i="1" s="1"/>
  <c r="AI454" i="1"/>
  <c r="AJ454" i="1"/>
  <c r="AK454" i="1"/>
  <c r="AL454" i="1"/>
  <c r="AY454" i="1" s="1"/>
  <c r="AM454" i="1"/>
  <c r="AN454" i="1"/>
  <c r="AE455" i="1"/>
  <c r="AF455" i="1"/>
  <c r="AG455" i="1"/>
  <c r="AH455" i="1"/>
  <c r="AI455" i="1"/>
  <c r="AJ455" i="1"/>
  <c r="AK455" i="1"/>
  <c r="AL455" i="1"/>
  <c r="AM455" i="1"/>
  <c r="AN455" i="1"/>
  <c r="AE456" i="1"/>
  <c r="AF456" i="1"/>
  <c r="AG456" i="1"/>
  <c r="AH456" i="1"/>
  <c r="AI456" i="1"/>
  <c r="AJ456" i="1"/>
  <c r="AK456" i="1"/>
  <c r="AL456" i="1"/>
  <c r="AM456" i="1"/>
  <c r="AN456" i="1"/>
  <c r="AE457" i="1"/>
  <c r="AF457" i="1"/>
  <c r="AG457" i="1"/>
  <c r="AH457" i="1"/>
  <c r="AI457" i="1"/>
  <c r="AJ457" i="1"/>
  <c r="AK457" i="1"/>
  <c r="AL457" i="1"/>
  <c r="AM457" i="1"/>
  <c r="AN457" i="1"/>
  <c r="AE458" i="1"/>
  <c r="AF458" i="1"/>
  <c r="AG458" i="1"/>
  <c r="AH458" i="1"/>
  <c r="AI458" i="1"/>
  <c r="AJ458" i="1"/>
  <c r="AK458" i="1"/>
  <c r="AL458" i="1"/>
  <c r="AM458" i="1"/>
  <c r="AN458" i="1"/>
  <c r="AE459" i="1"/>
  <c r="AF459" i="1"/>
  <c r="AS459" i="1" s="1"/>
  <c r="BB459" i="1" s="1"/>
  <c r="BC459" i="1" s="1"/>
  <c r="AG459" i="1"/>
  <c r="AH459" i="1"/>
  <c r="AU459" i="1" s="1"/>
  <c r="AI459" i="1"/>
  <c r="AJ459" i="1"/>
  <c r="AW459" i="1" s="1"/>
  <c r="AK459" i="1"/>
  <c r="AL459" i="1"/>
  <c r="AM459" i="1"/>
  <c r="AN459" i="1"/>
  <c r="BA459" i="1" s="1"/>
  <c r="AE460" i="1"/>
  <c r="AF460" i="1"/>
  <c r="AG460" i="1"/>
  <c r="AH460" i="1"/>
  <c r="AI460" i="1"/>
  <c r="AJ460" i="1"/>
  <c r="AK460" i="1"/>
  <c r="AL460" i="1"/>
  <c r="AM460" i="1"/>
  <c r="AN460" i="1"/>
  <c r="AE461" i="1"/>
  <c r="AF461" i="1"/>
  <c r="AG461" i="1"/>
  <c r="AH461" i="1"/>
  <c r="AI461" i="1"/>
  <c r="AJ461" i="1"/>
  <c r="AK461" i="1"/>
  <c r="AL461" i="1"/>
  <c r="AM461" i="1"/>
  <c r="AN461" i="1"/>
  <c r="AE462" i="1"/>
  <c r="AF462" i="1"/>
  <c r="AG462" i="1"/>
  <c r="AH462" i="1"/>
  <c r="AI462" i="1"/>
  <c r="AJ462" i="1"/>
  <c r="AK462" i="1"/>
  <c r="AL462" i="1"/>
  <c r="AM462" i="1"/>
  <c r="AN462" i="1"/>
  <c r="AE463" i="1"/>
  <c r="AF463" i="1"/>
  <c r="AG463" i="1"/>
  <c r="AH463" i="1"/>
  <c r="AI463" i="1"/>
  <c r="AJ463" i="1"/>
  <c r="AK463" i="1"/>
  <c r="AL463" i="1"/>
  <c r="AM463" i="1"/>
  <c r="AN463" i="1"/>
  <c r="AE464" i="1"/>
  <c r="AF464" i="1"/>
  <c r="AG464" i="1"/>
  <c r="AH464" i="1"/>
  <c r="AI464" i="1"/>
  <c r="AJ464" i="1"/>
  <c r="AK464" i="1"/>
  <c r="AL464" i="1"/>
  <c r="AM464" i="1"/>
  <c r="AN464" i="1"/>
  <c r="AE465" i="1"/>
  <c r="AR465" i="1" s="1"/>
  <c r="BB465" i="1" s="1"/>
  <c r="BC465" i="1" s="1"/>
  <c r="AF465" i="1"/>
  <c r="AG465" i="1"/>
  <c r="AH465" i="1"/>
  <c r="AI465" i="1"/>
  <c r="AJ465" i="1"/>
  <c r="AK465" i="1"/>
  <c r="AL465" i="1"/>
  <c r="AM465" i="1"/>
  <c r="AN465" i="1"/>
  <c r="AE466" i="1"/>
  <c r="AF466" i="1"/>
  <c r="AG466" i="1"/>
  <c r="AH466" i="1"/>
  <c r="AI466" i="1"/>
  <c r="AJ466" i="1"/>
  <c r="AK466" i="1"/>
  <c r="AL466" i="1"/>
  <c r="AM466" i="1"/>
  <c r="AN466" i="1"/>
  <c r="AE467" i="1"/>
  <c r="AF467" i="1"/>
  <c r="AG467" i="1"/>
  <c r="AH467" i="1"/>
  <c r="AI467" i="1"/>
  <c r="AJ467" i="1"/>
  <c r="AK467" i="1"/>
  <c r="AL467" i="1"/>
  <c r="AM467" i="1"/>
  <c r="AN467" i="1"/>
  <c r="AE468" i="1"/>
  <c r="AR468" i="1" s="1"/>
  <c r="BB468" i="1" s="1"/>
  <c r="BC468" i="1" s="1"/>
  <c r="AF468" i="1"/>
  <c r="AG468" i="1"/>
  <c r="AH468" i="1"/>
  <c r="AI468" i="1"/>
  <c r="AJ468" i="1"/>
  <c r="AK468" i="1"/>
  <c r="AL468" i="1"/>
  <c r="AM468" i="1"/>
  <c r="AN468" i="1"/>
  <c r="AE469" i="1"/>
  <c r="AR469" i="1" s="1"/>
  <c r="BB469" i="1" s="1"/>
  <c r="BC469" i="1" s="1"/>
  <c r="AF469" i="1"/>
  <c r="AG469" i="1"/>
  <c r="AH469" i="1"/>
  <c r="AI469" i="1"/>
  <c r="AJ469" i="1"/>
  <c r="AK469" i="1"/>
  <c r="AL469" i="1"/>
  <c r="AM469" i="1"/>
  <c r="AN469" i="1"/>
  <c r="AE470" i="1"/>
  <c r="AF470" i="1"/>
  <c r="AG470" i="1"/>
  <c r="AH470" i="1"/>
  <c r="AI470" i="1"/>
  <c r="AJ470" i="1"/>
  <c r="AK470" i="1"/>
  <c r="AL470" i="1"/>
  <c r="AM470" i="1"/>
  <c r="AN470" i="1"/>
  <c r="AE471" i="1"/>
  <c r="AR471" i="1" s="1"/>
  <c r="BB471" i="1" s="1"/>
  <c r="BC471" i="1" s="1"/>
  <c r="AF471" i="1"/>
  <c r="AG471" i="1"/>
  <c r="AH471" i="1"/>
  <c r="AI471" i="1"/>
  <c r="AJ471" i="1"/>
  <c r="AK471" i="1"/>
  <c r="AL471" i="1"/>
  <c r="AM471" i="1"/>
  <c r="AN471" i="1"/>
  <c r="AE472" i="1"/>
  <c r="AF472" i="1"/>
  <c r="AG472" i="1"/>
  <c r="AH472" i="1"/>
  <c r="AI472" i="1"/>
  <c r="AJ472" i="1"/>
  <c r="AK472" i="1"/>
  <c r="AL472" i="1"/>
  <c r="AM472" i="1"/>
  <c r="AN472" i="1"/>
  <c r="AE473" i="1"/>
  <c r="AF473" i="1"/>
  <c r="AG473" i="1"/>
  <c r="AH473" i="1"/>
  <c r="AI473" i="1"/>
  <c r="AJ473" i="1"/>
  <c r="AK473" i="1"/>
  <c r="AL473" i="1"/>
  <c r="AM473" i="1"/>
  <c r="AN473" i="1"/>
  <c r="AE474" i="1"/>
  <c r="AF474" i="1"/>
  <c r="AG474" i="1"/>
  <c r="AH474" i="1"/>
  <c r="AI474" i="1"/>
  <c r="AJ474" i="1"/>
  <c r="AK474" i="1"/>
  <c r="AL474" i="1"/>
  <c r="AM474" i="1"/>
  <c r="AN474" i="1"/>
  <c r="AE475" i="1"/>
  <c r="AR475" i="1" s="1"/>
  <c r="BB475" i="1" s="1"/>
  <c r="BC475" i="1" s="1"/>
  <c r="AF475" i="1"/>
  <c r="AG475" i="1"/>
  <c r="AH475" i="1"/>
  <c r="AI475" i="1"/>
  <c r="AJ475" i="1"/>
  <c r="AK475" i="1"/>
  <c r="AL475" i="1"/>
  <c r="AM475" i="1"/>
  <c r="AN475" i="1"/>
  <c r="AE476" i="1"/>
  <c r="AF476" i="1"/>
  <c r="AG476" i="1"/>
  <c r="AH476" i="1"/>
  <c r="AI476" i="1"/>
  <c r="AJ476" i="1"/>
  <c r="AK476" i="1"/>
  <c r="AL476" i="1"/>
  <c r="AM476" i="1"/>
  <c r="AN476" i="1"/>
  <c r="AE477" i="1"/>
  <c r="AR477" i="1" s="1"/>
  <c r="BB477" i="1" s="1"/>
  <c r="BC477" i="1" s="1"/>
  <c r="AF477" i="1"/>
  <c r="AG477" i="1"/>
  <c r="AH477" i="1"/>
  <c r="AI477" i="1"/>
  <c r="AJ477" i="1"/>
  <c r="AK477" i="1"/>
  <c r="AL477" i="1"/>
  <c r="AM477" i="1"/>
  <c r="AN477" i="1"/>
  <c r="AE478" i="1"/>
  <c r="AF478" i="1"/>
  <c r="AG478" i="1"/>
  <c r="AH478" i="1"/>
  <c r="AI478" i="1"/>
  <c r="AJ478" i="1"/>
  <c r="AK478" i="1"/>
  <c r="AL478" i="1"/>
  <c r="AM478" i="1"/>
  <c r="AN478" i="1"/>
  <c r="AE479" i="1"/>
  <c r="AF479" i="1"/>
  <c r="AG479" i="1"/>
  <c r="AH479" i="1"/>
  <c r="AI479" i="1"/>
  <c r="AJ479" i="1"/>
  <c r="AK479" i="1"/>
  <c r="AL479" i="1"/>
  <c r="AM479" i="1"/>
  <c r="AN479" i="1"/>
  <c r="AE480" i="1"/>
  <c r="AF480" i="1"/>
  <c r="AG480" i="1"/>
  <c r="AH480" i="1"/>
  <c r="AI480" i="1"/>
  <c r="AJ480" i="1"/>
  <c r="AK480" i="1"/>
  <c r="AL480" i="1"/>
  <c r="AM480" i="1"/>
  <c r="AN480" i="1"/>
  <c r="AE481" i="1"/>
  <c r="AR481" i="1" s="1"/>
  <c r="BB481" i="1" s="1"/>
  <c r="BC481" i="1" s="1"/>
  <c r="AF481" i="1"/>
  <c r="AG481" i="1"/>
  <c r="AH481" i="1"/>
  <c r="AI481" i="1"/>
  <c r="AJ481" i="1"/>
  <c r="AK481" i="1"/>
  <c r="AL481" i="1"/>
  <c r="AM481" i="1"/>
  <c r="AN481" i="1"/>
  <c r="AE482" i="1"/>
  <c r="AF482" i="1"/>
  <c r="AG482" i="1"/>
  <c r="AH482" i="1"/>
  <c r="AI482" i="1"/>
  <c r="AJ482" i="1"/>
  <c r="AK482" i="1"/>
  <c r="AL482" i="1"/>
  <c r="AM482" i="1"/>
  <c r="AN482" i="1"/>
  <c r="AE483" i="1"/>
  <c r="AR483" i="1" s="1"/>
  <c r="BB483" i="1" s="1"/>
  <c r="BC483" i="1" s="1"/>
  <c r="AF483" i="1"/>
  <c r="AG483" i="1"/>
  <c r="AH483" i="1"/>
  <c r="AI483" i="1"/>
  <c r="AJ483" i="1"/>
  <c r="AK483" i="1"/>
  <c r="AL483" i="1"/>
  <c r="AM483" i="1"/>
  <c r="AN483" i="1"/>
  <c r="AE484" i="1"/>
  <c r="AR484" i="1" s="1"/>
  <c r="BB484" i="1" s="1"/>
  <c r="BC484" i="1" s="1"/>
  <c r="AF484" i="1"/>
  <c r="AG484" i="1"/>
  <c r="AH484" i="1"/>
  <c r="AI484" i="1"/>
  <c r="AJ484" i="1"/>
  <c r="AK484" i="1"/>
  <c r="AL484" i="1"/>
  <c r="AM484" i="1"/>
  <c r="AN484" i="1"/>
  <c r="AE485" i="1"/>
  <c r="AR485" i="1" s="1"/>
  <c r="BB485" i="1" s="1"/>
  <c r="BC485" i="1" s="1"/>
  <c r="AF485" i="1"/>
  <c r="AG485" i="1"/>
  <c r="AH485" i="1"/>
  <c r="AI485" i="1"/>
  <c r="AJ485" i="1"/>
  <c r="AK485" i="1"/>
  <c r="AL485" i="1"/>
  <c r="AM485" i="1"/>
  <c r="AN485" i="1"/>
  <c r="AE486" i="1"/>
  <c r="AF486" i="1"/>
  <c r="AG486" i="1"/>
  <c r="AH486" i="1"/>
  <c r="AI486" i="1"/>
  <c r="AJ486" i="1"/>
  <c r="AK486" i="1"/>
  <c r="AL486" i="1"/>
  <c r="AM486" i="1"/>
  <c r="AN486" i="1"/>
  <c r="AE487" i="1"/>
  <c r="AR487" i="1" s="1"/>
  <c r="BB487" i="1" s="1"/>
  <c r="BC487" i="1" s="1"/>
  <c r="AF487" i="1"/>
  <c r="AG487" i="1"/>
  <c r="AH487" i="1"/>
  <c r="AI487" i="1"/>
  <c r="AJ487" i="1"/>
  <c r="AK487" i="1"/>
  <c r="AL487" i="1"/>
  <c r="AM487" i="1"/>
  <c r="AN487" i="1"/>
  <c r="AE488" i="1"/>
  <c r="AF488" i="1"/>
  <c r="AG488" i="1"/>
  <c r="AH488" i="1"/>
  <c r="AI488" i="1"/>
  <c r="AJ488" i="1"/>
  <c r="AK488" i="1"/>
  <c r="AL488" i="1"/>
  <c r="AM488" i="1"/>
  <c r="AN488" i="1"/>
  <c r="AE489" i="1"/>
  <c r="AR489" i="1" s="1"/>
  <c r="BB489" i="1" s="1"/>
  <c r="BC489" i="1" s="1"/>
  <c r="AF489" i="1"/>
  <c r="AG489" i="1"/>
  <c r="AH489" i="1"/>
  <c r="AI489" i="1"/>
  <c r="AJ489" i="1"/>
  <c r="AK489" i="1"/>
  <c r="AL489" i="1"/>
  <c r="AM489" i="1"/>
  <c r="AN489" i="1"/>
  <c r="AE490" i="1"/>
  <c r="AF490" i="1"/>
  <c r="AG490" i="1"/>
  <c r="AH490" i="1"/>
  <c r="AI490" i="1"/>
  <c r="AJ490" i="1"/>
  <c r="AK490" i="1"/>
  <c r="AL490" i="1"/>
  <c r="AM490" i="1"/>
  <c r="AN490" i="1"/>
  <c r="AE491" i="1"/>
  <c r="AF491" i="1"/>
  <c r="AG491" i="1"/>
  <c r="AH491" i="1"/>
  <c r="AI491" i="1"/>
  <c r="AJ491" i="1"/>
  <c r="AK491" i="1"/>
  <c r="AL491" i="1"/>
  <c r="AM491" i="1"/>
  <c r="AN491" i="1"/>
  <c r="AE492" i="1"/>
  <c r="AR492" i="1" s="1"/>
  <c r="BB492" i="1" s="1"/>
  <c r="BC492" i="1" s="1"/>
  <c r="AF492" i="1"/>
  <c r="AG492" i="1"/>
  <c r="AH492" i="1"/>
  <c r="AI492" i="1"/>
  <c r="AJ492" i="1"/>
  <c r="AK492" i="1"/>
  <c r="AL492" i="1"/>
  <c r="AM492" i="1"/>
  <c r="AN492" i="1"/>
  <c r="AE493" i="1"/>
  <c r="AF493" i="1"/>
  <c r="AG493" i="1"/>
  <c r="AH493" i="1"/>
  <c r="AI493" i="1"/>
  <c r="AJ493" i="1"/>
  <c r="AK493" i="1"/>
  <c r="AL493" i="1"/>
  <c r="AM493" i="1"/>
  <c r="AN493" i="1"/>
  <c r="AE494" i="1"/>
  <c r="AF494" i="1"/>
  <c r="AG494" i="1"/>
  <c r="AH494" i="1"/>
  <c r="AI494" i="1"/>
  <c r="AJ494" i="1"/>
  <c r="AK494" i="1"/>
  <c r="AL494" i="1"/>
  <c r="AM494" i="1"/>
  <c r="AN494" i="1"/>
  <c r="AE495" i="1"/>
  <c r="AR495" i="1" s="1"/>
  <c r="BB495" i="1" s="1"/>
  <c r="BC495" i="1" s="1"/>
  <c r="AF495" i="1"/>
  <c r="AG495" i="1"/>
  <c r="AH495" i="1"/>
  <c r="AI495" i="1"/>
  <c r="AJ495" i="1"/>
  <c r="AK495" i="1"/>
  <c r="AL495" i="1"/>
  <c r="AM495" i="1"/>
  <c r="AN495" i="1"/>
  <c r="AE496" i="1"/>
  <c r="AR496" i="1" s="1"/>
  <c r="BB496" i="1" s="1"/>
  <c r="BC496" i="1" s="1"/>
  <c r="AF496" i="1"/>
  <c r="AG496" i="1"/>
  <c r="AH496" i="1"/>
  <c r="AI496" i="1"/>
  <c r="AJ496" i="1"/>
  <c r="AK496" i="1"/>
  <c r="AL496" i="1"/>
  <c r="AM496" i="1"/>
  <c r="AN496" i="1"/>
  <c r="AE497" i="1"/>
  <c r="AR497" i="1" s="1"/>
  <c r="BB497" i="1" s="1"/>
  <c r="BC497" i="1" s="1"/>
  <c r="AF497" i="1"/>
  <c r="AG497" i="1"/>
  <c r="AH497" i="1"/>
  <c r="AI497" i="1"/>
  <c r="AJ497" i="1"/>
  <c r="AK497" i="1"/>
  <c r="AL497" i="1"/>
  <c r="AM497" i="1"/>
  <c r="AN497" i="1"/>
  <c r="AE498" i="1"/>
  <c r="AF498" i="1"/>
  <c r="AG498" i="1"/>
  <c r="AH498" i="1"/>
  <c r="AI498" i="1"/>
  <c r="AJ498" i="1"/>
  <c r="AK498" i="1"/>
  <c r="AL498" i="1"/>
  <c r="AM498" i="1"/>
  <c r="AN498" i="1"/>
  <c r="AE499" i="1"/>
  <c r="AF499" i="1"/>
  <c r="AG499" i="1"/>
  <c r="AH499" i="1"/>
  <c r="AI499" i="1"/>
  <c r="AJ499" i="1"/>
  <c r="AK499" i="1"/>
  <c r="AL499" i="1"/>
  <c r="AM499" i="1"/>
  <c r="AN499" i="1"/>
  <c r="AE500" i="1"/>
  <c r="AF500" i="1"/>
  <c r="AG500" i="1"/>
  <c r="AH500" i="1"/>
  <c r="AI500" i="1"/>
  <c r="AJ500" i="1"/>
  <c r="AK500" i="1"/>
  <c r="AL500" i="1"/>
  <c r="AM500" i="1"/>
  <c r="AN500" i="1"/>
  <c r="AE501" i="1"/>
  <c r="AR501" i="1" s="1"/>
  <c r="BB501" i="1" s="1"/>
  <c r="BC501" i="1" s="1"/>
  <c r="AF501" i="1"/>
  <c r="AG501" i="1"/>
  <c r="AH501" i="1"/>
  <c r="AI501" i="1"/>
  <c r="AJ501" i="1"/>
  <c r="AK501" i="1"/>
  <c r="AL501" i="1"/>
  <c r="AM501" i="1"/>
  <c r="AN501" i="1"/>
  <c r="AE502" i="1"/>
  <c r="AF502" i="1"/>
  <c r="AG502" i="1"/>
  <c r="AH502" i="1"/>
  <c r="AI502" i="1"/>
  <c r="AJ502" i="1"/>
  <c r="AK502" i="1"/>
  <c r="AL502" i="1"/>
  <c r="AM502" i="1"/>
  <c r="AN502" i="1"/>
  <c r="AE503" i="1"/>
  <c r="AF503" i="1"/>
  <c r="AG503" i="1"/>
  <c r="AH503" i="1"/>
  <c r="AI503" i="1"/>
  <c r="AJ503" i="1"/>
  <c r="AK503" i="1"/>
  <c r="AL503" i="1"/>
  <c r="AM503" i="1"/>
  <c r="AN503" i="1"/>
  <c r="AE504" i="1"/>
  <c r="AR504" i="1" s="1"/>
  <c r="BB504" i="1" s="1"/>
  <c r="BC504" i="1" s="1"/>
  <c r="AF504" i="1"/>
  <c r="AG504" i="1"/>
  <c r="AH504" i="1"/>
  <c r="AI504" i="1"/>
  <c r="AJ504" i="1"/>
  <c r="AK504" i="1"/>
  <c r="AL504" i="1"/>
  <c r="AM504" i="1"/>
  <c r="AN504" i="1"/>
  <c r="AE505" i="1"/>
  <c r="AR505" i="1" s="1"/>
  <c r="BB505" i="1" s="1"/>
  <c r="BC505" i="1" s="1"/>
  <c r="AF505" i="1"/>
  <c r="AG505" i="1"/>
  <c r="AH505" i="1"/>
  <c r="AI505" i="1"/>
  <c r="AJ505" i="1"/>
  <c r="AK505" i="1"/>
  <c r="AL505" i="1"/>
  <c r="AM505" i="1"/>
  <c r="AN505" i="1"/>
  <c r="AE506" i="1"/>
  <c r="AF506" i="1"/>
  <c r="AG506" i="1"/>
  <c r="AH506" i="1"/>
  <c r="AI506" i="1"/>
  <c r="AJ506" i="1"/>
  <c r="AK506" i="1"/>
  <c r="AL506" i="1"/>
  <c r="AM506" i="1"/>
  <c r="AN506" i="1"/>
  <c r="AE507" i="1"/>
  <c r="AR507" i="1" s="1"/>
  <c r="BB507" i="1" s="1"/>
  <c r="BC507" i="1" s="1"/>
  <c r="AF507" i="1"/>
  <c r="AG507" i="1"/>
  <c r="AH507" i="1"/>
  <c r="AI507" i="1"/>
  <c r="AJ507" i="1"/>
  <c r="AK507" i="1"/>
  <c r="AL507" i="1"/>
  <c r="AM507" i="1"/>
  <c r="AN507" i="1"/>
  <c r="AE508" i="1"/>
  <c r="AR508" i="1" s="1"/>
  <c r="BB508" i="1" s="1"/>
  <c r="BC508" i="1" s="1"/>
  <c r="AF508" i="1"/>
  <c r="AG508" i="1"/>
  <c r="AH508" i="1"/>
  <c r="AI508" i="1"/>
  <c r="AJ508" i="1"/>
  <c r="AK508" i="1"/>
  <c r="AL508" i="1"/>
  <c r="AM508" i="1"/>
  <c r="AN508" i="1"/>
  <c r="AE509" i="1"/>
  <c r="AR509" i="1" s="1"/>
  <c r="BB509" i="1" s="1"/>
  <c r="BC509" i="1" s="1"/>
  <c r="AF509" i="1"/>
  <c r="AG509" i="1"/>
  <c r="AH509" i="1"/>
  <c r="AI509" i="1"/>
  <c r="AJ509" i="1"/>
  <c r="AK509" i="1"/>
  <c r="AL509" i="1"/>
  <c r="AM509" i="1"/>
  <c r="AN509" i="1"/>
  <c r="AE510" i="1"/>
  <c r="AF510" i="1"/>
  <c r="AG510" i="1"/>
  <c r="AH510" i="1"/>
  <c r="AI510" i="1"/>
  <c r="AJ510" i="1"/>
  <c r="AK510" i="1"/>
  <c r="AL510" i="1"/>
  <c r="AM510" i="1"/>
  <c r="AN510" i="1"/>
  <c r="AE511" i="1"/>
  <c r="AR511" i="1" s="1"/>
  <c r="BB511" i="1" s="1"/>
  <c r="BC511" i="1" s="1"/>
  <c r="AF511" i="1"/>
  <c r="AG511" i="1"/>
  <c r="AH511" i="1"/>
  <c r="AI511" i="1"/>
  <c r="AJ511" i="1"/>
  <c r="AK511" i="1"/>
  <c r="AL511" i="1"/>
  <c r="AM511" i="1"/>
  <c r="AN511" i="1"/>
  <c r="AE512" i="1"/>
  <c r="AF512" i="1"/>
  <c r="AG512" i="1"/>
  <c r="AH512" i="1"/>
  <c r="AI512" i="1"/>
  <c r="AJ512" i="1"/>
  <c r="AK512" i="1"/>
  <c r="AL512" i="1"/>
  <c r="AM512" i="1"/>
  <c r="AN512" i="1"/>
  <c r="AE513" i="1"/>
  <c r="AF513" i="1"/>
  <c r="AG513" i="1"/>
  <c r="AH513" i="1"/>
  <c r="AI513" i="1"/>
  <c r="AJ513" i="1"/>
  <c r="AK513" i="1"/>
  <c r="AL513" i="1"/>
  <c r="AM513" i="1"/>
  <c r="AN513" i="1"/>
  <c r="AE514" i="1"/>
  <c r="AF514" i="1"/>
  <c r="AG514" i="1"/>
  <c r="AH514" i="1"/>
  <c r="AI514" i="1"/>
  <c r="AJ514" i="1"/>
  <c r="AK514" i="1"/>
  <c r="AL514" i="1"/>
  <c r="AM514" i="1"/>
  <c r="AN514" i="1"/>
  <c r="AE515" i="1"/>
  <c r="AF515" i="1"/>
  <c r="AG515" i="1"/>
  <c r="AH515" i="1"/>
  <c r="AI515" i="1"/>
  <c r="AJ515" i="1"/>
  <c r="AK515" i="1"/>
  <c r="AL515" i="1"/>
  <c r="AM515" i="1"/>
  <c r="AN515" i="1"/>
  <c r="AE516" i="1"/>
  <c r="AF516" i="1"/>
  <c r="AG516" i="1"/>
  <c r="AH516" i="1"/>
  <c r="AI516" i="1"/>
  <c r="AJ516" i="1"/>
  <c r="AK516" i="1"/>
  <c r="AL516" i="1"/>
  <c r="AM516" i="1"/>
  <c r="AN516" i="1"/>
  <c r="AE517" i="1"/>
  <c r="AR517" i="1" s="1"/>
  <c r="BB517" i="1" s="1"/>
  <c r="BC517" i="1" s="1"/>
  <c r="AF517" i="1"/>
  <c r="AG517" i="1"/>
  <c r="AH517" i="1"/>
  <c r="AI517" i="1"/>
  <c r="AJ517" i="1"/>
  <c r="AK517" i="1"/>
  <c r="AL517" i="1"/>
  <c r="AM517" i="1"/>
  <c r="AN517" i="1"/>
  <c r="AE518" i="1"/>
  <c r="AF518" i="1"/>
  <c r="AG518" i="1"/>
  <c r="AH518" i="1"/>
  <c r="AI518" i="1"/>
  <c r="AJ518" i="1"/>
  <c r="AK518" i="1"/>
  <c r="AL518" i="1"/>
  <c r="AM518" i="1"/>
  <c r="AN518" i="1"/>
  <c r="AE519" i="1"/>
  <c r="AR519" i="1" s="1"/>
  <c r="BB519" i="1" s="1"/>
  <c r="BC519" i="1" s="1"/>
  <c r="AF519" i="1"/>
  <c r="AG519" i="1"/>
  <c r="AH519" i="1"/>
  <c r="AI519" i="1"/>
  <c r="AJ519" i="1"/>
  <c r="AK519" i="1"/>
  <c r="AL519" i="1"/>
  <c r="AM519" i="1"/>
  <c r="AN519" i="1"/>
  <c r="AE520" i="1"/>
  <c r="AF520" i="1"/>
  <c r="AG520" i="1"/>
  <c r="AH520" i="1"/>
  <c r="AI520" i="1"/>
  <c r="AJ520" i="1"/>
  <c r="AK520" i="1"/>
  <c r="AL520" i="1"/>
  <c r="AM520" i="1"/>
  <c r="AN520" i="1"/>
  <c r="AE521" i="1"/>
  <c r="AR521" i="1" s="1"/>
  <c r="BB521" i="1" s="1"/>
  <c r="BC521" i="1" s="1"/>
  <c r="AF521" i="1"/>
  <c r="AG521" i="1"/>
  <c r="AH521" i="1"/>
  <c r="AI521" i="1"/>
  <c r="AJ521" i="1"/>
  <c r="AK521" i="1"/>
  <c r="AL521" i="1"/>
  <c r="AM521" i="1"/>
  <c r="AN521" i="1"/>
  <c r="AE522" i="1"/>
  <c r="AF522" i="1"/>
  <c r="AG522" i="1"/>
  <c r="AH522" i="1"/>
  <c r="AI522" i="1"/>
  <c r="AJ522" i="1"/>
  <c r="AK522" i="1"/>
  <c r="AL522" i="1"/>
  <c r="AM522" i="1"/>
  <c r="AN522" i="1"/>
  <c r="AE523" i="1"/>
  <c r="AF523" i="1"/>
  <c r="AG523" i="1"/>
  <c r="AH523" i="1"/>
  <c r="AI523" i="1"/>
  <c r="AJ523" i="1"/>
  <c r="AK523" i="1"/>
  <c r="AL523" i="1"/>
  <c r="AM523" i="1"/>
  <c r="AN523" i="1"/>
  <c r="AE524" i="1"/>
  <c r="AR524" i="1" s="1"/>
  <c r="BB524" i="1" s="1"/>
  <c r="BC524" i="1" s="1"/>
  <c r="AF524" i="1"/>
  <c r="AG524" i="1"/>
  <c r="AH524" i="1"/>
  <c r="AI524" i="1"/>
  <c r="AJ524" i="1"/>
  <c r="AK524" i="1"/>
  <c r="AL524" i="1"/>
  <c r="AM524" i="1"/>
  <c r="AN524" i="1"/>
  <c r="AE525" i="1"/>
  <c r="AF525" i="1"/>
  <c r="AG525" i="1"/>
  <c r="AH525" i="1"/>
  <c r="AI525" i="1"/>
  <c r="AJ525" i="1"/>
  <c r="AK525" i="1"/>
  <c r="AL525" i="1"/>
  <c r="AM525" i="1"/>
  <c r="AN525" i="1"/>
  <c r="AE526" i="1"/>
  <c r="AF526" i="1"/>
  <c r="AG526" i="1"/>
  <c r="AH526" i="1"/>
  <c r="AI526" i="1"/>
  <c r="AJ526" i="1"/>
  <c r="AK526" i="1"/>
  <c r="AL526" i="1"/>
  <c r="AM526" i="1"/>
  <c r="AN526" i="1"/>
  <c r="AE527" i="1"/>
  <c r="AF527" i="1"/>
  <c r="AG527" i="1"/>
  <c r="AH527" i="1"/>
  <c r="AI527" i="1"/>
  <c r="AJ527" i="1"/>
  <c r="AK527" i="1"/>
  <c r="AL527" i="1"/>
  <c r="AM527" i="1"/>
  <c r="AN527" i="1"/>
  <c r="AE528" i="1"/>
  <c r="AR528" i="1" s="1"/>
  <c r="BB528" i="1" s="1"/>
  <c r="BC528" i="1" s="1"/>
  <c r="AF528" i="1"/>
  <c r="AG528" i="1"/>
  <c r="AH528" i="1"/>
  <c r="AI528" i="1"/>
  <c r="AJ528" i="1"/>
  <c r="AK528" i="1"/>
  <c r="AL528" i="1"/>
  <c r="AM528" i="1"/>
  <c r="AN528" i="1"/>
  <c r="AE529" i="1"/>
  <c r="AF529" i="1"/>
  <c r="AG529" i="1"/>
  <c r="AH529" i="1"/>
  <c r="AI529" i="1"/>
  <c r="AJ529" i="1"/>
  <c r="AK529" i="1"/>
  <c r="AL529" i="1"/>
  <c r="AM529" i="1"/>
  <c r="AN529" i="1"/>
  <c r="AE530" i="1"/>
  <c r="AR530" i="1" s="1"/>
  <c r="BB530" i="1" s="1"/>
  <c r="BC530" i="1" s="1"/>
  <c r="AF530" i="1"/>
  <c r="AG530" i="1"/>
  <c r="AH530" i="1"/>
  <c r="AI530" i="1"/>
  <c r="AJ530" i="1"/>
  <c r="AK530" i="1"/>
  <c r="AL530" i="1"/>
  <c r="AM530" i="1"/>
  <c r="AN530" i="1"/>
  <c r="AE531" i="1"/>
  <c r="AR531" i="1" s="1"/>
  <c r="BB531" i="1" s="1"/>
  <c r="BC531" i="1" s="1"/>
  <c r="AF531" i="1"/>
  <c r="AG531" i="1"/>
  <c r="AH531" i="1"/>
  <c r="AI531" i="1"/>
  <c r="AJ531" i="1"/>
  <c r="AK531" i="1"/>
  <c r="AL531" i="1"/>
  <c r="AM531" i="1"/>
  <c r="AN531" i="1"/>
  <c r="AE532" i="1"/>
  <c r="AF532" i="1"/>
  <c r="AG532" i="1"/>
  <c r="AH532" i="1"/>
  <c r="AI532" i="1"/>
  <c r="AJ532" i="1"/>
  <c r="AK532" i="1"/>
  <c r="AL532" i="1"/>
  <c r="AM532" i="1"/>
  <c r="AN532" i="1"/>
  <c r="AE533" i="1"/>
  <c r="AR533" i="1" s="1"/>
  <c r="BB533" i="1" s="1"/>
  <c r="BC533" i="1" s="1"/>
  <c r="AF533" i="1"/>
  <c r="AG533" i="1"/>
  <c r="AH533" i="1"/>
  <c r="AI533" i="1"/>
  <c r="AJ533" i="1"/>
  <c r="AK533" i="1"/>
  <c r="AL533" i="1"/>
  <c r="AM533" i="1"/>
  <c r="AN533" i="1"/>
  <c r="AE534" i="1"/>
  <c r="AF534" i="1"/>
  <c r="AG534" i="1"/>
  <c r="AH534" i="1"/>
  <c r="AI534" i="1"/>
  <c r="AJ534" i="1"/>
  <c r="AK534" i="1"/>
  <c r="AL534" i="1"/>
  <c r="AM534" i="1"/>
  <c r="AN534" i="1"/>
  <c r="AE535" i="1"/>
  <c r="AF535" i="1"/>
  <c r="AG535" i="1"/>
  <c r="AH535" i="1"/>
  <c r="AI535" i="1"/>
  <c r="AJ535" i="1"/>
  <c r="AK535" i="1"/>
  <c r="AL535" i="1"/>
  <c r="AM535" i="1"/>
  <c r="AN535" i="1"/>
  <c r="AE536" i="1"/>
  <c r="AF536" i="1"/>
  <c r="AG536" i="1"/>
  <c r="AH536" i="1"/>
  <c r="AI536" i="1"/>
  <c r="AJ536" i="1"/>
  <c r="AK536" i="1"/>
  <c r="AL536" i="1"/>
  <c r="AM536" i="1"/>
  <c r="AN536" i="1"/>
  <c r="AE537" i="1"/>
  <c r="AR537" i="1" s="1"/>
  <c r="BB537" i="1" s="1"/>
  <c r="BC537" i="1" s="1"/>
  <c r="AF537" i="1"/>
  <c r="AG537" i="1"/>
  <c r="AH537" i="1"/>
  <c r="AI537" i="1"/>
  <c r="AJ537" i="1"/>
  <c r="AK537" i="1"/>
  <c r="AL537" i="1"/>
  <c r="AM537" i="1"/>
  <c r="AN537" i="1"/>
  <c r="AE538" i="1"/>
  <c r="AR538" i="1" s="1"/>
  <c r="BB538" i="1" s="1"/>
  <c r="BC538" i="1" s="1"/>
  <c r="AF538" i="1"/>
  <c r="AG538" i="1"/>
  <c r="AH538" i="1"/>
  <c r="AI538" i="1"/>
  <c r="AJ538" i="1"/>
  <c r="AK538" i="1"/>
  <c r="AL538" i="1"/>
  <c r="AM538" i="1"/>
  <c r="AN538" i="1"/>
  <c r="AE539" i="1"/>
  <c r="AR539" i="1" s="1"/>
  <c r="BB539" i="1" s="1"/>
  <c r="BC539" i="1" s="1"/>
  <c r="AF539" i="1"/>
  <c r="AG539" i="1"/>
  <c r="AH539" i="1"/>
  <c r="AI539" i="1"/>
  <c r="AJ539" i="1"/>
  <c r="AK539" i="1"/>
  <c r="AL539" i="1"/>
  <c r="AM539" i="1"/>
  <c r="AN539" i="1"/>
  <c r="AE540" i="1"/>
  <c r="AF540" i="1"/>
  <c r="AG540" i="1"/>
  <c r="AH540" i="1"/>
  <c r="AI540" i="1"/>
  <c r="AJ540" i="1"/>
  <c r="AK540" i="1"/>
  <c r="AL540" i="1"/>
  <c r="AM540" i="1"/>
  <c r="AN540" i="1"/>
  <c r="AE541" i="1"/>
  <c r="AF541" i="1"/>
  <c r="AG541" i="1"/>
  <c r="AH541" i="1"/>
  <c r="AI541" i="1"/>
  <c r="AJ541" i="1"/>
  <c r="AK541" i="1"/>
  <c r="AL541" i="1"/>
  <c r="AM541" i="1"/>
  <c r="AN541" i="1"/>
  <c r="AE542" i="1"/>
  <c r="AF542" i="1"/>
  <c r="AG542" i="1"/>
  <c r="AH542" i="1"/>
  <c r="AI542" i="1"/>
  <c r="AJ542" i="1"/>
  <c r="AK542" i="1"/>
  <c r="AL542" i="1"/>
  <c r="AM542" i="1"/>
  <c r="AN542" i="1"/>
  <c r="AE543" i="1"/>
  <c r="AF543" i="1"/>
  <c r="AG543" i="1"/>
  <c r="AH543" i="1"/>
  <c r="AI543" i="1"/>
  <c r="AJ543" i="1"/>
  <c r="AK543" i="1"/>
  <c r="AL543" i="1"/>
  <c r="AM543" i="1"/>
  <c r="AN543" i="1"/>
  <c r="AE544" i="1"/>
  <c r="AR544" i="1" s="1"/>
  <c r="BB544" i="1" s="1"/>
  <c r="BC544" i="1" s="1"/>
  <c r="AF544" i="1"/>
  <c r="AG544" i="1"/>
  <c r="AH544" i="1"/>
  <c r="AI544" i="1"/>
  <c r="AJ544" i="1"/>
  <c r="AK544" i="1"/>
  <c r="AL544" i="1"/>
  <c r="AM544" i="1"/>
  <c r="AN544" i="1"/>
  <c r="AE545" i="1"/>
  <c r="AR545" i="1" s="1"/>
  <c r="BB545" i="1" s="1"/>
  <c r="BC545" i="1" s="1"/>
  <c r="AF545" i="1"/>
  <c r="AG545" i="1"/>
  <c r="AH545" i="1"/>
  <c r="AI545" i="1"/>
  <c r="AJ545" i="1"/>
  <c r="AK545" i="1"/>
  <c r="AL545" i="1"/>
  <c r="AM545" i="1"/>
  <c r="AN545" i="1"/>
  <c r="AE546" i="1"/>
  <c r="AF546" i="1"/>
  <c r="AG546" i="1"/>
  <c r="AH546" i="1"/>
  <c r="AI546" i="1"/>
  <c r="AJ546" i="1"/>
  <c r="AK546" i="1"/>
  <c r="AL546" i="1"/>
  <c r="AM546" i="1"/>
  <c r="AN546" i="1"/>
  <c r="AE547" i="1"/>
  <c r="AR547" i="1" s="1"/>
  <c r="BB547" i="1" s="1"/>
  <c r="BC547" i="1" s="1"/>
  <c r="AF547" i="1"/>
  <c r="AG547" i="1"/>
  <c r="AH547" i="1"/>
  <c r="AI547" i="1"/>
  <c r="AJ547" i="1"/>
  <c r="AK547" i="1"/>
  <c r="AL547" i="1"/>
  <c r="AM547" i="1"/>
  <c r="AN547" i="1"/>
  <c r="AE548" i="1"/>
  <c r="AR548" i="1" s="1"/>
  <c r="BB548" i="1" s="1"/>
  <c r="BC548" i="1" s="1"/>
  <c r="AF548" i="1"/>
  <c r="AG548" i="1"/>
  <c r="AH548" i="1"/>
  <c r="AI548" i="1"/>
  <c r="AJ548" i="1"/>
  <c r="AK548" i="1"/>
  <c r="AL548" i="1"/>
  <c r="AM548" i="1"/>
  <c r="AN548" i="1"/>
  <c r="AE549" i="1"/>
  <c r="AR549" i="1" s="1"/>
  <c r="BB549" i="1" s="1"/>
  <c r="BC549" i="1" s="1"/>
  <c r="AF549" i="1"/>
  <c r="AG549" i="1"/>
  <c r="AH549" i="1"/>
  <c r="AI549" i="1"/>
  <c r="AJ549" i="1"/>
  <c r="AK549" i="1"/>
  <c r="AL549" i="1"/>
  <c r="AM549" i="1"/>
  <c r="AN549" i="1"/>
  <c r="AE550" i="1"/>
  <c r="AF550" i="1"/>
  <c r="AG550" i="1"/>
  <c r="AH550" i="1"/>
  <c r="AI550" i="1"/>
  <c r="AJ550" i="1"/>
  <c r="AK550" i="1"/>
  <c r="AL550" i="1"/>
  <c r="AM550" i="1"/>
  <c r="AN550" i="1"/>
  <c r="AE551" i="1"/>
  <c r="AR551" i="1" s="1"/>
  <c r="BB551" i="1" s="1"/>
  <c r="BC551" i="1" s="1"/>
  <c r="AF551" i="1"/>
  <c r="AG551" i="1"/>
  <c r="AH551" i="1"/>
  <c r="AI551" i="1"/>
  <c r="AJ551" i="1"/>
  <c r="AK551" i="1"/>
  <c r="AL551" i="1"/>
  <c r="AM551" i="1"/>
  <c r="AN551" i="1"/>
  <c r="AE552" i="1"/>
  <c r="AF552" i="1"/>
  <c r="AG552" i="1"/>
  <c r="AH552" i="1"/>
  <c r="AI552" i="1"/>
  <c r="AJ552" i="1"/>
  <c r="AK552" i="1"/>
  <c r="AL552" i="1"/>
  <c r="AM552" i="1"/>
  <c r="AN552" i="1"/>
  <c r="AE553" i="1"/>
  <c r="AR553" i="1" s="1"/>
  <c r="BB553" i="1" s="1"/>
  <c r="BC553" i="1" s="1"/>
  <c r="AF553" i="1"/>
  <c r="AG553" i="1"/>
  <c r="AH553" i="1"/>
  <c r="AI553" i="1"/>
  <c r="AJ553" i="1"/>
  <c r="AK553" i="1"/>
  <c r="AL553" i="1"/>
  <c r="AM553" i="1"/>
  <c r="AN553" i="1"/>
  <c r="AE554" i="1"/>
  <c r="AF554" i="1"/>
  <c r="AG554" i="1"/>
  <c r="AH554" i="1"/>
  <c r="AI554" i="1"/>
  <c r="AJ554" i="1"/>
  <c r="AK554" i="1"/>
  <c r="AL554" i="1"/>
  <c r="AM554" i="1"/>
  <c r="AN554" i="1"/>
  <c r="AE555" i="1"/>
  <c r="AF555" i="1"/>
  <c r="AG555" i="1"/>
  <c r="AH555" i="1"/>
  <c r="AI555" i="1"/>
  <c r="AJ555" i="1"/>
  <c r="AK555" i="1"/>
  <c r="AL555" i="1"/>
  <c r="AM555" i="1"/>
  <c r="AN555" i="1"/>
  <c r="AE556" i="1"/>
  <c r="AF556" i="1"/>
  <c r="AG556" i="1"/>
  <c r="AH556" i="1"/>
  <c r="AI556" i="1"/>
  <c r="AJ556" i="1"/>
  <c r="AK556" i="1"/>
  <c r="AL556" i="1"/>
  <c r="AM556" i="1"/>
  <c r="AN556" i="1"/>
  <c r="AE557" i="1"/>
  <c r="AR557" i="1" s="1"/>
  <c r="BB557" i="1" s="1"/>
  <c r="BC557" i="1" s="1"/>
  <c r="AF557" i="1"/>
  <c r="AG557" i="1"/>
  <c r="AH557" i="1"/>
  <c r="AI557" i="1"/>
  <c r="AJ557" i="1"/>
  <c r="AK557" i="1"/>
  <c r="AL557" i="1"/>
  <c r="AM557" i="1"/>
  <c r="AN557" i="1"/>
  <c r="AE558" i="1"/>
  <c r="AR558" i="1" s="1"/>
  <c r="BB558" i="1" s="1"/>
  <c r="BC558" i="1" s="1"/>
  <c r="AF558" i="1"/>
  <c r="AG558" i="1"/>
  <c r="AH558" i="1"/>
  <c r="AI558" i="1"/>
  <c r="AJ558" i="1"/>
  <c r="AK558" i="1"/>
  <c r="AL558" i="1"/>
  <c r="AM558" i="1"/>
  <c r="AN558" i="1"/>
  <c r="AE559" i="1"/>
  <c r="AF559" i="1"/>
  <c r="AG559" i="1"/>
  <c r="AH559" i="1"/>
  <c r="AI559" i="1"/>
  <c r="AJ559" i="1"/>
  <c r="AK559" i="1"/>
  <c r="AL559" i="1"/>
  <c r="AM559" i="1"/>
  <c r="AN559" i="1"/>
  <c r="AE560" i="1"/>
  <c r="AF560" i="1"/>
  <c r="AG560" i="1"/>
  <c r="AH560" i="1"/>
  <c r="AI560" i="1"/>
  <c r="AJ560" i="1"/>
  <c r="AK560" i="1"/>
  <c r="AL560" i="1"/>
  <c r="AM560" i="1"/>
  <c r="AN560" i="1"/>
  <c r="AE561" i="1"/>
  <c r="AF561" i="1"/>
  <c r="AG561" i="1"/>
  <c r="AH561" i="1"/>
  <c r="AI561" i="1"/>
  <c r="AJ561" i="1"/>
  <c r="AK561" i="1"/>
  <c r="AL561" i="1"/>
  <c r="AM561" i="1"/>
  <c r="AN561" i="1"/>
  <c r="AE562" i="1"/>
  <c r="AF562" i="1"/>
  <c r="AG562" i="1"/>
  <c r="AH562" i="1"/>
  <c r="AI562" i="1"/>
  <c r="AJ562" i="1"/>
  <c r="AK562" i="1"/>
  <c r="AL562" i="1"/>
  <c r="AM562" i="1"/>
  <c r="AN562" i="1"/>
  <c r="AE563" i="1"/>
  <c r="AF563" i="1"/>
  <c r="AG563" i="1"/>
  <c r="AH563" i="1"/>
  <c r="AI563" i="1"/>
  <c r="AJ563" i="1"/>
  <c r="AK563" i="1"/>
  <c r="AL563" i="1"/>
  <c r="AM563" i="1"/>
  <c r="AN563" i="1"/>
  <c r="AE564" i="1"/>
  <c r="AF564" i="1"/>
  <c r="AG564" i="1"/>
  <c r="AH564" i="1"/>
  <c r="AI564" i="1"/>
  <c r="AJ564" i="1"/>
  <c r="AK564" i="1"/>
  <c r="AL564" i="1"/>
  <c r="AM564" i="1"/>
  <c r="AN564" i="1"/>
  <c r="AE565" i="1"/>
  <c r="AF565" i="1"/>
  <c r="AG565" i="1"/>
  <c r="AH565" i="1"/>
  <c r="AI565" i="1"/>
  <c r="AJ565" i="1"/>
  <c r="AK565" i="1"/>
  <c r="AL565" i="1"/>
  <c r="AM565" i="1"/>
  <c r="AN565" i="1"/>
  <c r="AE566" i="1"/>
  <c r="AF566" i="1"/>
  <c r="AG566" i="1"/>
  <c r="AH566" i="1"/>
  <c r="AI566" i="1"/>
  <c r="AJ566" i="1"/>
  <c r="AK566" i="1"/>
  <c r="AL566" i="1"/>
  <c r="AM566" i="1"/>
  <c r="AN566" i="1"/>
  <c r="AE567" i="1"/>
  <c r="AF567" i="1"/>
  <c r="AG567" i="1"/>
  <c r="AH567" i="1"/>
  <c r="AI567" i="1"/>
  <c r="AJ567" i="1"/>
  <c r="AK567" i="1"/>
  <c r="AL567" i="1"/>
  <c r="AM567" i="1"/>
  <c r="AN567" i="1"/>
  <c r="AE568" i="1"/>
  <c r="AF568" i="1"/>
  <c r="AG568" i="1"/>
  <c r="AH568" i="1"/>
  <c r="AI568" i="1"/>
  <c r="AJ568" i="1"/>
  <c r="AK568" i="1"/>
  <c r="AL568" i="1"/>
  <c r="AM568" i="1"/>
  <c r="AN568" i="1"/>
  <c r="AE569" i="1"/>
  <c r="AF569" i="1"/>
  <c r="AG569" i="1"/>
  <c r="AH569" i="1"/>
  <c r="AI569" i="1"/>
  <c r="AJ569" i="1"/>
  <c r="AK569" i="1"/>
  <c r="AL569" i="1"/>
  <c r="AM569" i="1"/>
  <c r="AN569" i="1"/>
  <c r="AE570" i="1"/>
  <c r="AF570" i="1"/>
  <c r="AG570" i="1"/>
  <c r="AH570" i="1"/>
  <c r="AI570" i="1"/>
  <c r="AJ570" i="1"/>
  <c r="AK570" i="1"/>
  <c r="AL570" i="1"/>
  <c r="AM570" i="1"/>
  <c r="AN570" i="1"/>
  <c r="AE571" i="1"/>
  <c r="AF571" i="1"/>
  <c r="AG571" i="1"/>
  <c r="AH571" i="1"/>
  <c r="AI571" i="1"/>
  <c r="AJ571" i="1"/>
  <c r="AK571" i="1"/>
  <c r="AL571" i="1"/>
  <c r="AM571" i="1"/>
  <c r="AN571" i="1"/>
  <c r="AE572" i="1"/>
  <c r="AF572" i="1"/>
  <c r="AG572" i="1"/>
  <c r="AH572" i="1"/>
  <c r="AI572" i="1"/>
  <c r="AJ572" i="1"/>
  <c r="AK572" i="1"/>
  <c r="AL572" i="1"/>
  <c r="AM572" i="1"/>
  <c r="AN572" i="1"/>
  <c r="AE573" i="1"/>
  <c r="AF573" i="1"/>
  <c r="AG573" i="1"/>
  <c r="AH573" i="1"/>
  <c r="AI573" i="1"/>
  <c r="AJ573" i="1"/>
  <c r="AK573" i="1"/>
  <c r="AL573" i="1"/>
  <c r="AM573" i="1"/>
  <c r="AN573" i="1"/>
  <c r="AE574" i="1"/>
  <c r="AF574" i="1"/>
  <c r="AG574" i="1"/>
  <c r="AH574" i="1"/>
  <c r="AI574" i="1"/>
  <c r="AJ574" i="1"/>
  <c r="AK574" i="1"/>
  <c r="AL574" i="1"/>
  <c r="AM574" i="1"/>
  <c r="AN574" i="1"/>
  <c r="AE575" i="1"/>
  <c r="AF575" i="1"/>
  <c r="AG575" i="1"/>
  <c r="AH575" i="1"/>
  <c r="AI575" i="1"/>
  <c r="AJ575" i="1"/>
  <c r="AK575" i="1"/>
  <c r="AL575" i="1"/>
  <c r="AM575" i="1"/>
  <c r="AN575" i="1"/>
  <c r="AE576" i="1"/>
  <c r="AF576" i="1"/>
  <c r="AG576" i="1"/>
  <c r="AH576" i="1"/>
  <c r="AI576" i="1"/>
  <c r="AJ576" i="1"/>
  <c r="AK576" i="1"/>
  <c r="AL576" i="1"/>
  <c r="AM576" i="1"/>
  <c r="AN576" i="1"/>
  <c r="AE577" i="1"/>
  <c r="AF577" i="1"/>
  <c r="AG577" i="1"/>
  <c r="AH577" i="1"/>
  <c r="AI577" i="1"/>
  <c r="AJ577" i="1"/>
  <c r="AK577" i="1"/>
  <c r="AL577" i="1"/>
  <c r="AM577" i="1"/>
  <c r="AN577" i="1"/>
  <c r="AE578" i="1"/>
  <c r="AF578" i="1"/>
  <c r="AG578" i="1"/>
  <c r="AH578" i="1"/>
  <c r="AI578" i="1"/>
  <c r="AJ578" i="1"/>
  <c r="AK578" i="1"/>
  <c r="AL578" i="1"/>
  <c r="AM578" i="1"/>
  <c r="AN578" i="1"/>
  <c r="AE579" i="1"/>
  <c r="AF579" i="1"/>
  <c r="AG579" i="1"/>
  <c r="AH579" i="1"/>
  <c r="AI579" i="1"/>
  <c r="AJ579" i="1"/>
  <c r="AK579" i="1"/>
  <c r="AL579" i="1"/>
  <c r="AM579" i="1"/>
  <c r="AN579" i="1"/>
  <c r="AE580" i="1"/>
  <c r="AF580" i="1"/>
  <c r="AG580" i="1"/>
  <c r="AH580" i="1"/>
  <c r="AI580" i="1"/>
  <c r="AJ580" i="1"/>
  <c r="AK580" i="1"/>
  <c r="AL580" i="1"/>
  <c r="AM580" i="1"/>
  <c r="AN580" i="1"/>
  <c r="AE581" i="1"/>
  <c r="AF581" i="1"/>
  <c r="AG581" i="1"/>
  <c r="AH581" i="1"/>
  <c r="AI581" i="1"/>
  <c r="AJ581" i="1"/>
  <c r="AK581" i="1"/>
  <c r="AL581" i="1"/>
  <c r="AM581" i="1"/>
  <c r="AN581" i="1"/>
  <c r="AE582" i="1"/>
  <c r="AF582" i="1"/>
  <c r="AG582" i="1"/>
  <c r="AH582" i="1"/>
  <c r="AI582" i="1"/>
  <c r="AJ582" i="1"/>
  <c r="AK582" i="1"/>
  <c r="AL582" i="1"/>
  <c r="AM582" i="1"/>
  <c r="AN582" i="1"/>
  <c r="AE583" i="1"/>
  <c r="AF583" i="1"/>
  <c r="AG583" i="1"/>
  <c r="AH583" i="1"/>
  <c r="AI583" i="1"/>
  <c r="AJ583" i="1"/>
  <c r="AK583" i="1"/>
  <c r="AL583" i="1"/>
  <c r="AM583" i="1"/>
  <c r="AN583" i="1"/>
  <c r="AE584" i="1"/>
  <c r="AF584" i="1"/>
  <c r="AG584" i="1"/>
  <c r="AH584" i="1"/>
  <c r="AI584" i="1"/>
  <c r="AJ584" i="1"/>
  <c r="AK584" i="1"/>
  <c r="AL584" i="1"/>
  <c r="AM584" i="1"/>
  <c r="AN584" i="1"/>
  <c r="AE585" i="1"/>
  <c r="AF585" i="1"/>
  <c r="AG585" i="1"/>
  <c r="AH585" i="1"/>
  <c r="AI585" i="1"/>
  <c r="AJ585" i="1"/>
  <c r="AK585" i="1"/>
  <c r="AL585" i="1"/>
  <c r="AM585" i="1"/>
  <c r="AN585" i="1"/>
  <c r="AE586" i="1"/>
  <c r="AF586" i="1"/>
  <c r="AG586" i="1"/>
  <c r="AH586" i="1"/>
  <c r="AI586" i="1"/>
  <c r="AJ586" i="1"/>
  <c r="AK586" i="1"/>
  <c r="AL586" i="1"/>
  <c r="AM586" i="1"/>
  <c r="AN586" i="1"/>
  <c r="AE587" i="1"/>
  <c r="AF587" i="1"/>
  <c r="AG587" i="1"/>
  <c r="AH587" i="1"/>
  <c r="AI587" i="1"/>
  <c r="AJ587" i="1"/>
  <c r="AK587" i="1"/>
  <c r="AL587" i="1"/>
  <c r="AM587" i="1"/>
  <c r="AN587" i="1"/>
  <c r="AE588" i="1"/>
  <c r="AF588" i="1"/>
  <c r="AG588" i="1"/>
  <c r="AH588" i="1"/>
  <c r="AI588" i="1"/>
  <c r="AJ588" i="1"/>
  <c r="AK588" i="1"/>
  <c r="AL588" i="1"/>
  <c r="AM588" i="1"/>
  <c r="AN588" i="1"/>
  <c r="AE589" i="1"/>
  <c r="AF589" i="1"/>
  <c r="AG589" i="1"/>
  <c r="AH589" i="1"/>
  <c r="AI589" i="1"/>
  <c r="AJ589" i="1"/>
  <c r="AK589" i="1"/>
  <c r="AL589" i="1"/>
  <c r="AM589" i="1"/>
  <c r="AN589" i="1"/>
  <c r="AE590" i="1"/>
  <c r="AF590" i="1"/>
  <c r="AG590" i="1"/>
  <c r="AH590" i="1"/>
  <c r="AI590" i="1"/>
  <c r="AJ590" i="1"/>
  <c r="AK590" i="1"/>
  <c r="AL590" i="1"/>
  <c r="AM590" i="1"/>
  <c r="AN590" i="1"/>
  <c r="AE591" i="1"/>
  <c r="AF591" i="1"/>
  <c r="AG591" i="1"/>
  <c r="AH591" i="1"/>
  <c r="AI591" i="1"/>
  <c r="AJ591" i="1"/>
  <c r="AK591" i="1"/>
  <c r="AL591" i="1"/>
  <c r="AM591" i="1"/>
  <c r="AN591" i="1"/>
  <c r="AE592" i="1"/>
  <c r="AF592" i="1"/>
  <c r="AG592" i="1"/>
  <c r="AH592" i="1"/>
  <c r="AI592" i="1"/>
  <c r="AJ592" i="1"/>
  <c r="AK592" i="1"/>
  <c r="AL592" i="1"/>
  <c r="AM592" i="1"/>
  <c r="AN592" i="1"/>
  <c r="AE593" i="1"/>
  <c r="AF593" i="1"/>
  <c r="AG593" i="1"/>
  <c r="AH593" i="1"/>
  <c r="AI593" i="1"/>
  <c r="AJ593" i="1"/>
  <c r="AK593" i="1"/>
  <c r="AL593" i="1"/>
  <c r="AM593" i="1"/>
  <c r="AN593" i="1"/>
  <c r="AE594" i="1"/>
  <c r="AF594" i="1"/>
  <c r="AG594" i="1"/>
  <c r="AH594" i="1"/>
  <c r="AI594" i="1"/>
  <c r="AJ594" i="1"/>
  <c r="AK594" i="1"/>
  <c r="AL594" i="1"/>
  <c r="AM594" i="1"/>
  <c r="AN594" i="1"/>
  <c r="AE595" i="1"/>
  <c r="AF595" i="1"/>
  <c r="AG595" i="1"/>
  <c r="AH595" i="1"/>
  <c r="AI595" i="1"/>
  <c r="AJ595" i="1"/>
  <c r="AK595" i="1"/>
  <c r="AL595" i="1"/>
  <c r="AM595" i="1"/>
  <c r="AN595" i="1"/>
  <c r="AE596" i="1"/>
  <c r="AF596" i="1"/>
  <c r="AG596" i="1"/>
  <c r="AH596" i="1"/>
  <c r="AI596" i="1"/>
  <c r="AJ596" i="1"/>
  <c r="AK596" i="1"/>
  <c r="AL596" i="1"/>
  <c r="AM596" i="1"/>
  <c r="AN596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4" i="1"/>
  <c r="AS562" i="1"/>
  <c r="BA562" i="1"/>
  <c r="BA564" i="1"/>
  <c r="AS566" i="1"/>
  <c r="BA566" i="1"/>
  <c r="AS568" i="1"/>
  <c r="AS570" i="1"/>
  <c r="BA570" i="1"/>
  <c r="AW571" i="1"/>
  <c r="AN619" i="1"/>
  <c r="AL619" i="1"/>
  <c r="AY560" i="1" s="1"/>
  <c r="AJ619" i="1"/>
  <c r="AH619" i="1"/>
  <c r="AF619" i="1"/>
  <c r="AE617" i="1"/>
  <c r="BA6" i="1"/>
  <c r="AY7" i="1"/>
  <c r="AS8" i="1"/>
  <c r="BB8" i="1" s="1"/>
  <c r="BC8" i="1" s="1"/>
  <c r="AW8" i="1"/>
  <c r="AU9" i="1"/>
  <c r="BA10" i="1"/>
  <c r="AY11" i="1"/>
  <c r="AW12" i="1"/>
  <c r="AU13" i="1"/>
  <c r="BA14" i="1"/>
  <c r="AY15" i="1"/>
  <c r="AW16" i="1"/>
  <c r="AU17" i="1"/>
  <c r="AS18" i="1"/>
  <c r="BB18" i="1" s="1"/>
  <c r="BC18" i="1" s="1"/>
  <c r="BA18" i="1"/>
  <c r="AY19" i="1"/>
  <c r="AW20" i="1"/>
  <c r="BA22" i="1"/>
  <c r="AY23" i="1"/>
  <c r="AW24" i="1"/>
  <c r="AU25" i="1"/>
  <c r="BA26" i="1"/>
  <c r="AY27" i="1"/>
  <c r="AW28" i="1"/>
  <c r="AY29" i="1"/>
  <c r="AS30" i="1"/>
  <c r="BB30" i="1" s="1"/>
  <c r="BC30" i="1" s="1"/>
  <c r="BA30" i="1"/>
  <c r="AY31" i="1"/>
  <c r="AW32" i="1"/>
  <c r="AS34" i="1"/>
  <c r="BA34" i="1"/>
  <c r="AY35" i="1"/>
  <c r="AW36" i="1"/>
  <c r="AS38" i="1"/>
  <c r="BB38" i="1" s="1"/>
  <c r="BC38" i="1" s="1"/>
  <c r="BA38" i="1"/>
  <c r="AY39" i="1"/>
  <c r="AW40" i="1"/>
  <c r="AS42" i="1"/>
  <c r="BB42" i="1" s="1"/>
  <c r="BC42" i="1" s="1"/>
  <c r="AW42" i="1"/>
  <c r="BA42" i="1"/>
  <c r="AY43" i="1"/>
  <c r="AW44" i="1"/>
  <c r="BA46" i="1"/>
  <c r="AY47" i="1"/>
  <c r="AW48" i="1"/>
  <c r="AU49" i="1"/>
  <c r="BA50" i="1"/>
  <c r="AY51" i="1"/>
  <c r="AW52" i="1"/>
  <c r="AS54" i="1"/>
  <c r="BB54" i="1" s="1"/>
  <c r="BC54" i="1" s="1"/>
  <c r="BA54" i="1"/>
  <c r="AY55" i="1"/>
  <c r="AW56" i="1"/>
  <c r="BA56" i="1"/>
  <c r="AY59" i="1"/>
  <c r="AW60" i="1"/>
  <c r="AU61" i="1"/>
  <c r="AW62" i="1"/>
  <c r="BA62" i="1"/>
  <c r="AY63" i="1"/>
  <c r="AW64" i="1"/>
  <c r="BA66" i="1"/>
  <c r="AY67" i="1"/>
  <c r="AW68" i="1"/>
  <c r="AS70" i="1"/>
  <c r="BB70" i="1" s="1"/>
  <c r="BC70" i="1" s="1"/>
  <c r="BA70" i="1"/>
  <c r="AY71" i="1"/>
  <c r="AW72" i="1"/>
  <c r="BA74" i="1"/>
  <c r="AY75" i="1"/>
  <c r="AW76" i="1"/>
  <c r="AU77" i="1"/>
  <c r="AS78" i="1"/>
  <c r="BA78" i="1"/>
  <c r="AY79" i="1"/>
  <c r="AW80" i="1"/>
  <c r="BA82" i="1"/>
  <c r="AY83" i="1"/>
  <c r="AW84" i="1"/>
  <c r="AS86" i="1"/>
  <c r="BB86" i="1" s="1"/>
  <c r="BC86" i="1" s="1"/>
  <c r="AY87" i="1"/>
  <c r="AS88" i="1"/>
  <c r="BB88" i="1" s="1"/>
  <c r="BC88" i="1" s="1"/>
  <c r="AW88" i="1"/>
  <c r="AY91" i="1"/>
  <c r="AW92" i="1"/>
  <c r="AU93" i="1"/>
  <c r="AY95" i="1"/>
  <c r="AW96" i="1"/>
  <c r="BA98" i="1"/>
  <c r="AY99" i="1"/>
  <c r="AW100" i="1"/>
  <c r="BA102" i="1"/>
  <c r="AY103" i="1"/>
  <c r="AW104" i="1"/>
  <c r="AS106" i="1"/>
  <c r="BA106" i="1"/>
  <c r="AY107" i="1"/>
  <c r="AW108" i="1"/>
  <c r="BA110" i="1"/>
  <c r="AY111" i="1"/>
  <c r="AW112" i="1"/>
  <c r="BA114" i="1"/>
  <c r="AY115" i="1"/>
  <c r="AW116" i="1"/>
  <c r="BA116" i="1"/>
  <c r="AU117" i="1"/>
  <c r="BA118" i="1"/>
  <c r="AY119" i="1"/>
  <c r="AW120" i="1"/>
  <c r="AS122" i="1"/>
  <c r="BB122" i="1" s="1"/>
  <c r="BC122" i="1" s="1"/>
  <c r="BA122" i="1"/>
  <c r="AY123" i="1"/>
  <c r="AW124" i="1"/>
  <c r="AU125" i="1"/>
  <c r="BA126" i="1"/>
  <c r="AY127" i="1"/>
  <c r="AW128" i="1"/>
  <c r="BA130" i="1"/>
  <c r="AY131" i="1"/>
  <c r="AW132" i="1"/>
  <c r="AU133" i="1"/>
  <c r="BA134" i="1"/>
  <c r="AY135" i="1"/>
  <c r="AW136" i="1"/>
  <c r="AU137" i="1"/>
  <c r="AS138" i="1"/>
  <c r="BA138" i="1"/>
  <c r="AY139" i="1"/>
  <c r="AW140" i="1"/>
  <c r="BA142" i="1"/>
  <c r="AY143" i="1"/>
  <c r="AW144" i="1"/>
  <c r="AU145" i="1"/>
  <c r="BA146" i="1"/>
  <c r="AY147" i="1"/>
  <c r="AW148" i="1"/>
  <c r="AS150" i="1"/>
  <c r="BB150" i="1" s="1"/>
  <c r="BC150" i="1" s="1"/>
  <c r="BA150" i="1"/>
  <c r="AY151" i="1"/>
  <c r="AW152" i="1"/>
  <c r="BA154" i="1"/>
  <c r="AY155" i="1"/>
  <c r="AW156" i="1"/>
  <c r="BA158" i="1"/>
  <c r="AY159" i="1"/>
  <c r="AW160" i="1"/>
  <c r="BA162" i="1"/>
  <c r="AY163" i="1"/>
  <c r="AW164" i="1"/>
  <c r="BA166" i="1"/>
  <c r="AY167" i="1"/>
  <c r="AW168" i="1"/>
  <c r="AS170" i="1"/>
  <c r="BA170" i="1"/>
  <c r="AY171" i="1"/>
  <c r="AW172" i="1"/>
  <c r="AS174" i="1"/>
  <c r="BA174" i="1"/>
  <c r="AW176" i="1"/>
  <c r="AU177" i="1"/>
  <c r="BA178" i="1"/>
  <c r="AS218" i="1"/>
  <c r="BB218" i="1" s="1"/>
  <c r="BC218" i="1" s="1"/>
  <c r="BA218" i="1"/>
  <c r="AY219" i="1"/>
  <c r="AW220" i="1"/>
  <c r="AU221" i="1"/>
  <c r="AS222" i="1"/>
  <c r="BB222" i="1" s="1"/>
  <c r="BC222" i="1" s="1"/>
  <c r="BA222" i="1"/>
  <c r="AY223" i="1"/>
  <c r="AW224" i="1"/>
  <c r="AW226" i="1"/>
  <c r="AY227" i="1"/>
  <c r="AW228" i="1"/>
  <c r="BA230" i="1"/>
  <c r="AY231" i="1"/>
  <c r="AW232" i="1"/>
  <c r="AS234" i="1"/>
  <c r="BB234" i="1" s="1"/>
  <c r="BA234" i="1"/>
  <c r="AY235" i="1"/>
  <c r="AW236" i="1"/>
  <c r="BA238" i="1"/>
  <c r="AY239" i="1"/>
  <c r="AW240" i="1"/>
  <c r="AU241" i="1"/>
  <c r="AS242" i="1"/>
  <c r="BB242" i="1" s="1"/>
  <c r="BC242" i="1" s="1"/>
  <c r="BA242" i="1"/>
  <c r="AY243" i="1"/>
  <c r="AW244" i="1"/>
  <c r="AS246" i="1"/>
  <c r="BB246" i="1" s="1"/>
  <c r="BC246" i="1" s="1"/>
  <c r="BA246" i="1"/>
  <c r="AY247" i="1"/>
  <c r="AW248" i="1"/>
  <c r="BA250" i="1"/>
  <c r="AY251" i="1"/>
  <c r="AW252" i="1"/>
  <c r="AU253" i="1"/>
  <c r="AS254" i="1"/>
  <c r="BB254" i="1" s="1"/>
  <c r="BC254" i="1" s="1"/>
  <c r="BA254" i="1"/>
  <c r="AY255" i="1"/>
  <c r="AW256" i="1"/>
  <c r="AU257" i="1"/>
  <c r="AS258" i="1"/>
  <c r="BB258" i="1" s="1"/>
  <c r="BC258" i="1" s="1"/>
  <c r="BA258" i="1"/>
  <c r="AY259" i="1"/>
  <c r="AW260" i="1"/>
  <c r="AU261" i="1"/>
  <c r="BA262" i="1"/>
  <c r="AY263" i="1"/>
  <c r="AW264" i="1"/>
  <c r="AU265" i="1"/>
  <c r="AS266" i="1"/>
  <c r="BB266" i="1" s="1"/>
  <c r="BC266" i="1" s="1"/>
  <c r="BA266" i="1"/>
  <c r="AY267" i="1"/>
  <c r="AW268" i="1"/>
  <c r="AU269" i="1"/>
  <c r="AS270" i="1"/>
  <c r="BB270" i="1" s="1"/>
  <c r="BC270" i="1" s="1"/>
  <c r="BA270" i="1"/>
  <c r="AY271" i="1"/>
  <c r="AW272" i="1"/>
  <c r="BA274" i="1"/>
  <c r="AY275" i="1"/>
  <c r="AW276" i="1"/>
  <c r="AU277" i="1"/>
  <c r="AS278" i="1"/>
  <c r="BB278" i="1" s="1"/>
  <c r="BC278" i="1" s="1"/>
  <c r="BA278" i="1"/>
  <c r="AY279" i="1"/>
  <c r="AW280" i="1"/>
  <c r="BA282" i="1"/>
  <c r="AY283" i="1"/>
  <c r="AW284" i="1"/>
  <c r="BA286" i="1"/>
  <c r="AY287" i="1"/>
  <c r="AW288" i="1"/>
  <c r="BA290" i="1"/>
  <c r="AY291" i="1"/>
  <c r="AW292" i="1"/>
  <c r="AU293" i="1"/>
  <c r="AS294" i="1"/>
  <c r="BB294" i="1" s="1"/>
  <c r="BC294" i="1" s="1"/>
  <c r="BA294" i="1"/>
  <c r="AY295" i="1"/>
  <c r="AW296" i="1"/>
  <c r="AU297" i="1"/>
  <c r="AS298" i="1"/>
  <c r="BB298" i="1" s="1"/>
  <c r="BC298" i="1" s="1"/>
  <c r="BA298" i="1"/>
  <c r="AY299" i="1"/>
  <c r="AW300" i="1"/>
  <c r="AS302" i="1"/>
  <c r="BA302" i="1"/>
  <c r="AY303" i="1"/>
  <c r="AW304" i="1"/>
  <c r="BA306" i="1"/>
  <c r="AY307" i="1"/>
  <c r="AS310" i="1"/>
  <c r="BB310" i="1" s="1"/>
  <c r="BC310" i="1" s="1"/>
  <c r="BA310" i="1"/>
  <c r="AY311" i="1"/>
  <c r="AW312" i="1"/>
  <c r="BA314" i="1"/>
  <c r="AY315" i="1"/>
  <c r="AW316" i="1"/>
  <c r="BA318" i="1"/>
  <c r="AY319" i="1"/>
  <c r="AW320" i="1"/>
  <c r="AU321" i="1"/>
  <c r="AS322" i="1"/>
  <c r="BB322" i="1" s="1"/>
  <c r="BC322" i="1" s="1"/>
  <c r="BA322" i="1"/>
  <c r="AY323" i="1"/>
  <c r="AS324" i="1"/>
  <c r="BB324" i="1" s="1"/>
  <c r="BC324" i="1" s="1"/>
  <c r="AW324" i="1"/>
  <c r="AY327" i="1"/>
  <c r="AW328" i="1"/>
  <c r="BA330" i="1"/>
  <c r="AY331" i="1"/>
  <c r="AW332" i="1"/>
  <c r="BA334" i="1"/>
  <c r="AY335" i="1"/>
  <c r="AW336" i="1"/>
  <c r="BA338" i="1"/>
  <c r="AY339" i="1"/>
  <c r="AW340" i="1"/>
  <c r="BA342" i="1"/>
  <c r="AY343" i="1"/>
  <c r="AW344" i="1"/>
  <c r="BA346" i="1"/>
  <c r="AY347" i="1"/>
  <c r="AW348" i="1"/>
  <c r="BA350" i="1"/>
  <c r="AY351" i="1"/>
  <c r="AW352" i="1"/>
  <c r="BA354" i="1"/>
  <c r="AY355" i="1"/>
  <c r="AW356" i="1"/>
  <c r="AU357" i="1"/>
  <c r="AS358" i="1"/>
  <c r="BB358" i="1" s="1"/>
  <c r="BC358" i="1" s="1"/>
  <c r="BA358" i="1"/>
  <c r="AY359" i="1"/>
  <c r="AW360" i="1"/>
  <c r="BA362" i="1"/>
  <c r="AY363" i="1"/>
  <c r="AW364" i="1"/>
  <c r="AU365" i="1"/>
  <c r="BA366" i="1"/>
  <c r="AY367" i="1"/>
  <c r="AW368" i="1"/>
  <c r="BA370" i="1"/>
  <c r="AY371" i="1"/>
  <c r="AW372" i="1"/>
  <c r="AS374" i="1"/>
  <c r="BB374" i="1" s="1"/>
  <c r="BC374" i="1" s="1"/>
  <c r="BA374" i="1"/>
  <c r="AY375" i="1"/>
  <c r="AW376" i="1"/>
  <c r="BA378" i="1"/>
  <c r="AY379" i="1"/>
  <c r="AW380" i="1"/>
  <c r="AS382" i="1"/>
  <c r="BB382" i="1" s="1"/>
  <c r="BC382" i="1" s="1"/>
  <c r="BA382" i="1"/>
  <c r="AY383" i="1"/>
  <c r="AW384" i="1"/>
  <c r="AU385" i="1"/>
  <c r="AS386" i="1"/>
  <c r="BB386" i="1" s="1"/>
  <c r="BC386" i="1" s="1"/>
  <c r="BA386" i="1"/>
  <c r="AY387" i="1"/>
  <c r="AW388" i="1"/>
  <c r="AS390" i="1"/>
  <c r="BB390" i="1" s="1"/>
  <c r="BC390" i="1" s="1"/>
  <c r="BA390" i="1"/>
  <c r="AY391" i="1"/>
  <c r="AW392" i="1"/>
  <c r="AU393" i="1"/>
  <c r="BA394" i="1"/>
  <c r="AY395" i="1"/>
  <c r="AW396" i="1"/>
  <c r="BA398" i="1"/>
  <c r="AY399" i="1"/>
  <c r="AW400" i="1"/>
  <c r="BA402" i="1"/>
  <c r="AY403" i="1"/>
  <c r="AW404" i="1"/>
  <c r="BA406" i="1"/>
  <c r="AY407" i="1"/>
  <c r="AW408" i="1"/>
  <c r="BA410" i="1"/>
  <c r="AY411" i="1"/>
  <c r="AW412" i="1"/>
  <c r="BA414" i="1"/>
  <c r="AY415" i="1"/>
  <c r="AW416" i="1"/>
  <c r="BA418" i="1"/>
  <c r="AY419" i="1"/>
  <c r="AW420" i="1"/>
  <c r="BA422" i="1"/>
  <c r="AY423" i="1"/>
  <c r="AW424" i="1"/>
  <c r="BA426" i="1"/>
  <c r="AY427" i="1"/>
  <c r="AW428" i="1"/>
  <c r="AU429" i="1"/>
  <c r="BA430" i="1"/>
  <c r="AY431" i="1"/>
  <c r="AW432" i="1"/>
  <c r="AY435" i="1"/>
  <c r="AW436" i="1"/>
  <c r="BA438" i="1"/>
  <c r="AY439" i="1"/>
  <c r="AW440" i="1"/>
  <c r="AU441" i="1"/>
  <c r="BA442" i="1"/>
  <c r="AY443" i="1"/>
  <c r="AW444" i="1"/>
  <c r="BA446" i="1"/>
  <c r="AY447" i="1"/>
  <c r="AW448" i="1"/>
  <c r="BA450" i="1"/>
  <c r="AY451" i="1"/>
  <c r="AW452" i="1"/>
  <c r="AS454" i="1"/>
  <c r="BA454" i="1"/>
  <c r="AY459" i="1"/>
  <c r="AR462" i="1"/>
  <c r="BB462" i="1" s="1"/>
  <c r="AR466" i="1"/>
  <c r="BB466" i="1" s="1"/>
  <c r="AR470" i="1"/>
  <c r="BB470" i="1" s="1"/>
  <c r="BC470" i="1" s="1"/>
  <c r="AR474" i="1"/>
  <c r="AR478" i="1"/>
  <c r="BB478" i="1" s="1"/>
  <c r="BC478" i="1" s="1"/>
  <c r="AR480" i="1"/>
  <c r="BB480" i="1" s="1"/>
  <c r="BC480" i="1" s="1"/>
  <c r="AR482" i="1"/>
  <c r="BB482" i="1" s="1"/>
  <c r="BC482" i="1" s="1"/>
  <c r="AR486" i="1"/>
  <c r="BB486" i="1" s="1"/>
  <c r="BC486" i="1" s="1"/>
  <c r="AR490" i="1"/>
  <c r="AR498" i="1"/>
  <c r="AR500" i="1"/>
  <c r="AR502" i="1"/>
  <c r="AR506" i="1"/>
  <c r="AR510" i="1"/>
  <c r="AR514" i="1"/>
  <c r="BB514" i="1" s="1"/>
  <c r="BC514" i="1" s="1"/>
  <c r="AR518" i="1"/>
  <c r="BB518" i="1" s="1"/>
  <c r="BC518" i="1" s="1"/>
  <c r="AR520" i="1"/>
  <c r="BB520" i="1" s="1"/>
  <c r="BC520" i="1" s="1"/>
  <c r="AR522" i="1"/>
  <c r="BB522" i="1" s="1"/>
  <c r="BC522" i="1" s="1"/>
  <c r="AR526" i="1"/>
  <c r="BB526" i="1" s="1"/>
  <c r="BC526" i="1" s="1"/>
  <c r="AR534" i="1"/>
  <c r="BB534" i="1" s="1"/>
  <c r="BC534" i="1" s="1"/>
  <c r="AR536" i="1"/>
  <c r="AR540" i="1"/>
  <c r="BB540" i="1" s="1"/>
  <c r="BC540" i="1" s="1"/>
  <c r="AR542" i="1"/>
  <c r="BB542" i="1" s="1"/>
  <c r="BC542" i="1" s="1"/>
  <c r="AR546" i="1"/>
  <c r="AR550" i="1"/>
  <c r="BB550" i="1" s="1"/>
  <c r="BC550" i="1" s="1"/>
  <c r="AR552" i="1"/>
  <c r="AR554" i="1"/>
  <c r="BB554" i="1" s="1"/>
  <c r="BC554" i="1" s="1"/>
  <c r="AR556" i="1"/>
  <c r="BB556" i="1" s="1"/>
  <c r="BC556" i="1" s="1"/>
  <c r="AF597" i="1"/>
  <c r="AG597" i="1"/>
  <c r="AH597" i="1"/>
  <c r="AI597" i="1"/>
  <c r="AJ597" i="1"/>
  <c r="AK597" i="1"/>
  <c r="AL597" i="1"/>
  <c r="AM597" i="1"/>
  <c r="AN597" i="1"/>
  <c r="AE598" i="1"/>
  <c r="AF598" i="1"/>
  <c r="AG598" i="1"/>
  <c r="AH598" i="1"/>
  <c r="AI598" i="1"/>
  <c r="AJ598" i="1"/>
  <c r="AK598" i="1"/>
  <c r="AL598" i="1"/>
  <c r="AM598" i="1"/>
  <c r="AN598" i="1"/>
  <c r="AE599" i="1"/>
  <c r="AF599" i="1"/>
  <c r="AG599" i="1"/>
  <c r="AH599" i="1"/>
  <c r="AI599" i="1"/>
  <c r="AJ599" i="1"/>
  <c r="AK599" i="1"/>
  <c r="AL599" i="1"/>
  <c r="AM599" i="1"/>
  <c r="AN599" i="1"/>
  <c r="AE600" i="1"/>
  <c r="AF600" i="1"/>
  <c r="AG600" i="1"/>
  <c r="AH600" i="1"/>
  <c r="AI600" i="1"/>
  <c r="AJ600" i="1"/>
  <c r="AK600" i="1"/>
  <c r="AL600" i="1"/>
  <c r="AM600" i="1"/>
  <c r="AN600" i="1"/>
  <c r="AE601" i="1"/>
  <c r="AF601" i="1"/>
  <c r="AG601" i="1"/>
  <c r="AH601" i="1"/>
  <c r="AI601" i="1"/>
  <c r="AJ601" i="1"/>
  <c r="AK601" i="1"/>
  <c r="AL601" i="1"/>
  <c r="AM601" i="1"/>
  <c r="AN601" i="1"/>
  <c r="AE602" i="1"/>
  <c r="AF602" i="1"/>
  <c r="AG602" i="1"/>
  <c r="AH602" i="1"/>
  <c r="AI602" i="1"/>
  <c r="AJ602" i="1"/>
  <c r="AK602" i="1"/>
  <c r="AL602" i="1"/>
  <c r="AM602" i="1"/>
  <c r="AN602" i="1"/>
  <c r="AE603" i="1"/>
  <c r="AF603" i="1"/>
  <c r="AG603" i="1"/>
  <c r="AH603" i="1"/>
  <c r="AI603" i="1"/>
  <c r="AJ603" i="1"/>
  <c r="AK603" i="1"/>
  <c r="AL603" i="1"/>
  <c r="AM603" i="1"/>
  <c r="AN603" i="1"/>
  <c r="AE604" i="1"/>
  <c r="AF604" i="1"/>
  <c r="AG604" i="1"/>
  <c r="AH604" i="1"/>
  <c r="AI604" i="1"/>
  <c r="AJ604" i="1"/>
  <c r="AK604" i="1"/>
  <c r="AL604" i="1"/>
  <c r="AM604" i="1"/>
  <c r="AN604" i="1"/>
  <c r="AE605" i="1"/>
  <c r="AF605" i="1"/>
  <c r="AG605" i="1"/>
  <c r="AH605" i="1"/>
  <c r="AI605" i="1"/>
  <c r="AJ605" i="1"/>
  <c r="AK605" i="1"/>
  <c r="AL605" i="1"/>
  <c r="AM605" i="1"/>
  <c r="AN605" i="1"/>
  <c r="AE606" i="1"/>
  <c r="AF606" i="1"/>
  <c r="AG606" i="1"/>
  <c r="AH606" i="1"/>
  <c r="AI606" i="1"/>
  <c r="AJ606" i="1"/>
  <c r="AK606" i="1"/>
  <c r="AL606" i="1"/>
  <c r="AM606" i="1"/>
  <c r="AN606" i="1"/>
  <c r="AE607" i="1"/>
  <c r="AF607" i="1"/>
  <c r="AG607" i="1"/>
  <c r="AH607" i="1"/>
  <c r="AI607" i="1"/>
  <c r="AJ607" i="1"/>
  <c r="AK607" i="1"/>
  <c r="AL607" i="1"/>
  <c r="AM607" i="1"/>
  <c r="AN607" i="1"/>
  <c r="AE608" i="1"/>
  <c r="AF608" i="1"/>
  <c r="AG608" i="1"/>
  <c r="AH608" i="1"/>
  <c r="AI608" i="1"/>
  <c r="AJ608" i="1"/>
  <c r="AK608" i="1"/>
  <c r="AL608" i="1"/>
  <c r="AM608" i="1"/>
  <c r="AN608" i="1"/>
  <c r="AE609" i="1"/>
  <c r="AF609" i="1"/>
  <c r="AG609" i="1"/>
  <c r="AH609" i="1"/>
  <c r="AI609" i="1"/>
  <c r="AJ609" i="1"/>
  <c r="AK609" i="1"/>
  <c r="AL609" i="1"/>
  <c r="AM609" i="1"/>
  <c r="AN609" i="1"/>
  <c r="AE610" i="1"/>
  <c r="AF610" i="1"/>
  <c r="AG610" i="1"/>
  <c r="AH610" i="1"/>
  <c r="AI610" i="1"/>
  <c r="AJ610" i="1"/>
  <c r="AK610" i="1"/>
  <c r="AL610" i="1"/>
  <c r="AM610" i="1"/>
  <c r="AN610" i="1"/>
  <c r="AE611" i="1"/>
  <c r="AF611" i="1"/>
  <c r="AG611" i="1"/>
  <c r="AH611" i="1"/>
  <c r="AI611" i="1"/>
  <c r="AJ611" i="1"/>
  <c r="AK611" i="1"/>
  <c r="AL611" i="1"/>
  <c r="AM611" i="1"/>
  <c r="AN611" i="1"/>
  <c r="AE612" i="1"/>
  <c r="AF612" i="1"/>
  <c r="AG612" i="1"/>
  <c r="AH612" i="1"/>
  <c r="AI612" i="1"/>
  <c r="AJ612" i="1"/>
  <c r="AK612" i="1"/>
  <c r="AL612" i="1"/>
  <c r="AM612" i="1"/>
  <c r="AN612" i="1"/>
  <c r="AE613" i="1"/>
  <c r="AF613" i="1"/>
  <c r="AG613" i="1"/>
  <c r="AH613" i="1"/>
  <c r="AI613" i="1"/>
  <c r="AJ613" i="1"/>
  <c r="AK613" i="1"/>
  <c r="AL613" i="1"/>
  <c r="AM613" i="1"/>
  <c r="AN613" i="1"/>
  <c r="AE614" i="1"/>
  <c r="AF614" i="1"/>
  <c r="AG614" i="1"/>
  <c r="AH614" i="1"/>
  <c r="AI614" i="1"/>
  <c r="AJ614" i="1"/>
  <c r="AK614" i="1"/>
  <c r="AL614" i="1"/>
  <c r="AM614" i="1"/>
  <c r="AN614" i="1"/>
  <c r="AE615" i="1"/>
  <c r="AF615" i="1"/>
  <c r="AG615" i="1"/>
  <c r="AH615" i="1"/>
  <c r="AI615" i="1"/>
  <c r="AJ615" i="1"/>
  <c r="AK615" i="1"/>
  <c r="AL615" i="1"/>
  <c r="AM615" i="1"/>
  <c r="AN615" i="1"/>
  <c r="AE616" i="1"/>
  <c r="AF616" i="1"/>
  <c r="AG616" i="1"/>
  <c r="AH616" i="1"/>
  <c r="AI616" i="1"/>
  <c r="AJ616" i="1"/>
  <c r="AK616" i="1"/>
  <c r="AL616" i="1"/>
  <c r="AM616" i="1"/>
  <c r="AN616" i="1"/>
  <c r="AF617" i="1"/>
  <c r="AG617" i="1"/>
  <c r="AH617" i="1"/>
  <c r="AI617" i="1"/>
  <c r="AJ617" i="1"/>
  <c r="AK617" i="1"/>
  <c r="AL617" i="1"/>
  <c r="AM617" i="1"/>
  <c r="AN617" i="1"/>
  <c r="AN4" i="1"/>
  <c r="AM4" i="1"/>
  <c r="AL4" i="1"/>
  <c r="AY4" i="1" s="1"/>
  <c r="AK4" i="1"/>
  <c r="AJ4" i="1"/>
  <c r="AW4" i="1" s="1"/>
  <c r="AI4" i="1"/>
  <c r="AH4" i="1"/>
  <c r="AU4" i="1" s="1"/>
  <c r="AG4" i="1"/>
  <c r="AF4" i="1"/>
  <c r="AS4" i="1" s="1"/>
  <c r="AE4" i="1"/>
  <c r="BN569" i="1"/>
  <c r="BA569" i="1"/>
  <c r="AY569" i="1"/>
  <c r="AW569" i="1"/>
  <c r="AU569" i="1"/>
  <c r="AR569" i="1"/>
  <c r="BN568" i="1"/>
  <c r="AY568" i="1"/>
  <c r="AW568" i="1"/>
  <c r="AU568" i="1"/>
  <c r="AR568" i="1"/>
  <c r="CZ529" i="1"/>
  <c r="CX529" i="1"/>
  <c r="CL529" i="1"/>
  <c r="CM529" i="1" s="1"/>
  <c r="BZ529" i="1"/>
  <c r="CA529" i="1" s="1"/>
  <c r="BN529" i="1"/>
  <c r="BO529" i="1" s="1"/>
  <c r="AR529" i="1"/>
  <c r="BB529" i="1" s="1"/>
  <c r="BC529" i="1" s="1"/>
  <c r="CZ522" i="1"/>
  <c r="CX522" i="1"/>
  <c r="CL522" i="1"/>
  <c r="BZ522" i="1"/>
  <c r="BN522" i="1"/>
  <c r="BZ495" i="1"/>
  <c r="CA495" i="1" s="1"/>
  <c r="BN495" i="1"/>
  <c r="BO495" i="1" s="1"/>
  <c r="BZ494" i="1"/>
  <c r="CA494" i="1" s="1"/>
  <c r="BN494" i="1"/>
  <c r="BO494" i="1" s="1"/>
  <c r="CZ495" i="1"/>
  <c r="CX495" i="1"/>
  <c r="CL495" i="1"/>
  <c r="CZ494" i="1"/>
  <c r="CX494" i="1"/>
  <c r="CL494" i="1"/>
  <c r="CM494" i="1" s="1"/>
  <c r="AR494" i="1"/>
  <c r="BB494" i="1" s="1"/>
  <c r="BC494" i="1" s="1"/>
  <c r="CZ489" i="1"/>
  <c r="CX489" i="1"/>
  <c r="CL489" i="1"/>
  <c r="CM489" i="1" s="1"/>
  <c r="BZ489" i="1"/>
  <c r="CA489" i="1" s="1"/>
  <c r="BN489" i="1"/>
  <c r="BO489" i="1" s="1"/>
  <c r="CZ488" i="1"/>
  <c r="CX488" i="1"/>
  <c r="CL488" i="1"/>
  <c r="CM488" i="1" s="1"/>
  <c r="BZ488" i="1"/>
  <c r="BN488" i="1"/>
  <c r="BO488" i="1" s="1"/>
  <c r="CZ487" i="1"/>
  <c r="CX487" i="1"/>
  <c r="CL487" i="1"/>
  <c r="CM487" i="1" s="1"/>
  <c r="BZ487" i="1"/>
  <c r="CA487" i="1" s="1"/>
  <c r="BN487" i="1"/>
  <c r="BO487" i="1" s="1"/>
  <c r="CZ486" i="1"/>
  <c r="CX486" i="1"/>
  <c r="CL486" i="1"/>
  <c r="BZ486" i="1"/>
  <c r="CA486" i="1" s="1"/>
  <c r="BN486" i="1"/>
  <c r="BO486" i="1" s="1"/>
  <c r="CZ485" i="1"/>
  <c r="CX485" i="1"/>
  <c r="CL485" i="1"/>
  <c r="BZ485" i="1"/>
  <c r="CA485" i="1" s="1"/>
  <c r="BN485" i="1"/>
  <c r="CZ484" i="1"/>
  <c r="CX484" i="1"/>
  <c r="CL484" i="1"/>
  <c r="CM484" i="1" s="1"/>
  <c r="BZ484" i="1"/>
  <c r="BN484" i="1"/>
  <c r="BO484" i="1" s="1"/>
  <c r="CZ483" i="1"/>
  <c r="CX483" i="1"/>
  <c r="CL483" i="1"/>
  <c r="CM483" i="1" s="1"/>
  <c r="BZ483" i="1"/>
  <c r="BN483" i="1"/>
  <c r="BO483" i="1" s="1"/>
  <c r="CZ482" i="1"/>
  <c r="CX482" i="1"/>
  <c r="CL482" i="1"/>
  <c r="CM482" i="1" s="1"/>
  <c r="BZ482" i="1"/>
  <c r="CA482" i="1" s="1"/>
  <c r="BN482" i="1"/>
  <c r="BO482" i="1" s="1"/>
  <c r="CZ481" i="1"/>
  <c r="CX481" i="1"/>
  <c r="CL481" i="1"/>
  <c r="CM481" i="1" s="1"/>
  <c r="BZ481" i="1"/>
  <c r="CA481" i="1" s="1"/>
  <c r="BN481" i="1"/>
  <c r="BO481" i="1" s="1"/>
  <c r="CZ480" i="1"/>
  <c r="CX480" i="1"/>
  <c r="CL480" i="1"/>
  <c r="CM480" i="1" s="1"/>
  <c r="BZ480" i="1"/>
  <c r="BN480" i="1"/>
  <c r="BO480" i="1" s="1"/>
  <c r="AR555" i="1"/>
  <c r="AR543" i="1"/>
  <c r="BB543" i="1" s="1"/>
  <c r="BC543" i="1" s="1"/>
  <c r="AR541" i="1"/>
  <c r="AR535" i="1"/>
  <c r="BB535" i="1" s="1"/>
  <c r="BC535" i="1" s="1"/>
  <c r="AR503" i="1"/>
  <c r="BB503" i="1" s="1"/>
  <c r="BC503" i="1" s="1"/>
  <c r="AR532" i="1"/>
  <c r="AR513" i="1"/>
  <c r="AR512" i="1"/>
  <c r="BB512" i="1" s="1"/>
  <c r="BC512" i="1" s="1"/>
  <c r="AR527" i="1"/>
  <c r="BB527" i="1" s="1"/>
  <c r="BC527" i="1" s="1"/>
  <c r="AR525" i="1"/>
  <c r="BB525" i="1" s="1"/>
  <c r="AR523" i="1"/>
  <c r="BB523" i="1" s="1"/>
  <c r="BC523" i="1" s="1"/>
  <c r="AR516" i="1"/>
  <c r="AR515" i="1"/>
  <c r="BB515" i="1" s="1"/>
  <c r="BC515" i="1" s="1"/>
  <c r="AR499" i="1"/>
  <c r="BB499" i="1" s="1"/>
  <c r="BC499" i="1" s="1"/>
  <c r="AR493" i="1"/>
  <c r="AR491" i="1"/>
  <c r="BB491" i="1" s="1"/>
  <c r="BC491" i="1" s="1"/>
  <c r="AR479" i="1"/>
  <c r="BB479" i="1" s="1"/>
  <c r="BC479" i="1" s="1"/>
  <c r="AR476" i="1"/>
  <c r="BB476" i="1" s="1"/>
  <c r="BC476" i="1" s="1"/>
  <c r="AR473" i="1"/>
  <c r="AR472" i="1"/>
  <c r="AR467" i="1"/>
  <c r="BB467" i="1" s="1"/>
  <c r="BC467" i="1" s="1"/>
  <c r="AR464" i="1"/>
  <c r="BB464" i="1" s="1"/>
  <c r="BC464" i="1" s="1"/>
  <c r="AR463" i="1"/>
  <c r="BB463" i="1" s="1"/>
  <c r="BC463" i="1" s="1"/>
  <c r="AR461" i="1"/>
  <c r="BB461" i="1" s="1"/>
  <c r="AR460" i="1"/>
  <c r="BB460" i="1" s="1"/>
  <c r="BC460" i="1" s="1"/>
  <c r="BZ473" i="1"/>
  <c r="BN473" i="1"/>
  <c r="BZ472" i="1"/>
  <c r="BN472" i="1"/>
  <c r="BO472" i="1" s="1"/>
  <c r="CZ479" i="1"/>
  <c r="CX479" i="1"/>
  <c r="CL479" i="1"/>
  <c r="CM479" i="1" s="1"/>
  <c r="BZ479" i="1"/>
  <c r="CA479" i="1" s="1"/>
  <c r="BN479" i="1"/>
  <c r="BO479" i="1" s="1"/>
  <c r="CZ478" i="1"/>
  <c r="CX478" i="1"/>
  <c r="CL478" i="1"/>
  <c r="CM478" i="1" s="1"/>
  <c r="BZ478" i="1"/>
  <c r="CA478" i="1" s="1"/>
  <c r="BN478" i="1"/>
  <c r="BO478" i="1" s="1"/>
  <c r="CZ477" i="1"/>
  <c r="CX477" i="1"/>
  <c r="CL477" i="1"/>
  <c r="CM477" i="1" s="1"/>
  <c r="BZ477" i="1"/>
  <c r="CA477" i="1" s="1"/>
  <c r="BN477" i="1"/>
  <c r="BZ469" i="1"/>
  <c r="BN469" i="1"/>
  <c r="BO469" i="1" s="1"/>
  <c r="CZ466" i="1"/>
  <c r="CX466" i="1"/>
  <c r="CL466" i="1"/>
  <c r="CM466" i="1" s="1"/>
  <c r="BZ466" i="1"/>
  <c r="BN466" i="1"/>
  <c r="BO466" i="1" s="1"/>
  <c r="CZ465" i="1"/>
  <c r="CX465" i="1"/>
  <c r="CL465" i="1"/>
  <c r="CM465" i="1" s="1"/>
  <c r="BZ465" i="1"/>
  <c r="BN465" i="1"/>
  <c r="CZ464" i="1"/>
  <c r="CX464" i="1"/>
  <c r="CL464" i="1"/>
  <c r="BZ464" i="1"/>
  <c r="BN464" i="1"/>
  <c r="BO464" i="1" s="1"/>
  <c r="CZ463" i="1"/>
  <c r="CX463" i="1"/>
  <c r="CL463" i="1"/>
  <c r="CM463" i="1" s="1"/>
  <c r="BZ463" i="1"/>
  <c r="CA463" i="1" s="1"/>
  <c r="BN463" i="1"/>
  <c r="BO463" i="1" s="1"/>
  <c r="CZ462" i="1"/>
  <c r="CX462" i="1"/>
  <c r="CL462" i="1"/>
  <c r="CM462" i="1" s="1"/>
  <c r="BZ462" i="1"/>
  <c r="CA462" i="1" s="1"/>
  <c r="BN462" i="1"/>
  <c r="CZ461" i="1"/>
  <c r="CX461" i="1"/>
  <c r="CL461" i="1"/>
  <c r="CM461" i="1" s="1"/>
  <c r="BZ461" i="1"/>
  <c r="CA461" i="1" s="1"/>
  <c r="BN461" i="1"/>
  <c r="BO461" i="1" s="1"/>
  <c r="CZ460" i="1"/>
  <c r="CX460" i="1"/>
  <c r="CL460" i="1"/>
  <c r="CM460" i="1" s="1"/>
  <c r="BZ460" i="1"/>
  <c r="CA460" i="1" s="1"/>
  <c r="BN460" i="1"/>
  <c r="CN458" i="1"/>
  <c r="AR458" i="1" s="1"/>
  <c r="BB458" i="1" s="1"/>
  <c r="BC458" i="1" s="1"/>
  <c r="CN457" i="1"/>
  <c r="CN456" i="1"/>
  <c r="AR455" i="1"/>
  <c r="BB455" i="1" s="1"/>
  <c r="BC455" i="1" s="1"/>
  <c r="BN452" i="1"/>
  <c r="BO452" i="1" s="1"/>
  <c r="BN451" i="1"/>
  <c r="BN450" i="1"/>
  <c r="CL442" i="1"/>
  <c r="CM442" i="1" s="1"/>
  <c r="BZ442" i="1"/>
  <c r="CA442" i="1" s="1"/>
  <c r="BN442" i="1"/>
  <c r="BO442" i="1" s="1"/>
  <c r="CL441" i="1"/>
  <c r="CM441" i="1" s="1"/>
  <c r="BZ441" i="1"/>
  <c r="BN441" i="1"/>
  <c r="CL440" i="1"/>
  <c r="CM440" i="1" s="1"/>
  <c r="BZ440" i="1"/>
  <c r="CA440" i="1" s="1"/>
  <c r="BN440" i="1"/>
  <c r="BO440" i="1" s="1"/>
  <c r="CL439" i="1"/>
  <c r="CM439" i="1" s="1"/>
  <c r="BZ439" i="1"/>
  <c r="BN439" i="1"/>
  <c r="CL438" i="1"/>
  <c r="CM438" i="1" s="1"/>
  <c r="BZ438" i="1"/>
  <c r="CA438" i="1" s="1"/>
  <c r="BN438" i="1"/>
  <c r="BO438" i="1" s="1"/>
  <c r="AU438" i="1"/>
  <c r="CL437" i="1"/>
  <c r="BZ437" i="1"/>
  <c r="CA437" i="1" s="1"/>
  <c r="BN437" i="1"/>
  <c r="BO437" i="1" s="1"/>
  <c r="CL6" i="1"/>
  <c r="CM6" i="1" s="1"/>
  <c r="CL7" i="1"/>
  <c r="CL8" i="1"/>
  <c r="CL9" i="1"/>
  <c r="CM9" i="1" s="1"/>
  <c r="CL10" i="1"/>
  <c r="CM10" i="1" s="1"/>
  <c r="CL11" i="1"/>
  <c r="CL12" i="1"/>
  <c r="CM12" i="1" s="1"/>
  <c r="CL13" i="1"/>
  <c r="CM13" i="1" s="1"/>
  <c r="CL14" i="1"/>
  <c r="CL15" i="1"/>
  <c r="CL16" i="1"/>
  <c r="CL17" i="1"/>
  <c r="CL18" i="1"/>
  <c r="CM18" i="1" s="1"/>
  <c r="CL19" i="1"/>
  <c r="CL20" i="1"/>
  <c r="CM20" i="1" s="1"/>
  <c r="CL21" i="1"/>
  <c r="CM21" i="1" s="1"/>
  <c r="CL22" i="1"/>
  <c r="CM22" i="1" s="1"/>
  <c r="CL23" i="1"/>
  <c r="CL24" i="1"/>
  <c r="CL25" i="1"/>
  <c r="CM25" i="1" s="1"/>
  <c r="CL26" i="1"/>
  <c r="CM26" i="1" s="1"/>
  <c r="CL27" i="1"/>
  <c r="CL28" i="1"/>
  <c r="CM28" i="1" s="1"/>
  <c r="CL29" i="1"/>
  <c r="CM29" i="1" s="1"/>
  <c r="CL30" i="1"/>
  <c r="CL31" i="1"/>
  <c r="CL32" i="1"/>
  <c r="CL33" i="1"/>
  <c r="CM33" i="1" s="1"/>
  <c r="CL34" i="1"/>
  <c r="CM34" i="1" s="1"/>
  <c r="CL35" i="1"/>
  <c r="CL36" i="1"/>
  <c r="CM36" i="1" s="1"/>
  <c r="CL37" i="1"/>
  <c r="CM37" i="1" s="1"/>
  <c r="CL38" i="1"/>
  <c r="CM38" i="1" s="1"/>
  <c r="CL39" i="1"/>
  <c r="CL40" i="1"/>
  <c r="CL41" i="1"/>
  <c r="CM41" i="1" s="1"/>
  <c r="CL42" i="1"/>
  <c r="CM42" i="1" s="1"/>
  <c r="CL43" i="1"/>
  <c r="CL44" i="1"/>
  <c r="CM44" i="1" s="1"/>
  <c r="CL45" i="1"/>
  <c r="CM45" i="1" s="1"/>
  <c r="CL46" i="1"/>
  <c r="CM46" i="1" s="1"/>
  <c r="CL47" i="1"/>
  <c r="CL48" i="1"/>
  <c r="CL49" i="1"/>
  <c r="CM49" i="1" s="1"/>
  <c r="CL50" i="1"/>
  <c r="CM50" i="1" s="1"/>
  <c r="CL51" i="1"/>
  <c r="CL52" i="1"/>
  <c r="CM52" i="1" s="1"/>
  <c r="CL53" i="1"/>
  <c r="CM53" i="1" s="1"/>
  <c r="CL54" i="1"/>
  <c r="CM54" i="1" s="1"/>
  <c r="CL55" i="1"/>
  <c r="CL56" i="1"/>
  <c r="CL57" i="1"/>
  <c r="CM57" i="1" s="1"/>
  <c r="CL58" i="1"/>
  <c r="CM58" i="1" s="1"/>
  <c r="CL59" i="1"/>
  <c r="CL60" i="1"/>
  <c r="CM60" i="1" s="1"/>
  <c r="CL61" i="1"/>
  <c r="CL62" i="1"/>
  <c r="CL63" i="1"/>
  <c r="CL64" i="1"/>
  <c r="CL65" i="1"/>
  <c r="CM65" i="1" s="1"/>
  <c r="CL66" i="1"/>
  <c r="CM66" i="1" s="1"/>
  <c r="CL67" i="1"/>
  <c r="CL68" i="1"/>
  <c r="CL69" i="1"/>
  <c r="CM69" i="1" s="1"/>
  <c r="CL70" i="1"/>
  <c r="CM70" i="1" s="1"/>
  <c r="CL71" i="1"/>
  <c r="CL72" i="1"/>
  <c r="CL73" i="1"/>
  <c r="CM73" i="1" s="1"/>
  <c r="CL74" i="1"/>
  <c r="CM74" i="1" s="1"/>
  <c r="CL75" i="1"/>
  <c r="CL76" i="1"/>
  <c r="CM76" i="1" s="1"/>
  <c r="CL77" i="1"/>
  <c r="CM77" i="1" s="1"/>
  <c r="CL78" i="1"/>
  <c r="CM78" i="1" s="1"/>
  <c r="CL79" i="1"/>
  <c r="CL80" i="1"/>
  <c r="CL81" i="1"/>
  <c r="CM81" i="1" s="1"/>
  <c r="CL82" i="1"/>
  <c r="CL83" i="1"/>
  <c r="CL84" i="1"/>
  <c r="CM84" i="1" s="1"/>
  <c r="CL85" i="1"/>
  <c r="CL86" i="1"/>
  <c r="CM86" i="1" s="1"/>
  <c r="CL87" i="1"/>
  <c r="CL88" i="1"/>
  <c r="CL89" i="1"/>
  <c r="CM89" i="1" s="1"/>
  <c r="CL90" i="1"/>
  <c r="CM90" i="1" s="1"/>
  <c r="CL91" i="1"/>
  <c r="CL92" i="1"/>
  <c r="CL93" i="1"/>
  <c r="CM93" i="1" s="1"/>
  <c r="CL94" i="1"/>
  <c r="CL95" i="1"/>
  <c r="CL96" i="1"/>
  <c r="CM96" i="1" s="1"/>
  <c r="CL97" i="1"/>
  <c r="CM97" i="1" s="1"/>
  <c r="CL98" i="1"/>
  <c r="CL99" i="1"/>
  <c r="CL100" i="1"/>
  <c r="CL101" i="1"/>
  <c r="CM101" i="1" s="1"/>
  <c r="CL102" i="1"/>
  <c r="CM102" i="1" s="1"/>
  <c r="CL103" i="1"/>
  <c r="CL104" i="1"/>
  <c r="CM104" i="1" s="1"/>
  <c r="CL105" i="1"/>
  <c r="CM105" i="1" s="1"/>
  <c r="CL106" i="1"/>
  <c r="CM106" i="1" s="1"/>
  <c r="CL107" i="1"/>
  <c r="CL108" i="1"/>
  <c r="CM108" i="1" s="1"/>
  <c r="CL109" i="1"/>
  <c r="CM109" i="1" s="1"/>
  <c r="CL110" i="1"/>
  <c r="CM110" i="1" s="1"/>
  <c r="CL111" i="1"/>
  <c r="CL112" i="1"/>
  <c r="CL113" i="1"/>
  <c r="CM113" i="1" s="1"/>
  <c r="CL114" i="1"/>
  <c r="CM114" i="1" s="1"/>
  <c r="CL115" i="1"/>
  <c r="CL116" i="1"/>
  <c r="CM116" i="1" s="1"/>
  <c r="CL117" i="1"/>
  <c r="CL118" i="1"/>
  <c r="CM118" i="1" s="1"/>
  <c r="CL119" i="1"/>
  <c r="CL120" i="1"/>
  <c r="CL121" i="1"/>
  <c r="CM121" i="1" s="1"/>
  <c r="CL122" i="1"/>
  <c r="CM122" i="1" s="1"/>
  <c r="CL123" i="1"/>
  <c r="CL124" i="1"/>
  <c r="CM124" i="1" s="1"/>
  <c r="CL125" i="1"/>
  <c r="CM125" i="1" s="1"/>
  <c r="CL126" i="1"/>
  <c r="CL127" i="1"/>
  <c r="CL128" i="1"/>
  <c r="CM128" i="1" s="1"/>
  <c r="CL129" i="1"/>
  <c r="CM129" i="1" s="1"/>
  <c r="CL130" i="1"/>
  <c r="CM130" i="1" s="1"/>
  <c r="CL131" i="1"/>
  <c r="CL132" i="1"/>
  <c r="CM132" i="1" s="1"/>
  <c r="CL133" i="1"/>
  <c r="CM133" i="1" s="1"/>
  <c r="CL134" i="1"/>
  <c r="CM134" i="1" s="1"/>
  <c r="CL135" i="1"/>
  <c r="CL136" i="1"/>
  <c r="CM136" i="1" s="1"/>
  <c r="CL137" i="1"/>
  <c r="CM137" i="1" s="1"/>
  <c r="CL138" i="1"/>
  <c r="CM138" i="1" s="1"/>
  <c r="CL139" i="1"/>
  <c r="CL140" i="1"/>
  <c r="CM140" i="1" s="1"/>
  <c r="CL141" i="1"/>
  <c r="CM141" i="1" s="1"/>
  <c r="CL142" i="1"/>
  <c r="CL143" i="1"/>
  <c r="CL144" i="1"/>
  <c r="CL145" i="1"/>
  <c r="CM145" i="1" s="1"/>
  <c r="CL146" i="1"/>
  <c r="CM146" i="1" s="1"/>
  <c r="CL147" i="1"/>
  <c r="CL148" i="1"/>
  <c r="CL149" i="1"/>
  <c r="CL150" i="1"/>
  <c r="CL151" i="1"/>
  <c r="CL152" i="1"/>
  <c r="CL153" i="1"/>
  <c r="CM153" i="1" s="1"/>
  <c r="CL154" i="1"/>
  <c r="CM154" i="1" s="1"/>
  <c r="CL155" i="1"/>
  <c r="CL156" i="1"/>
  <c r="CM156" i="1" s="1"/>
  <c r="CL157" i="1"/>
  <c r="CM157" i="1" s="1"/>
  <c r="CL158" i="1"/>
  <c r="CM158" i="1" s="1"/>
  <c r="CL159" i="1"/>
  <c r="CL160" i="1"/>
  <c r="CM160" i="1" s="1"/>
  <c r="CL161" i="1"/>
  <c r="CM161" i="1" s="1"/>
  <c r="CL162" i="1"/>
  <c r="CL163" i="1"/>
  <c r="CL164" i="1"/>
  <c r="CM164" i="1" s="1"/>
  <c r="CL165" i="1"/>
  <c r="CM165" i="1" s="1"/>
  <c r="CL166" i="1"/>
  <c r="CM166" i="1" s="1"/>
  <c r="CL167" i="1"/>
  <c r="CL168" i="1"/>
  <c r="CL169" i="1"/>
  <c r="CM169" i="1" s="1"/>
  <c r="CL170" i="1"/>
  <c r="CM170" i="1" s="1"/>
  <c r="CL171" i="1"/>
  <c r="CM171" i="1" s="1"/>
  <c r="CL172" i="1"/>
  <c r="CM172" i="1" s="1"/>
  <c r="CL173" i="1"/>
  <c r="CM173" i="1" s="1"/>
  <c r="CL174" i="1"/>
  <c r="CL175" i="1"/>
  <c r="CL176" i="1"/>
  <c r="CM176" i="1" s="1"/>
  <c r="CL177" i="1"/>
  <c r="CM177" i="1" s="1"/>
  <c r="CL178" i="1"/>
  <c r="CM178" i="1" s="1"/>
  <c r="CL179" i="1"/>
  <c r="CM179" i="1" s="1"/>
  <c r="CL180" i="1"/>
  <c r="CM180" i="1" s="1"/>
  <c r="CL181" i="1"/>
  <c r="CM181" i="1" s="1"/>
  <c r="CL182" i="1"/>
  <c r="CM182" i="1" s="1"/>
  <c r="CL183" i="1"/>
  <c r="CL184" i="1"/>
  <c r="CM184" i="1" s="1"/>
  <c r="CL185" i="1"/>
  <c r="CM185" i="1" s="1"/>
  <c r="CL186" i="1"/>
  <c r="CM186" i="1" s="1"/>
  <c r="CL187" i="1"/>
  <c r="CM187" i="1" s="1"/>
  <c r="CL188" i="1"/>
  <c r="CL189" i="1"/>
  <c r="CM189" i="1" s="1"/>
  <c r="CL190" i="1"/>
  <c r="CM190" i="1" s="1"/>
  <c r="CL191" i="1"/>
  <c r="CL192" i="1"/>
  <c r="CL193" i="1"/>
  <c r="CM193" i="1" s="1"/>
  <c r="CL194" i="1"/>
  <c r="CM194" i="1" s="1"/>
  <c r="CL195" i="1"/>
  <c r="CL196" i="1"/>
  <c r="CM196" i="1" s="1"/>
  <c r="CL197" i="1"/>
  <c r="CM197" i="1" s="1"/>
  <c r="CL198" i="1"/>
  <c r="CM198" i="1" s="1"/>
  <c r="CL199" i="1"/>
  <c r="CL200" i="1"/>
  <c r="CM200" i="1" s="1"/>
  <c r="CL201" i="1"/>
  <c r="CM201" i="1" s="1"/>
  <c r="CL202" i="1"/>
  <c r="CM202" i="1" s="1"/>
  <c r="CL203" i="1"/>
  <c r="CL204" i="1"/>
  <c r="CM204" i="1" s="1"/>
  <c r="CL205" i="1"/>
  <c r="CM205" i="1" s="1"/>
  <c r="CL206" i="1"/>
  <c r="CL207" i="1"/>
  <c r="CM207" i="1" s="1"/>
  <c r="CL208" i="1"/>
  <c r="CM208" i="1" s="1"/>
  <c r="CL209" i="1"/>
  <c r="CM209" i="1" s="1"/>
  <c r="CL210" i="1"/>
  <c r="CM210" i="1" s="1"/>
  <c r="CL211" i="1"/>
  <c r="CL212" i="1"/>
  <c r="CM212" i="1" s="1"/>
  <c r="CL213" i="1"/>
  <c r="CM213" i="1" s="1"/>
  <c r="CL214" i="1"/>
  <c r="CM214" i="1" s="1"/>
  <c r="CL215" i="1"/>
  <c r="CL216" i="1"/>
  <c r="CM216" i="1" s="1"/>
  <c r="CL217" i="1"/>
  <c r="CM217" i="1" s="1"/>
  <c r="CL218" i="1"/>
  <c r="CM218" i="1" s="1"/>
  <c r="CL219" i="1"/>
  <c r="CL220" i="1"/>
  <c r="CL221" i="1"/>
  <c r="CM221" i="1" s="1"/>
  <c r="CL222" i="1"/>
  <c r="CM222" i="1" s="1"/>
  <c r="CL223" i="1"/>
  <c r="CL224" i="1"/>
  <c r="CL225" i="1"/>
  <c r="CM225" i="1" s="1"/>
  <c r="CL226" i="1"/>
  <c r="CM226" i="1" s="1"/>
  <c r="CL227" i="1"/>
  <c r="CL228" i="1"/>
  <c r="CL229" i="1"/>
  <c r="CM229" i="1" s="1"/>
  <c r="CL230" i="1"/>
  <c r="CM230" i="1" s="1"/>
  <c r="CL231" i="1"/>
  <c r="CL232" i="1"/>
  <c r="CM232" i="1" s="1"/>
  <c r="CL233" i="1"/>
  <c r="CM233" i="1" s="1"/>
  <c r="CL234" i="1"/>
  <c r="CM234" i="1" s="1"/>
  <c r="CL235" i="1"/>
  <c r="CL236" i="1"/>
  <c r="CM236" i="1" s="1"/>
  <c r="CL237" i="1"/>
  <c r="CM237" i="1" s="1"/>
  <c r="CL238" i="1"/>
  <c r="CM238" i="1" s="1"/>
  <c r="CL239" i="1"/>
  <c r="CL240" i="1"/>
  <c r="CL241" i="1"/>
  <c r="CM241" i="1" s="1"/>
  <c r="CL242" i="1"/>
  <c r="CL243" i="1"/>
  <c r="CL244" i="1"/>
  <c r="CL245" i="1"/>
  <c r="CM245" i="1" s="1"/>
  <c r="CL246" i="1"/>
  <c r="CL247" i="1"/>
  <c r="CL248" i="1"/>
  <c r="CL249" i="1"/>
  <c r="CM249" i="1" s="1"/>
  <c r="CL250" i="1"/>
  <c r="CM250" i="1" s="1"/>
  <c r="CL251" i="1"/>
  <c r="CM251" i="1" s="1"/>
  <c r="CL252" i="1"/>
  <c r="CM252" i="1" s="1"/>
  <c r="CL253" i="1"/>
  <c r="CM253" i="1" s="1"/>
  <c r="CL254" i="1"/>
  <c r="CL255" i="1"/>
  <c r="CL256" i="1"/>
  <c r="CM256" i="1" s="1"/>
  <c r="CL257" i="1"/>
  <c r="CM257" i="1" s="1"/>
  <c r="CL258" i="1"/>
  <c r="CM258" i="1" s="1"/>
  <c r="CL259" i="1"/>
  <c r="CM259" i="1" s="1"/>
  <c r="CL260" i="1"/>
  <c r="CM260" i="1" s="1"/>
  <c r="CL261" i="1"/>
  <c r="CM261" i="1" s="1"/>
  <c r="CL262" i="1"/>
  <c r="CM262" i="1" s="1"/>
  <c r="CL263" i="1"/>
  <c r="CM263" i="1" s="1"/>
  <c r="CL264" i="1"/>
  <c r="CL265" i="1"/>
  <c r="CM265" i="1" s="1"/>
  <c r="CL266" i="1"/>
  <c r="CM266" i="1" s="1"/>
  <c r="CL267" i="1"/>
  <c r="CM267" i="1" s="1"/>
  <c r="CL268" i="1"/>
  <c r="CM268" i="1" s="1"/>
  <c r="CL269" i="1"/>
  <c r="CL270" i="1"/>
  <c r="CL271" i="1"/>
  <c r="CL272" i="1"/>
  <c r="CM272" i="1" s="1"/>
  <c r="CL273" i="1"/>
  <c r="CM273" i="1" s="1"/>
  <c r="CL274" i="1"/>
  <c r="CM274" i="1" s="1"/>
  <c r="CL275" i="1"/>
  <c r="CL276" i="1"/>
  <c r="CM276" i="1" s="1"/>
  <c r="CL277" i="1"/>
  <c r="CL278" i="1"/>
  <c r="CL279" i="1"/>
  <c r="CL280" i="1"/>
  <c r="CM280" i="1" s="1"/>
  <c r="CL281" i="1"/>
  <c r="CM281" i="1" s="1"/>
  <c r="CL282" i="1"/>
  <c r="CM282" i="1" s="1"/>
  <c r="CL283" i="1"/>
  <c r="CL284" i="1"/>
  <c r="CL285" i="1"/>
  <c r="CM285" i="1" s="1"/>
  <c r="CL286" i="1"/>
  <c r="CL287" i="1"/>
  <c r="CL288" i="1"/>
  <c r="CM288" i="1" s="1"/>
  <c r="CL289" i="1"/>
  <c r="CM289" i="1" s="1"/>
  <c r="CL290" i="1"/>
  <c r="CM290" i="1" s="1"/>
  <c r="CL291" i="1"/>
  <c r="CL292" i="1"/>
  <c r="CM292" i="1" s="1"/>
  <c r="CL293" i="1"/>
  <c r="CM293" i="1" s="1"/>
  <c r="CL294" i="1"/>
  <c r="CL295" i="1"/>
  <c r="CL296" i="1"/>
  <c r="CL297" i="1"/>
  <c r="CM297" i="1" s="1"/>
  <c r="CL298" i="1"/>
  <c r="CM298" i="1" s="1"/>
  <c r="CL299" i="1"/>
  <c r="CL300" i="1"/>
  <c r="CM300" i="1" s="1"/>
  <c r="CL301" i="1"/>
  <c r="CM301" i="1" s="1"/>
  <c r="CL302" i="1"/>
  <c r="CL303" i="1"/>
  <c r="CL304" i="1"/>
  <c r="CM304" i="1" s="1"/>
  <c r="CL305" i="1"/>
  <c r="CM305" i="1" s="1"/>
  <c r="CL306" i="1"/>
  <c r="CM306" i="1" s="1"/>
  <c r="CL307" i="1"/>
  <c r="CL308" i="1"/>
  <c r="CL309" i="1"/>
  <c r="CM309" i="1" s="1"/>
  <c r="CL310" i="1"/>
  <c r="CL311" i="1"/>
  <c r="CM311" i="1" s="1"/>
  <c r="CL312" i="1"/>
  <c r="CL313" i="1"/>
  <c r="CM313" i="1" s="1"/>
  <c r="CL314" i="1"/>
  <c r="CM314" i="1" s="1"/>
  <c r="CL315" i="1"/>
  <c r="CM315" i="1" s="1"/>
  <c r="CL316" i="1"/>
  <c r="CL317" i="1"/>
  <c r="CM317" i="1" s="1"/>
  <c r="CL318" i="1"/>
  <c r="CL319" i="1"/>
  <c r="CM319" i="1" s="1"/>
  <c r="CL320" i="1"/>
  <c r="CL321" i="1"/>
  <c r="CM321" i="1" s="1"/>
  <c r="CL322" i="1"/>
  <c r="CM322" i="1" s="1"/>
  <c r="CL323" i="1"/>
  <c r="CM323" i="1" s="1"/>
  <c r="CL324" i="1"/>
  <c r="CM324" i="1" s="1"/>
  <c r="CL325" i="1"/>
  <c r="CM325" i="1" s="1"/>
  <c r="CL326" i="1"/>
  <c r="CL327" i="1"/>
  <c r="CM327" i="1" s="1"/>
  <c r="CL328" i="1"/>
  <c r="CL329" i="1"/>
  <c r="CM329" i="1" s="1"/>
  <c r="CL330" i="1"/>
  <c r="CM330" i="1" s="1"/>
  <c r="CL331" i="1"/>
  <c r="CM331" i="1" s="1"/>
  <c r="CL332" i="1"/>
  <c r="CM332" i="1" s="1"/>
  <c r="CL333" i="1"/>
  <c r="CM333" i="1" s="1"/>
  <c r="CL334" i="1"/>
  <c r="CL335" i="1"/>
  <c r="CM335" i="1" s="1"/>
  <c r="CL336" i="1"/>
  <c r="CL337" i="1"/>
  <c r="CM337" i="1" s="1"/>
  <c r="CL338" i="1"/>
  <c r="CM338" i="1" s="1"/>
  <c r="CL339" i="1"/>
  <c r="CL340" i="1"/>
  <c r="CM340" i="1" s="1"/>
  <c r="CL341" i="1"/>
  <c r="CM341" i="1" s="1"/>
  <c r="CL342" i="1"/>
  <c r="CL343" i="1"/>
  <c r="CL344" i="1"/>
  <c r="CM344" i="1" s="1"/>
  <c r="CL345" i="1"/>
  <c r="CM345" i="1" s="1"/>
  <c r="CL346" i="1"/>
  <c r="CM346" i="1" s="1"/>
  <c r="CL347" i="1"/>
  <c r="CM347" i="1" s="1"/>
  <c r="CL348" i="1"/>
  <c r="CL349" i="1"/>
  <c r="CM349" i="1" s="1"/>
  <c r="CL350" i="1"/>
  <c r="CM350" i="1" s="1"/>
  <c r="CL351" i="1"/>
  <c r="CM351" i="1" s="1"/>
  <c r="CL352" i="1"/>
  <c r="CM352" i="1" s="1"/>
  <c r="CL353" i="1"/>
  <c r="CM353" i="1" s="1"/>
  <c r="CL354" i="1"/>
  <c r="CM354" i="1" s="1"/>
  <c r="CL355" i="1"/>
  <c r="CL356" i="1"/>
  <c r="CM356" i="1" s="1"/>
  <c r="CL357" i="1"/>
  <c r="CM357" i="1" s="1"/>
  <c r="CL358" i="1"/>
  <c r="CL359" i="1"/>
  <c r="CL360" i="1"/>
  <c r="CM360" i="1" s="1"/>
  <c r="CL361" i="1"/>
  <c r="CM361" i="1" s="1"/>
  <c r="CL362" i="1"/>
  <c r="CM362" i="1" s="1"/>
  <c r="CL363" i="1"/>
  <c r="CL364" i="1"/>
  <c r="CM364" i="1" s="1"/>
  <c r="CL365" i="1"/>
  <c r="CM365" i="1" s="1"/>
  <c r="CL366" i="1"/>
  <c r="CL367" i="1"/>
  <c r="CL368" i="1"/>
  <c r="CL369" i="1"/>
  <c r="CM369" i="1" s="1"/>
  <c r="CL370" i="1"/>
  <c r="CM370" i="1" s="1"/>
  <c r="CL371" i="1"/>
  <c r="CL372" i="1"/>
  <c r="CL373" i="1"/>
  <c r="CM373" i="1" s="1"/>
  <c r="CL374" i="1"/>
  <c r="CL375" i="1"/>
  <c r="CL376" i="1"/>
  <c r="CL377" i="1"/>
  <c r="CM377" i="1" s="1"/>
  <c r="CL378" i="1"/>
  <c r="CM378" i="1" s="1"/>
  <c r="CL379" i="1"/>
  <c r="CM379" i="1" s="1"/>
  <c r="CL380" i="1"/>
  <c r="CM380" i="1" s="1"/>
  <c r="CL381" i="1"/>
  <c r="CM381" i="1" s="1"/>
  <c r="CL382" i="1"/>
  <c r="CL383" i="1"/>
  <c r="CL384" i="1"/>
  <c r="CL385" i="1"/>
  <c r="CM385" i="1" s="1"/>
  <c r="CL386" i="1"/>
  <c r="CM386" i="1" s="1"/>
  <c r="CL387" i="1"/>
  <c r="CL388" i="1"/>
  <c r="CL389" i="1"/>
  <c r="CM389" i="1" s="1"/>
  <c r="CL390" i="1"/>
  <c r="CL391" i="1"/>
  <c r="CL392" i="1"/>
  <c r="CL393" i="1"/>
  <c r="CM393" i="1" s="1"/>
  <c r="CL394" i="1"/>
  <c r="CM394" i="1" s="1"/>
  <c r="CL395" i="1"/>
  <c r="CL396" i="1"/>
  <c r="CM396" i="1" s="1"/>
  <c r="CL397" i="1"/>
  <c r="CM397" i="1" s="1"/>
  <c r="CL398" i="1"/>
  <c r="CL399" i="1"/>
  <c r="CL400" i="1"/>
  <c r="CL401" i="1"/>
  <c r="CM401" i="1" s="1"/>
  <c r="CL402" i="1"/>
  <c r="CL403" i="1"/>
  <c r="CL404" i="1"/>
  <c r="CM404" i="1" s="1"/>
  <c r="CL405" i="1"/>
  <c r="CM405" i="1" s="1"/>
  <c r="CL406" i="1"/>
  <c r="CL407" i="1"/>
  <c r="CL408" i="1"/>
  <c r="CL409" i="1"/>
  <c r="CM409" i="1" s="1"/>
  <c r="CL410" i="1"/>
  <c r="CM410" i="1" s="1"/>
  <c r="CL411" i="1"/>
  <c r="CL412" i="1"/>
  <c r="CL413" i="1"/>
  <c r="CM413" i="1" s="1"/>
  <c r="CL414" i="1"/>
  <c r="CL415" i="1"/>
  <c r="CL416" i="1"/>
  <c r="CL417" i="1"/>
  <c r="CM417" i="1" s="1"/>
  <c r="CL418" i="1"/>
  <c r="CM418" i="1" s="1"/>
  <c r="CL419" i="1"/>
  <c r="CL420" i="1"/>
  <c r="CM420" i="1" s="1"/>
  <c r="CL421" i="1"/>
  <c r="CL422" i="1"/>
  <c r="CM422" i="1" s="1"/>
  <c r="CL423" i="1"/>
  <c r="CM423" i="1" s="1"/>
  <c r="CL424" i="1"/>
  <c r="CL425" i="1"/>
  <c r="CM425" i="1" s="1"/>
  <c r="CL426" i="1"/>
  <c r="CL427" i="1"/>
  <c r="CL428" i="1"/>
  <c r="CL429" i="1"/>
  <c r="CM429" i="1" s="1"/>
  <c r="CL430" i="1"/>
  <c r="CL431" i="1"/>
  <c r="CL432" i="1"/>
  <c r="CL433" i="1"/>
  <c r="CM433" i="1" s="1"/>
  <c r="CL434" i="1"/>
  <c r="CL435" i="1"/>
  <c r="CL436" i="1"/>
  <c r="CL443" i="1"/>
  <c r="CM443" i="1" s="1"/>
  <c r="CL444" i="1"/>
  <c r="CL445" i="1"/>
  <c r="CL446" i="1"/>
  <c r="CL447" i="1"/>
  <c r="CM447" i="1" s="1"/>
  <c r="CL448" i="1"/>
  <c r="CM448" i="1" s="1"/>
  <c r="CL449" i="1"/>
  <c r="CL450" i="1"/>
  <c r="CL451" i="1"/>
  <c r="CM451" i="1" s="1"/>
  <c r="CL452" i="1"/>
  <c r="CL453" i="1"/>
  <c r="CL454" i="1"/>
  <c r="CL455" i="1"/>
  <c r="CM455" i="1" s="1"/>
  <c r="CL456" i="1"/>
  <c r="CL457" i="1"/>
  <c r="CL458" i="1"/>
  <c r="CL459" i="1"/>
  <c r="CM459" i="1" s="1"/>
  <c r="CL467" i="1"/>
  <c r="CL468" i="1"/>
  <c r="CL469" i="1"/>
  <c r="CL470" i="1"/>
  <c r="CM470" i="1" s="1"/>
  <c r="CL471" i="1"/>
  <c r="CM471" i="1" s="1"/>
  <c r="CL472" i="1"/>
  <c r="CL473" i="1"/>
  <c r="CL474" i="1"/>
  <c r="CM474" i="1" s="1"/>
  <c r="CL475" i="1"/>
  <c r="CL476" i="1"/>
  <c r="CL490" i="1"/>
  <c r="CL491" i="1"/>
  <c r="CM491" i="1" s="1"/>
  <c r="CL492" i="1"/>
  <c r="CM492" i="1" s="1"/>
  <c r="CL493" i="1"/>
  <c r="CL496" i="1"/>
  <c r="CL497" i="1"/>
  <c r="CM497" i="1" s="1"/>
  <c r="CL498" i="1"/>
  <c r="CL499" i="1"/>
  <c r="CL500" i="1"/>
  <c r="CL515" i="1"/>
  <c r="CM515" i="1" s="1"/>
  <c r="CL516" i="1"/>
  <c r="CL517" i="1"/>
  <c r="CL518" i="1"/>
  <c r="CL519" i="1"/>
  <c r="CL520" i="1"/>
  <c r="CL521" i="1"/>
  <c r="CL523" i="1"/>
  <c r="CL528" i="1"/>
  <c r="CM528" i="1" s="1"/>
  <c r="CL524" i="1"/>
  <c r="CL525" i="1"/>
  <c r="CL526" i="1"/>
  <c r="CL527" i="1"/>
  <c r="CM527" i="1" s="1"/>
  <c r="CL504" i="1"/>
  <c r="CL505" i="1"/>
  <c r="CL506" i="1"/>
  <c r="CL507" i="1"/>
  <c r="CM507" i="1" s="1"/>
  <c r="CL508" i="1"/>
  <c r="CL509" i="1"/>
  <c r="CL510" i="1"/>
  <c r="CL511" i="1"/>
  <c r="CL512" i="1"/>
  <c r="CL513" i="1"/>
  <c r="CL514" i="1"/>
  <c r="CL531" i="1"/>
  <c r="CM531" i="1" s="1"/>
  <c r="CL532" i="1"/>
  <c r="CM532" i="1" s="1"/>
  <c r="CL533" i="1"/>
  <c r="CL530" i="1"/>
  <c r="CL501" i="1"/>
  <c r="CM501" i="1" s="1"/>
  <c r="CL502" i="1"/>
  <c r="CL503" i="1"/>
  <c r="CL534" i="1"/>
  <c r="CL535" i="1"/>
  <c r="CM535" i="1" s="1"/>
  <c r="CL536" i="1"/>
  <c r="CL537" i="1"/>
  <c r="CL538" i="1"/>
  <c r="CL539" i="1"/>
  <c r="CM539" i="1" s="1"/>
  <c r="CL540" i="1"/>
  <c r="CL541" i="1"/>
  <c r="CL546" i="1"/>
  <c r="CL547" i="1"/>
  <c r="CM547" i="1" s="1"/>
  <c r="CL548" i="1"/>
  <c r="CL549" i="1"/>
  <c r="CL550" i="1"/>
  <c r="CL556" i="1"/>
  <c r="CM556" i="1" s="1"/>
  <c r="CL557" i="1"/>
  <c r="CL558" i="1"/>
  <c r="CL542" i="1"/>
  <c r="CL543" i="1"/>
  <c r="CM543" i="1" s="1"/>
  <c r="CL544" i="1"/>
  <c r="CL545" i="1"/>
  <c r="CL552" i="1"/>
  <c r="CL553" i="1"/>
  <c r="CM553" i="1" s="1"/>
  <c r="CL554" i="1"/>
  <c r="CL555" i="1"/>
  <c r="CL551" i="1"/>
  <c r="CL5" i="1"/>
  <c r="CM5" i="1" s="1"/>
  <c r="AZ424" i="1"/>
  <c r="BZ424" i="1"/>
  <c r="BN424" i="1"/>
  <c r="AX424" i="1"/>
  <c r="AV424" i="1"/>
  <c r="AT424" i="1"/>
  <c r="BZ425" i="1"/>
  <c r="CA425" i="1" s="1"/>
  <c r="BN425" i="1"/>
  <c r="BO425" i="1" s="1"/>
  <c r="AZ425" i="1"/>
  <c r="AX425" i="1"/>
  <c r="AV425" i="1"/>
  <c r="AT425" i="1"/>
  <c r="BZ423" i="1"/>
  <c r="CA423" i="1" s="1"/>
  <c r="BN423" i="1"/>
  <c r="BO423" i="1" s="1"/>
  <c r="AZ423" i="1"/>
  <c r="AX423" i="1"/>
  <c r="AV423" i="1"/>
  <c r="AT423" i="1"/>
  <c r="AT422" i="1"/>
  <c r="AU422" i="1"/>
  <c r="AV422" i="1"/>
  <c r="AX422" i="1"/>
  <c r="AZ422" i="1"/>
  <c r="BZ422" i="1"/>
  <c r="CA422" i="1" s="1"/>
  <c r="BN422" i="1"/>
  <c r="BO422" i="1" s="1"/>
  <c r="BZ421" i="1"/>
  <c r="BN421" i="1"/>
  <c r="BO421" i="1" s="1"/>
  <c r="AZ421" i="1"/>
  <c r="AX421" i="1"/>
  <c r="AV421" i="1"/>
  <c r="AT421" i="1"/>
  <c r="BZ420" i="1"/>
  <c r="CA420" i="1" s="1"/>
  <c r="BN420" i="1"/>
  <c r="BO420" i="1" s="1"/>
  <c r="AZ420" i="1"/>
  <c r="AY420" i="1"/>
  <c r="AX420" i="1"/>
  <c r="AV420" i="1"/>
  <c r="AT420" i="1"/>
  <c r="CZ423" i="1"/>
  <c r="CX423" i="1"/>
  <c r="BZ419" i="1"/>
  <c r="BN419" i="1"/>
  <c r="BO419" i="1" s="1"/>
  <c r="BA419" i="1"/>
  <c r="AZ419" i="1"/>
  <c r="AX419" i="1"/>
  <c r="AV419" i="1"/>
  <c r="AT419" i="1"/>
  <c r="BZ418" i="1"/>
  <c r="CA418" i="1" s="1"/>
  <c r="BN418" i="1"/>
  <c r="BO418" i="1" s="1"/>
  <c r="AZ418" i="1"/>
  <c r="AX418" i="1"/>
  <c r="AV418" i="1"/>
  <c r="AT418" i="1"/>
  <c r="BZ416" i="1"/>
  <c r="CA416" i="1" s="1"/>
  <c r="BN416" i="1"/>
  <c r="AZ416" i="1"/>
  <c r="AY416" i="1"/>
  <c r="AX416" i="1"/>
  <c r="AV416" i="1"/>
  <c r="AT416" i="1"/>
  <c r="BN410" i="1"/>
  <c r="AZ410" i="1"/>
  <c r="AX410" i="1"/>
  <c r="AV410" i="1"/>
  <c r="AU410" i="1"/>
  <c r="AT410" i="1"/>
  <c r="BZ415" i="1"/>
  <c r="BN415" i="1"/>
  <c r="BO415" i="1" s="1"/>
  <c r="AZ415" i="1"/>
  <c r="AX415" i="1"/>
  <c r="AV415" i="1"/>
  <c r="AT415" i="1"/>
  <c r="BZ412" i="1"/>
  <c r="BN412" i="1"/>
  <c r="AZ412" i="1"/>
  <c r="AX412" i="1"/>
  <c r="AV412" i="1"/>
  <c r="AT412" i="1"/>
  <c r="BZ414" i="1"/>
  <c r="CA414" i="1" s="1"/>
  <c r="BN414" i="1"/>
  <c r="AZ414" i="1"/>
  <c r="AX414" i="1"/>
  <c r="AV414" i="1"/>
  <c r="AT414" i="1"/>
  <c r="CZ404" i="1"/>
  <c r="CX404" i="1"/>
  <c r="BZ404" i="1"/>
  <c r="CA404" i="1" s="1"/>
  <c r="BN404" i="1"/>
  <c r="BO404" i="1" s="1"/>
  <c r="AZ404" i="1"/>
  <c r="AX404" i="1"/>
  <c r="AV404" i="1"/>
  <c r="AT404" i="1"/>
  <c r="BZ417" i="1"/>
  <c r="CA417" i="1" s="1"/>
  <c r="BN417" i="1"/>
  <c r="BO417" i="1" s="1"/>
  <c r="AZ417" i="1"/>
  <c r="AX417" i="1"/>
  <c r="AV417" i="1"/>
  <c r="AT417" i="1"/>
  <c r="BZ410" i="1"/>
  <c r="CA410" i="1" s="1"/>
  <c r="BZ413" i="1"/>
  <c r="BN413" i="1"/>
  <c r="AZ413" i="1"/>
  <c r="AX413" i="1"/>
  <c r="AV413" i="1"/>
  <c r="AT413" i="1"/>
  <c r="BZ411" i="1"/>
  <c r="CA411" i="1" s="1"/>
  <c r="BN411" i="1"/>
  <c r="AZ411" i="1"/>
  <c r="AX411" i="1"/>
  <c r="AV411" i="1"/>
  <c r="AT411" i="1"/>
  <c r="BZ409" i="1"/>
  <c r="CA409" i="1" s="1"/>
  <c r="BN409" i="1"/>
  <c r="AZ409" i="1"/>
  <c r="AX409" i="1"/>
  <c r="AV409" i="1"/>
  <c r="AT409" i="1"/>
  <c r="BZ408" i="1"/>
  <c r="CA408" i="1" s="1"/>
  <c r="BN408" i="1"/>
  <c r="BO408" i="1" s="1"/>
  <c r="AZ408" i="1"/>
  <c r="AX408" i="1"/>
  <c r="AV408" i="1"/>
  <c r="AT408" i="1"/>
  <c r="BZ407" i="1"/>
  <c r="BN407" i="1"/>
  <c r="BA407" i="1"/>
  <c r="AZ407" i="1"/>
  <c r="AX407" i="1"/>
  <c r="AV407" i="1"/>
  <c r="AT407" i="1"/>
  <c r="BZ406" i="1"/>
  <c r="BN406" i="1"/>
  <c r="AZ406" i="1"/>
  <c r="AX406" i="1"/>
  <c r="AV406" i="1"/>
  <c r="AT406" i="1"/>
  <c r="BZ405" i="1"/>
  <c r="BN405" i="1"/>
  <c r="AZ405" i="1"/>
  <c r="AX405" i="1"/>
  <c r="AV405" i="1"/>
  <c r="AT405" i="1"/>
  <c r="BZ403" i="1"/>
  <c r="BN403" i="1"/>
  <c r="AZ403" i="1"/>
  <c r="AX403" i="1"/>
  <c r="AV403" i="1"/>
  <c r="AT403" i="1"/>
  <c r="BZ402" i="1"/>
  <c r="CA402" i="1" s="1"/>
  <c r="BN402" i="1"/>
  <c r="BO402" i="1" s="1"/>
  <c r="AZ402" i="1"/>
  <c r="AX402" i="1"/>
  <c r="AV402" i="1"/>
  <c r="AT402" i="1"/>
  <c r="BZ401" i="1"/>
  <c r="BN401" i="1"/>
  <c r="BO401" i="1" s="1"/>
  <c r="AZ401" i="1"/>
  <c r="AX401" i="1"/>
  <c r="AV401" i="1"/>
  <c r="AT401" i="1"/>
  <c r="BZ398" i="1"/>
  <c r="BN398" i="1"/>
  <c r="AZ398" i="1"/>
  <c r="AX398" i="1"/>
  <c r="AV398" i="1"/>
  <c r="AT398" i="1"/>
  <c r="BZ400" i="1"/>
  <c r="CA400" i="1" s="1"/>
  <c r="BN400" i="1"/>
  <c r="AZ400" i="1"/>
  <c r="AX400" i="1"/>
  <c r="AV400" i="1"/>
  <c r="AT400" i="1"/>
  <c r="BZ399" i="1"/>
  <c r="CA399" i="1" s="1"/>
  <c r="BN399" i="1"/>
  <c r="AZ399" i="1"/>
  <c r="AX399" i="1"/>
  <c r="AV399" i="1"/>
  <c r="AT399" i="1"/>
  <c r="BZ397" i="1"/>
  <c r="CA397" i="1" s="1"/>
  <c r="BN397" i="1"/>
  <c r="AZ397" i="1"/>
  <c r="AX397" i="1"/>
  <c r="AV397" i="1"/>
  <c r="AT397" i="1"/>
  <c r="BZ396" i="1"/>
  <c r="BN396" i="1"/>
  <c r="BO396" i="1" s="1"/>
  <c r="AZ396" i="1"/>
  <c r="AX396" i="1"/>
  <c r="AV396" i="1"/>
  <c r="AT396" i="1"/>
  <c r="BZ395" i="1"/>
  <c r="BN395" i="1"/>
  <c r="BA395" i="1"/>
  <c r="AZ395" i="1"/>
  <c r="AX395" i="1"/>
  <c r="AV395" i="1"/>
  <c r="AT395" i="1"/>
  <c r="BZ394" i="1"/>
  <c r="BN394" i="1"/>
  <c r="BO394" i="1" s="1"/>
  <c r="AZ394" i="1"/>
  <c r="AX394" i="1"/>
  <c r="AV394" i="1"/>
  <c r="AT394" i="1"/>
  <c r="BZ393" i="1"/>
  <c r="BN393" i="1"/>
  <c r="AZ393" i="1"/>
  <c r="AX393" i="1"/>
  <c r="AV393" i="1"/>
  <c r="AT393" i="1"/>
  <c r="BZ390" i="1"/>
  <c r="CA390" i="1" s="1"/>
  <c r="BN390" i="1"/>
  <c r="AZ390" i="1"/>
  <c r="AX390" i="1"/>
  <c r="AV390" i="1"/>
  <c r="AT390" i="1"/>
  <c r="BZ391" i="1"/>
  <c r="CA391" i="1" s="1"/>
  <c r="BN391" i="1"/>
  <c r="AZ391" i="1"/>
  <c r="AX391" i="1"/>
  <c r="AV391" i="1"/>
  <c r="AT391" i="1"/>
  <c r="BZ392" i="1"/>
  <c r="BN392" i="1"/>
  <c r="AT378" i="1"/>
  <c r="AV378" i="1"/>
  <c r="AX378" i="1"/>
  <c r="AZ378" i="1"/>
  <c r="AT379" i="1"/>
  <c r="AV379" i="1"/>
  <c r="AX379" i="1"/>
  <c r="AZ379" i="1"/>
  <c r="AT380" i="1"/>
  <c r="AV380" i="1"/>
  <c r="AX380" i="1"/>
  <c r="AZ380" i="1"/>
  <c r="AT381" i="1"/>
  <c r="AV381" i="1"/>
  <c r="AX381" i="1"/>
  <c r="AZ381" i="1"/>
  <c r="AT382" i="1"/>
  <c r="AV382" i="1"/>
  <c r="AX382" i="1"/>
  <c r="AZ382" i="1"/>
  <c r="AT383" i="1"/>
  <c r="AV383" i="1"/>
  <c r="AX383" i="1"/>
  <c r="AZ383" i="1"/>
  <c r="AT384" i="1"/>
  <c r="AV384" i="1"/>
  <c r="AX384" i="1"/>
  <c r="AY384" i="1"/>
  <c r="AZ384" i="1"/>
  <c r="AT385" i="1"/>
  <c r="AV385" i="1"/>
  <c r="AX385" i="1"/>
  <c r="AZ385" i="1"/>
  <c r="AT386" i="1"/>
  <c r="AU386" i="1"/>
  <c r="AV386" i="1"/>
  <c r="AX386" i="1"/>
  <c r="AZ386" i="1"/>
  <c r="AT387" i="1"/>
  <c r="AV387" i="1"/>
  <c r="AX387" i="1"/>
  <c r="AZ387" i="1"/>
  <c r="AT388" i="1"/>
  <c r="AV388" i="1"/>
  <c r="AX388" i="1"/>
  <c r="AZ388" i="1"/>
  <c r="AT389" i="1"/>
  <c r="AV389" i="1"/>
  <c r="AX389" i="1"/>
  <c r="AZ389" i="1"/>
  <c r="AT392" i="1"/>
  <c r="AV392" i="1"/>
  <c r="AX392" i="1"/>
  <c r="AZ392" i="1"/>
  <c r="CZ381" i="1"/>
  <c r="CX381" i="1"/>
  <c r="BZ381" i="1"/>
  <c r="CA381" i="1" s="1"/>
  <c r="BN381" i="1"/>
  <c r="BO381" i="1" s="1"/>
  <c r="CZ380" i="1"/>
  <c r="CX380" i="1"/>
  <c r="BZ380" i="1"/>
  <c r="CA380" i="1" s="1"/>
  <c r="BN380" i="1"/>
  <c r="CZ379" i="1"/>
  <c r="CX379" i="1"/>
  <c r="BZ379" i="1"/>
  <c r="CA379" i="1" s="1"/>
  <c r="BN379" i="1"/>
  <c r="BO379" i="1" s="1"/>
  <c r="CZ378" i="1"/>
  <c r="CX378" i="1"/>
  <c r="BZ378" i="1"/>
  <c r="CA378" i="1" s="1"/>
  <c r="BN378" i="1"/>
  <c r="BO378" i="1" s="1"/>
  <c r="BZ377" i="1"/>
  <c r="BN377" i="1"/>
  <c r="BO377" i="1" s="1"/>
  <c r="AZ377" i="1"/>
  <c r="AX377" i="1"/>
  <c r="AV377" i="1"/>
  <c r="AT377" i="1"/>
  <c r="CZ373" i="1"/>
  <c r="CX373" i="1"/>
  <c r="BZ373" i="1"/>
  <c r="CA373" i="1" s="1"/>
  <c r="BN373" i="1"/>
  <c r="BO373" i="1" s="1"/>
  <c r="BZ369" i="1"/>
  <c r="CA369" i="1" s="1"/>
  <c r="BN369" i="1"/>
  <c r="BO369" i="1" s="1"/>
  <c r="AZ369" i="1"/>
  <c r="AX369" i="1"/>
  <c r="AV369" i="1"/>
  <c r="AT369" i="1"/>
  <c r="CZ370" i="1"/>
  <c r="CX370" i="1"/>
  <c r="BZ370" i="1"/>
  <c r="CA370" i="1" s="1"/>
  <c r="BN370" i="1"/>
  <c r="BO370" i="1" s="1"/>
  <c r="AZ370" i="1"/>
  <c r="AX370" i="1"/>
  <c r="AV370" i="1"/>
  <c r="AT370" i="1"/>
  <c r="CZ369" i="1"/>
  <c r="CX369" i="1"/>
  <c r="BZ376" i="1"/>
  <c r="BN376" i="1"/>
  <c r="BO376" i="1" s="1"/>
  <c r="BZ375" i="1"/>
  <c r="BN375" i="1"/>
  <c r="BO375" i="1" s="1"/>
  <c r="BZ374" i="1"/>
  <c r="CA374" i="1" s="1"/>
  <c r="BN374" i="1"/>
  <c r="AU374" i="1"/>
  <c r="BZ372" i="1"/>
  <c r="CA372" i="1" s="1"/>
  <c r="BN372" i="1"/>
  <c r="BZ371" i="1"/>
  <c r="BN371" i="1"/>
  <c r="AZ368" i="1"/>
  <c r="AX368" i="1"/>
  <c r="AV368" i="1"/>
  <c r="AT368" i="1"/>
  <c r="AZ367" i="1"/>
  <c r="AX367" i="1"/>
  <c r="AV367" i="1"/>
  <c r="AT367" i="1"/>
  <c r="AZ366" i="1"/>
  <c r="AX366" i="1"/>
  <c r="AV366" i="1"/>
  <c r="AT366" i="1"/>
  <c r="AZ365" i="1"/>
  <c r="AX365" i="1"/>
  <c r="AV365" i="1"/>
  <c r="AT365" i="1"/>
  <c r="BZ364" i="1"/>
  <c r="BN364" i="1"/>
  <c r="BO364" i="1" s="1"/>
  <c r="BZ363" i="1"/>
  <c r="CA363" i="1" s="1"/>
  <c r="BN363" i="1"/>
  <c r="BO363" i="1" s="1"/>
  <c r="BZ362" i="1"/>
  <c r="CA362" i="1" s="1"/>
  <c r="BN362" i="1"/>
  <c r="BZ361" i="1"/>
  <c r="CA361" i="1" s="1"/>
  <c r="BN361" i="1"/>
  <c r="AV358" i="1"/>
  <c r="AT357" i="1"/>
  <c r="AV357" i="1"/>
  <c r="AX357" i="1"/>
  <c r="AZ357" i="1"/>
  <c r="AT358" i="1"/>
  <c r="AX358" i="1"/>
  <c r="AZ358" i="1"/>
  <c r="AT359" i="1"/>
  <c r="AV359" i="1"/>
  <c r="AX359" i="1"/>
  <c r="AZ359" i="1"/>
  <c r="AT360" i="1"/>
  <c r="AV360" i="1"/>
  <c r="AX360" i="1"/>
  <c r="AZ360" i="1"/>
  <c r="BZ356" i="1"/>
  <c r="BN356" i="1"/>
  <c r="BO356" i="1" s="1"/>
  <c r="AZ356" i="1"/>
  <c r="AX356" i="1"/>
  <c r="AV356" i="1"/>
  <c r="AT356" i="1"/>
  <c r="BZ355" i="1"/>
  <c r="BN355" i="1"/>
  <c r="BO355" i="1" s="1"/>
  <c r="BA355" i="1"/>
  <c r="AZ355" i="1"/>
  <c r="AX355" i="1"/>
  <c r="AV355" i="1"/>
  <c r="AT355" i="1"/>
  <c r="BZ354" i="1"/>
  <c r="CA354" i="1" s="1"/>
  <c r="BN354" i="1"/>
  <c r="AZ354" i="1"/>
  <c r="AX354" i="1"/>
  <c r="AV354" i="1"/>
  <c r="AT354" i="1"/>
  <c r="BZ353" i="1"/>
  <c r="BN353" i="1"/>
  <c r="AZ353" i="1"/>
  <c r="AX353" i="1"/>
  <c r="AV353" i="1"/>
  <c r="AT353" i="1"/>
  <c r="BZ352" i="1"/>
  <c r="CA352" i="1" s="1"/>
  <c r="BN352" i="1"/>
  <c r="BO352" i="1" s="1"/>
  <c r="AZ352" i="1"/>
  <c r="AX352" i="1"/>
  <c r="AV352" i="1"/>
  <c r="AT352" i="1"/>
  <c r="BZ351" i="1"/>
  <c r="CA351" i="1" s="1"/>
  <c r="BN351" i="1"/>
  <c r="BO351" i="1" s="1"/>
  <c r="AZ351" i="1"/>
  <c r="AX351" i="1"/>
  <c r="AV351" i="1"/>
  <c r="AT351" i="1"/>
  <c r="BZ350" i="1"/>
  <c r="CA350" i="1" s="1"/>
  <c r="BN350" i="1"/>
  <c r="BO350" i="1" s="1"/>
  <c r="AZ350" i="1"/>
  <c r="AY350" i="1"/>
  <c r="AX350" i="1"/>
  <c r="AV350" i="1"/>
  <c r="AT350" i="1"/>
  <c r="BZ349" i="1"/>
  <c r="CA349" i="1" s="1"/>
  <c r="BN349" i="1"/>
  <c r="BO349" i="1" s="1"/>
  <c r="AZ349" i="1"/>
  <c r="AX349" i="1"/>
  <c r="AV349" i="1"/>
  <c r="AT349" i="1"/>
  <c r="BN336" i="1"/>
  <c r="BZ336" i="1"/>
  <c r="BN337" i="1"/>
  <c r="BO337" i="1" s="1"/>
  <c r="BZ337" i="1"/>
  <c r="CA337" i="1" s="1"/>
  <c r="BN338" i="1"/>
  <c r="BO338" i="1" s="1"/>
  <c r="BZ338" i="1"/>
  <c r="CA338" i="1" s="1"/>
  <c r="BN339" i="1"/>
  <c r="BO339" i="1" s="1"/>
  <c r="BZ339" i="1"/>
  <c r="BN340" i="1"/>
  <c r="BO340" i="1" s="1"/>
  <c r="BZ340" i="1"/>
  <c r="CA340" i="1" s="1"/>
  <c r="BN341" i="1"/>
  <c r="BO341" i="1" s="1"/>
  <c r="BZ341" i="1"/>
  <c r="CA341" i="1" s="1"/>
  <c r="BN342" i="1"/>
  <c r="BZ342" i="1"/>
  <c r="CA342" i="1" s="1"/>
  <c r="BN343" i="1"/>
  <c r="BO343" i="1" s="1"/>
  <c r="BZ343" i="1"/>
  <c r="CZ347" i="1"/>
  <c r="CX347" i="1"/>
  <c r="BZ347" i="1"/>
  <c r="BN347" i="1"/>
  <c r="BZ346" i="1"/>
  <c r="CA346" i="1" s="1"/>
  <c r="BN346" i="1"/>
  <c r="BO346" i="1" s="1"/>
  <c r="BZ345" i="1"/>
  <c r="CA345" i="1" s="1"/>
  <c r="BN345" i="1"/>
  <c r="BO345" i="1" s="1"/>
  <c r="BZ344" i="1"/>
  <c r="CA344" i="1" s="1"/>
  <c r="BN344" i="1"/>
  <c r="BO344" i="1" s="1"/>
  <c r="AY344" i="1"/>
  <c r="AU338" i="1"/>
  <c r="BZ335" i="1"/>
  <c r="BN335" i="1"/>
  <c r="BZ334" i="1"/>
  <c r="BN334" i="1"/>
  <c r="BO334" i="1" s="1"/>
  <c r="BZ333" i="1"/>
  <c r="BN333" i="1"/>
  <c r="AW327" i="1"/>
  <c r="BN330" i="1"/>
  <c r="BO330" i="1" s="1"/>
  <c r="BZ329" i="1"/>
  <c r="BN329" i="1"/>
  <c r="AS329" i="1"/>
  <c r="AT331" i="1"/>
  <c r="AV331" i="1"/>
  <c r="AX331" i="1"/>
  <c r="AZ331" i="1"/>
  <c r="AT325" i="1"/>
  <c r="AV325" i="1"/>
  <c r="AX325" i="1"/>
  <c r="AZ325" i="1"/>
  <c r="AT322" i="1"/>
  <c r="AV322" i="1"/>
  <c r="AX322" i="1"/>
  <c r="AZ322" i="1"/>
  <c r="AT323" i="1"/>
  <c r="AV323" i="1"/>
  <c r="AX323" i="1"/>
  <c r="AZ323" i="1"/>
  <c r="AT324" i="1"/>
  <c r="AV324" i="1"/>
  <c r="AX324" i="1"/>
  <c r="AZ324" i="1"/>
  <c r="CZ325" i="1"/>
  <c r="CX325" i="1"/>
  <c r="BZ325" i="1"/>
  <c r="CA325" i="1" s="1"/>
  <c r="BN325" i="1"/>
  <c r="BO325" i="1" s="1"/>
  <c r="BN320" i="1"/>
  <c r="AT319" i="1"/>
  <c r="AV319" i="1"/>
  <c r="AX319" i="1"/>
  <c r="AZ319" i="1"/>
  <c r="AT320" i="1"/>
  <c r="AV320" i="1"/>
  <c r="AX320" i="1"/>
  <c r="AZ320" i="1"/>
  <c r="AT321" i="1"/>
  <c r="AV321" i="1"/>
  <c r="AX321" i="1"/>
  <c r="AZ321" i="1"/>
  <c r="BZ319" i="1"/>
  <c r="BN319" i="1"/>
  <c r="BZ318" i="1"/>
  <c r="CA318" i="1" s="1"/>
  <c r="BN318" i="1"/>
  <c r="AZ318" i="1"/>
  <c r="AX318" i="1"/>
  <c r="AV318" i="1"/>
  <c r="AT318" i="1"/>
  <c r="BZ317" i="1"/>
  <c r="CA317" i="1" s="1"/>
  <c r="BN317" i="1"/>
  <c r="BO317" i="1" s="1"/>
  <c r="AZ317" i="1"/>
  <c r="AX317" i="1"/>
  <c r="AV317" i="1"/>
  <c r="AT317" i="1"/>
  <c r="AZ315" i="1"/>
  <c r="AX315" i="1"/>
  <c r="AV315" i="1"/>
  <c r="AT315" i="1"/>
  <c r="AZ314" i="1"/>
  <c r="AX314" i="1"/>
  <c r="AV314" i="1"/>
  <c r="AT314" i="1"/>
  <c r="AZ313" i="1"/>
  <c r="AX313" i="1"/>
  <c r="AV313" i="1"/>
  <c r="AT313" i="1"/>
  <c r="AZ312" i="1"/>
  <c r="AX312" i="1"/>
  <c r="AV312" i="1"/>
  <c r="AT312" i="1"/>
  <c r="AZ311" i="1"/>
  <c r="AX311" i="1"/>
  <c r="AV311" i="1"/>
  <c r="AT311" i="1"/>
  <c r="AS311" i="1"/>
  <c r="BB311" i="1" s="1"/>
  <c r="BC311" i="1" s="1"/>
  <c r="AZ310" i="1"/>
  <c r="AX310" i="1"/>
  <c r="AV310" i="1"/>
  <c r="AT310" i="1"/>
  <c r="BZ315" i="1"/>
  <c r="CA315" i="1" s="1"/>
  <c r="BN315" i="1"/>
  <c r="BO315" i="1" s="1"/>
  <c r="BZ314" i="1"/>
  <c r="CA314" i="1" s="1"/>
  <c r="BN314" i="1"/>
  <c r="BO314" i="1" s="1"/>
  <c r="CZ313" i="1"/>
  <c r="CX313" i="1"/>
  <c r="BZ313" i="1"/>
  <c r="CA313" i="1" s="1"/>
  <c r="BN313" i="1"/>
  <c r="CZ311" i="1"/>
  <c r="CX311" i="1"/>
  <c r="BZ311" i="1"/>
  <c r="CA311" i="1" s="1"/>
  <c r="BN311" i="1"/>
  <c r="BO311" i="1" s="1"/>
  <c r="AR309" i="1"/>
  <c r="BB309" i="1" s="1"/>
  <c r="AR308" i="1"/>
  <c r="BN306" i="1"/>
  <c r="BN305" i="1"/>
  <c r="BO305" i="1" s="1"/>
  <c r="BZ304" i="1"/>
  <c r="BN304" i="1"/>
  <c r="BO304" i="1" s="1"/>
  <c r="BZ303" i="1"/>
  <c r="BN303" i="1"/>
  <c r="CZ309" i="1"/>
  <c r="CX309" i="1"/>
  <c r="BZ309" i="1"/>
  <c r="BN309" i="1"/>
  <c r="BZ307" i="1"/>
  <c r="CA307" i="1" s="1"/>
  <c r="BN307" i="1"/>
  <c r="BO307" i="1" s="1"/>
  <c r="AZ307" i="1"/>
  <c r="AX307" i="1"/>
  <c r="AV307" i="1"/>
  <c r="AT307" i="1"/>
  <c r="BZ306" i="1"/>
  <c r="CA306" i="1" s="1"/>
  <c r="AZ306" i="1"/>
  <c r="AX306" i="1"/>
  <c r="AV306" i="1"/>
  <c r="AT306" i="1"/>
  <c r="BZ305" i="1"/>
  <c r="CA305" i="1" s="1"/>
  <c r="AZ303" i="1"/>
  <c r="AX303" i="1"/>
  <c r="AW303" i="1"/>
  <c r="AV303" i="1"/>
  <c r="AT303" i="1"/>
  <c r="BZ302" i="1"/>
  <c r="CA302" i="1" s="1"/>
  <c r="BN302" i="1"/>
  <c r="AZ302" i="1"/>
  <c r="AX302" i="1"/>
  <c r="AV302" i="1"/>
  <c r="AT302" i="1"/>
  <c r="CZ301" i="1"/>
  <c r="CX301" i="1"/>
  <c r="BZ301" i="1"/>
  <c r="CA301" i="1" s="1"/>
  <c r="BN301" i="1"/>
  <c r="BO301" i="1" s="1"/>
  <c r="BN291" i="1"/>
  <c r="BN292" i="1"/>
  <c r="BN293" i="1"/>
  <c r="BO293" i="1" s="1"/>
  <c r="BN294" i="1"/>
  <c r="BO294" i="1" s="1"/>
  <c r="BN295" i="1"/>
  <c r="BN296" i="1"/>
  <c r="BN297" i="1"/>
  <c r="BO297" i="1" s="1"/>
  <c r="BN298" i="1"/>
  <c r="BO298" i="1" s="1"/>
  <c r="BN299" i="1"/>
  <c r="BN300" i="1"/>
  <c r="AZ299" i="1"/>
  <c r="AX299" i="1"/>
  <c r="AV299" i="1"/>
  <c r="AT299" i="1"/>
  <c r="AZ298" i="1"/>
  <c r="AX298" i="1"/>
  <c r="AV298" i="1"/>
  <c r="AT298" i="1"/>
  <c r="AZ297" i="1"/>
  <c r="AX297" i="1"/>
  <c r="AV297" i="1"/>
  <c r="AT297" i="1"/>
  <c r="AZ296" i="1"/>
  <c r="AX296" i="1"/>
  <c r="AV296" i="1"/>
  <c r="AT296" i="1"/>
  <c r="AZ295" i="1"/>
  <c r="AX295" i="1"/>
  <c r="AV295" i="1"/>
  <c r="AT295" i="1"/>
  <c r="AZ294" i="1"/>
  <c r="AX294" i="1"/>
  <c r="AV294" i="1"/>
  <c r="AT294" i="1"/>
  <c r="AZ293" i="1"/>
  <c r="AX293" i="1"/>
  <c r="AV293" i="1"/>
  <c r="AT293" i="1"/>
  <c r="AZ292" i="1"/>
  <c r="AX292" i="1"/>
  <c r="AV292" i="1"/>
  <c r="AT292" i="1"/>
  <c r="AZ291" i="1"/>
  <c r="AX291" i="1"/>
  <c r="AV291" i="1"/>
  <c r="AT291" i="1"/>
  <c r="AZ290" i="1"/>
  <c r="AX290" i="1"/>
  <c r="AV290" i="1"/>
  <c r="AU290" i="1"/>
  <c r="AT290" i="1"/>
  <c r="BZ289" i="1"/>
  <c r="CA289" i="1" s="1"/>
  <c r="BN289" i="1"/>
  <c r="BA289" i="1"/>
  <c r="BZ288" i="1"/>
  <c r="CA288" i="1" s="1"/>
  <c r="BN288" i="1"/>
  <c r="BO288" i="1" s="1"/>
  <c r="AY288" i="1"/>
  <c r="BZ287" i="1"/>
  <c r="CA287" i="1" s="1"/>
  <c r="BN287" i="1"/>
  <c r="BZ286" i="1"/>
  <c r="CA286" i="1" s="1"/>
  <c r="BN286" i="1"/>
  <c r="BO286" i="1" s="1"/>
  <c r="CZ289" i="1"/>
  <c r="CX289" i="1"/>
  <c r="CZ288" i="1"/>
  <c r="CX288" i="1"/>
  <c r="CZ287" i="1"/>
  <c r="CX287" i="1"/>
  <c r="CZ286" i="1"/>
  <c r="CX286" i="1"/>
  <c r="AW285" i="1"/>
  <c r="AZ283" i="1"/>
  <c r="AX283" i="1"/>
  <c r="AV283" i="1"/>
  <c r="AT283" i="1"/>
  <c r="AZ282" i="1"/>
  <c r="AX282" i="1"/>
  <c r="AV282" i="1"/>
  <c r="AT282" i="1"/>
  <c r="AZ281" i="1"/>
  <c r="AX281" i="1"/>
  <c r="AV281" i="1"/>
  <c r="AT281" i="1"/>
  <c r="BA277" i="1"/>
  <c r="AY276" i="1"/>
  <c r="CZ285" i="1"/>
  <c r="CX285" i="1"/>
  <c r="BZ285" i="1"/>
  <c r="CA285" i="1" s="1"/>
  <c r="BN285" i="1"/>
  <c r="BO285" i="1" s="1"/>
  <c r="CZ284" i="1"/>
  <c r="CX284" i="1"/>
  <c r="BZ284" i="1"/>
  <c r="BN284" i="1"/>
  <c r="BO284" i="1" s="1"/>
  <c r="BN280" i="1"/>
  <c r="AT272" i="1"/>
  <c r="AV272" i="1"/>
  <c r="AX272" i="1"/>
  <c r="AY272" i="1"/>
  <c r="AZ272" i="1"/>
  <c r="AT273" i="1"/>
  <c r="AV273" i="1"/>
  <c r="AX273" i="1"/>
  <c r="AZ273" i="1"/>
  <c r="AT274" i="1"/>
  <c r="AV274" i="1"/>
  <c r="AX274" i="1"/>
  <c r="AZ274" i="1"/>
  <c r="AT271" i="1"/>
  <c r="AV271" i="1"/>
  <c r="AX271" i="1"/>
  <c r="AZ271" i="1"/>
  <c r="CZ274" i="1"/>
  <c r="CX274" i="1"/>
  <c r="BZ274" i="1"/>
  <c r="CA274" i="1" s="1"/>
  <c r="BN274" i="1"/>
  <c r="BO274" i="1" s="1"/>
  <c r="CZ273" i="1"/>
  <c r="CX273" i="1"/>
  <c r="BZ273" i="1"/>
  <c r="CA273" i="1" s="1"/>
  <c r="BN273" i="1"/>
  <c r="BO273" i="1" s="1"/>
  <c r="CZ272" i="1"/>
  <c r="CX272" i="1"/>
  <c r="BZ272" i="1"/>
  <c r="CA272" i="1" s="1"/>
  <c r="BN272" i="1"/>
  <c r="BO272" i="1" s="1"/>
  <c r="CZ271" i="1"/>
  <c r="CX271" i="1"/>
  <c r="BZ271" i="1"/>
  <c r="CA271" i="1" s="1"/>
  <c r="BN271" i="1"/>
  <c r="BO271" i="1" s="1"/>
  <c r="AS271" i="1"/>
  <c r="BN267" i="1"/>
  <c r="BO267" i="1" s="1"/>
  <c r="BZ267" i="1"/>
  <c r="CA267" i="1" s="1"/>
  <c r="BN268" i="1"/>
  <c r="BO268" i="1" s="1"/>
  <c r="BZ268" i="1"/>
  <c r="CA268" i="1" s="1"/>
  <c r="CZ267" i="1"/>
  <c r="CX267" i="1"/>
  <c r="AZ267" i="1"/>
  <c r="AX267" i="1"/>
  <c r="AV267" i="1"/>
  <c r="AT267" i="1"/>
  <c r="CZ268" i="1"/>
  <c r="CX268" i="1"/>
  <c r="AZ268" i="1"/>
  <c r="AY268" i="1"/>
  <c r="AX268" i="1"/>
  <c r="AV268" i="1"/>
  <c r="AU268" i="1"/>
  <c r="AT268" i="1"/>
  <c r="AT270" i="1"/>
  <c r="AV270" i="1"/>
  <c r="AX270" i="1"/>
  <c r="AZ270" i="1"/>
  <c r="AT269" i="1"/>
  <c r="AV269" i="1"/>
  <c r="AX269" i="1"/>
  <c r="AZ269" i="1"/>
  <c r="AT256" i="1"/>
  <c r="AV256" i="1"/>
  <c r="AX256" i="1"/>
  <c r="AZ256" i="1"/>
  <c r="AT257" i="1"/>
  <c r="AV257" i="1"/>
  <c r="AX257" i="1"/>
  <c r="AZ257" i="1"/>
  <c r="AT258" i="1"/>
  <c r="AV258" i="1"/>
  <c r="AX258" i="1"/>
  <c r="AZ258" i="1"/>
  <c r="AT259" i="1"/>
  <c r="AV259" i="1"/>
  <c r="AX259" i="1"/>
  <c r="AZ259" i="1"/>
  <c r="AT260" i="1"/>
  <c r="AV260" i="1"/>
  <c r="AX260" i="1"/>
  <c r="AZ260" i="1"/>
  <c r="AT255" i="1"/>
  <c r="AV255" i="1"/>
  <c r="AX255" i="1"/>
  <c r="AZ255" i="1"/>
  <c r="BA261" i="1"/>
  <c r="BA265" i="1"/>
  <c r="AU254" i="1"/>
  <c r="AT244" i="1"/>
  <c r="AV244" i="1"/>
  <c r="AX244" i="1"/>
  <c r="AZ244" i="1"/>
  <c r="AT245" i="1"/>
  <c r="AV245" i="1"/>
  <c r="AX245" i="1"/>
  <c r="AZ245" i="1"/>
  <c r="AT246" i="1"/>
  <c r="AV246" i="1"/>
  <c r="AX246" i="1"/>
  <c r="AZ246" i="1"/>
  <c r="AT247" i="1"/>
  <c r="AV247" i="1"/>
  <c r="AX247" i="1"/>
  <c r="AZ247" i="1"/>
  <c r="AZ243" i="1"/>
  <c r="AX243" i="1"/>
  <c r="AV243" i="1"/>
  <c r="AT243" i="1"/>
  <c r="AU238" i="1"/>
  <c r="BA231" i="1"/>
  <c r="AY224" i="1"/>
  <c r="BA221" i="1"/>
  <c r="AU218" i="1"/>
  <c r="AR217" i="1"/>
  <c r="BB217" i="1" s="1"/>
  <c r="BC217" i="1" s="1"/>
  <c r="AR216" i="1"/>
  <c r="BB216" i="1" s="1"/>
  <c r="BC216" i="1" s="1"/>
  <c r="AR215" i="1"/>
  <c r="BB215" i="1" s="1"/>
  <c r="BC215" i="1" s="1"/>
  <c r="AR214" i="1"/>
  <c r="BB214" i="1" s="1"/>
  <c r="BC214" i="1" s="1"/>
  <c r="AR213" i="1"/>
  <c r="BB213" i="1" s="1"/>
  <c r="BC213" i="1" s="1"/>
  <c r="AR212" i="1"/>
  <c r="BB212" i="1" s="1"/>
  <c r="BC212" i="1" s="1"/>
  <c r="AR211" i="1"/>
  <c r="BB211" i="1" s="1"/>
  <c r="BC211" i="1" s="1"/>
  <c r="AR210" i="1"/>
  <c r="BB210" i="1" s="1"/>
  <c r="BC210" i="1" s="1"/>
  <c r="AR209" i="1"/>
  <c r="BB209" i="1" s="1"/>
  <c r="BC209" i="1" s="1"/>
  <c r="AR208" i="1"/>
  <c r="BB208" i="1" s="1"/>
  <c r="BC208" i="1" s="1"/>
  <c r="AR207" i="1"/>
  <c r="BB207" i="1" s="1"/>
  <c r="BC207" i="1" s="1"/>
  <c r="AR206" i="1"/>
  <c r="BB206" i="1" s="1"/>
  <c r="AR205" i="1"/>
  <c r="BB205" i="1" s="1"/>
  <c r="BC205" i="1" s="1"/>
  <c r="AR204" i="1"/>
  <c r="BB204" i="1" s="1"/>
  <c r="AR203" i="1"/>
  <c r="BB203" i="1" s="1"/>
  <c r="BC203" i="1" s="1"/>
  <c r="AR202" i="1"/>
  <c r="BB202" i="1" s="1"/>
  <c r="BC202" i="1" s="1"/>
  <c r="AR201" i="1"/>
  <c r="BB201" i="1" s="1"/>
  <c r="BC201" i="1" s="1"/>
  <c r="AR200" i="1"/>
  <c r="BB200" i="1" s="1"/>
  <c r="BC200" i="1" s="1"/>
  <c r="AR199" i="1"/>
  <c r="BB199" i="1" s="1"/>
  <c r="BC199" i="1" s="1"/>
  <c r="AR198" i="1"/>
  <c r="BB198" i="1" s="1"/>
  <c r="BC198" i="1" s="1"/>
  <c r="AR197" i="1"/>
  <c r="BB197" i="1" s="1"/>
  <c r="BC197" i="1" s="1"/>
  <c r="AR196" i="1"/>
  <c r="BB196" i="1" s="1"/>
  <c r="BC196" i="1" s="1"/>
  <c r="AR195" i="1"/>
  <c r="BB195" i="1" s="1"/>
  <c r="BC195" i="1" s="1"/>
  <c r="AR194" i="1"/>
  <c r="BB194" i="1" s="1"/>
  <c r="BC194" i="1" s="1"/>
  <c r="AR193" i="1"/>
  <c r="BB193" i="1" s="1"/>
  <c r="BC193" i="1" s="1"/>
  <c r="AR192" i="1"/>
  <c r="BB192" i="1" s="1"/>
  <c r="BC192" i="1" s="1"/>
  <c r="AR191" i="1"/>
  <c r="BB191" i="1" s="1"/>
  <c r="BC191" i="1" s="1"/>
  <c r="AR190" i="1"/>
  <c r="BB190" i="1" s="1"/>
  <c r="AR189" i="1"/>
  <c r="BB189" i="1" s="1"/>
  <c r="BC189" i="1" s="1"/>
  <c r="AR188" i="1"/>
  <c r="BB188" i="1" s="1"/>
  <c r="BC188" i="1" s="1"/>
  <c r="AR187" i="1"/>
  <c r="BB187" i="1" s="1"/>
  <c r="BC187" i="1" s="1"/>
  <c r="AR186" i="1"/>
  <c r="BB186" i="1" s="1"/>
  <c r="BC186" i="1" s="1"/>
  <c r="AR185" i="1"/>
  <c r="BB185" i="1" s="1"/>
  <c r="BC185" i="1" s="1"/>
  <c r="AR184" i="1"/>
  <c r="BB184" i="1" s="1"/>
  <c r="BC184" i="1" s="1"/>
  <c r="AR183" i="1"/>
  <c r="BB183" i="1" s="1"/>
  <c r="BC183" i="1" s="1"/>
  <c r="AR182" i="1"/>
  <c r="BB182" i="1" s="1"/>
  <c r="AR181" i="1"/>
  <c r="BB181" i="1" s="1"/>
  <c r="BC181" i="1" s="1"/>
  <c r="AR180" i="1"/>
  <c r="BB180" i="1" s="1"/>
  <c r="BC180" i="1" s="1"/>
  <c r="AR179" i="1"/>
  <c r="BB179" i="1" s="1"/>
  <c r="BC179" i="1" s="1"/>
  <c r="AU178" i="1"/>
  <c r="AR175" i="1"/>
  <c r="BB175" i="1" s="1"/>
  <c r="BC175" i="1" s="1"/>
  <c r="AS173" i="1"/>
  <c r="BA171" i="1"/>
  <c r="AW165" i="1"/>
  <c r="AU160" i="1"/>
  <c r="BA159" i="1"/>
  <c r="AW153" i="1"/>
  <c r="AW147" i="1"/>
  <c r="AW141" i="1"/>
  <c r="AS135" i="1"/>
  <c r="AY134" i="1"/>
  <c r="AW129" i="1"/>
  <c r="AS123" i="1"/>
  <c r="BB123" i="1" s="1"/>
  <c r="BC123" i="1" s="1"/>
  <c r="BA121" i="1"/>
  <c r="AW117" i="1"/>
  <c r="AS111" i="1"/>
  <c r="BB111" i="1" s="1"/>
  <c r="BC111" i="1" s="1"/>
  <c r="AS109" i="1"/>
  <c r="BB109" i="1" s="1"/>
  <c r="BC109" i="1" s="1"/>
  <c r="BA105" i="1"/>
  <c r="AY102" i="1"/>
  <c r="AY100" i="1"/>
  <c r="AW99" i="1"/>
  <c r="AW95" i="1"/>
  <c r="AY88" i="1"/>
  <c r="AY86" i="1"/>
  <c r="AU82" i="1"/>
  <c r="BA77" i="1"/>
  <c r="AY76" i="1"/>
  <c r="AU70" i="1"/>
  <c r="AS65" i="1"/>
  <c r="BB65" i="1" s="1"/>
  <c r="BC65" i="1" s="1"/>
  <c r="AY64" i="1"/>
  <c r="AU58" i="1"/>
  <c r="AU52" i="1"/>
  <c r="AU46" i="1"/>
  <c r="BA39" i="1"/>
  <c r="AW39" i="1"/>
  <c r="AU34" i="1"/>
  <c r="BA27" i="1"/>
  <c r="AY26" i="1"/>
  <c r="AT17" i="1"/>
  <c r="AV17" i="1"/>
  <c r="AX17" i="1"/>
  <c r="AZ17" i="1"/>
  <c r="AT18" i="1"/>
  <c r="AV18" i="1"/>
  <c r="AX18" i="1"/>
  <c r="AZ18" i="1"/>
  <c r="AT19" i="1"/>
  <c r="AV19" i="1"/>
  <c r="AX19" i="1"/>
  <c r="AZ19" i="1"/>
  <c r="AT20" i="1"/>
  <c r="AV20" i="1"/>
  <c r="AX20" i="1"/>
  <c r="AY20" i="1"/>
  <c r="AZ20" i="1"/>
  <c r="AT21" i="1"/>
  <c r="AV21" i="1"/>
  <c r="AX21" i="1"/>
  <c r="AZ21" i="1"/>
  <c r="AT22" i="1"/>
  <c r="AU22" i="1"/>
  <c r="AV22" i="1"/>
  <c r="AX22" i="1"/>
  <c r="AZ22" i="1"/>
  <c r="AT23" i="1"/>
  <c r="AV23" i="1"/>
  <c r="AX23" i="1"/>
  <c r="AZ23" i="1"/>
  <c r="AT24" i="1"/>
  <c r="AV24" i="1"/>
  <c r="AX24" i="1"/>
  <c r="AZ24" i="1"/>
  <c r="AT16" i="1"/>
  <c r="AV16" i="1"/>
  <c r="AX16" i="1"/>
  <c r="AZ16" i="1"/>
  <c r="AU8" i="1"/>
  <c r="AY8" i="1"/>
  <c r="AW11" i="1"/>
  <c r="AU14" i="1"/>
  <c r="AY14" i="1"/>
  <c r="BA4" i="1"/>
  <c r="AY5" i="1"/>
  <c r="AU5" i="1"/>
  <c r="BD1" i="1"/>
  <c r="CB1" i="1"/>
  <c r="BP1" i="1"/>
  <c r="CL561" i="1"/>
  <c r="CL566" i="1"/>
  <c r="CL565" i="1"/>
  <c r="CM565" i="1" s="1"/>
  <c r="CL564" i="1"/>
  <c r="CL4" i="1"/>
  <c r="CL567" i="1"/>
  <c r="CL563" i="1"/>
  <c r="CL562" i="1"/>
  <c r="CL560" i="1"/>
  <c r="CL570" i="1"/>
  <c r="CM570" i="1" s="1"/>
  <c r="CL571" i="1"/>
  <c r="CL569" i="1"/>
  <c r="CL568" i="1"/>
  <c r="BN250" i="1"/>
  <c r="BO250" i="1" s="1"/>
  <c r="BN249" i="1"/>
  <c r="BN251" i="1"/>
  <c r="BO251" i="1" s="1"/>
  <c r="CZ251" i="1"/>
  <c r="CX251" i="1"/>
  <c r="BZ251" i="1"/>
  <c r="CA251" i="1" s="1"/>
  <c r="CZ237" i="1"/>
  <c r="CX237" i="1"/>
  <c r="BZ237" i="1"/>
  <c r="CA237" i="1" s="1"/>
  <c r="BN237" i="1"/>
  <c r="BO237" i="1" s="1"/>
  <c r="BZ230" i="1"/>
  <c r="CA230" i="1" s="1"/>
  <c r="BN230" i="1"/>
  <c r="BO230" i="1" s="1"/>
  <c r="BZ233" i="1"/>
  <c r="BN233" i="1"/>
  <c r="BZ232" i="1"/>
  <c r="CA232" i="1" s="1"/>
  <c r="BN232" i="1"/>
  <c r="BO232" i="1" s="1"/>
  <c r="BZ231" i="1"/>
  <c r="CA231" i="1" s="1"/>
  <c r="BN231" i="1"/>
  <c r="BO231" i="1" s="1"/>
  <c r="CZ232" i="1"/>
  <c r="CX232" i="1"/>
  <c r="CZ231" i="1"/>
  <c r="CX231" i="1"/>
  <c r="CZ230" i="1"/>
  <c r="CX230" i="1"/>
  <c r="CZ233" i="1"/>
  <c r="CX233" i="1"/>
  <c r="CZ229" i="1"/>
  <c r="CX229" i="1"/>
  <c r="BZ229" i="1"/>
  <c r="CA229" i="1" s="1"/>
  <c r="BN229" i="1"/>
  <c r="BO229" i="1" s="1"/>
  <c r="CZ225" i="1"/>
  <c r="CX225" i="1"/>
  <c r="BZ225" i="1"/>
  <c r="CA225" i="1" s="1"/>
  <c r="BN225" i="1"/>
  <c r="BO225" i="1" s="1"/>
  <c r="CZ224" i="1"/>
  <c r="CX224" i="1"/>
  <c r="BZ224" i="1"/>
  <c r="CA224" i="1" s="1"/>
  <c r="BN224" i="1"/>
  <c r="BO224" i="1" s="1"/>
  <c r="BZ223" i="1"/>
  <c r="BN223" i="1"/>
  <c r="BZ220" i="1"/>
  <c r="CA220" i="1" s="1"/>
  <c r="BN220" i="1"/>
  <c r="BO220" i="1" s="1"/>
  <c r="BZ219" i="1"/>
  <c r="CA219" i="1" s="1"/>
  <c r="BN219" i="1"/>
  <c r="CZ217" i="1"/>
  <c r="CX217" i="1"/>
  <c r="BZ217" i="1"/>
  <c r="CA217" i="1" s="1"/>
  <c r="BN217" i="1"/>
  <c r="BO217" i="1" s="1"/>
  <c r="CZ216" i="1"/>
  <c r="CX216" i="1"/>
  <c r="BZ216" i="1"/>
  <c r="CA216" i="1" s="1"/>
  <c r="BN216" i="1"/>
  <c r="CZ215" i="1"/>
  <c r="CX215" i="1"/>
  <c r="BZ215" i="1"/>
  <c r="CA215" i="1" s="1"/>
  <c r="BN215" i="1"/>
  <c r="CZ214" i="1"/>
  <c r="CX214" i="1"/>
  <c r="BZ214" i="1"/>
  <c r="CA214" i="1" s="1"/>
  <c r="BN214" i="1"/>
  <c r="BO214" i="1" s="1"/>
  <c r="CZ213" i="1"/>
  <c r="CX213" i="1"/>
  <c r="BZ213" i="1"/>
  <c r="BN213" i="1"/>
  <c r="CZ212" i="1"/>
  <c r="CX212" i="1"/>
  <c r="BZ212" i="1"/>
  <c r="CA212" i="1" s="1"/>
  <c r="BN212" i="1"/>
  <c r="BO212" i="1" s="1"/>
  <c r="CZ211" i="1"/>
  <c r="CX211" i="1"/>
  <c r="BZ211" i="1"/>
  <c r="CA211" i="1" s="1"/>
  <c r="BN211" i="1"/>
  <c r="BO211" i="1" s="1"/>
  <c r="CM211" i="1"/>
  <c r="BZ210" i="1"/>
  <c r="CA210" i="1" s="1"/>
  <c r="BN210" i="1"/>
  <c r="BO210" i="1" s="1"/>
  <c r="CZ205" i="1"/>
  <c r="CX205" i="1"/>
  <c r="BZ205" i="1"/>
  <c r="BN205" i="1"/>
  <c r="BO205" i="1" s="1"/>
  <c r="BZ209" i="1"/>
  <c r="CA209" i="1" s="1"/>
  <c r="BN209" i="1"/>
  <c r="BO209" i="1" s="1"/>
  <c r="CZ208" i="1"/>
  <c r="CX208" i="1"/>
  <c r="BZ208" i="1"/>
  <c r="BN208" i="1"/>
  <c r="BO208" i="1" s="1"/>
  <c r="CZ207" i="1"/>
  <c r="CX207" i="1"/>
  <c r="BZ207" i="1"/>
  <c r="CA207" i="1" s="1"/>
  <c r="BN207" i="1"/>
  <c r="BO207" i="1" s="1"/>
  <c r="CZ206" i="1"/>
  <c r="CX206" i="1"/>
  <c r="BZ206" i="1"/>
  <c r="CA206" i="1" s="1"/>
  <c r="BN206" i="1"/>
  <c r="BO206" i="1" s="1"/>
  <c r="CZ202" i="1"/>
  <c r="CX202" i="1"/>
  <c r="BZ202" i="1"/>
  <c r="CA202" i="1" s="1"/>
  <c r="BN202" i="1"/>
  <c r="BO202" i="1" s="1"/>
  <c r="CZ201" i="1"/>
  <c r="CX201" i="1"/>
  <c r="BZ201" i="1"/>
  <c r="CA201" i="1" s="1"/>
  <c r="BN201" i="1"/>
  <c r="BO201" i="1" s="1"/>
  <c r="CZ203" i="1"/>
  <c r="CX203" i="1"/>
  <c r="BZ203" i="1"/>
  <c r="CA203" i="1" s="1"/>
  <c r="BN203" i="1"/>
  <c r="BO203" i="1" s="1"/>
  <c r="CZ200" i="1"/>
  <c r="CX200" i="1"/>
  <c r="BZ200" i="1"/>
  <c r="CA200" i="1" s="1"/>
  <c r="BN200" i="1"/>
  <c r="BO200" i="1" s="1"/>
  <c r="CZ199" i="1"/>
  <c r="CX199" i="1"/>
  <c r="BZ199" i="1"/>
  <c r="BN199" i="1"/>
  <c r="BO199" i="1" s="1"/>
  <c r="CZ198" i="1"/>
  <c r="CX198" i="1"/>
  <c r="BZ198" i="1"/>
  <c r="BN198" i="1"/>
  <c r="BO198" i="1" s="1"/>
  <c r="CZ197" i="1"/>
  <c r="CX197" i="1"/>
  <c r="BZ197" i="1"/>
  <c r="BN197" i="1"/>
  <c r="BO197" i="1" s="1"/>
  <c r="BN204" i="1"/>
  <c r="BN196" i="1"/>
  <c r="BN195" i="1"/>
  <c r="BO195" i="1" s="1"/>
  <c r="BN194" i="1"/>
  <c r="BO194" i="1" s="1"/>
  <c r="BN193" i="1"/>
  <c r="BN192" i="1"/>
  <c r="BN191" i="1"/>
  <c r="BO191" i="1" s="1"/>
  <c r="BN190" i="1"/>
  <c r="BO190" i="1" s="1"/>
  <c r="BN189" i="1"/>
  <c r="BO189" i="1" s="1"/>
  <c r="BN188" i="1"/>
  <c r="BO188" i="1" s="1"/>
  <c r="BN187" i="1"/>
  <c r="BO187" i="1" s="1"/>
  <c r="CZ204" i="1"/>
  <c r="CX204" i="1"/>
  <c r="BZ204" i="1"/>
  <c r="CZ196" i="1"/>
  <c r="CX196" i="1"/>
  <c r="BZ196" i="1"/>
  <c r="CA196" i="1" s="1"/>
  <c r="CZ195" i="1"/>
  <c r="CX195" i="1"/>
  <c r="BZ195" i="1"/>
  <c r="CA195" i="1" s="1"/>
  <c r="CZ194" i="1"/>
  <c r="CX194" i="1"/>
  <c r="BZ194" i="1"/>
  <c r="CZ193" i="1"/>
  <c r="CX193" i="1"/>
  <c r="BZ193" i="1"/>
  <c r="CA193" i="1" s="1"/>
  <c r="CZ192" i="1"/>
  <c r="CX192" i="1"/>
  <c r="BZ192" i="1"/>
  <c r="CA192" i="1" s="1"/>
  <c r="CZ191" i="1"/>
  <c r="CX191" i="1"/>
  <c r="BZ191" i="1"/>
  <c r="CA191" i="1" s="1"/>
  <c r="CM191" i="1"/>
  <c r="CM224" i="1"/>
  <c r="CM270" i="1"/>
  <c r="CM271" i="1"/>
  <c r="CM188" i="1"/>
  <c r="CZ190" i="1"/>
  <c r="CX190" i="1"/>
  <c r="BZ190" i="1"/>
  <c r="CA190" i="1" s="1"/>
  <c r="CZ189" i="1"/>
  <c r="CX189" i="1"/>
  <c r="BZ189" i="1"/>
  <c r="CA189" i="1" s="1"/>
  <c r="CZ188" i="1"/>
  <c r="CX188" i="1"/>
  <c r="BZ188" i="1"/>
  <c r="CZ187" i="1"/>
  <c r="CX187" i="1"/>
  <c r="BZ187" i="1"/>
  <c r="CA187" i="1" s="1"/>
  <c r="CZ186" i="1"/>
  <c r="CX186" i="1"/>
  <c r="BZ186" i="1"/>
  <c r="BN186" i="1"/>
  <c r="BO186" i="1" s="1"/>
  <c r="CZ185" i="1"/>
  <c r="CX185" i="1"/>
  <c r="BZ185" i="1"/>
  <c r="CA185" i="1" s="1"/>
  <c r="BN185" i="1"/>
  <c r="BO185" i="1" s="1"/>
  <c r="CZ184" i="1"/>
  <c r="CX184" i="1"/>
  <c r="BZ184" i="1"/>
  <c r="BN184" i="1"/>
  <c r="BO184" i="1" s="1"/>
  <c r="CZ183" i="1"/>
  <c r="CX183" i="1"/>
  <c r="BZ183" i="1"/>
  <c r="CA183" i="1" s="1"/>
  <c r="BN183" i="1"/>
  <c r="BO183" i="1" s="1"/>
  <c r="CM183" i="1"/>
  <c r="CZ182" i="1"/>
  <c r="CX182" i="1"/>
  <c r="BZ182" i="1"/>
  <c r="CA182" i="1" s="1"/>
  <c r="BN182" i="1"/>
  <c r="BO182" i="1" s="1"/>
  <c r="BZ181" i="1"/>
  <c r="CA181" i="1" s="1"/>
  <c r="BN181" i="1"/>
  <c r="BZ180" i="1"/>
  <c r="CA180" i="1" s="1"/>
  <c r="BN180" i="1"/>
  <c r="BO180" i="1" s="1"/>
  <c r="BZ179" i="1"/>
  <c r="BN179" i="1"/>
  <c r="BO179" i="1" s="1"/>
  <c r="CZ181" i="1"/>
  <c r="CX181" i="1"/>
  <c r="CZ180" i="1"/>
  <c r="CX180" i="1"/>
  <c r="CZ179" i="1"/>
  <c r="CX179" i="1"/>
  <c r="CZ178" i="1"/>
  <c r="CX178" i="1"/>
  <c r="BZ178" i="1"/>
  <c r="CA178" i="1" s="1"/>
  <c r="BN178" i="1"/>
  <c r="BO178" i="1" s="1"/>
  <c r="CZ177" i="1"/>
  <c r="CX177" i="1"/>
  <c r="BZ177" i="1"/>
  <c r="BN177" i="1"/>
  <c r="CZ175" i="1"/>
  <c r="CX175" i="1"/>
  <c r="BZ175" i="1"/>
  <c r="BN175" i="1"/>
  <c r="BO175" i="1" s="1"/>
  <c r="CZ174" i="1"/>
  <c r="CX174" i="1"/>
  <c r="BZ174" i="1"/>
  <c r="CA174" i="1" s="1"/>
  <c r="BN174" i="1"/>
  <c r="CZ173" i="1"/>
  <c r="CX173" i="1"/>
  <c r="BZ173" i="1"/>
  <c r="BN173" i="1"/>
  <c r="BO173" i="1" s="1"/>
  <c r="CZ172" i="1"/>
  <c r="CX172" i="1"/>
  <c r="BZ172" i="1"/>
  <c r="CA172" i="1" s="1"/>
  <c r="BN172" i="1"/>
  <c r="BO172" i="1" s="1"/>
  <c r="BZ165" i="1"/>
  <c r="CA165" i="1" s="1"/>
  <c r="BN165" i="1"/>
  <c r="BO165" i="1" s="1"/>
  <c r="CM167" i="1"/>
  <c r="BZ164" i="1"/>
  <c r="CA164" i="1" s="1"/>
  <c r="BN164" i="1"/>
  <c r="BO164" i="1" s="1"/>
  <c r="CZ170" i="1"/>
  <c r="CX170" i="1"/>
  <c r="BZ170" i="1"/>
  <c r="CA170" i="1" s="1"/>
  <c r="BN170" i="1"/>
  <c r="BO170" i="1" s="1"/>
  <c r="CZ169" i="1"/>
  <c r="CX169" i="1"/>
  <c r="BZ169" i="1"/>
  <c r="CA169" i="1" s="1"/>
  <c r="BN169" i="1"/>
  <c r="BO169" i="1" s="1"/>
  <c r="CZ168" i="1"/>
  <c r="CX168" i="1"/>
  <c r="BZ168" i="1"/>
  <c r="CA168" i="1" s="1"/>
  <c r="BN168" i="1"/>
  <c r="BO168" i="1" s="1"/>
  <c r="CM168" i="1"/>
  <c r="CZ167" i="1"/>
  <c r="CX167" i="1"/>
  <c r="BZ167" i="1"/>
  <c r="CA167" i="1" s="1"/>
  <c r="BN167" i="1"/>
  <c r="BO167" i="1" s="1"/>
  <c r="CZ166" i="1"/>
  <c r="CX166" i="1"/>
  <c r="BZ166" i="1"/>
  <c r="CA166" i="1" s="1"/>
  <c r="BN166" i="1"/>
  <c r="BO166" i="1" s="1"/>
  <c r="CZ165" i="1"/>
  <c r="CX165" i="1"/>
  <c r="CM163" i="1"/>
  <c r="CZ160" i="1"/>
  <c r="CX160" i="1"/>
  <c r="BZ160" i="1"/>
  <c r="CA160" i="1" s="1"/>
  <c r="BN160" i="1"/>
  <c r="BO160" i="1" s="1"/>
  <c r="BN155" i="1"/>
  <c r="CM155" i="1"/>
  <c r="BZ153" i="1"/>
  <c r="BN153" i="1"/>
  <c r="BZ149" i="1"/>
  <c r="CA149" i="1" s="1"/>
  <c r="BN149" i="1"/>
  <c r="BO149" i="1" s="1"/>
  <c r="CZ149" i="1"/>
  <c r="CX149" i="1"/>
  <c r="BZ145" i="1"/>
  <c r="CA145" i="1" s="1"/>
  <c r="BN145" i="1"/>
  <c r="BO145" i="1" s="1"/>
  <c r="BZ147" i="1"/>
  <c r="BN147" i="1"/>
  <c r="CZ171" i="1"/>
  <c r="CX171" i="1"/>
  <c r="BZ171" i="1"/>
  <c r="BN171" i="1"/>
  <c r="CZ164" i="1"/>
  <c r="CX164" i="1"/>
  <c r="CZ163" i="1"/>
  <c r="CX163" i="1"/>
  <c r="BZ163" i="1"/>
  <c r="CA163" i="1" s="1"/>
  <c r="BN163" i="1"/>
  <c r="CZ162" i="1"/>
  <c r="CX162" i="1"/>
  <c r="BZ162" i="1"/>
  <c r="BN162" i="1"/>
  <c r="BO162" i="1" s="1"/>
  <c r="CZ158" i="1"/>
  <c r="CX158" i="1"/>
  <c r="BZ158" i="1"/>
  <c r="CA158" i="1" s="1"/>
  <c r="BN158" i="1"/>
  <c r="CZ157" i="1"/>
  <c r="CX157" i="1"/>
  <c r="BZ157" i="1"/>
  <c r="CA157" i="1" s="1"/>
  <c r="BN157" i="1"/>
  <c r="BO157" i="1" s="1"/>
  <c r="CZ156" i="1"/>
  <c r="CX156" i="1"/>
  <c r="BZ156" i="1"/>
  <c r="CA156" i="1" s="1"/>
  <c r="BN156" i="1"/>
  <c r="BO156" i="1" s="1"/>
  <c r="CZ155" i="1"/>
  <c r="CX155" i="1"/>
  <c r="BZ155" i="1"/>
  <c r="CA155" i="1" s="1"/>
  <c r="CZ154" i="1"/>
  <c r="CX154" i="1"/>
  <c r="BZ154" i="1"/>
  <c r="BN154" i="1"/>
  <c r="BO154" i="1" s="1"/>
  <c r="CZ148" i="1"/>
  <c r="CX148" i="1"/>
  <c r="BZ148" i="1"/>
  <c r="CA148" i="1" s="1"/>
  <c r="BN148" i="1"/>
  <c r="BO148" i="1" s="1"/>
  <c r="CM144" i="1"/>
  <c r="CM143" i="1"/>
  <c r="BZ142" i="1"/>
  <c r="CA142" i="1" s="1"/>
  <c r="BN142" i="1"/>
  <c r="CM139" i="1"/>
  <c r="CZ145" i="1"/>
  <c r="CX145" i="1"/>
  <c r="CZ144" i="1"/>
  <c r="CX144" i="1"/>
  <c r="BZ144" i="1"/>
  <c r="BN144" i="1"/>
  <c r="CZ143" i="1"/>
  <c r="CX143" i="1"/>
  <c r="BZ143" i="1"/>
  <c r="CA143" i="1" s="1"/>
  <c r="BN143" i="1"/>
  <c r="BO143" i="1" s="1"/>
  <c r="CZ142" i="1"/>
  <c r="CX142" i="1"/>
  <c r="CZ141" i="1"/>
  <c r="CX141" i="1"/>
  <c r="BZ141" i="1"/>
  <c r="CA141" i="1" s="1"/>
  <c r="BN141" i="1"/>
  <c r="BO141" i="1" s="1"/>
  <c r="CZ140" i="1"/>
  <c r="CX140" i="1"/>
  <c r="BZ140" i="1"/>
  <c r="CA140" i="1" s="1"/>
  <c r="BN140" i="1"/>
  <c r="BO140" i="1" s="1"/>
  <c r="CZ139" i="1"/>
  <c r="CX139" i="1"/>
  <c r="BZ139" i="1"/>
  <c r="CA139" i="1" s="1"/>
  <c r="BN139" i="1"/>
  <c r="BO139" i="1" s="1"/>
  <c r="CZ138" i="1"/>
  <c r="CX138" i="1"/>
  <c r="BZ138" i="1"/>
  <c r="CA138" i="1" s="1"/>
  <c r="BN138" i="1"/>
  <c r="BO138" i="1" s="1"/>
  <c r="CZ137" i="1"/>
  <c r="CX137" i="1"/>
  <c r="BZ137" i="1"/>
  <c r="CA137" i="1" s="1"/>
  <c r="BN137" i="1"/>
  <c r="BO137" i="1" s="1"/>
  <c r="CZ176" i="1"/>
  <c r="CX176" i="1"/>
  <c r="BZ176" i="1"/>
  <c r="CA176" i="1" s="1"/>
  <c r="BN176" i="1"/>
  <c r="BO176" i="1" s="1"/>
  <c r="CZ147" i="1"/>
  <c r="CX147" i="1"/>
  <c r="CZ146" i="1"/>
  <c r="CX146" i="1"/>
  <c r="BZ146" i="1"/>
  <c r="CA146" i="1" s="1"/>
  <c r="BN146" i="1"/>
  <c r="BO146" i="1" s="1"/>
  <c r="CZ136" i="1"/>
  <c r="CX136" i="1"/>
  <c r="BZ136" i="1"/>
  <c r="CA136" i="1" s="1"/>
  <c r="BN136" i="1"/>
  <c r="BO136" i="1" s="1"/>
  <c r="BZ135" i="1"/>
  <c r="CA135" i="1" s="1"/>
  <c r="BN135" i="1"/>
  <c r="BO135" i="1" s="1"/>
  <c r="BZ134" i="1"/>
  <c r="BN134" i="1"/>
  <c r="BO134" i="1" s="1"/>
  <c r="BZ133" i="1"/>
  <c r="CA133" i="1" s="1"/>
  <c r="BN133" i="1"/>
  <c r="BO133" i="1" s="1"/>
  <c r="BZ132" i="1"/>
  <c r="BN132" i="1"/>
  <c r="BO132" i="1" s="1"/>
  <c r="BZ129" i="1"/>
  <c r="CA129" i="1" s="1"/>
  <c r="BN129" i="1"/>
  <c r="BZ128" i="1"/>
  <c r="CA128" i="1" s="1"/>
  <c r="BN128" i="1"/>
  <c r="BO128" i="1" s="1"/>
  <c r="CZ129" i="1"/>
  <c r="CX129" i="1"/>
  <c r="CZ128" i="1"/>
  <c r="CX128" i="1"/>
  <c r="CM127" i="1"/>
  <c r="BZ120" i="1"/>
  <c r="BN120" i="1"/>
  <c r="BN117" i="1"/>
  <c r="BO117" i="1" s="1"/>
  <c r="BN116" i="1"/>
  <c r="BO116" i="1" s="1"/>
  <c r="CZ116" i="1"/>
  <c r="CX116" i="1"/>
  <c r="BZ116" i="1"/>
  <c r="CA116" i="1" s="1"/>
  <c r="CZ115" i="1"/>
  <c r="CX115" i="1"/>
  <c r="BZ115" i="1"/>
  <c r="CA115" i="1" s="1"/>
  <c r="BN115" i="1"/>
  <c r="CM115" i="1"/>
  <c r="CZ117" i="1"/>
  <c r="CX117" i="1"/>
  <c r="BZ117" i="1"/>
  <c r="CZ107" i="1"/>
  <c r="CX107" i="1"/>
  <c r="BZ107" i="1"/>
  <c r="CA107" i="1" s="1"/>
  <c r="BN107" i="1"/>
  <c r="BO107" i="1" s="1"/>
  <c r="CM107" i="1"/>
  <c r="CZ108" i="1"/>
  <c r="CX108" i="1"/>
  <c r="BZ108" i="1"/>
  <c r="CA108" i="1" s="1"/>
  <c r="BN108" i="1"/>
  <c r="BO108" i="1" s="1"/>
  <c r="CZ105" i="1"/>
  <c r="CX105" i="1"/>
  <c r="BZ105" i="1"/>
  <c r="BN105" i="1"/>
  <c r="BO105" i="1" s="1"/>
  <c r="CZ106" i="1"/>
  <c r="CX106" i="1"/>
  <c r="BZ106" i="1"/>
  <c r="CA106" i="1" s="1"/>
  <c r="BN106" i="1"/>
  <c r="BN104" i="1"/>
  <c r="BO104" i="1" s="1"/>
  <c r="BZ104" i="1"/>
  <c r="CA104" i="1" s="1"/>
  <c r="CX104" i="1"/>
  <c r="CZ104" i="1"/>
  <c r="CM103" i="1"/>
  <c r="CM99" i="1"/>
  <c r="CM95" i="1"/>
  <c r="CZ91" i="1"/>
  <c r="CX91" i="1"/>
  <c r="BZ91" i="1"/>
  <c r="CA91" i="1" s="1"/>
  <c r="BN91" i="1"/>
  <c r="CM91" i="1"/>
  <c r="CZ84" i="1"/>
  <c r="CX84" i="1"/>
  <c r="BZ84" i="1"/>
  <c r="CA84" i="1" s="1"/>
  <c r="BN84" i="1"/>
  <c r="BO84" i="1" s="1"/>
  <c r="CZ83" i="1"/>
  <c r="CX83" i="1"/>
  <c r="BZ83" i="1"/>
  <c r="CA83" i="1" s="1"/>
  <c r="BN83" i="1"/>
  <c r="BO83" i="1" s="1"/>
  <c r="CZ82" i="1"/>
  <c r="CX82" i="1"/>
  <c r="BZ82" i="1"/>
  <c r="CA82" i="1" s="1"/>
  <c r="BN82" i="1"/>
  <c r="BO82" i="1" s="1"/>
  <c r="CZ79" i="1"/>
  <c r="CX79" i="1"/>
  <c r="BZ79" i="1"/>
  <c r="CA79" i="1" s="1"/>
  <c r="BN79" i="1"/>
  <c r="BO79" i="1" s="1"/>
  <c r="CZ78" i="1"/>
  <c r="CX78" i="1"/>
  <c r="BZ78" i="1"/>
  <c r="CA78" i="1" s="1"/>
  <c r="BN78" i="1"/>
  <c r="BO78" i="1" s="1"/>
  <c r="CZ77" i="1"/>
  <c r="CX77" i="1"/>
  <c r="BZ77" i="1"/>
  <c r="CA77" i="1" s="1"/>
  <c r="BN77" i="1"/>
  <c r="BO77" i="1" s="1"/>
  <c r="CZ76" i="1"/>
  <c r="CX76" i="1"/>
  <c r="BZ76" i="1"/>
  <c r="CA76" i="1" s="1"/>
  <c r="BN76" i="1"/>
  <c r="BO76" i="1" s="1"/>
  <c r="CZ75" i="1"/>
  <c r="CX75" i="1"/>
  <c r="BZ75" i="1"/>
  <c r="CA75" i="1" s="1"/>
  <c r="BN75" i="1"/>
  <c r="BO75" i="1" s="1"/>
  <c r="CM75" i="1"/>
  <c r="CZ74" i="1"/>
  <c r="CX74" i="1"/>
  <c r="BZ74" i="1"/>
  <c r="CA74" i="1" s="1"/>
  <c r="BN74" i="1"/>
  <c r="BO74" i="1" s="1"/>
  <c r="CM67" i="1"/>
  <c r="S618" i="1"/>
  <c r="CM64" i="1"/>
  <c r="CM63" i="1"/>
  <c r="CM62" i="1"/>
  <c r="CM61" i="1"/>
  <c r="CM56" i="1"/>
  <c r="CM55" i="1"/>
  <c r="CZ56" i="1"/>
  <c r="CX56" i="1"/>
  <c r="BZ56" i="1"/>
  <c r="CA56" i="1" s="1"/>
  <c r="BN56" i="1"/>
  <c r="BO56" i="1" s="1"/>
  <c r="CZ55" i="1"/>
  <c r="CX55" i="1"/>
  <c r="BZ55" i="1"/>
  <c r="CA55" i="1" s="1"/>
  <c r="BN55" i="1"/>
  <c r="BO55" i="1" s="1"/>
  <c r="CZ54" i="1"/>
  <c r="CX54" i="1"/>
  <c r="BZ54" i="1"/>
  <c r="CA54" i="1" s="1"/>
  <c r="BN54" i="1"/>
  <c r="BO54" i="1" s="1"/>
  <c r="CZ53" i="1"/>
  <c r="CX53" i="1"/>
  <c r="BZ53" i="1"/>
  <c r="CA53" i="1" s="1"/>
  <c r="BN53" i="1"/>
  <c r="CZ52" i="1"/>
  <c r="CX52" i="1"/>
  <c r="BZ52" i="1"/>
  <c r="BN52" i="1"/>
  <c r="BO52" i="1" s="1"/>
  <c r="CZ51" i="1"/>
  <c r="CX51" i="1"/>
  <c r="BZ51" i="1"/>
  <c r="CA51" i="1" s="1"/>
  <c r="BN51" i="1"/>
  <c r="CM51" i="1"/>
  <c r="CZ50" i="1"/>
  <c r="CX50" i="1"/>
  <c r="BZ50" i="1"/>
  <c r="BN50" i="1"/>
  <c r="BO50" i="1" s="1"/>
  <c r="CZ49" i="1"/>
  <c r="CX49" i="1"/>
  <c r="BZ49" i="1"/>
  <c r="CA49" i="1" s="1"/>
  <c r="BN49" i="1"/>
  <c r="CZ48" i="1"/>
  <c r="CX48" i="1"/>
  <c r="BZ48" i="1"/>
  <c r="CA48" i="1" s="1"/>
  <c r="BN48" i="1"/>
  <c r="BO48" i="1" s="1"/>
  <c r="CM48" i="1"/>
  <c r="CM47" i="1"/>
  <c r="CZ47" i="1"/>
  <c r="CX47" i="1"/>
  <c r="BZ47" i="1"/>
  <c r="CA47" i="1" s="1"/>
  <c r="BN47" i="1"/>
  <c r="CZ44" i="1"/>
  <c r="CX44" i="1"/>
  <c r="BZ44" i="1"/>
  <c r="CA44" i="1" s="1"/>
  <c r="BN44" i="1"/>
  <c r="BO44" i="1" s="1"/>
  <c r="CZ43" i="1"/>
  <c r="CX43" i="1"/>
  <c r="BZ43" i="1"/>
  <c r="CA43" i="1" s="1"/>
  <c r="BN43" i="1"/>
  <c r="CM43" i="1"/>
  <c r="CZ42" i="1"/>
  <c r="CX42" i="1"/>
  <c r="BZ42" i="1"/>
  <c r="BN42" i="1"/>
  <c r="CM40" i="1"/>
  <c r="CZ37" i="1"/>
  <c r="CX37" i="1"/>
  <c r="BZ37" i="1"/>
  <c r="CA37" i="1" s="1"/>
  <c r="BN37" i="1"/>
  <c r="BO37" i="1" s="1"/>
  <c r="CZ36" i="1"/>
  <c r="CX36" i="1"/>
  <c r="BZ36" i="1"/>
  <c r="CA36" i="1" s="1"/>
  <c r="BN36" i="1"/>
  <c r="CZ35" i="1"/>
  <c r="CX35" i="1"/>
  <c r="BZ35" i="1"/>
  <c r="CA35" i="1" s="1"/>
  <c r="BN35" i="1"/>
  <c r="BO35" i="1" s="1"/>
  <c r="CM35" i="1"/>
  <c r="CM39" i="1"/>
  <c r="CM32" i="1"/>
  <c r="CM24" i="1"/>
  <c r="CZ23" i="1"/>
  <c r="CX23" i="1"/>
  <c r="BZ23" i="1"/>
  <c r="CA23" i="1" s="1"/>
  <c r="BN23" i="1"/>
  <c r="CM23" i="1"/>
  <c r="CZ24" i="1"/>
  <c r="CX24" i="1"/>
  <c r="BZ24" i="1"/>
  <c r="BN24" i="1"/>
  <c r="CZ22" i="1"/>
  <c r="CX22" i="1"/>
  <c r="BZ22" i="1"/>
  <c r="BN22" i="1"/>
  <c r="BO22" i="1" s="1"/>
  <c r="CZ21" i="1"/>
  <c r="CX21" i="1"/>
  <c r="BZ21" i="1"/>
  <c r="CA21" i="1" s="1"/>
  <c r="BN21" i="1"/>
  <c r="CM19" i="1"/>
  <c r="CM17" i="1"/>
  <c r="CM14" i="1"/>
  <c r="CM11" i="1"/>
  <c r="CM8" i="1"/>
  <c r="CM7" i="1"/>
  <c r="BN45" i="1"/>
  <c r="BO45" i="1" s="1"/>
  <c r="BZ45" i="1"/>
  <c r="CA45" i="1" s="1"/>
  <c r="CX45" i="1"/>
  <c r="CZ45" i="1"/>
  <c r="BN46" i="1"/>
  <c r="BZ46" i="1"/>
  <c r="CA46" i="1" s="1"/>
  <c r="CX46" i="1"/>
  <c r="CZ46" i="1"/>
  <c r="CM59" i="1"/>
  <c r="BN59" i="1"/>
  <c r="BO59" i="1" s="1"/>
  <c r="BZ59" i="1"/>
  <c r="CA59" i="1" s="1"/>
  <c r="CX59" i="1"/>
  <c r="CZ59" i="1"/>
  <c r="BN60" i="1"/>
  <c r="BO60" i="1" s="1"/>
  <c r="BZ60" i="1"/>
  <c r="CX60" i="1"/>
  <c r="CZ60" i="1"/>
  <c r="BN61" i="1"/>
  <c r="BO61" i="1" s="1"/>
  <c r="BZ61" i="1"/>
  <c r="CA61" i="1" s="1"/>
  <c r="CX61" i="1"/>
  <c r="CZ61" i="1"/>
  <c r="BN62" i="1"/>
  <c r="BO62" i="1" s="1"/>
  <c r="BZ62" i="1"/>
  <c r="CX62" i="1"/>
  <c r="CZ62" i="1"/>
  <c r="BN63" i="1"/>
  <c r="BO63" i="1" s="1"/>
  <c r="BZ63" i="1"/>
  <c r="CA63" i="1" s="1"/>
  <c r="CX63" i="1"/>
  <c r="CZ63" i="1"/>
  <c r="BN64" i="1"/>
  <c r="BO64" i="1" s="1"/>
  <c r="BZ64" i="1"/>
  <c r="CA64" i="1" s="1"/>
  <c r="CX64" i="1"/>
  <c r="CZ64" i="1"/>
  <c r="BN65" i="1"/>
  <c r="BO65" i="1" s="1"/>
  <c r="BZ65" i="1"/>
  <c r="CA65" i="1" s="1"/>
  <c r="CX65" i="1"/>
  <c r="CZ65" i="1"/>
  <c r="BN66" i="1"/>
  <c r="BO66" i="1" s="1"/>
  <c r="BZ66" i="1"/>
  <c r="CA66" i="1" s="1"/>
  <c r="CX66" i="1"/>
  <c r="CZ66" i="1"/>
  <c r="BN67" i="1"/>
  <c r="BO67" i="1" s="1"/>
  <c r="BZ67" i="1"/>
  <c r="CA67" i="1" s="1"/>
  <c r="CX67" i="1"/>
  <c r="CZ67" i="1"/>
  <c r="BN68" i="1"/>
  <c r="BO68" i="1" s="1"/>
  <c r="BZ68" i="1"/>
  <c r="CA68" i="1" s="1"/>
  <c r="CX68" i="1"/>
  <c r="CZ68" i="1"/>
  <c r="BN69" i="1"/>
  <c r="BO69" i="1" s="1"/>
  <c r="BZ69" i="1"/>
  <c r="CA69" i="1" s="1"/>
  <c r="CX69" i="1"/>
  <c r="CZ69" i="1"/>
  <c r="CM71" i="1"/>
  <c r="BN71" i="1"/>
  <c r="BZ71" i="1"/>
  <c r="CX71" i="1"/>
  <c r="CZ71" i="1"/>
  <c r="CM72" i="1"/>
  <c r="BN72" i="1"/>
  <c r="BO72" i="1" s="1"/>
  <c r="BZ72" i="1"/>
  <c r="CX72" i="1"/>
  <c r="CZ72" i="1"/>
  <c r="BN73" i="1"/>
  <c r="BZ73" i="1"/>
  <c r="CA73" i="1" s="1"/>
  <c r="CX73" i="1"/>
  <c r="CZ73" i="1"/>
  <c r="BN70" i="1"/>
  <c r="BO70" i="1" s="1"/>
  <c r="BZ70" i="1"/>
  <c r="CA70" i="1" s="1"/>
  <c r="CX70" i="1"/>
  <c r="CZ70" i="1"/>
  <c r="CM80" i="1"/>
  <c r="BN80" i="1"/>
  <c r="BO80" i="1" s="1"/>
  <c r="BZ80" i="1"/>
  <c r="CA80" i="1" s="1"/>
  <c r="CX80" i="1"/>
  <c r="CZ80" i="1"/>
  <c r="BN81" i="1"/>
  <c r="BO81" i="1" s="1"/>
  <c r="BZ81" i="1"/>
  <c r="CA81" i="1" s="1"/>
  <c r="CX81" i="1"/>
  <c r="CZ81" i="1"/>
  <c r="BN118" i="1"/>
  <c r="BO118" i="1" s="1"/>
  <c r="BZ118" i="1"/>
  <c r="CA118" i="1" s="1"/>
  <c r="CX118" i="1"/>
  <c r="CZ118" i="1"/>
  <c r="CM119" i="1"/>
  <c r="BN119" i="1"/>
  <c r="BO119" i="1" s="1"/>
  <c r="BZ119" i="1"/>
  <c r="CX119" i="1"/>
  <c r="CZ119" i="1"/>
  <c r="BN122" i="1"/>
  <c r="BO122" i="1" s="1"/>
  <c r="BZ122" i="1"/>
  <c r="CA122" i="1" s="1"/>
  <c r="CX122" i="1"/>
  <c r="CZ122" i="1"/>
  <c r="CM123" i="1"/>
  <c r="BN123" i="1"/>
  <c r="BO123" i="1" s="1"/>
  <c r="BZ123" i="1"/>
  <c r="CX123" i="1"/>
  <c r="CZ123" i="1"/>
  <c r="BN124" i="1"/>
  <c r="BO124" i="1" s="1"/>
  <c r="BZ124" i="1"/>
  <c r="CA124" i="1" s="1"/>
  <c r="CX124" i="1"/>
  <c r="CZ124" i="1"/>
  <c r="BN125" i="1"/>
  <c r="BO125" i="1" s="1"/>
  <c r="BZ125" i="1"/>
  <c r="CA125" i="1" s="1"/>
  <c r="CX125" i="1"/>
  <c r="CZ125" i="1"/>
  <c r="BN126" i="1"/>
  <c r="BZ126" i="1"/>
  <c r="CA126" i="1" s="1"/>
  <c r="CX126" i="1"/>
  <c r="CZ126" i="1"/>
  <c r="BN127" i="1"/>
  <c r="BO127" i="1" s="1"/>
  <c r="BZ127" i="1"/>
  <c r="CA127" i="1" s="1"/>
  <c r="CX127" i="1"/>
  <c r="CZ127" i="1"/>
  <c r="BN130" i="1"/>
  <c r="BO130" i="1" s="1"/>
  <c r="BZ130" i="1"/>
  <c r="CA130" i="1" s="1"/>
  <c r="CX130" i="1"/>
  <c r="CZ130" i="1"/>
  <c r="CM131" i="1"/>
  <c r="BN131" i="1"/>
  <c r="BO131" i="1" s="1"/>
  <c r="BZ131" i="1"/>
  <c r="CA131" i="1" s="1"/>
  <c r="CX131" i="1"/>
  <c r="CZ131" i="1"/>
  <c r="CX132" i="1"/>
  <c r="CZ132" i="1"/>
  <c r="CX133" i="1"/>
  <c r="CZ133" i="1"/>
  <c r="CX134" i="1"/>
  <c r="CZ134" i="1"/>
  <c r="CM135" i="1"/>
  <c r="CX135" i="1"/>
  <c r="CZ135" i="1"/>
  <c r="BN57" i="1"/>
  <c r="BO57" i="1" s="1"/>
  <c r="BZ57" i="1"/>
  <c r="CA57" i="1" s="1"/>
  <c r="CX57" i="1"/>
  <c r="CZ57" i="1"/>
  <c r="BN58" i="1"/>
  <c r="BO58" i="1" s="1"/>
  <c r="BZ58" i="1"/>
  <c r="CX58" i="1"/>
  <c r="CZ58" i="1"/>
  <c r="BN92" i="1"/>
  <c r="BO92" i="1" s="1"/>
  <c r="BZ92" i="1"/>
  <c r="CA92" i="1" s="1"/>
  <c r="CX92" i="1"/>
  <c r="CZ92" i="1"/>
  <c r="BN93" i="1"/>
  <c r="BO93" i="1" s="1"/>
  <c r="BZ93" i="1"/>
  <c r="CX93" i="1"/>
  <c r="CZ93" i="1"/>
  <c r="BN100" i="1"/>
  <c r="BO100" i="1" s="1"/>
  <c r="BZ100" i="1"/>
  <c r="CA100" i="1" s="1"/>
  <c r="CX100" i="1"/>
  <c r="CZ100" i="1"/>
  <c r="BN94" i="1"/>
  <c r="BO94" i="1" s="1"/>
  <c r="BZ94" i="1"/>
  <c r="CX94" i="1"/>
  <c r="CZ94" i="1"/>
  <c r="BN95" i="1"/>
  <c r="BO95" i="1" s="1"/>
  <c r="BZ95" i="1"/>
  <c r="CA95" i="1" s="1"/>
  <c r="CX95" i="1"/>
  <c r="CZ95" i="1"/>
  <c r="BN96" i="1"/>
  <c r="BO96" i="1" s="1"/>
  <c r="BZ96" i="1"/>
  <c r="CX96" i="1"/>
  <c r="CZ96" i="1"/>
  <c r="BN97" i="1"/>
  <c r="BO97" i="1" s="1"/>
  <c r="BZ97" i="1"/>
  <c r="CA97" i="1" s="1"/>
  <c r="CX97" i="1"/>
  <c r="CZ97" i="1"/>
  <c r="BN98" i="1"/>
  <c r="BO98" i="1" s="1"/>
  <c r="BZ98" i="1"/>
  <c r="CA98" i="1" s="1"/>
  <c r="CX98" i="1"/>
  <c r="CZ98" i="1"/>
  <c r="BN99" i="1"/>
  <c r="BO99" i="1" s="1"/>
  <c r="BZ99" i="1"/>
  <c r="CA99" i="1" s="1"/>
  <c r="CX99" i="1"/>
  <c r="CZ99" i="1"/>
  <c r="BN101" i="1"/>
  <c r="BO101" i="1" s="1"/>
  <c r="BZ101" i="1"/>
  <c r="CA101" i="1" s="1"/>
  <c r="CX101" i="1"/>
  <c r="CZ101" i="1"/>
  <c r="BN102" i="1"/>
  <c r="BO102" i="1" s="1"/>
  <c r="BZ102" i="1"/>
  <c r="CA102" i="1" s="1"/>
  <c r="CX102" i="1"/>
  <c r="CZ102" i="1"/>
  <c r="BN103" i="1"/>
  <c r="BO103" i="1" s="1"/>
  <c r="BZ103" i="1"/>
  <c r="CX103" i="1"/>
  <c r="CZ103" i="1"/>
  <c r="CM85" i="1"/>
  <c r="BN85" i="1"/>
  <c r="BZ85" i="1"/>
  <c r="CA85" i="1" s="1"/>
  <c r="CX85" i="1"/>
  <c r="CZ85" i="1"/>
  <c r="BN86" i="1"/>
  <c r="BO86" i="1" s="1"/>
  <c r="BZ86" i="1"/>
  <c r="CX86" i="1"/>
  <c r="CZ86" i="1"/>
  <c r="CM87" i="1"/>
  <c r="BN87" i="1"/>
  <c r="BO87" i="1" s="1"/>
  <c r="BZ87" i="1"/>
  <c r="CA87" i="1" s="1"/>
  <c r="CX87" i="1"/>
  <c r="CZ87" i="1"/>
  <c r="CM88" i="1"/>
  <c r="BN88" i="1"/>
  <c r="BO88" i="1" s="1"/>
  <c r="BZ88" i="1"/>
  <c r="CA88" i="1" s="1"/>
  <c r="CX88" i="1"/>
  <c r="CZ88" i="1"/>
  <c r="BN89" i="1"/>
  <c r="BO89" i="1" s="1"/>
  <c r="BZ89" i="1"/>
  <c r="CA89" i="1" s="1"/>
  <c r="CX89" i="1"/>
  <c r="CZ89" i="1"/>
  <c r="BN90" i="1"/>
  <c r="BO90" i="1" s="1"/>
  <c r="BZ90" i="1"/>
  <c r="CA90" i="1" s="1"/>
  <c r="CX90" i="1"/>
  <c r="CZ90" i="1"/>
  <c r="BN109" i="1"/>
  <c r="BO109" i="1" s="1"/>
  <c r="BZ109" i="1"/>
  <c r="CA109" i="1" s="1"/>
  <c r="CX109" i="1"/>
  <c r="CZ109" i="1"/>
  <c r="BN110" i="1"/>
  <c r="BO110" i="1" s="1"/>
  <c r="BZ110" i="1"/>
  <c r="CA110" i="1" s="1"/>
  <c r="CX110" i="1"/>
  <c r="CZ110" i="1"/>
  <c r="CM111" i="1"/>
  <c r="BN111" i="1"/>
  <c r="BO111" i="1" s="1"/>
  <c r="BZ111" i="1"/>
  <c r="CX111" i="1"/>
  <c r="CZ111" i="1"/>
  <c r="CM112" i="1"/>
  <c r="BN112" i="1"/>
  <c r="BO112" i="1" s="1"/>
  <c r="BZ112" i="1"/>
  <c r="CX112" i="1"/>
  <c r="CZ112" i="1"/>
  <c r="BN113" i="1"/>
  <c r="BZ113" i="1"/>
  <c r="CA113" i="1" s="1"/>
  <c r="CX113" i="1"/>
  <c r="CZ113" i="1"/>
  <c r="BN114" i="1"/>
  <c r="BZ114" i="1"/>
  <c r="CA114" i="1" s="1"/>
  <c r="CX114" i="1"/>
  <c r="CZ114" i="1"/>
  <c r="CM120" i="1"/>
  <c r="CX120" i="1"/>
  <c r="CZ120" i="1"/>
  <c r="BN121" i="1"/>
  <c r="BZ121" i="1"/>
  <c r="CA121" i="1" s="1"/>
  <c r="CX121" i="1"/>
  <c r="CZ121" i="1"/>
  <c r="CM150" i="1"/>
  <c r="BN150" i="1"/>
  <c r="BO150" i="1" s="1"/>
  <c r="BZ150" i="1"/>
  <c r="CA150" i="1" s="1"/>
  <c r="CX150" i="1"/>
  <c r="CZ150" i="1"/>
  <c r="CM151" i="1"/>
  <c r="BN151" i="1"/>
  <c r="BO151" i="1" s="1"/>
  <c r="BZ151" i="1"/>
  <c r="CA151" i="1" s="1"/>
  <c r="CX151" i="1"/>
  <c r="CZ151" i="1"/>
  <c r="CM152" i="1"/>
  <c r="BN152" i="1"/>
  <c r="BO152" i="1" s="1"/>
  <c r="BZ152" i="1"/>
  <c r="CX152" i="1"/>
  <c r="CZ152" i="1"/>
  <c r="CX153" i="1"/>
  <c r="CZ153" i="1"/>
  <c r="CM159" i="1"/>
  <c r="BN159" i="1"/>
  <c r="BO159" i="1" s="1"/>
  <c r="BZ159" i="1"/>
  <c r="CA159" i="1" s="1"/>
  <c r="CX159" i="1"/>
  <c r="CZ159" i="1"/>
  <c r="BN161" i="1"/>
  <c r="BO161" i="1" s="1"/>
  <c r="BZ161" i="1"/>
  <c r="CA161" i="1" s="1"/>
  <c r="CX161" i="1"/>
  <c r="CZ161" i="1"/>
  <c r="CM4" i="1"/>
  <c r="BN4" i="1"/>
  <c r="BO4" i="1" s="1"/>
  <c r="BZ4" i="1"/>
  <c r="CX4" i="1"/>
  <c r="CZ4" i="1"/>
  <c r="BN5" i="1"/>
  <c r="BO5" i="1" s="1"/>
  <c r="BZ5" i="1"/>
  <c r="CA5" i="1" s="1"/>
  <c r="CX5" i="1"/>
  <c r="CZ5" i="1"/>
  <c r="BN6" i="1"/>
  <c r="BO6" i="1" s="1"/>
  <c r="BZ6" i="1"/>
  <c r="CX6" i="1"/>
  <c r="CZ6" i="1"/>
  <c r="BN7" i="1"/>
  <c r="BO7" i="1" s="1"/>
  <c r="BZ7" i="1"/>
  <c r="CX7" i="1"/>
  <c r="CZ7" i="1"/>
  <c r="BN14" i="1"/>
  <c r="BZ14" i="1"/>
  <c r="CX14" i="1"/>
  <c r="CZ14" i="1"/>
  <c r="CM15" i="1"/>
  <c r="BN15" i="1"/>
  <c r="BO15" i="1" s="1"/>
  <c r="BZ15" i="1"/>
  <c r="CA15" i="1" s="1"/>
  <c r="CX15" i="1"/>
  <c r="CZ15" i="1"/>
  <c r="BN8" i="1"/>
  <c r="BO8" i="1" s="1"/>
  <c r="BZ8" i="1"/>
  <c r="CA8" i="1" s="1"/>
  <c r="CX8" i="1"/>
  <c r="CZ8" i="1"/>
  <c r="BN9" i="1"/>
  <c r="BZ9" i="1"/>
  <c r="CX9" i="1"/>
  <c r="CZ9" i="1"/>
  <c r="BN10" i="1"/>
  <c r="BZ10" i="1"/>
  <c r="CA10" i="1" s="1"/>
  <c r="CX10" i="1"/>
  <c r="CZ10" i="1"/>
  <c r="BN12" i="1"/>
  <c r="BZ12" i="1"/>
  <c r="CA12" i="1" s="1"/>
  <c r="CX12" i="1"/>
  <c r="CZ12" i="1"/>
  <c r="BN11" i="1"/>
  <c r="BO11" i="1" s="1"/>
  <c r="BZ11" i="1"/>
  <c r="CA11" i="1" s="1"/>
  <c r="CX11" i="1"/>
  <c r="CZ11" i="1"/>
  <c r="BN13" i="1"/>
  <c r="BZ13" i="1"/>
  <c r="CA13" i="1" s="1"/>
  <c r="CX13" i="1"/>
  <c r="CZ13" i="1"/>
  <c r="CM16" i="1"/>
  <c r="BN16" i="1"/>
  <c r="BO16" i="1" s="1"/>
  <c r="BZ16" i="1"/>
  <c r="CX16" i="1"/>
  <c r="CZ16" i="1"/>
  <c r="BN17" i="1"/>
  <c r="BZ17" i="1"/>
  <c r="CA17" i="1" s="1"/>
  <c r="CX17" i="1"/>
  <c r="CZ17" i="1"/>
  <c r="BN18" i="1"/>
  <c r="BO18" i="1" s="1"/>
  <c r="BZ18" i="1"/>
  <c r="CX18" i="1"/>
  <c r="CZ18" i="1"/>
  <c r="BN19" i="1"/>
  <c r="BO19" i="1" s="1"/>
  <c r="BZ19" i="1"/>
  <c r="CX19" i="1"/>
  <c r="CZ19" i="1"/>
  <c r="BN20" i="1"/>
  <c r="BO20" i="1" s="1"/>
  <c r="BZ20" i="1"/>
  <c r="CX20" i="1"/>
  <c r="CZ20" i="1"/>
  <c r="BN38" i="1"/>
  <c r="BZ38" i="1"/>
  <c r="CA38" i="1" s="1"/>
  <c r="CX38" i="1"/>
  <c r="CZ38" i="1"/>
  <c r="BN39" i="1"/>
  <c r="BO39" i="1" s="1"/>
  <c r="BZ39" i="1"/>
  <c r="CA39" i="1" s="1"/>
  <c r="CX39" i="1"/>
  <c r="CZ39" i="1"/>
  <c r="BN40" i="1"/>
  <c r="BO40" i="1" s="1"/>
  <c r="BZ40" i="1"/>
  <c r="CA40" i="1" s="1"/>
  <c r="CX40" i="1"/>
  <c r="CZ40" i="1"/>
  <c r="BN41" i="1"/>
  <c r="BO41" i="1" s="1"/>
  <c r="BZ41" i="1"/>
  <c r="CA41" i="1" s="1"/>
  <c r="CX41" i="1"/>
  <c r="CZ41" i="1"/>
  <c r="BN25" i="1"/>
  <c r="BO25" i="1" s="1"/>
  <c r="BZ25" i="1"/>
  <c r="CA25" i="1" s="1"/>
  <c r="CX25" i="1"/>
  <c r="CZ25" i="1"/>
  <c r="BN26" i="1"/>
  <c r="BO26" i="1" s="1"/>
  <c r="BZ26" i="1"/>
  <c r="CA26" i="1" s="1"/>
  <c r="CX26" i="1"/>
  <c r="CZ26" i="1"/>
  <c r="CM27" i="1"/>
  <c r="BN27" i="1"/>
  <c r="BO27" i="1" s="1"/>
  <c r="BZ27" i="1"/>
  <c r="CA27" i="1" s="1"/>
  <c r="CX27" i="1"/>
  <c r="CZ27" i="1"/>
  <c r="BN28" i="1"/>
  <c r="BZ28" i="1"/>
  <c r="CX28" i="1"/>
  <c r="CZ28" i="1"/>
  <c r="BN29" i="1"/>
  <c r="BO29" i="1" s="1"/>
  <c r="BZ29" i="1"/>
  <c r="CA29" i="1" s="1"/>
  <c r="CX29" i="1"/>
  <c r="CZ29" i="1"/>
  <c r="CM30" i="1"/>
  <c r="BN30" i="1"/>
  <c r="BO30" i="1" s="1"/>
  <c r="BZ30" i="1"/>
  <c r="CA30" i="1" s="1"/>
  <c r="CX30" i="1"/>
  <c r="CZ30" i="1"/>
  <c r="CM31" i="1"/>
  <c r="BN31" i="1"/>
  <c r="BO31" i="1" s="1"/>
  <c r="BZ31" i="1"/>
  <c r="CA31" i="1" s="1"/>
  <c r="CX31" i="1"/>
  <c r="CZ31" i="1"/>
  <c r="BN32" i="1"/>
  <c r="BO32" i="1" s="1"/>
  <c r="BZ32" i="1"/>
  <c r="CA32" i="1" s="1"/>
  <c r="CX32" i="1"/>
  <c r="CZ32" i="1"/>
  <c r="BN34" i="1"/>
  <c r="BO34" i="1" s="1"/>
  <c r="BZ34" i="1"/>
  <c r="CA34" i="1" s="1"/>
  <c r="CX34" i="1"/>
  <c r="CZ34" i="1"/>
  <c r="BN33" i="1"/>
  <c r="BZ33" i="1"/>
  <c r="CA33" i="1" s="1"/>
  <c r="CX33" i="1"/>
  <c r="CZ33" i="1"/>
  <c r="CM302" i="1"/>
  <c r="CX302" i="1"/>
  <c r="CZ302" i="1"/>
  <c r="CM303" i="1"/>
  <c r="CX303" i="1"/>
  <c r="CZ303" i="1"/>
  <c r="CX304" i="1"/>
  <c r="CZ304" i="1"/>
  <c r="CX305" i="1"/>
  <c r="CZ305" i="1"/>
  <c r="CX306" i="1"/>
  <c r="CZ306" i="1"/>
  <c r="CX307" i="1"/>
  <c r="CZ307" i="1"/>
  <c r="BB308" i="1"/>
  <c r="BC308" i="1" s="1"/>
  <c r="BN308" i="1"/>
  <c r="BO308" i="1" s="1"/>
  <c r="BZ308" i="1"/>
  <c r="CA308" i="1" s="1"/>
  <c r="CX308" i="1"/>
  <c r="CZ308" i="1"/>
  <c r="CX209" i="1"/>
  <c r="CZ209" i="1"/>
  <c r="CX210" i="1"/>
  <c r="CZ210" i="1"/>
  <c r="BN226" i="1"/>
  <c r="BO226" i="1" s="1"/>
  <c r="BZ226" i="1"/>
  <c r="CA226" i="1" s="1"/>
  <c r="CX226" i="1"/>
  <c r="CZ226" i="1"/>
  <c r="CM227" i="1"/>
  <c r="BN227" i="1"/>
  <c r="BO227" i="1" s="1"/>
  <c r="BZ227" i="1"/>
  <c r="CA227" i="1" s="1"/>
  <c r="CX227" i="1"/>
  <c r="CZ227" i="1"/>
  <c r="CM228" i="1"/>
  <c r="BN228" i="1"/>
  <c r="BO228" i="1" s="1"/>
  <c r="BZ228" i="1"/>
  <c r="CX228" i="1"/>
  <c r="CZ228" i="1"/>
  <c r="BN234" i="1"/>
  <c r="BO234" i="1" s="1"/>
  <c r="BZ234" i="1"/>
  <c r="CA234" i="1" s="1"/>
  <c r="CX234" i="1"/>
  <c r="CZ234" i="1"/>
  <c r="CM235" i="1"/>
  <c r="BN235" i="1"/>
  <c r="BZ235" i="1"/>
  <c r="CA235" i="1" s="1"/>
  <c r="CX235" i="1"/>
  <c r="CZ235" i="1"/>
  <c r="BN236" i="1"/>
  <c r="BO236" i="1" s="1"/>
  <c r="BZ236" i="1"/>
  <c r="CA236" i="1" s="1"/>
  <c r="CX236" i="1"/>
  <c r="CZ236" i="1"/>
  <c r="BN238" i="1"/>
  <c r="BO238" i="1" s="1"/>
  <c r="BZ238" i="1"/>
  <c r="CA238" i="1" s="1"/>
  <c r="CX238" i="1"/>
  <c r="CZ238" i="1"/>
  <c r="CM239" i="1"/>
  <c r="BN239" i="1"/>
  <c r="BO239" i="1" s="1"/>
  <c r="BZ239" i="1"/>
  <c r="CA239" i="1" s="1"/>
  <c r="CX239" i="1"/>
  <c r="CZ239" i="1"/>
  <c r="CM240" i="1"/>
  <c r="BN240" i="1"/>
  <c r="BO240" i="1" s="1"/>
  <c r="BZ240" i="1"/>
  <c r="CX240" i="1"/>
  <c r="CZ240" i="1"/>
  <c r="BN241" i="1"/>
  <c r="BO241" i="1" s="1"/>
  <c r="BZ241" i="1"/>
  <c r="CA241" i="1" s="1"/>
  <c r="CX241" i="1"/>
  <c r="CZ241" i="1"/>
  <c r="CM242" i="1"/>
  <c r="BN242" i="1"/>
  <c r="BO242" i="1" s="1"/>
  <c r="BZ242" i="1"/>
  <c r="CA242" i="1" s="1"/>
  <c r="CX242" i="1"/>
  <c r="CZ242" i="1"/>
  <c r="CM243" i="1"/>
  <c r="BN243" i="1"/>
  <c r="BZ243" i="1"/>
  <c r="CX243" i="1"/>
  <c r="CZ243" i="1"/>
  <c r="CM244" i="1"/>
  <c r="BN244" i="1"/>
  <c r="BZ244" i="1"/>
  <c r="CA244" i="1" s="1"/>
  <c r="CX244" i="1"/>
  <c r="CZ244" i="1"/>
  <c r="BN245" i="1"/>
  <c r="BZ245" i="1"/>
  <c r="CA245" i="1" s="1"/>
  <c r="CX245" i="1"/>
  <c r="CZ245" i="1"/>
  <c r="CM246" i="1"/>
  <c r="BN246" i="1"/>
  <c r="BO246" i="1" s="1"/>
  <c r="BZ246" i="1"/>
  <c r="CA246" i="1" s="1"/>
  <c r="CX246" i="1"/>
  <c r="CZ246" i="1"/>
  <c r="CM247" i="1"/>
  <c r="BN247" i="1"/>
  <c r="BO247" i="1" s="1"/>
  <c r="BZ247" i="1"/>
  <c r="CA247" i="1" s="1"/>
  <c r="CX247" i="1"/>
  <c r="CZ247" i="1"/>
  <c r="CM248" i="1"/>
  <c r="BN248" i="1"/>
  <c r="BO248" i="1" s="1"/>
  <c r="BZ248" i="1"/>
  <c r="CX248" i="1"/>
  <c r="CZ248" i="1"/>
  <c r="BZ249" i="1"/>
  <c r="CA249" i="1" s="1"/>
  <c r="CX249" i="1"/>
  <c r="CZ249" i="1"/>
  <c r="BZ250" i="1"/>
  <c r="CX250" i="1"/>
  <c r="CZ250" i="1"/>
  <c r="BN252" i="1"/>
  <c r="BZ252" i="1"/>
  <c r="CA252" i="1" s="1"/>
  <c r="CX252" i="1"/>
  <c r="CZ252" i="1"/>
  <c r="BN253" i="1"/>
  <c r="BZ253" i="1"/>
  <c r="CA253" i="1" s="1"/>
  <c r="CX253" i="1"/>
  <c r="CZ253" i="1"/>
  <c r="CM254" i="1"/>
  <c r="BN254" i="1"/>
  <c r="BO254" i="1" s="1"/>
  <c r="BZ254" i="1"/>
  <c r="CA254" i="1" s="1"/>
  <c r="CX254" i="1"/>
  <c r="CZ254" i="1"/>
  <c r="CM255" i="1"/>
  <c r="BN255" i="1"/>
  <c r="BO255" i="1" s="1"/>
  <c r="BZ255" i="1"/>
  <c r="CA255" i="1" s="1"/>
  <c r="CX255" i="1"/>
  <c r="CZ255" i="1"/>
  <c r="BN256" i="1"/>
  <c r="BO256" i="1" s="1"/>
  <c r="BZ256" i="1"/>
  <c r="CA256" i="1" s="1"/>
  <c r="CX256" i="1"/>
  <c r="CZ256" i="1"/>
  <c r="BN257" i="1"/>
  <c r="BO257" i="1" s="1"/>
  <c r="BZ257" i="1"/>
  <c r="CA257" i="1" s="1"/>
  <c r="CX257" i="1"/>
  <c r="CZ257" i="1"/>
  <c r="BN258" i="1"/>
  <c r="BO258" i="1" s="1"/>
  <c r="BZ258" i="1"/>
  <c r="CA258" i="1" s="1"/>
  <c r="CX258" i="1"/>
  <c r="CZ258" i="1"/>
  <c r="BN259" i="1"/>
  <c r="BO259" i="1" s="1"/>
  <c r="BZ259" i="1"/>
  <c r="CA259" i="1" s="1"/>
  <c r="CX259" i="1"/>
  <c r="CZ259" i="1"/>
  <c r="BN260" i="1"/>
  <c r="BO260" i="1" s="1"/>
  <c r="BZ260" i="1"/>
  <c r="CA260" i="1" s="1"/>
  <c r="CX260" i="1"/>
  <c r="CZ260" i="1"/>
  <c r="BN261" i="1"/>
  <c r="BO261" i="1" s="1"/>
  <c r="BZ261" i="1"/>
  <c r="CA261" i="1" s="1"/>
  <c r="CX261" i="1"/>
  <c r="CZ261" i="1"/>
  <c r="BN262" i="1"/>
  <c r="BO262" i="1" s="1"/>
  <c r="BZ262" i="1"/>
  <c r="CA262" i="1" s="1"/>
  <c r="CX262" i="1"/>
  <c r="CZ262" i="1"/>
  <c r="BN263" i="1"/>
  <c r="BO263" i="1" s="1"/>
  <c r="BZ263" i="1"/>
  <c r="CA263" i="1" s="1"/>
  <c r="CX263" i="1"/>
  <c r="CZ263" i="1"/>
  <c r="CM264" i="1"/>
  <c r="BN264" i="1"/>
  <c r="BZ264" i="1"/>
  <c r="CX264" i="1"/>
  <c r="CZ264" i="1"/>
  <c r="BN265" i="1"/>
  <c r="BO265" i="1" s="1"/>
  <c r="BZ265" i="1"/>
  <c r="CA265" i="1" s="1"/>
  <c r="CX265" i="1"/>
  <c r="CZ265" i="1"/>
  <c r="BN266" i="1"/>
  <c r="BO266" i="1" s="1"/>
  <c r="BZ266" i="1"/>
  <c r="CA266" i="1" s="1"/>
  <c r="CX266" i="1"/>
  <c r="CZ266" i="1"/>
  <c r="CM269" i="1"/>
  <c r="BN269" i="1"/>
  <c r="BO269" i="1" s="1"/>
  <c r="BZ269" i="1"/>
  <c r="CA269" i="1" s="1"/>
  <c r="CX269" i="1"/>
  <c r="CZ269" i="1"/>
  <c r="BN270" i="1"/>
  <c r="BZ270" i="1"/>
  <c r="CA270" i="1" s="1"/>
  <c r="CX270" i="1"/>
  <c r="CZ270" i="1"/>
  <c r="CX314" i="1"/>
  <c r="CZ314" i="1"/>
  <c r="CX315" i="1"/>
  <c r="CZ315" i="1"/>
  <c r="CX317" i="1"/>
  <c r="CZ317" i="1"/>
  <c r="CM275" i="1"/>
  <c r="BN275" i="1"/>
  <c r="BO275" i="1" s="1"/>
  <c r="BZ275" i="1"/>
  <c r="CA275" i="1" s="1"/>
  <c r="CX275" i="1"/>
  <c r="CZ275" i="1"/>
  <c r="BN276" i="1"/>
  <c r="BO276" i="1" s="1"/>
  <c r="BZ276" i="1"/>
  <c r="CX276" i="1"/>
  <c r="CZ276" i="1"/>
  <c r="CM277" i="1"/>
  <c r="BN277" i="1"/>
  <c r="BO277" i="1" s="1"/>
  <c r="BZ277" i="1"/>
  <c r="CA277" i="1" s="1"/>
  <c r="CX277" i="1"/>
  <c r="CZ277" i="1"/>
  <c r="CM278" i="1"/>
  <c r="BN278" i="1"/>
  <c r="BZ278" i="1"/>
  <c r="CA278" i="1" s="1"/>
  <c r="CX278" i="1"/>
  <c r="CZ278" i="1"/>
  <c r="CM279" i="1"/>
  <c r="BN279" i="1"/>
  <c r="BO279" i="1" s="1"/>
  <c r="BZ279" i="1"/>
  <c r="CA279" i="1" s="1"/>
  <c r="CX279" i="1"/>
  <c r="CZ279" i="1"/>
  <c r="BZ280" i="1"/>
  <c r="CX280" i="1"/>
  <c r="CZ280" i="1"/>
  <c r="BN281" i="1"/>
  <c r="BO281" i="1" s="1"/>
  <c r="BZ281" i="1"/>
  <c r="CA281" i="1" s="1"/>
  <c r="CX281" i="1"/>
  <c r="CZ281" i="1"/>
  <c r="BN282" i="1"/>
  <c r="BO282" i="1" s="1"/>
  <c r="BZ282" i="1"/>
  <c r="CX282" i="1"/>
  <c r="CZ282" i="1"/>
  <c r="CM283" i="1"/>
  <c r="BN283" i="1"/>
  <c r="BO283" i="1" s="1"/>
  <c r="BZ283" i="1"/>
  <c r="CX283" i="1"/>
  <c r="CZ283" i="1"/>
  <c r="CX318" i="1"/>
  <c r="CZ318" i="1"/>
  <c r="CX333" i="1"/>
  <c r="CZ333" i="1"/>
  <c r="CM334" i="1"/>
  <c r="CX334" i="1"/>
  <c r="CZ334" i="1"/>
  <c r="CX335" i="1"/>
  <c r="CZ335" i="1"/>
  <c r="CM336" i="1"/>
  <c r="CX336" i="1"/>
  <c r="CZ336" i="1"/>
  <c r="CX337" i="1"/>
  <c r="CZ337" i="1"/>
  <c r="CX338" i="1"/>
  <c r="CZ338" i="1"/>
  <c r="CM339" i="1"/>
  <c r="CX339" i="1"/>
  <c r="CZ339" i="1"/>
  <c r="CX340" i="1"/>
  <c r="CZ340" i="1"/>
  <c r="BN290" i="1"/>
  <c r="BO290" i="1" s="1"/>
  <c r="BZ290" i="1"/>
  <c r="CA290" i="1" s="1"/>
  <c r="CX290" i="1"/>
  <c r="CZ290" i="1"/>
  <c r="CM291" i="1"/>
  <c r="BZ291" i="1"/>
  <c r="CA291" i="1" s="1"/>
  <c r="CX291" i="1"/>
  <c r="CZ291" i="1"/>
  <c r="BZ292" i="1"/>
  <c r="CA292" i="1" s="1"/>
  <c r="CX292" i="1"/>
  <c r="CZ292" i="1"/>
  <c r="BZ293" i="1"/>
  <c r="CA293" i="1" s="1"/>
  <c r="CX293" i="1"/>
  <c r="CZ293" i="1"/>
  <c r="CM294" i="1"/>
  <c r="BZ294" i="1"/>
  <c r="CA294" i="1" s="1"/>
  <c r="CX294" i="1"/>
  <c r="CZ294" i="1"/>
  <c r="CM295" i="1"/>
  <c r="BZ295" i="1"/>
  <c r="CA295" i="1" s="1"/>
  <c r="CX295" i="1"/>
  <c r="CZ295" i="1"/>
  <c r="CM296" i="1"/>
  <c r="BZ296" i="1"/>
  <c r="CA296" i="1" s="1"/>
  <c r="CX296" i="1"/>
  <c r="CZ296" i="1"/>
  <c r="BZ297" i="1"/>
  <c r="CA297" i="1" s="1"/>
  <c r="CX297" i="1"/>
  <c r="CZ297" i="1"/>
  <c r="BZ298" i="1"/>
  <c r="CA298" i="1" s="1"/>
  <c r="CX298" i="1"/>
  <c r="CZ298" i="1"/>
  <c r="CM299" i="1"/>
  <c r="BZ299" i="1"/>
  <c r="CA299" i="1" s="1"/>
  <c r="CX299" i="1"/>
  <c r="CZ299" i="1"/>
  <c r="BZ300" i="1"/>
  <c r="CX300" i="1"/>
  <c r="CZ300" i="1"/>
  <c r="CX341" i="1"/>
  <c r="CZ341" i="1"/>
  <c r="CM342" i="1"/>
  <c r="CX342" i="1"/>
  <c r="CZ342" i="1"/>
  <c r="CX343" i="1"/>
  <c r="CZ343" i="1"/>
  <c r="CX344" i="1"/>
  <c r="CZ344" i="1"/>
  <c r="CX345" i="1"/>
  <c r="CZ345" i="1"/>
  <c r="CX346" i="1"/>
  <c r="CZ346" i="1"/>
  <c r="CX349" i="1"/>
  <c r="CZ349" i="1"/>
  <c r="CX350" i="1"/>
  <c r="CZ350" i="1"/>
  <c r="CX351" i="1"/>
  <c r="CZ351" i="1"/>
  <c r="CX352" i="1"/>
  <c r="CZ352" i="1"/>
  <c r="CX377" i="1"/>
  <c r="CZ377" i="1"/>
  <c r="CX418" i="1"/>
  <c r="CZ418" i="1"/>
  <c r="CM419" i="1"/>
  <c r="CX419" i="1"/>
  <c r="CZ419" i="1"/>
  <c r="CX420" i="1"/>
  <c r="CZ420" i="1"/>
  <c r="CX421" i="1"/>
  <c r="CZ421" i="1"/>
  <c r="CX422" i="1"/>
  <c r="CZ422" i="1"/>
  <c r="CM310" i="1"/>
  <c r="BN310" i="1"/>
  <c r="BO310" i="1" s="1"/>
  <c r="BZ310" i="1"/>
  <c r="CA310" i="1" s="1"/>
  <c r="CX310" i="1"/>
  <c r="CZ310" i="1"/>
  <c r="CM312" i="1"/>
  <c r="BN312" i="1"/>
  <c r="BO312" i="1" s="1"/>
  <c r="BZ312" i="1"/>
  <c r="CA312" i="1" s="1"/>
  <c r="CX312" i="1"/>
  <c r="CZ312" i="1"/>
  <c r="CM316" i="1"/>
  <c r="BN316" i="1"/>
  <c r="BZ316" i="1"/>
  <c r="CA316" i="1" s="1"/>
  <c r="CX316" i="1"/>
  <c r="CZ316" i="1"/>
  <c r="CM424" i="1"/>
  <c r="CX424" i="1"/>
  <c r="CZ424" i="1"/>
  <c r="CX425" i="1"/>
  <c r="CZ425" i="1"/>
  <c r="CX437" i="1"/>
  <c r="CZ437" i="1"/>
  <c r="CX438" i="1"/>
  <c r="CZ438" i="1"/>
  <c r="CX439" i="1"/>
  <c r="CZ439" i="1"/>
  <c r="CX440" i="1"/>
  <c r="CZ440" i="1"/>
  <c r="CX441" i="1"/>
  <c r="CZ441" i="1"/>
  <c r="CX442" i="1"/>
  <c r="CZ442" i="1"/>
  <c r="CM320" i="1"/>
  <c r="BZ320" i="1"/>
  <c r="CA320" i="1" s="1"/>
  <c r="CX320" i="1"/>
  <c r="CZ320" i="1"/>
  <c r="BN321" i="1"/>
  <c r="BO321" i="1" s="1"/>
  <c r="BZ321" i="1"/>
  <c r="CA321" i="1" s="1"/>
  <c r="CX321" i="1"/>
  <c r="CZ321" i="1"/>
  <c r="CX319" i="1"/>
  <c r="CZ319" i="1"/>
  <c r="BN322" i="1"/>
  <c r="BO322" i="1" s="1"/>
  <c r="BZ322" i="1"/>
  <c r="CA322" i="1" s="1"/>
  <c r="CX322" i="1"/>
  <c r="CZ322" i="1"/>
  <c r="BN323" i="1"/>
  <c r="BO323" i="1" s="1"/>
  <c r="BZ323" i="1"/>
  <c r="CA323" i="1" s="1"/>
  <c r="CX323" i="1"/>
  <c r="CZ323" i="1"/>
  <c r="BN324" i="1"/>
  <c r="BO324" i="1" s="1"/>
  <c r="BZ324" i="1"/>
  <c r="CA324" i="1" s="1"/>
  <c r="CX324" i="1"/>
  <c r="CZ324" i="1"/>
  <c r="BN331" i="1"/>
  <c r="BO331" i="1" s="1"/>
  <c r="BZ331" i="1"/>
  <c r="CA331" i="1" s="1"/>
  <c r="CX331" i="1"/>
  <c r="CZ331" i="1"/>
  <c r="AT332" i="1"/>
  <c r="AV332" i="1"/>
  <c r="AX332" i="1"/>
  <c r="AY332" i="1"/>
  <c r="AZ332" i="1"/>
  <c r="BN332" i="1"/>
  <c r="BZ332" i="1"/>
  <c r="CA332" i="1" s="1"/>
  <c r="CX332" i="1"/>
  <c r="CZ332" i="1"/>
  <c r="CX329" i="1"/>
  <c r="CZ329" i="1"/>
  <c r="BZ330" i="1"/>
  <c r="CA330" i="1" s="1"/>
  <c r="CX330" i="1"/>
  <c r="CZ330" i="1"/>
  <c r="CM326" i="1"/>
  <c r="BN326" i="1"/>
  <c r="BZ326" i="1"/>
  <c r="CA326" i="1" s="1"/>
  <c r="CX326" i="1"/>
  <c r="CZ326" i="1"/>
  <c r="BN327" i="1"/>
  <c r="BO327" i="1" s="1"/>
  <c r="BZ327" i="1"/>
  <c r="CA327" i="1" s="1"/>
  <c r="CX327" i="1"/>
  <c r="CZ327" i="1"/>
  <c r="CM328" i="1"/>
  <c r="BN328" i="1"/>
  <c r="BO328" i="1" s="1"/>
  <c r="BZ328" i="1"/>
  <c r="CA328" i="1" s="1"/>
  <c r="CX328" i="1"/>
  <c r="CZ328" i="1"/>
  <c r="CX353" i="1"/>
  <c r="CZ353" i="1"/>
  <c r="CX354" i="1"/>
  <c r="CZ354" i="1"/>
  <c r="CM355" i="1"/>
  <c r="CX355" i="1"/>
  <c r="CZ355" i="1"/>
  <c r="CX356" i="1"/>
  <c r="CZ356" i="1"/>
  <c r="BN357" i="1"/>
  <c r="BO357" i="1" s="1"/>
  <c r="BZ357" i="1"/>
  <c r="CA357" i="1" s="1"/>
  <c r="CX357" i="1"/>
  <c r="CZ357" i="1"/>
  <c r="BN358" i="1"/>
  <c r="BO358" i="1" s="1"/>
  <c r="BZ358" i="1"/>
  <c r="CX358" i="1"/>
  <c r="CZ358" i="1"/>
  <c r="BN359" i="1"/>
  <c r="BZ359" i="1"/>
  <c r="CA359" i="1" s="1"/>
  <c r="CX359" i="1"/>
  <c r="CZ359" i="1"/>
  <c r="BN360" i="1"/>
  <c r="BZ360" i="1"/>
  <c r="CA360" i="1" s="1"/>
  <c r="CX360" i="1"/>
  <c r="CZ360" i="1"/>
  <c r="CX361" i="1"/>
  <c r="CZ361" i="1"/>
  <c r="CX362" i="1"/>
  <c r="CZ362" i="1"/>
  <c r="CM363" i="1"/>
  <c r="CX363" i="1"/>
  <c r="CZ363" i="1"/>
  <c r="CX364" i="1"/>
  <c r="CZ364" i="1"/>
  <c r="BN365" i="1"/>
  <c r="BO365" i="1" s="1"/>
  <c r="BZ365" i="1"/>
  <c r="CA365" i="1" s="1"/>
  <c r="CX365" i="1"/>
  <c r="CZ365" i="1"/>
  <c r="CM366" i="1"/>
  <c r="BN366" i="1"/>
  <c r="BO366" i="1" s="1"/>
  <c r="BZ366" i="1"/>
  <c r="CA366" i="1" s="1"/>
  <c r="CX366" i="1"/>
  <c r="CZ366" i="1"/>
  <c r="CM367" i="1"/>
  <c r="BN367" i="1"/>
  <c r="BO367" i="1" s="1"/>
  <c r="BZ367" i="1"/>
  <c r="CA367" i="1" s="1"/>
  <c r="CX367" i="1"/>
  <c r="CZ367" i="1"/>
  <c r="CM368" i="1"/>
  <c r="BN368" i="1"/>
  <c r="BZ368" i="1"/>
  <c r="CA368" i="1" s="1"/>
  <c r="CX368" i="1"/>
  <c r="CZ368" i="1"/>
  <c r="CM371" i="1"/>
  <c r="CX371" i="1"/>
  <c r="CZ371" i="1"/>
  <c r="CM372" i="1"/>
  <c r="CX372" i="1"/>
  <c r="CZ372" i="1"/>
  <c r="CM374" i="1"/>
  <c r="CX374" i="1"/>
  <c r="CZ374" i="1"/>
  <c r="CM375" i="1"/>
  <c r="CX375" i="1"/>
  <c r="CZ375" i="1"/>
  <c r="CM376" i="1"/>
  <c r="CX376" i="1"/>
  <c r="CZ376" i="1"/>
  <c r="CX393" i="1"/>
  <c r="CZ393" i="1"/>
  <c r="CX394" i="1"/>
  <c r="CZ394" i="1"/>
  <c r="CM395" i="1"/>
  <c r="CX395" i="1"/>
  <c r="CZ395" i="1"/>
  <c r="CX396" i="1"/>
  <c r="CZ396" i="1"/>
  <c r="CX397" i="1"/>
  <c r="CZ397" i="1"/>
  <c r="CM399" i="1"/>
  <c r="CX399" i="1"/>
  <c r="CZ399" i="1"/>
  <c r="CM400" i="1"/>
  <c r="CX400" i="1"/>
  <c r="CZ400" i="1"/>
  <c r="CM398" i="1"/>
  <c r="CX398" i="1"/>
  <c r="CZ398" i="1"/>
  <c r="CX401" i="1"/>
  <c r="CZ401" i="1"/>
  <c r="CM402" i="1"/>
  <c r="CX402" i="1"/>
  <c r="CZ402" i="1"/>
  <c r="CM403" i="1"/>
  <c r="CX403" i="1"/>
  <c r="CZ403" i="1"/>
  <c r="CX405" i="1"/>
  <c r="CZ405" i="1"/>
  <c r="CM406" i="1"/>
  <c r="CX406" i="1"/>
  <c r="CZ406" i="1"/>
  <c r="CM407" i="1"/>
  <c r="CX407" i="1"/>
  <c r="CZ407" i="1"/>
  <c r="CM408" i="1"/>
  <c r="CX408" i="1"/>
  <c r="CZ408" i="1"/>
  <c r="CX409" i="1"/>
  <c r="CZ409" i="1"/>
  <c r="CM411" i="1"/>
  <c r="CX411" i="1"/>
  <c r="CZ411" i="1"/>
  <c r="CM412" i="1"/>
  <c r="CX412" i="1"/>
  <c r="CZ412" i="1"/>
  <c r="CX413" i="1"/>
  <c r="CZ413" i="1"/>
  <c r="CM414" i="1"/>
  <c r="CX414" i="1"/>
  <c r="CZ414" i="1"/>
  <c r="CM415" i="1"/>
  <c r="CX415" i="1"/>
  <c r="CZ415" i="1"/>
  <c r="CX410" i="1"/>
  <c r="CZ410" i="1"/>
  <c r="CX417" i="1"/>
  <c r="CZ417" i="1"/>
  <c r="CM416" i="1"/>
  <c r="CX416" i="1"/>
  <c r="CZ416" i="1"/>
  <c r="CM382" i="1"/>
  <c r="BN382" i="1"/>
  <c r="BO382" i="1" s="1"/>
  <c r="BZ382" i="1"/>
  <c r="CA382" i="1" s="1"/>
  <c r="CX382" i="1"/>
  <c r="CZ382" i="1"/>
  <c r="CM383" i="1"/>
  <c r="BN383" i="1"/>
  <c r="BO383" i="1" s="1"/>
  <c r="BZ383" i="1"/>
  <c r="CA383" i="1" s="1"/>
  <c r="CX383" i="1"/>
  <c r="CZ383" i="1"/>
  <c r="CM384" i="1"/>
  <c r="BN384" i="1"/>
  <c r="BO384" i="1" s="1"/>
  <c r="BZ384" i="1"/>
  <c r="CA384" i="1" s="1"/>
  <c r="CX384" i="1"/>
  <c r="CZ384" i="1"/>
  <c r="BN385" i="1"/>
  <c r="BO385" i="1" s="1"/>
  <c r="BZ385" i="1"/>
  <c r="CA385" i="1" s="1"/>
  <c r="CX385" i="1"/>
  <c r="CZ385" i="1"/>
  <c r="BN386" i="1"/>
  <c r="BO386" i="1" s="1"/>
  <c r="BZ386" i="1"/>
  <c r="CA386" i="1" s="1"/>
  <c r="CX386" i="1"/>
  <c r="CZ386" i="1"/>
  <c r="CM387" i="1"/>
  <c r="BN387" i="1"/>
  <c r="BO387" i="1" s="1"/>
  <c r="BZ387" i="1"/>
  <c r="CA387" i="1" s="1"/>
  <c r="CX387" i="1"/>
  <c r="CZ387" i="1"/>
  <c r="CM388" i="1"/>
  <c r="BN388" i="1"/>
  <c r="BO388" i="1" s="1"/>
  <c r="BZ388" i="1"/>
  <c r="CA388" i="1" s="1"/>
  <c r="CX388" i="1"/>
  <c r="CZ388" i="1"/>
  <c r="BN389" i="1"/>
  <c r="BO389" i="1" s="1"/>
  <c r="BZ389" i="1"/>
  <c r="CA389" i="1" s="1"/>
  <c r="CX389" i="1"/>
  <c r="CZ389" i="1"/>
  <c r="CM390" i="1"/>
  <c r="CX390" i="1"/>
  <c r="CZ390" i="1"/>
  <c r="CM391" i="1"/>
  <c r="CX391" i="1"/>
  <c r="CZ391" i="1"/>
  <c r="CM392" i="1"/>
  <c r="CX392" i="1"/>
  <c r="CZ392" i="1"/>
  <c r="CM426" i="1"/>
  <c r="AT426" i="1"/>
  <c r="AV426" i="1"/>
  <c r="AX426" i="1"/>
  <c r="AZ426" i="1"/>
  <c r="BN426" i="1"/>
  <c r="BO426" i="1" s="1"/>
  <c r="BZ426" i="1"/>
  <c r="CA426" i="1" s="1"/>
  <c r="CX426" i="1"/>
  <c r="CZ426" i="1"/>
  <c r="CM427" i="1"/>
  <c r="AT427" i="1"/>
  <c r="AV427" i="1"/>
  <c r="AX427" i="1"/>
  <c r="AZ427" i="1"/>
  <c r="BN427" i="1"/>
  <c r="BO427" i="1" s="1"/>
  <c r="BZ427" i="1"/>
  <c r="CA427" i="1" s="1"/>
  <c r="CX427" i="1"/>
  <c r="CZ427" i="1"/>
  <c r="CM428" i="1"/>
  <c r="AT428" i="1"/>
  <c r="AV428" i="1"/>
  <c r="AX428" i="1"/>
  <c r="AZ428" i="1"/>
  <c r="BN428" i="1"/>
  <c r="BO428" i="1" s="1"/>
  <c r="BZ428" i="1"/>
  <c r="CA428" i="1" s="1"/>
  <c r="CX428" i="1"/>
  <c r="CZ428" i="1"/>
  <c r="AT429" i="1"/>
  <c r="AV429" i="1"/>
  <c r="AX429" i="1"/>
  <c r="AZ429" i="1"/>
  <c r="BA429" i="1"/>
  <c r="BN429" i="1"/>
  <c r="BO429" i="1" s="1"/>
  <c r="BZ429" i="1"/>
  <c r="CA429" i="1" s="1"/>
  <c r="CX429" i="1"/>
  <c r="CZ429" i="1"/>
  <c r="CM430" i="1"/>
  <c r="AT430" i="1"/>
  <c r="AV430" i="1"/>
  <c r="AX430" i="1"/>
  <c r="AZ430" i="1"/>
  <c r="BN430" i="1"/>
  <c r="BO430" i="1" s="1"/>
  <c r="BZ430" i="1"/>
  <c r="CA430" i="1" s="1"/>
  <c r="CX430" i="1"/>
  <c r="CZ430" i="1"/>
  <c r="CM431" i="1"/>
  <c r="AT431" i="1"/>
  <c r="AV431" i="1"/>
  <c r="AX431" i="1"/>
  <c r="AZ431" i="1"/>
  <c r="BN431" i="1"/>
  <c r="BO431" i="1" s="1"/>
  <c r="BZ431" i="1"/>
  <c r="CA431" i="1" s="1"/>
  <c r="CX431" i="1"/>
  <c r="CZ431" i="1"/>
  <c r="CM432" i="1"/>
  <c r="AY432" i="1"/>
  <c r="BN432" i="1"/>
  <c r="BO432" i="1" s="1"/>
  <c r="BZ432" i="1"/>
  <c r="CA432" i="1" s="1"/>
  <c r="CX432" i="1"/>
  <c r="CZ432" i="1"/>
  <c r="BN433" i="1"/>
  <c r="BZ433" i="1"/>
  <c r="CA433" i="1" s="1"/>
  <c r="CX433" i="1"/>
  <c r="CZ433" i="1"/>
  <c r="CM434" i="1"/>
  <c r="BA434" i="1"/>
  <c r="BN434" i="1"/>
  <c r="BO434" i="1" s="1"/>
  <c r="BZ434" i="1"/>
  <c r="CA434" i="1" s="1"/>
  <c r="CX434" i="1"/>
  <c r="CZ434" i="1"/>
  <c r="CM435" i="1"/>
  <c r="BN435" i="1"/>
  <c r="BZ435" i="1"/>
  <c r="CA435" i="1" s="1"/>
  <c r="CX435" i="1"/>
  <c r="CZ435" i="1"/>
  <c r="CM436" i="1"/>
  <c r="BN436" i="1"/>
  <c r="BO436" i="1" s="1"/>
  <c r="BZ436" i="1"/>
  <c r="CA436" i="1" s="1"/>
  <c r="CX436" i="1"/>
  <c r="CZ436" i="1"/>
  <c r="BN443" i="1"/>
  <c r="BO443" i="1" s="1"/>
  <c r="BZ443" i="1"/>
  <c r="CA443" i="1" s="1"/>
  <c r="CX443" i="1"/>
  <c r="CZ443" i="1"/>
  <c r="CM444" i="1"/>
  <c r="BN444" i="1"/>
  <c r="BO444" i="1" s="1"/>
  <c r="BZ444" i="1"/>
  <c r="CA444" i="1" s="1"/>
  <c r="CX444" i="1"/>
  <c r="CZ444" i="1"/>
  <c r="CM445" i="1"/>
  <c r="AS445" i="1"/>
  <c r="BN445" i="1"/>
  <c r="BO445" i="1" s="1"/>
  <c r="BZ445" i="1"/>
  <c r="CA445" i="1" s="1"/>
  <c r="CX445" i="1"/>
  <c r="CZ445" i="1"/>
  <c r="CM446" i="1"/>
  <c r="BN446" i="1"/>
  <c r="BO446" i="1" s="1"/>
  <c r="BZ446" i="1"/>
  <c r="CA446" i="1" s="1"/>
  <c r="CX446" i="1"/>
  <c r="CZ446" i="1"/>
  <c r="BA447" i="1"/>
  <c r="BN447" i="1"/>
  <c r="BO447" i="1" s="1"/>
  <c r="BZ447" i="1"/>
  <c r="CA447" i="1" s="1"/>
  <c r="CX447" i="1"/>
  <c r="CZ447" i="1"/>
  <c r="BN448" i="1"/>
  <c r="BO448" i="1" s="1"/>
  <c r="BZ448" i="1"/>
  <c r="CA448" i="1" s="1"/>
  <c r="CX448" i="1"/>
  <c r="CZ448" i="1"/>
  <c r="CM449" i="1"/>
  <c r="BN449" i="1"/>
  <c r="BO449" i="1" s="1"/>
  <c r="BZ449" i="1"/>
  <c r="CA449" i="1" s="1"/>
  <c r="CX449" i="1"/>
  <c r="CZ449" i="1"/>
  <c r="AU450" i="1"/>
  <c r="BZ450" i="1"/>
  <c r="CA450" i="1" s="1"/>
  <c r="CX450" i="1"/>
  <c r="CZ450" i="1"/>
  <c r="BZ451" i="1"/>
  <c r="CA451" i="1" s="1"/>
  <c r="CX451" i="1"/>
  <c r="CZ451" i="1"/>
  <c r="BZ452" i="1"/>
  <c r="CA452" i="1" s="1"/>
  <c r="CX452" i="1"/>
  <c r="CZ452" i="1"/>
  <c r="CM453" i="1"/>
  <c r="BN453" i="1"/>
  <c r="BO453" i="1" s="1"/>
  <c r="BZ453" i="1"/>
  <c r="CA453" i="1" s="1"/>
  <c r="CX453" i="1"/>
  <c r="CZ453" i="1"/>
  <c r="CM454" i="1"/>
  <c r="BN454" i="1"/>
  <c r="BO454" i="1" s="1"/>
  <c r="BZ454" i="1"/>
  <c r="CA454" i="1" s="1"/>
  <c r="CX454" i="1"/>
  <c r="CZ454" i="1"/>
  <c r="BN455" i="1"/>
  <c r="BO455" i="1" s="1"/>
  <c r="BZ455" i="1"/>
  <c r="CA455" i="1" s="1"/>
  <c r="CX455" i="1"/>
  <c r="CZ455" i="1"/>
  <c r="CM456" i="1"/>
  <c r="BN456" i="1"/>
  <c r="BO456" i="1" s="1"/>
  <c r="BZ456" i="1"/>
  <c r="CA456" i="1" s="1"/>
  <c r="CX456" i="1"/>
  <c r="CZ456" i="1"/>
  <c r="CM457" i="1"/>
  <c r="BN457" i="1"/>
  <c r="BO457" i="1" s="1"/>
  <c r="BZ457" i="1"/>
  <c r="CA457" i="1" s="1"/>
  <c r="CX457" i="1"/>
  <c r="CZ457" i="1"/>
  <c r="CM458" i="1"/>
  <c r="BN458" i="1"/>
  <c r="BO458" i="1" s="1"/>
  <c r="BZ458" i="1"/>
  <c r="CA458" i="1" s="1"/>
  <c r="CX458" i="1"/>
  <c r="CZ458" i="1"/>
  <c r="BN459" i="1"/>
  <c r="BO459" i="1" s="1"/>
  <c r="BZ459" i="1"/>
  <c r="CA459" i="1" s="1"/>
  <c r="CX459" i="1"/>
  <c r="CZ459" i="1"/>
  <c r="BN218" i="1"/>
  <c r="BO218" i="1" s="1"/>
  <c r="BZ218" i="1"/>
  <c r="CA218" i="1" s="1"/>
  <c r="CX218" i="1"/>
  <c r="CZ218" i="1"/>
  <c r="CM219" i="1"/>
  <c r="CX219" i="1"/>
  <c r="CZ219" i="1"/>
  <c r="CM220" i="1"/>
  <c r="CX220" i="1"/>
  <c r="CZ220" i="1"/>
  <c r="BN221" i="1"/>
  <c r="BO221" i="1" s="1"/>
  <c r="BZ221" i="1"/>
  <c r="CA221" i="1" s="1"/>
  <c r="CX221" i="1"/>
  <c r="CZ221" i="1"/>
  <c r="BN222" i="1"/>
  <c r="BO222" i="1" s="1"/>
  <c r="BZ222" i="1"/>
  <c r="CA222" i="1" s="1"/>
  <c r="CX222" i="1"/>
  <c r="CZ222" i="1"/>
  <c r="CM223" i="1"/>
  <c r="CX223" i="1"/>
  <c r="CZ223" i="1"/>
  <c r="CM348" i="1"/>
  <c r="BN348" i="1"/>
  <c r="BO348" i="1" s="1"/>
  <c r="BZ348" i="1"/>
  <c r="CA348" i="1" s="1"/>
  <c r="CX348" i="1"/>
  <c r="CZ348" i="1"/>
  <c r="CM467" i="1"/>
  <c r="BN467" i="1"/>
  <c r="BO467" i="1" s="1"/>
  <c r="BZ467" i="1"/>
  <c r="CA467" i="1" s="1"/>
  <c r="CX467" i="1"/>
  <c r="CZ467" i="1"/>
  <c r="CM468" i="1"/>
  <c r="BN468" i="1"/>
  <c r="BO468" i="1" s="1"/>
  <c r="BZ468" i="1"/>
  <c r="CA468" i="1" s="1"/>
  <c r="CX468" i="1"/>
  <c r="CZ468" i="1"/>
  <c r="CX469" i="1"/>
  <c r="CZ469" i="1"/>
  <c r="BN470" i="1"/>
  <c r="BO470" i="1" s="1"/>
  <c r="BZ470" i="1"/>
  <c r="CA470" i="1" s="1"/>
  <c r="CX470" i="1"/>
  <c r="CZ470" i="1"/>
  <c r="BN471" i="1"/>
  <c r="BO471" i="1" s="1"/>
  <c r="BZ471" i="1"/>
  <c r="CA471" i="1" s="1"/>
  <c r="CX471" i="1"/>
  <c r="CZ471" i="1"/>
  <c r="BB472" i="1"/>
  <c r="BC472" i="1" s="1"/>
  <c r="CX472" i="1"/>
  <c r="CZ472" i="1"/>
  <c r="BB473" i="1"/>
  <c r="BC473" i="1" s="1"/>
  <c r="CX473" i="1"/>
  <c r="CZ473" i="1"/>
  <c r="BB474" i="1"/>
  <c r="BC474" i="1" s="1"/>
  <c r="BN474" i="1"/>
  <c r="BO474" i="1" s="1"/>
  <c r="BZ474" i="1"/>
  <c r="CA474" i="1" s="1"/>
  <c r="CX474" i="1"/>
  <c r="CZ474" i="1"/>
  <c r="CM475" i="1"/>
  <c r="BN475" i="1"/>
  <c r="BO475" i="1" s="1"/>
  <c r="BZ475" i="1"/>
  <c r="CA475" i="1" s="1"/>
  <c r="CX475" i="1"/>
  <c r="CZ475" i="1"/>
  <c r="CM476" i="1"/>
  <c r="BN476" i="1"/>
  <c r="BO476" i="1" s="1"/>
  <c r="BZ476" i="1"/>
  <c r="CA476" i="1" s="1"/>
  <c r="CX476" i="1"/>
  <c r="CZ476" i="1"/>
  <c r="CM490" i="1"/>
  <c r="BB490" i="1"/>
  <c r="BC490" i="1" s="1"/>
  <c r="BN490" i="1"/>
  <c r="BO490" i="1" s="1"/>
  <c r="BZ490" i="1"/>
  <c r="CA490" i="1" s="1"/>
  <c r="CX490" i="1"/>
  <c r="CZ490" i="1"/>
  <c r="BN491" i="1"/>
  <c r="BO491" i="1" s="1"/>
  <c r="BZ491" i="1"/>
  <c r="CA491" i="1" s="1"/>
  <c r="CX491" i="1"/>
  <c r="CZ491" i="1"/>
  <c r="BN492" i="1"/>
  <c r="BO492" i="1" s="1"/>
  <c r="BZ492" i="1"/>
  <c r="CA492" i="1" s="1"/>
  <c r="CX492" i="1"/>
  <c r="CZ492" i="1"/>
  <c r="CM493" i="1"/>
  <c r="BB493" i="1"/>
  <c r="BC493" i="1" s="1"/>
  <c r="BN493" i="1"/>
  <c r="BO493" i="1" s="1"/>
  <c r="BZ493" i="1"/>
  <c r="CA493" i="1" s="1"/>
  <c r="CX493" i="1"/>
  <c r="CZ493" i="1"/>
  <c r="CM496" i="1"/>
  <c r="BN496" i="1"/>
  <c r="BO496" i="1" s="1"/>
  <c r="BZ496" i="1"/>
  <c r="CA496" i="1" s="1"/>
  <c r="CX496" i="1"/>
  <c r="CZ496" i="1"/>
  <c r="BN497" i="1"/>
  <c r="BO497" i="1" s="1"/>
  <c r="BZ497" i="1"/>
  <c r="CA497" i="1" s="1"/>
  <c r="CX497" i="1"/>
  <c r="CZ497" i="1"/>
  <c r="CM498" i="1"/>
  <c r="BB498" i="1"/>
  <c r="BC498" i="1" s="1"/>
  <c r="BN498" i="1"/>
  <c r="BO498" i="1" s="1"/>
  <c r="BZ498" i="1"/>
  <c r="CA498" i="1" s="1"/>
  <c r="CX498" i="1"/>
  <c r="CZ498" i="1"/>
  <c r="CM499" i="1"/>
  <c r="BN499" i="1"/>
  <c r="BO499" i="1" s="1"/>
  <c r="BZ499" i="1"/>
  <c r="CA499" i="1" s="1"/>
  <c r="CX499" i="1"/>
  <c r="CZ499" i="1"/>
  <c r="CM500" i="1"/>
  <c r="BB500" i="1"/>
  <c r="BC500" i="1" s="1"/>
  <c r="BN500" i="1"/>
  <c r="BO500" i="1" s="1"/>
  <c r="BZ500" i="1"/>
  <c r="CA500" i="1" s="1"/>
  <c r="CX500" i="1"/>
  <c r="CZ500" i="1"/>
  <c r="BN515" i="1"/>
  <c r="BO515" i="1" s="1"/>
  <c r="BZ515" i="1"/>
  <c r="CA515" i="1" s="1"/>
  <c r="CX515" i="1"/>
  <c r="CZ515" i="1"/>
  <c r="CM516" i="1"/>
  <c r="BB516" i="1"/>
  <c r="BC516" i="1" s="1"/>
  <c r="BN516" i="1"/>
  <c r="BO516" i="1" s="1"/>
  <c r="BZ516" i="1"/>
  <c r="CA516" i="1" s="1"/>
  <c r="CX516" i="1"/>
  <c r="CZ516" i="1"/>
  <c r="CM517" i="1"/>
  <c r="BN517" i="1"/>
  <c r="BO517" i="1" s="1"/>
  <c r="BZ517" i="1"/>
  <c r="CA517" i="1" s="1"/>
  <c r="CX517" i="1"/>
  <c r="CZ517" i="1"/>
  <c r="CM518" i="1"/>
  <c r="BN518" i="1"/>
  <c r="BO518" i="1" s="1"/>
  <c r="BZ518" i="1"/>
  <c r="CA518" i="1" s="1"/>
  <c r="CX518" i="1"/>
  <c r="CZ518" i="1"/>
  <c r="CM519" i="1"/>
  <c r="BN519" i="1"/>
  <c r="BO519" i="1" s="1"/>
  <c r="BZ519" i="1"/>
  <c r="CA519" i="1" s="1"/>
  <c r="CX519" i="1"/>
  <c r="CZ519" i="1"/>
  <c r="CM520" i="1"/>
  <c r="BN520" i="1"/>
  <c r="BO520" i="1" s="1"/>
  <c r="BZ520" i="1"/>
  <c r="CA520" i="1" s="1"/>
  <c r="CX520" i="1"/>
  <c r="CZ520" i="1"/>
  <c r="CM521" i="1"/>
  <c r="BN521" i="1"/>
  <c r="BO521" i="1" s="1"/>
  <c r="BZ521" i="1"/>
  <c r="CA521" i="1" s="1"/>
  <c r="CX521" i="1"/>
  <c r="CZ521" i="1"/>
  <c r="CM523" i="1"/>
  <c r="BN523" i="1"/>
  <c r="BO523" i="1" s="1"/>
  <c r="BZ523" i="1"/>
  <c r="CA523" i="1" s="1"/>
  <c r="CX523" i="1"/>
  <c r="CZ523" i="1"/>
  <c r="BN528" i="1"/>
  <c r="BO528" i="1" s="1"/>
  <c r="BZ528" i="1"/>
  <c r="CA528" i="1" s="1"/>
  <c r="CX528" i="1"/>
  <c r="CZ528" i="1"/>
  <c r="CM524" i="1"/>
  <c r="BN524" i="1"/>
  <c r="BO524" i="1" s="1"/>
  <c r="BZ524" i="1"/>
  <c r="CA524" i="1" s="1"/>
  <c r="CX524" i="1"/>
  <c r="CZ524" i="1"/>
  <c r="CM525" i="1"/>
  <c r="BN525" i="1"/>
  <c r="BO525" i="1" s="1"/>
  <c r="BZ525" i="1"/>
  <c r="CA525" i="1" s="1"/>
  <c r="CX525" i="1"/>
  <c r="CZ525" i="1"/>
  <c r="CM526" i="1"/>
  <c r="BN526" i="1"/>
  <c r="BO526" i="1" s="1"/>
  <c r="BZ526" i="1"/>
  <c r="CA526" i="1" s="1"/>
  <c r="CX526" i="1"/>
  <c r="CZ526" i="1"/>
  <c r="BN527" i="1"/>
  <c r="BO527" i="1" s="1"/>
  <c r="BZ527" i="1"/>
  <c r="CA527" i="1" s="1"/>
  <c r="CX527" i="1"/>
  <c r="CZ527" i="1"/>
  <c r="CM504" i="1"/>
  <c r="BN504" i="1"/>
  <c r="BO504" i="1" s="1"/>
  <c r="BZ504" i="1"/>
  <c r="CA504" i="1" s="1"/>
  <c r="CX504" i="1"/>
  <c r="CZ504" i="1"/>
  <c r="CM505" i="1"/>
  <c r="BN505" i="1"/>
  <c r="BO505" i="1" s="1"/>
  <c r="BZ505" i="1"/>
  <c r="CA505" i="1" s="1"/>
  <c r="CX505" i="1"/>
  <c r="CZ505" i="1"/>
  <c r="CM506" i="1"/>
  <c r="BB506" i="1"/>
  <c r="BC506" i="1" s="1"/>
  <c r="BN506" i="1"/>
  <c r="BO506" i="1" s="1"/>
  <c r="BZ506" i="1"/>
  <c r="CA506" i="1" s="1"/>
  <c r="CX506" i="1"/>
  <c r="CZ506" i="1"/>
  <c r="BN507" i="1"/>
  <c r="BO507" i="1" s="1"/>
  <c r="BZ507" i="1"/>
  <c r="CA507" i="1" s="1"/>
  <c r="CX507" i="1"/>
  <c r="CZ507" i="1"/>
  <c r="CM508" i="1"/>
  <c r="BN508" i="1"/>
  <c r="BO508" i="1" s="1"/>
  <c r="BZ508" i="1"/>
  <c r="CA508" i="1" s="1"/>
  <c r="CX508" i="1"/>
  <c r="CZ508" i="1"/>
  <c r="CM509" i="1"/>
  <c r="BN509" i="1"/>
  <c r="BO509" i="1" s="1"/>
  <c r="BZ509" i="1"/>
  <c r="CA509" i="1" s="1"/>
  <c r="CX509" i="1"/>
  <c r="CZ509" i="1"/>
  <c r="CM510" i="1"/>
  <c r="BB510" i="1"/>
  <c r="BC510" i="1" s="1"/>
  <c r="BN510" i="1"/>
  <c r="BO510" i="1" s="1"/>
  <c r="BZ510" i="1"/>
  <c r="CA510" i="1" s="1"/>
  <c r="CX510" i="1"/>
  <c r="CZ510" i="1"/>
  <c r="CM511" i="1"/>
  <c r="BN511" i="1"/>
  <c r="BO511" i="1" s="1"/>
  <c r="BZ511" i="1"/>
  <c r="CA511" i="1" s="1"/>
  <c r="CX511" i="1"/>
  <c r="CZ511" i="1"/>
  <c r="CM512" i="1"/>
  <c r="BN512" i="1"/>
  <c r="BO512" i="1" s="1"/>
  <c r="BZ512" i="1"/>
  <c r="CA512" i="1" s="1"/>
  <c r="CX512" i="1"/>
  <c r="CZ512" i="1"/>
  <c r="CM513" i="1"/>
  <c r="BB513" i="1"/>
  <c r="BC513" i="1" s="1"/>
  <c r="BN513" i="1"/>
  <c r="BO513" i="1" s="1"/>
  <c r="BZ513" i="1"/>
  <c r="CA513" i="1" s="1"/>
  <c r="CX513" i="1"/>
  <c r="CZ513" i="1"/>
  <c r="CM514" i="1"/>
  <c r="BN514" i="1"/>
  <c r="BO514" i="1" s="1"/>
  <c r="BZ514" i="1"/>
  <c r="CA514" i="1" s="1"/>
  <c r="CX514" i="1"/>
  <c r="CZ514" i="1"/>
  <c r="BN531" i="1"/>
  <c r="BO531" i="1" s="1"/>
  <c r="BZ531" i="1"/>
  <c r="CA531" i="1" s="1"/>
  <c r="CX531" i="1"/>
  <c r="CZ531" i="1"/>
  <c r="BB532" i="1"/>
  <c r="BC532" i="1" s="1"/>
  <c r="BN532" i="1"/>
  <c r="BO532" i="1" s="1"/>
  <c r="BZ532" i="1"/>
  <c r="CA532" i="1" s="1"/>
  <c r="CX532" i="1"/>
  <c r="CZ532" i="1"/>
  <c r="CM533" i="1"/>
  <c r="BN533" i="1"/>
  <c r="BO533" i="1" s="1"/>
  <c r="BZ533" i="1"/>
  <c r="CA533" i="1" s="1"/>
  <c r="CX533" i="1"/>
  <c r="CZ533" i="1"/>
  <c r="CM530" i="1"/>
  <c r="BN530" i="1"/>
  <c r="BO530" i="1" s="1"/>
  <c r="BZ530" i="1"/>
  <c r="CA530" i="1" s="1"/>
  <c r="CX530" i="1"/>
  <c r="CZ530" i="1"/>
  <c r="BN501" i="1"/>
  <c r="BO501" i="1" s="1"/>
  <c r="BZ501" i="1"/>
  <c r="CA501" i="1" s="1"/>
  <c r="CX501" i="1"/>
  <c r="CZ501" i="1"/>
  <c r="CM502" i="1"/>
  <c r="BB502" i="1"/>
  <c r="BC502" i="1" s="1"/>
  <c r="BN502" i="1"/>
  <c r="BO502" i="1" s="1"/>
  <c r="BZ502" i="1"/>
  <c r="CA502" i="1" s="1"/>
  <c r="CX502" i="1"/>
  <c r="CZ502" i="1"/>
  <c r="CM503" i="1"/>
  <c r="BN503" i="1"/>
  <c r="BO503" i="1" s="1"/>
  <c r="BZ503" i="1"/>
  <c r="CA503" i="1" s="1"/>
  <c r="CX503" i="1"/>
  <c r="CZ503" i="1"/>
  <c r="CM534" i="1"/>
  <c r="BN534" i="1"/>
  <c r="BO534" i="1" s="1"/>
  <c r="BZ534" i="1"/>
  <c r="CA534" i="1" s="1"/>
  <c r="CX534" i="1"/>
  <c r="CZ534" i="1"/>
  <c r="BN535" i="1"/>
  <c r="BO535" i="1" s="1"/>
  <c r="BZ535" i="1"/>
  <c r="CA535" i="1" s="1"/>
  <c r="CX535" i="1"/>
  <c r="CZ535" i="1"/>
  <c r="BB536" i="1"/>
  <c r="BC536" i="1" s="1"/>
  <c r="BN536" i="1"/>
  <c r="BO536" i="1" s="1"/>
  <c r="BZ536" i="1"/>
  <c r="CA536" i="1" s="1"/>
  <c r="CX536" i="1"/>
  <c r="CZ536" i="1"/>
  <c r="CM537" i="1"/>
  <c r="BN537" i="1"/>
  <c r="BO537" i="1" s="1"/>
  <c r="BZ537" i="1"/>
  <c r="CA537" i="1" s="1"/>
  <c r="CX537" i="1"/>
  <c r="CZ537" i="1"/>
  <c r="CM538" i="1"/>
  <c r="BN538" i="1"/>
  <c r="BO538" i="1" s="1"/>
  <c r="BZ538" i="1"/>
  <c r="CA538" i="1" s="1"/>
  <c r="CX538" i="1"/>
  <c r="CZ538" i="1"/>
  <c r="BN539" i="1"/>
  <c r="BO539" i="1" s="1"/>
  <c r="BZ539" i="1"/>
  <c r="CA539" i="1" s="1"/>
  <c r="CX539" i="1"/>
  <c r="CZ539" i="1"/>
  <c r="CM540" i="1"/>
  <c r="BN540" i="1"/>
  <c r="BO540" i="1" s="1"/>
  <c r="BZ540" i="1"/>
  <c r="CA540" i="1" s="1"/>
  <c r="CX540" i="1"/>
  <c r="CZ540" i="1"/>
  <c r="CM541" i="1"/>
  <c r="BB541" i="1"/>
  <c r="BC541" i="1" s="1"/>
  <c r="BN541" i="1"/>
  <c r="BO541" i="1" s="1"/>
  <c r="BZ541" i="1"/>
  <c r="CA541" i="1" s="1"/>
  <c r="CX541" i="1"/>
  <c r="CZ541" i="1"/>
  <c r="CM546" i="1"/>
  <c r="BB546" i="1"/>
  <c r="BC546" i="1" s="1"/>
  <c r="BN546" i="1"/>
  <c r="BO546" i="1" s="1"/>
  <c r="BZ546" i="1"/>
  <c r="CA546" i="1" s="1"/>
  <c r="CX546" i="1"/>
  <c r="CZ546" i="1"/>
  <c r="BN547" i="1"/>
  <c r="BO547" i="1" s="1"/>
  <c r="BZ547" i="1"/>
  <c r="CA547" i="1" s="1"/>
  <c r="CX547" i="1"/>
  <c r="CZ547" i="1"/>
  <c r="CM548" i="1"/>
  <c r="BN548" i="1"/>
  <c r="BO548" i="1" s="1"/>
  <c r="BZ548" i="1"/>
  <c r="CA548" i="1" s="1"/>
  <c r="CX548" i="1"/>
  <c r="CZ548" i="1"/>
  <c r="CM549" i="1"/>
  <c r="BN549" i="1"/>
  <c r="BO549" i="1" s="1"/>
  <c r="BZ549" i="1"/>
  <c r="CA549" i="1" s="1"/>
  <c r="CX549" i="1"/>
  <c r="CZ549" i="1"/>
  <c r="CM550" i="1"/>
  <c r="BN550" i="1"/>
  <c r="BO550" i="1" s="1"/>
  <c r="BZ550" i="1"/>
  <c r="CA550" i="1" s="1"/>
  <c r="CX550" i="1"/>
  <c r="CZ550" i="1"/>
  <c r="BN556" i="1"/>
  <c r="BO556" i="1" s="1"/>
  <c r="BZ556" i="1"/>
  <c r="CA556" i="1" s="1"/>
  <c r="CX556" i="1"/>
  <c r="CZ556" i="1"/>
  <c r="CM557" i="1"/>
  <c r="BN557" i="1"/>
  <c r="BO557" i="1" s="1"/>
  <c r="BZ557" i="1"/>
  <c r="CA557" i="1" s="1"/>
  <c r="CX557" i="1"/>
  <c r="CZ557" i="1"/>
  <c r="BN558" i="1"/>
  <c r="BO558" i="1" s="1"/>
  <c r="BZ558" i="1"/>
  <c r="CA558" i="1" s="1"/>
  <c r="CX558" i="1"/>
  <c r="CZ558" i="1"/>
  <c r="CM542" i="1"/>
  <c r="BN542" i="1"/>
  <c r="BO542" i="1" s="1"/>
  <c r="BZ542" i="1"/>
  <c r="CA542" i="1" s="1"/>
  <c r="CX542" i="1"/>
  <c r="CZ542" i="1"/>
  <c r="BN543" i="1"/>
  <c r="BO543" i="1" s="1"/>
  <c r="BZ543" i="1"/>
  <c r="CA543" i="1" s="1"/>
  <c r="CX543" i="1"/>
  <c r="CZ543" i="1"/>
  <c r="CM544" i="1"/>
  <c r="BN544" i="1"/>
  <c r="BO544" i="1" s="1"/>
  <c r="BZ544" i="1"/>
  <c r="CA544" i="1" s="1"/>
  <c r="CX544" i="1"/>
  <c r="CZ544" i="1"/>
  <c r="CM545" i="1"/>
  <c r="BN545" i="1"/>
  <c r="BO545" i="1" s="1"/>
  <c r="BZ545" i="1"/>
  <c r="CA545" i="1" s="1"/>
  <c r="CX545" i="1"/>
  <c r="CZ545" i="1"/>
  <c r="CM552" i="1"/>
  <c r="BB552" i="1"/>
  <c r="BC552" i="1" s="1"/>
  <c r="BN552" i="1"/>
  <c r="BO552" i="1" s="1"/>
  <c r="BZ552" i="1"/>
  <c r="CA552" i="1" s="1"/>
  <c r="CX552" i="1"/>
  <c r="CZ552" i="1"/>
  <c r="BN553" i="1"/>
  <c r="BO553" i="1" s="1"/>
  <c r="BZ553" i="1"/>
  <c r="CA553" i="1" s="1"/>
  <c r="CX553" i="1"/>
  <c r="CZ553" i="1"/>
  <c r="CM554" i="1"/>
  <c r="BN554" i="1"/>
  <c r="BO554" i="1" s="1"/>
  <c r="BZ554" i="1"/>
  <c r="CA554" i="1" s="1"/>
  <c r="CX554" i="1"/>
  <c r="CZ554" i="1"/>
  <c r="CM555" i="1"/>
  <c r="BB555" i="1"/>
  <c r="BC555" i="1" s="1"/>
  <c r="BN555" i="1"/>
  <c r="BO555" i="1" s="1"/>
  <c r="BZ555" i="1"/>
  <c r="CA555" i="1" s="1"/>
  <c r="CX555" i="1"/>
  <c r="CZ555" i="1"/>
  <c r="CM551" i="1"/>
  <c r="BN551" i="1"/>
  <c r="BO551" i="1" s="1"/>
  <c r="BZ551" i="1"/>
  <c r="CA551" i="1" s="1"/>
  <c r="CX551" i="1"/>
  <c r="CZ551" i="1"/>
  <c r="BZ568" i="1"/>
  <c r="CA568" i="1" s="1"/>
  <c r="CX568" i="1"/>
  <c r="CZ568" i="1"/>
  <c r="BZ569" i="1"/>
  <c r="CA569" i="1" s="1"/>
  <c r="CX569" i="1"/>
  <c r="CZ569" i="1"/>
  <c r="AS571" i="1"/>
  <c r="AU571" i="1"/>
  <c r="AY571" i="1"/>
  <c r="BA571" i="1"/>
  <c r="BN571" i="1"/>
  <c r="BO571" i="1" s="1"/>
  <c r="BZ571" i="1"/>
  <c r="CA571" i="1" s="1"/>
  <c r="CX571" i="1"/>
  <c r="CZ571" i="1"/>
  <c r="AO629" i="1"/>
  <c r="CY570" i="1" s="1"/>
  <c r="AU570" i="1"/>
  <c r="BN570" i="1"/>
  <c r="BO570" i="1" s="1"/>
  <c r="BZ570" i="1"/>
  <c r="CA570" i="1" s="1"/>
  <c r="CX570" i="1"/>
  <c r="CZ570" i="1"/>
  <c r="AR560" i="1"/>
  <c r="AS560" i="1"/>
  <c r="AU560" i="1"/>
  <c r="AW560" i="1"/>
  <c r="BA560" i="1"/>
  <c r="BN560" i="1"/>
  <c r="BO560" i="1" s="1"/>
  <c r="BZ560" i="1"/>
  <c r="CA560" i="1" s="1"/>
  <c r="CX560" i="1"/>
  <c r="CZ560" i="1"/>
  <c r="AR562" i="1"/>
  <c r="AU562" i="1"/>
  <c r="BN562" i="1"/>
  <c r="BO562" i="1" s="1"/>
  <c r="BZ562" i="1"/>
  <c r="CX562" i="1"/>
  <c r="CZ562" i="1"/>
  <c r="AR563" i="1"/>
  <c r="AS563" i="1"/>
  <c r="AU563" i="1"/>
  <c r="AY563" i="1"/>
  <c r="BA563" i="1"/>
  <c r="BN563" i="1"/>
  <c r="BO563" i="1" s="1"/>
  <c r="BZ563" i="1"/>
  <c r="CX563" i="1"/>
  <c r="CZ563" i="1"/>
  <c r="AR564" i="1"/>
  <c r="AU564" i="1"/>
  <c r="AW564" i="1"/>
  <c r="AY564" i="1"/>
  <c r="BN564" i="1"/>
  <c r="BO564" i="1" s="1"/>
  <c r="BZ564" i="1"/>
  <c r="CA564" i="1" s="1"/>
  <c r="CX564" i="1"/>
  <c r="CZ564" i="1"/>
  <c r="AR565" i="1"/>
  <c r="AS565" i="1"/>
  <c r="AU565" i="1"/>
  <c r="AW565" i="1"/>
  <c r="BN565" i="1"/>
  <c r="BO565" i="1" s="1"/>
  <c r="BZ565" i="1"/>
  <c r="CX565" i="1"/>
  <c r="CZ565" i="1"/>
  <c r="AR566" i="1"/>
  <c r="AU566" i="1"/>
  <c r="AW566" i="1"/>
  <c r="AY566" i="1"/>
  <c r="BN566" i="1"/>
  <c r="BZ566" i="1"/>
  <c r="CA566" i="1" s="1"/>
  <c r="CX566" i="1"/>
  <c r="CZ566" i="1"/>
  <c r="AR567" i="1"/>
  <c r="AS567" i="1"/>
  <c r="AY567" i="1"/>
  <c r="BA567" i="1"/>
  <c r="BN567" i="1"/>
  <c r="BZ567" i="1"/>
  <c r="CX567" i="1"/>
  <c r="CZ567" i="1"/>
  <c r="AS561" i="1"/>
  <c r="AU561" i="1"/>
  <c r="AW561" i="1"/>
  <c r="AY561" i="1"/>
  <c r="BA561" i="1"/>
  <c r="BN561" i="1"/>
  <c r="BO561" i="1" s="1"/>
  <c r="BZ561" i="1"/>
  <c r="CA561" i="1" s="1"/>
  <c r="CX561" i="1"/>
  <c r="CZ561" i="1"/>
  <c r="CM472" i="1"/>
  <c r="CA472" i="1"/>
  <c r="CM473" i="1"/>
  <c r="BO473" i="1"/>
  <c r="CA473" i="1"/>
  <c r="CM469" i="1"/>
  <c r="CA469" i="1"/>
  <c r="CM452" i="1"/>
  <c r="CM450" i="1"/>
  <c r="BO450" i="1"/>
  <c r="BO451" i="1"/>
  <c r="BO439" i="1"/>
  <c r="CA439" i="1"/>
  <c r="CM437" i="1"/>
  <c r="BO441" i="1"/>
  <c r="CA441" i="1"/>
  <c r="BO424" i="1"/>
  <c r="CA424" i="1"/>
  <c r="CA419" i="1"/>
  <c r="BO410" i="1"/>
  <c r="BO416" i="1"/>
  <c r="CA415" i="1"/>
  <c r="BO414" i="1"/>
  <c r="BO412" i="1"/>
  <c r="CA412" i="1"/>
  <c r="CA407" i="1"/>
  <c r="BO407" i="1"/>
  <c r="CA401" i="1"/>
  <c r="CA398" i="1"/>
  <c r="BO398" i="1"/>
  <c r="BO400" i="1"/>
  <c r="BO395" i="1"/>
  <c r="CA395" i="1"/>
  <c r="BO411" i="1"/>
  <c r="BO409" i="1"/>
  <c r="CA396" i="1"/>
  <c r="CA413" i="1"/>
  <c r="BO413" i="1"/>
  <c r="CA403" i="1"/>
  <c r="BO403" i="1"/>
  <c r="BO397" i="1"/>
  <c r="BO393" i="1"/>
  <c r="CA393" i="1"/>
  <c r="BO406" i="1"/>
  <c r="CA406" i="1"/>
  <c r="CA405" i="1"/>
  <c r="BO405" i="1"/>
  <c r="BO399" i="1"/>
  <c r="CA394" i="1"/>
  <c r="CA392" i="1"/>
  <c r="BO392" i="1"/>
  <c r="BO391" i="1"/>
  <c r="BO390" i="1"/>
  <c r="CA377" i="1"/>
  <c r="CA364" i="1"/>
  <c r="CA376" i="1"/>
  <c r="CA375" i="1"/>
  <c r="BO374" i="1"/>
  <c r="BO372" i="1"/>
  <c r="BO371" i="1"/>
  <c r="CA371" i="1"/>
  <c r="BO361" i="1"/>
  <c r="BO362" i="1"/>
  <c r="CA356" i="1"/>
  <c r="BO354" i="1"/>
  <c r="CA353" i="1"/>
  <c r="BO353" i="1"/>
  <c r="CA355" i="1"/>
  <c r="CA335" i="1"/>
  <c r="BO335" i="1"/>
  <c r="CA339" i="1"/>
  <c r="CA336" i="1"/>
  <c r="BO336" i="1"/>
  <c r="BO342" i="1"/>
  <c r="BO333" i="1"/>
  <c r="CA333" i="1"/>
  <c r="CA334" i="1"/>
  <c r="BO320" i="1"/>
  <c r="BO319" i="1"/>
  <c r="CA319" i="1"/>
  <c r="CA112" i="1"/>
  <c r="CA300" i="1"/>
  <c r="CA264" i="1"/>
  <c r="BO300" i="1"/>
  <c r="BO296" i="1"/>
  <c r="BO292" i="1"/>
  <c r="CA276" i="1"/>
  <c r="BO299" i="1"/>
  <c r="BO295" i="1"/>
  <c r="BO291" i="1"/>
  <c r="CA280" i="1"/>
  <c r="CA304" i="1"/>
  <c r="BO303" i="1"/>
  <c r="CA303" i="1"/>
  <c r="BO302" i="1"/>
  <c r="CA19" i="1"/>
  <c r="BO280" i="1"/>
  <c r="CA6" i="1"/>
  <c r="BO10" i="1"/>
  <c r="CA7" i="1"/>
  <c r="CA123" i="1"/>
  <c r="CA119" i="1"/>
  <c r="CM564" i="1"/>
  <c r="CM562" i="1"/>
  <c r="CM560" i="1"/>
  <c r="CM571" i="1"/>
  <c r="CM569" i="1"/>
  <c r="CM568" i="1"/>
  <c r="CM561" i="1"/>
  <c r="CA4" i="1"/>
  <c r="CA111" i="1"/>
  <c r="CA240" i="1"/>
  <c r="BO249" i="1"/>
  <c r="BO223" i="1"/>
  <c r="CA223" i="1"/>
  <c r="BO219" i="1"/>
  <c r="BO153" i="1"/>
  <c r="CA153" i="1"/>
  <c r="CA132" i="1"/>
  <c r="CA134" i="1"/>
  <c r="BO120" i="1"/>
  <c r="CA120" i="1"/>
  <c r="CA50" i="1"/>
  <c r="BO42" i="1"/>
  <c r="BO47" i="1"/>
  <c r="BO51" i="1"/>
  <c r="BO53" i="1"/>
  <c r="CA52" i="1"/>
  <c r="BO49" i="1"/>
  <c r="CA42" i="1"/>
  <c r="BO43" i="1"/>
  <c r="BO36" i="1"/>
  <c r="CA24" i="1"/>
  <c r="BO23" i="1"/>
  <c r="BO46" i="1"/>
  <c r="BO21" i="1"/>
  <c r="BO38" i="1"/>
  <c r="CA22" i="1"/>
  <c r="BO24" i="1"/>
  <c r="BO252" i="1"/>
  <c r="BO235" i="1"/>
  <c r="CA60" i="1"/>
  <c r="BO71" i="1"/>
  <c r="BC525" i="1"/>
  <c r="BO13" i="1"/>
  <c r="BO435" i="1"/>
  <c r="CA62" i="1"/>
  <c r="BO360" i="1"/>
  <c r="BO14" i="1"/>
  <c r="CA86" i="1"/>
  <c r="BO73" i="1"/>
  <c r="BO33" i="1"/>
  <c r="BO28" i="1"/>
  <c r="BO85" i="1"/>
  <c r="BO278" i="1"/>
  <c r="CA20" i="1"/>
  <c r="BO9" i="1"/>
  <c r="BO359" i="1"/>
  <c r="CA18" i="1"/>
  <c r="BO368" i="1"/>
  <c r="BO264" i="1"/>
  <c r="BO253" i="1"/>
  <c r="BO245" i="1"/>
  <c r="BO244" i="1"/>
  <c r="BO243" i="1"/>
  <c r="BO433" i="1"/>
  <c r="BO316" i="1"/>
  <c r="CA248" i="1"/>
  <c r="CA243" i="1"/>
  <c r="CA283" i="1"/>
  <c r="CA282" i="1"/>
  <c r="CA250" i="1"/>
  <c r="CA28" i="1"/>
  <c r="CA14" i="1"/>
  <c r="CA152" i="1"/>
  <c r="CA93" i="1"/>
  <c r="CA72" i="1"/>
  <c r="BO121" i="1"/>
  <c r="BB121" i="1"/>
  <c r="BC121" i="1" s="1"/>
  <c r="CA96" i="1"/>
  <c r="BO126" i="1"/>
  <c r="BO326" i="1"/>
  <c r="CA358" i="1"/>
  <c r="BO332" i="1"/>
  <c r="BO270" i="1"/>
  <c r="CA228" i="1"/>
  <c r="BB34" i="1"/>
  <c r="BC34" i="1" s="1"/>
  <c r="CA9" i="1"/>
  <c r="CA16" i="1"/>
  <c r="CA103" i="1"/>
  <c r="BO113" i="1"/>
  <c r="CA71" i="1"/>
  <c r="BO17" i="1"/>
  <c r="BO12" i="1"/>
  <c r="BO114" i="1"/>
  <c r="CA94" i="1"/>
  <c r="CA58" i="1"/>
  <c r="CM68" i="1"/>
  <c r="CM79" i="1"/>
  <c r="CM82" i="1"/>
  <c r="CM98" i="1"/>
  <c r="CM117" i="1"/>
  <c r="CA117" i="1"/>
  <c r="BO142" i="1"/>
  <c r="CM142" i="1"/>
  <c r="BO115" i="1"/>
  <c r="BO144" i="1"/>
  <c r="CM83" i="1"/>
  <c r="CA144" i="1"/>
  <c r="CA171" i="1"/>
  <c r="BO147" i="1"/>
  <c r="BO171" i="1"/>
  <c r="CA188" i="1"/>
  <c r="BO215" i="1"/>
  <c r="CM195" i="1"/>
  <c r="CM199" i="1"/>
  <c r="CA213" i="1"/>
  <c r="BO155" i="1"/>
  <c r="BO163" i="1"/>
  <c r="CM149" i="1"/>
  <c r="CM162" i="1"/>
  <c r="CA194" i="1"/>
  <c r="BO196" i="1"/>
  <c r="CM206" i="1"/>
  <c r="BO106" i="1"/>
  <c r="CA162" i="1"/>
  <c r="CA179" i="1"/>
  <c r="BO181" i="1"/>
  <c r="CM147" i="1"/>
  <c r="CA154" i="1"/>
  <c r="BC206" i="1"/>
  <c r="BO213" i="1"/>
  <c r="CA205" i="1"/>
  <c r="BO380" i="1"/>
  <c r="CM358" i="1"/>
  <c r="CM284" i="1"/>
  <c r="CM343" i="1"/>
  <c r="CM308" i="1"/>
  <c r="BB333" i="1"/>
  <c r="BC333" i="1" s="1"/>
  <c r="CA197" i="1"/>
  <c r="CA198" i="1"/>
  <c r="CM359" i="1"/>
  <c r="CM307" i="1"/>
  <c r="BO477" i="1"/>
  <c r="CA480" i="1"/>
  <c r="CA484" i="1"/>
  <c r="CA488" i="1"/>
  <c r="BC461" i="1"/>
  <c r="CA483" i="1"/>
  <c r="CA522" i="1"/>
  <c r="CM92" i="1"/>
  <c r="CM100" i="1"/>
  <c r="CA147" i="1"/>
  <c r="CM148" i="1"/>
  <c r="BO192" i="1"/>
  <c r="CM192" i="1"/>
  <c r="CM215" i="1"/>
  <c r="CM287" i="1"/>
  <c r="BO287" i="1"/>
  <c r="CM286" i="1"/>
  <c r="CA284" i="1"/>
  <c r="CM464" i="1"/>
  <c r="BO460" i="1"/>
  <c r="BO462" i="1"/>
  <c r="BC462" i="1"/>
  <c r="BC466" i="1"/>
  <c r="CM522" i="1"/>
  <c r="BO522" i="1"/>
  <c r="CM558" i="1"/>
  <c r="CM536" i="1"/>
  <c r="CM126" i="1"/>
  <c r="BO129" i="1"/>
  <c r="CA173" i="1"/>
  <c r="BO91" i="1"/>
  <c r="CM94" i="1"/>
  <c r="CM175" i="1"/>
  <c r="BO177" i="1"/>
  <c r="CA177" i="1"/>
  <c r="CA105" i="1"/>
  <c r="CM174" i="1"/>
  <c r="CA186" i="1"/>
  <c r="CA175" i="1"/>
  <c r="CA184" i="1"/>
  <c r="CA204" i="1"/>
  <c r="BC182" i="1"/>
  <c r="BC190" i="1"/>
  <c r="BO158" i="1"/>
  <c r="BO174" i="1"/>
  <c r="CA199" i="1"/>
  <c r="CA208" i="1"/>
  <c r="BO216" i="1"/>
  <c r="CA329" i="1"/>
  <c r="BO329" i="1"/>
  <c r="CM231" i="1"/>
  <c r="CM203" i="1"/>
  <c r="BO204" i="1"/>
  <c r="BO233" i="1"/>
  <c r="CA233" i="1"/>
  <c r="BC204" i="1"/>
  <c r="BO193" i="1"/>
  <c r="BO309" i="1"/>
  <c r="BC309" i="1"/>
  <c r="CA309" i="1"/>
  <c r="BO313" i="1"/>
  <c r="BO347" i="1"/>
  <c r="CA347" i="1"/>
  <c r="CM421" i="1"/>
  <c r="CA421" i="1"/>
  <c r="CA465" i="1"/>
  <c r="BO289" i="1"/>
  <c r="CM318" i="1"/>
  <c r="BO318" i="1"/>
  <c r="CA343" i="1"/>
  <c r="BO306" i="1"/>
  <c r="CA466" i="1"/>
  <c r="CA464" i="1"/>
  <c r="BO465" i="1"/>
  <c r="CM486" i="1"/>
  <c r="CM485" i="1"/>
  <c r="CM495" i="1"/>
  <c r="BO485" i="1"/>
  <c r="X2" i="1"/>
  <c r="AD2" i="1"/>
  <c r="AW5" i="1" l="1"/>
  <c r="BB569" i="1"/>
  <c r="BC569" i="1" s="1"/>
  <c r="AO493" i="1"/>
  <c r="AP493" i="1" s="1"/>
  <c r="AO321" i="1"/>
  <c r="AP321" i="1" s="1"/>
  <c r="AO473" i="1"/>
  <c r="AO472" i="1"/>
  <c r="AP472" i="1" s="1"/>
  <c r="AO458" i="1"/>
  <c r="AO454" i="1"/>
  <c r="AO638" i="1"/>
  <c r="AP638" i="1" s="1"/>
  <c r="AO636" i="1"/>
  <c r="AP636" i="1" s="1"/>
  <c r="AO628" i="1"/>
  <c r="AP628" i="1" s="1"/>
  <c r="AO622" i="1"/>
  <c r="CY563" i="1" s="1"/>
  <c r="AO620" i="1"/>
  <c r="AP620" i="1" s="1"/>
  <c r="AW454" i="1"/>
  <c r="AO642" i="1"/>
  <c r="AP642" i="1" s="1"/>
  <c r="AO640" i="1"/>
  <c r="AP640" i="1" s="1"/>
  <c r="AO634" i="1"/>
  <c r="AP634" i="1" s="1"/>
  <c r="AO632" i="1"/>
  <c r="AP632" i="1" s="1"/>
  <c r="AO626" i="1"/>
  <c r="CY567" i="1" s="1"/>
  <c r="AO624" i="1"/>
  <c r="AP624" i="1" s="1"/>
  <c r="AY580" i="1"/>
  <c r="AR579" i="1"/>
  <c r="AW579" i="1"/>
  <c r="AS581" i="1"/>
  <c r="BD580" i="1"/>
  <c r="AR580" i="1"/>
  <c r="AR576" i="1"/>
  <c r="AW578" i="1"/>
  <c r="AS576" i="1"/>
  <c r="AW575" i="1"/>
  <c r="AR578" i="1"/>
  <c r="AS582" i="1"/>
  <c r="AY579" i="1"/>
  <c r="AR577" i="1"/>
  <c r="AW576" i="1"/>
  <c r="AY581" i="1"/>
  <c r="AS580" i="1"/>
  <c r="AS575" i="1"/>
  <c r="AR575" i="1"/>
  <c r="AY576" i="1"/>
  <c r="AS577" i="1"/>
  <c r="AY578" i="1"/>
  <c r="AW581" i="1"/>
  <c r="AW577" i="1"/>
  <c r="AW582" i="1"/>
  <c r="AY575" i="1"/>
  <c r="AS579" i="1"/>
  <c r="AW580" i="1"/>
  <c r="AR581" i="1"/>
  <c r="AR582" i="1"/>
  <c r="AS578" i="1"/>
  <c r="AY577" i="1"/>
  <c r="AY582" i="1"/>
  <c r="AU567" i="1"/>
  <c r="AY565" i="1"/>
  <c r="AO627" i="1"/>
  <c r="AP627" i="1" s="1"/>
  <c r="AI652" i="1"/>
  <c r="AI651" i="1"/>
  <c r="AI650" i="1"/>
  <c r="AB650" i="1"/>
  <c r="AF650" i="1" s="1"/>
  <c r="AG649" i="1"/>
  <c r="AB648" i="1"/>
  <c r="AF648" i="1" s="1"/>
  <c r="AB647" i="1"/>
  <c r="AC646" i="1"/>
  <c r="AI645" i="1"/>
  <c r="AB645" i="1"/>
  <c r="AF645" i="1" s="1"/>
  <c r="AG645" i="1"/>
  <c r="AB652" i="1"/>
  <c r="AF652" i="1" s="1"/>
  <c r="AB651" i="1"/>
  <c r="AF651" i="1" s="1"/>
  <c r="AC647" i="1"/>
  <c r="AG652" i="1"/>
  <c r="AG651" i="1"/>
  <c r="AG650" i="1"/>
  <c r="AI648" i="1"/>
  <c r="AI647" i="1"/>
  <c r="AI646" i="1"/>
  <c r="AB646" i="1"/>
  <c r="AF646" i="1" s="1"/>
  <c r="AG647" i="1"/>
  <c r="AI649" i="1"/>
  <c r="AB649" i="1"/>
  <c r="AF649" i="1" s="1"/>
  <c r="AC652" i="1"/>
  <c r="AC651" i="1"/>
  <c r="AC649" i="1"/>
  <c r="AG648" i="1"/>
  <c r="AG646" i="1"/>
  <c r="AC650" i="1"/>
  <c r="AC648" i="1"/>
  <c r="AC645" i="1"/>
  <c r="AO641" i="1"/>
  <c r="AP641" i="1" s="1"/>
  <c r="AO639" i="1"/>
  <c r="AP639" i="1" s="1"/>
  <c r="AO637" i="1"/>
  <c r="AP637" i="1" s="1"/>
  <c r="AO635" i="1"/>
  <c r="AP635" i="1" s="1"/>
  <c r="AO633" i="1"/>
  <c r="AP633" i="1" s="1"/>
  <c r="AO631" i="1"/>
  <c r="AP631" i="1" s="1"/>
  <c r="AO623" i="1"/>
  <c r="AP623" i="1" s="1"/>
  <c r="AO625" i="1"/>
  <c r="AP625" i="1" s="1"/>
  <c r="AS564" i="1"/>
  <c r="BB564" i="1" s="1"/>
  <c r="BC564" i="1" s="1"/>
  <c r="AO621" i="1"/>
  <c r="CY562" i="1" s="1"/>
  <c r="AW567" i="1"/>
  <c r="AW563" i="1"/>
  <c r="AO630" i="1"/>
  <c r="CY571" i="1" s="1"/>
  <c r="CY569" i="1"/>
  <c r="AO619" i="1"/>
  <c r="AP619" i="1" s="1"/>
  <c r="AO232" i="1"/>
  <c r="AP232" i="1" s="1"/>
  <c r="H644" i="1"/>
  <c r="BB560" i="1"/>
  <c r="BC560" i="1" s="1"/>
  <c r="BB568" i="1"/>
  <c r="BC568" i="1" s="1"/>
  <c r="AP626" i="1"/>
  <c r="AP622" i="1"/>
  <c r="AP629" i="1"/>
  <c r="BB570" i="1"/>
  <c r="BC570" i="1" s="1"/>
  <c r="AO614" i="1"/>
  <c r="AP614" i="1" s="1"/>
  <c r="AO603" i="1"/>
  <c r="AP603" i="1" s="1"/>
  <c r="AO591" i="1"/>
  <c r="AP591" i="1" s="1"/>
  <c r="AO580" i="1"/>
  <c r="AP580" i="1" s="1"/>
  <c r="AO571" i="1"/>
  <c r="AP571" i="1" s="1"/>
  <c r="AO558" i="1"/>
  <c r="CY558" i="1" s="1"/>
  <c r="AO557" i="1"/>
  <c r="AP557" i="1" s="1"/>
  <c r="AO555" i="1"/>
  <c r="CY555" i="1" s="1"/>
  <c r="AO553" i="1"/>
  <c r="AP553" i="1" s="1"/>
  <c r="AO551" i="1"/>
  <c r="CY551" i="1" s="1"/>
  <c r="AO549" i="1"/>
  <c r="AP549" i="1" s="1"/>
  <c r="AO547" i="1"/>
  <c r="AP547" i="1" s="1"/>
  <c r="AO545" i="1"/>
  <c r="CY545" i="1" s="1"/>
  <c r="AO543" i="1"/>
  <c r="AP543" i="1" s="1"/>
  <c r="AO539" i="1"/>
  <c r="AP539" i="1" s="1"/>
  <c r="AO537" i="1"/>
  <c r="AP537" i="1" s="1"/>
  <c r="AO533" i="1"/>
  <c r="AP533" i="1" s="1"/>
  <c r="AO531" i="1"/>
  <c r="AP531" i="1" s="1"/>
  <c r="AO530" i="1"/>
  <c r="AP530" i="1" s="1"/>
  <c r="AO527" i="1"/>
  <c r="AP527" i="1" s="1"/>
  <c r="AO526" i="1"/>
  <c r="AP526" i="1" s="1"/>
  <c r="AO525" i="1"/>
  <c r="AP525" i="1" s="1"/>
  <c r="AO524" i="1"/>
  <c r="AP524" i="1" s="1"/>
  <c r="AO523" i="1"/>
  <c r="AP523" i="1" s="1"/>
  <c r="AO521" i="1"/>
  <c r="CY521" i="1" s="1"/>
  <c r="AO519" i="1"/>
  <c r="AP519" i="1" s="1"/>
  <c r="AO515" i="1"/>
  <c r="AP515" i="1" s="1"/>
  <c r="AO513" i="1"/>
  <c r="AP513" i="1" s="1"/>
  <c r="AO509" i="1"/>
  <c r="AP509" i="1" s="1"/>
  <c r="AO507" i="1"/>
  <c r="AP507" i="1" s="1"/>
  <c r="AO505" i="1"/>
  <c r="AP505" i="1" s="1"/>
  <c r="AO503" i="1"/>
  <c r="CY503" i="1" s="1"/>
  <c r="AO501" i="1"/>
  <c r="AP501" i="1" s="1"/>
  <c r="AO499" i="1"/>
  <c r="AP499" i="1" s="1"/>
  <c r="AO497" i="1"/>
  <c r="CY497" i="1" s="1"/>
  <c r="AO490" i="1"/>
  <c r="AP490" i="1" s="1"/>
  <c r="AO476" i="1"/>
  <c r="AP476" i="1" s="1"/>
  <c r="AO471" i="1"/>
  <c r="AP471" i="1" s="1"/>
  <c r="AO468" i="1"/>
  <c r="AP468" i="1" s="1"/>
  <c r="AO467" i="1"/>
  <c r="AP467" i="1" s="1"/>
  <c r="AO457" i="1"/>
  <c r="AP457" i="1" s="1"/>
  <c r="AO453" i="1"/>
  <c r="AP453" i="1" s="1"/>
  <c r="BB443" i="1"/>
  <c r="BC443" i="1" s="1"/>
  <c r="AO430" i="1"/>
  <c r="AP430" i="1" s="1"/>
  <c r="AO427" i="1"/>
  <c r="CY427" i="1" s="1"/>
  <c r="BB375" i="1"/>
  <c r="BC375" i="1" s="1"/>
  <c r="BB371" i="1"/>
  <c r="BC371" i="1" s="1"/>
  <c r="AO328" i="1"/>
  <c r="AP328" i="1" s="1"/>
  <c r="AO239" i="1"/>
  <c r="AP239" i="1" s="1"/>
  <c r="AO217" i="1"/>
  <c r="CY217" i="1" s="1"/>
  <c r="AO211" i="1"/>
  <c r="CY211" i="1" s="1"/>
  <c r="AO209" i="1"/>
  <c r="AP209" i="1" s="1"/>
  <c r="AO207" i="1"/>
  <c r="AP207" i="1" s="1"/>
  <c r="AO205" i="1"/>
  <c r="AP205" i="1" s="1"/>
  <c r="AO203" i="1"/>
  <c r="AP203" i="1" s="1"/>
  <c r="AO201" i="1"/>
  <c r="CY201" i="1" s="1"/>
  <c r="AO199" i="1"/>
  <c r="AP199" i="1" s="1"/>
  <c r="AO197" i="1"/>
  <c r="CY197" i="1" s="1"/>
  <c r="AO195" i="1"/>
  <c r="AP195" i="1" s="1"/>
  <c r="AO191" i="1"/>
  <c r="CY191" i="1" s="1"/>
  <c r="AO190" i="1"/>
  <c r="AP190" i="1" s="1"/>
  <c r="AO183" i="1"/>
  <c r="AP183" i="1" s="1"/>
  <c r="AO181" i="1"/>
  <c r="AP181" i="1" s="1"/>
  <c r="AO87" i="1"/>
  <c r="AP87" i="1" s="1"/>
  <c r="BB427" i="1"/>
  <c r="BC427" i="1" s="1"/>
  <c r="BB445" i="1"/>
  <c r="BC445" i="1" s="1"/>
  <c r="BO568" i="1"/>
  <c r="BO569" i="1"/>
  <c r="CM566" i="1"/>
  <c r="AO556" i="1"/>
  <c r="AP556" i="1" s="1"/>
  <c r="AO544" i="1"/>
  <c r="CY544" i="1" s="1"/>
  <c r="AO540" i="1"/>
  <c r="AP540" i="1" s="1"/>
  <c r="AO534" i="1"/>
  <c r="CY534" i="1" s="1"/>
  <c r="AO516" i="1"/>
  <c r="AP516" i="1" s="1"/>
  <c r="AO510" i="1"/>
  <c r="CY510" i="1" s="1"/>
  <c r="AO508" i="1"/>
  <c r="AP508" i="1" s="1"/>
  <c r="AO506" i="1"/>
  <c r="AP506" i="1" s="1"/>
  <c r="AO502" i="1"/>
  <c r="CY502" i="1" s="1"/>
  <c r="AO495" i="1"/>
  <c r="CY495" i="1" s="1"/>
  <c r="AO491" i="1"/>
  <c r="CY491" i="1" s="1"/>
  <c r="AO485" i="1"/>
  <c r="CY485" i="1" s="1"/>
  <c r="AO481" i="1"/>
  <c r="CY481" i="1" s="1"/>
  <c r="AO475" i="1"/>
  <c r="AP475" i="1" s="1"/>
  <c r="AO469" i="1"/>
  <c r="AP469" i="1" s="1"/>
  <c r="AO463" i="1"/>
  <c r="AP463" i="1" s="1"/>
  <c r="AO449" i="1"/>
  <c r="CY449" i="1" s="1"/>
  <c r="AU449" i="1"/>
  <c r="AO431" i="1"/>
  <c r="CY431" i="1" s="1"/>
  <c r="AU431" i="1"/>
  <c r="AS376" i="1"/>
  <c r="BB376" i="1" s="1"/>
  <c r="BC376" i="1" s="1"/>
  <c r="AO376" i="1"/>
  <c r="AP376" i="1" s="1"/>
  <c r="AS360" i="1"/>
  <c r="BB360" i="1" s="1"/>
  <c r="BC360" i="1" s="1"/>
  <c r="AO360" i="1"/>
  <c r="AO326" i="1"/>
  <c r="AP326" i="1" s="1"/>
  <c r="AS296" i="1"/>
  <c r="BB296" i="1" s="1"/>
  <c r="BC296" i="1" s="1"/>
  <c r="AO296" i="1"/>
  <c r="AP296" i="1" s="1"/>
  <c r="AS282" i="1"/>
  <c r="BB282" i="1" s="1"/>
  <c r="BC282" i="1" s="1"/>
  <c r="AO282" i="1"/>
  <c r="AS262" i="1"/>
  <c r="BB262" i="1" s="1"/>
  <c r="BC262" i="1" s="1"/>
  <c r="AO262" i="1"/>
  <c r="AP262" i="1" s="1"/>
  <c r="AU243" i="1"/>
  <c r="AO243" i="1"/>
  <c r="AP243" i="1" s="1"/>
  <c r="AO236" i="1"/>
  <c r="AP236" i="1" s="1"/>
  <c r="AS236" i="1"/>
  <c r="BB236" i="1" s="1"/>
  <c r="BC236" i="1" s="1"/>
  <c r="AU231" i="1"/>
  <c r="AO231" i="1"/>
  <c r="AP231" i="1" s="1"/>
  <c r="AS226" i="1"/>
  <c r="BB226" i="1" s="1"/>
  <c r="BC226" i="1" s="1"/>
  <c r="AO226" i="1"/>
  <c r="CY226" i="1" s="1"/>
  <c r="AS32" i="1"/>
  <c r="BB32" i="1" s="1"/>
  <c r="BC32" i="1" s="1"/>
  <c r="AO32" i="1"/>
  <c r="AP32" i="1" s="1"/>
  <c r="AO15" i="1"/>
  <c r="AP15" i="1" s="1"/>
  <c r="BB571" i="1"/>
  <c r="BC571" i="1" s="1"/>
  <c r="AP458" i="1"/>
  <c r="CY458" i="1"/>
  <c r="AO559" i="1"/>
  <c r="AP559" i="1" s="1"/>
  <c r="AO548" i="1"/>
  <c r="CY548" i="1" s="1"/>
  <c r="AO546" i="1"/>
  <c r="CY546" i="1" s="1"/>
  <c r="AO542" i="1"/>
  <c r="AP542" i="1" s="1"/>
  <c r="AO538" i="1"/>
  <c r="CY538" i="1" s="1"/>
  <c r="AO535" i="1"/>
  <c r="CY535" i="1" s="1"/>
  <c r="AO528" i="1"/>
  <c r="AP528" i="1" s="1"/>
  <c r="AO520" i="1"/>
  <c r="AP520" i="1" s="1"/>
  <c r="AO517" i="1"/>
  <c r="AP517" i="1" s="1"/>
  <c r="AO512" i="1"/>
  <c r="CY512" i="1" s="1"/>
  <c r="AO498" i="1"/>
  <c r="AP498" i="1" s="1"/>
  <c r="AO483" i="1"/>
  <c r="AP483" i="1" s="1"/>
  <c r="AO474" i="1"/>
  <c r="AP474" i="1" s="1"/>
  <c r="AO451" i="1"/>
  <c r="CY451" i="1" s="1"/>
  <c r="AU451" i="1"/>
  <c r="AO445" i="1"/>
  <c r="CY445" i="1" s="1"/>
  <c r="AO444" i="1"/>
  <c r="AP444" i="1" s="1"/>
  <c r="AS444" i="1"/>
  <c r="BB444" i="1" s="1"/>
  <c r="BC444" i="1" s="1"/>
  <c r="AO436" i="1"/>
  <c r="AP436" i="1" s="1"/>
  <c r="AU433" i="1"/>
  <c r="AO433" i="1"/>
  <c r="AP433" i="1" s="1"/>
  <c r="AO428" i="1"/>
  <c r="AP428" i="1" s="1"/>
  <c r="AO426" i="1"/>
  <c r="AP426" i="1" s="1"/>
  <c r="AO366" i="1"/>
  <c r="CY366" i="1" s="1"/>
  <c r="AS300" i="1"/>
  <c r="BB300" i="1" s="1"/>
  <c r="BC300" i="1" s="1"/>
  <c r="AO300" i="1"/>
  <c r="AO252" i="1"/>
  <c r="AP252" i="1" s="1"/>
  <c r="AS238" i="1"/>
  <c r="BB238" i="1" s="1"/>
  <c r="BC238" i="1" s="1"/>
  <c r="AO238" i="1"/>
  <c r="AP238" i="1" s="1"/>
  <c r="AU235" i="1"/>
  <c r="AO235" i="1"/>
  <c r="AP235" i="1" s="1"/>
  <c r="AO213" i="1"/>
  <c r="CY213" i="1" s="1"/>
  <c r="AO212" i="1"/>
  <c r="AO202" i="1"/>
  <c r="AP202" i="1" s="1"/>
  <c r="AO200" i="1"/>
  <c r="AO179" i="1"/>
  <c r="AP179" i="1" s="1"/>
  <c r="AO171" i="1"/>
  <c r="AP171" i="1" s="1"/>
  <c r="AO152" i="1"/>
  <c r="CY152" i="1" s="1"/>
  <c r="AS118" i="1"/>
  <c r="BB118" i="1" s="1"/>
  <c r="BC118" i="1" s="1"/>
  <c r="AO118" i="1"/>
  <c r="AP118" i="1" s="1"/>
  <c r="AS114" i="1"/>
  <c r="BB114" i="1" s="1"/>
  <c r="BC114" i="1" s="1"/>
  <c r="AO114" i="1"/>
  <c r="AU109" i="1"/>
  <c r="AO109" i="1"/>
  <c r="AO67" i="1"/>
  <c r="AP67" i="1" s="1"/>
  <c r="AO59" i="1"/>
  <c r="AP59" i="1" s="1"/>
  <c r="AU59" i="1"/>
  <c r="AU39" i="1"/>
  <c r="AO39" i="1"/>
  <c r="AP39" i="1" s="1"/>
  <c r="AS26" i="1"/>
  <c r="BB26" i="1" s="1"/>
  <c r="BC26" i="1" s="1"/>
  <c r="AO26" i="1"/>
  <c r="AU445" i="1"/>
  <c r="AO292" i="1"/>
  <c r="AP292" i="1" s="1"/>
  <c r="AO256" i="1"/>
  <c r="AP256" i="1" s="1"/>
  <c r="AU171" i="1"/>
  <c r="AO554" i="1"/>
  <c r="AP554" i="1" s="1"/>
  <c r="AO552" i="1"/>
  <c r="AP552" i="1" s="1"/>
  <c r="AO550" i="1"/>
  <c r="AP550" i="1" s="1"/>
  <c r="AO541" i="1"/>
  <c r="AP541" i="1" s="1"/>
  <c r="AO536" i="1"/>
  <c r="AP536" i="1" s="1"/>
  <c r="AO532" i="1"/>
  <c r="AP532" i="1" s="1"/>
  <c r="AO518" i="1"/>
  <c r="AP518" i="1" s="1"/>
  <c r="AO514" i="1"/>
  <c r="CY514" i="1" s="1"/>
  <c r="AO511" i="1"/>
  <c r="AP511" i="1" s="1"/>
  <c r="AO504" i="1"/>
  <c r="AP504" i="1" s="1"/>
  <c r="AO500" i="1"/>
  <c r="CY500" i="1" s="1"/>
  <c r="AO496" i="1"/>
  <c r="AP496" i="1" s="1"/>
  <c r="AO492" i="1"/>
  <c r="AP492" i="1" s="1"/>
  <c r="AO470" i="1"/>
  <c r="CY470" i="1" s="1"/>
  <c r="AO456" i="1"/>
  <c r="AP456" i="1" s="1"/>
  <c r="AO455" i="1"/>
  <c r="AP455" i="1" s="1"/>
  <c r="AO452" i="1"/>
  <c r="CY452" i="1" s="1"/>
  <c r="AS452" i="1"/>
  <c r="BB452" i="1" s="1"/>
  <c r="BC452" i="1" s="1"/>
  <c r="AS450" i="1"/>
  <c r="BB450" i="1" s="1"/>
  <c r="BC450" i="1" s="1"/>
  <c r="AO450" i="1"/>
  <c r="AP450" i="1" s="1"/>
  <c r="AO448" i="1"/>
  <c r="CY448" i="1" s="1"/>
  <c r="AS448" i="1"/>
  <c r="BB448" i="1" s="1"/>
  <c r="BC448" i="1" s="1"/>
  <c r="AU447" i="1"/>
  <c r="AO447" i="1"/>
  <c r="AP447" i="1" s="1"/>
  <c r="AO446" i="1"/>
  <c r="AP446" i="1" s="1"/>
  <c r="AO435" i="1"/>
  <c r="AP435" i="1" s="1"/>
  <c r="AU435" i="1"/>
  <c r="AO434" i="1"/>
  <c r="CY434" i="1" s="1"/>
  <c r="AS434" i="1"/>
  <c r="BB434" i="1" s="1"/>
  <c r="BC434" i="1" s="1"/>
  <c r="AS432" i="1"/>
  <c r="AO432" i="1"/>
  <c r="AU391" i="1"/>
  <c r="AO391" i="1"/>
  <c r="AP391" i="1" s="1"/>
  <c r="AU389" i="1"/>
  <c r="AO389" i="1"/>
  <c r="AP389" i="1" s="1"/>
  <c r="AO348" i="1"/>
  <c r="CY348" i="1" s="1"/>
  <c r="AO308" i="1"/>
  <c r="AO290" i="1"/>
  <c r="AP290" i="1" s="1"/>
  <c r="AO281" i="1"/>
  <c r="AP281" i="1" s="1"/>
  <c r="AU259" i="1"/>
  <c r="AO259" i="1"/>
  <c r="AP259" i="1" s="1"/>
  <c r="AO245" i="1"/>
  <c r="AP245" i="1" s="1"/>
  <c r="AU229" i="1"/>
  <c r="AO229" i="1"/>
  <c r="AP229" i="1" s="1"/>
  <c r="AS228" i="1"/>
  <c r="BB228" i="1" s="1"/>
  <c r="BC228" i="1" s="1"/>
  <c r="AO228" i="1"/>
  <c r="AP228" i="1" s="1"/>
  <c r="AO189" i="1"/>
  <c r="AP189" i="1" s="1"/>
  <c r="AO185" i="1"/>
  <c r="AP185" i="1" s="1"/>
  <c r="AO182" i="1"/>
  <c r="AP182" i="1" s="1"/>
  <c r="AS168" i="1"/>
  <c r="BB168" i="1" s="1"/>
  <c r="BC168" i="1" s="1"/>
  <c r="AO168" i="1"/>
  <c r="CY168" i="1" s="1"/>
  <c r="AU157" i="1"/>
  <c r="AO157" i="1"/>
  <c r="AP157" i="1" s="1"/>
  <c r="AU115" i="1"/>
  <c r="AO115" i="1"/>
  <c r="AP115" i="1" s="1"/>
  <c r="AU97" i="1"/>
  <c r="AO97" i="1"/>
  <c r="AP97" i="1" s="1"/>
  <c r="AU81" i="1"/>
  <c r="AO81" i="1"/>
  <c r="AP81" i="1" s="1"/>
  <c r="AU69" i="1"/>
  <c r="AO69" i="1"/>
  <c r="AP69" i="1" s="1"/>
  <c r="AU47" i="1"/>
  <c r="AO47" i="1"/>
  <c r="CY47" i="1" s="1"/>
  <c r="AU23" i="1"/>
  <c r="AO23" i="1"/>
  <c r="CY23" i="1" s="1"/>
  <c r="AS12" i="1"/>
  <c r="BB12" i="1" s="1"/>
  <c r="BC12" i="1" s="1"/>
  <c r="AO12" i="1"/>
  <c r="CY561" i="1"/>
  <c r="CY565" i="1"/>
  <c r="AO443" i="1"/>
  <c r="AP443" i="1" s="1"/>
  <c r="AO429" i="1"/>
  <c r="AP429" i="1" s="1"/>
  <c r="AO332" i="1"/>
  <c r="AP332" i="1" s="1"/>
  <c r="BO566" i="1"/>
  <c r="CA565" i="1"/>
  <c r="CY5" i="1"/>
  <c r="CA562" i="1"/>
  <c r="BB167" i="1"/>
  <c r="BC167" i="1" s="1"/>
  <c r="BB393" i="1"/>
  <c r="BC393" i="1" s="1"/>
  <c r="BB417" i="1"/>
  <c r="BC417" i="1" s="1"/>
  <c r="AP544" i="1"/>
  <c r="AP366" i="1"/>
  <c r="CY519" i="1"/>
  <c r="CY471" i="1"/>
  <c r="CY473" i="1"/>
  <c r="AP473" i="1"/>
  <c r="CY454" i="1"/>
  <c r="AP454" i="1"/>
  <c r="BB316" i="1"/>
  <c r="BC316" i="1" s="1"/>
  <c r="AO612" i="1"/>
  <c r="AP612" i="1" s="1"/>
  <c r="AO560" i="1"/>
  <c r="AP560" i="1" s="1"/>
  <c r="AO482" i="1"/>
  <c r="AP482" i="1" s="1"/>
  <c r="AO480" i="1"/>
  <c r="AO462" i="1"/>
  <c r="AP462" i="1" s="1"/>
  <c r="AO442" i="1"/>
  <c r="AS442" i="1"/>
  <c r="BB442" i="1" s="1"/>
  <c r="BC442" i="1" s="1"/>
  <c r="AO438" i="1"/>
  <c r="AS438" i="1"/>
  <c r="BB438" i="1" s="1"/>
  <c r="BC438" i="1" s="1"/>
  <c r="AS420" i="1"/>
  <c r="BB420" i="1" s="1"/>
  <c r="BC420" i="1" s="1"/>
  <c r="AO420" i="1"/>
  <c r="AS410" i="1"/>
  <c r="BB410" i="1" s="1"/>
  <c r="BC410" i="1" s="1"/>
  <c r="AO410" i="1"/>
  <c r="AS406" i="1"/>
  <c r="BB406" i="1" s="1"/>
  <c r="BC406" i="1" s="1"/>
  <c r="AO406" i="1"/>
  <c r="AS402" i="1"/>
  <c r="BB402" i="1" s="1"/>
  <c r="BC402" i="1" s="1"/>
  <c r="AO402" i="1"/>
  <c r="AO373" i="1"/>
  <c r="AU373" i="1"/>
  <c r="AO364" i="1"/>
  <c r="AS364" i="1"/>
  <c r="BB364" i="1" s="1"/>
  <c r="BC364" i="1" s="1"/>
  <c r="AO361" i="1"/>
  <c r="AS354" i="1"/>
  <c r="BB354" i="1" s="1"/>
  <c r="BC354" i="1" s="1"/>
  <c r="AO354" i="1"/>
  <c r="AU349" i="1"/>
  <c r="AO349" i="1"/>
  <c r="AO340" i="1"/>
  <c r="AS340" i="1"/>
  <c r="BB340" i="1" s="1"/>
  <c r="BC340" i="1" s="1"/>
  <c r="AO333" i="1"/>
  <c r="AU333" i="1"/>
  <c r="AS330" i="1"/>
  <c r="BB330" i="1" s="1"/>
  <c r="BC330" i="1" s="1"/>
  <c r="AO330" i="1"/>
  <c r="AO317" i="1"/>
  <c r="AU317" i="1"/>
  <c r="AO314" i="1"/>
  <c r="AS314" i="1"/>
  <c r="BB314" i="1" s="1"/>
  <c r="BC314" i="1" s="1"/>
  <c r="AU311" i="1"/>
  <c r="AO311" i="1"/>
  <c r="AO301" i="1"/>
  <c r="AU301" i="1"/>
  <c r="AO288" i="1"/>
  <c r="AS288" i="1"/>
  <c r="BB288" i="1" s="1"/>
  <c r="BC288" i="1" s="1"/>
  <c r="AU285" i="1"/>
  <c r="BB285" i="1" s="1"/>
  <c r="BC285" i="1" s="1"/>
  <c r="AO285" i="1"/>
  <c r="AU273" i="1"/>
  <c r="AO273" i="1"/>
  <c r="AO196" i="1"/>
  <c r="AO193" i="1"/>
  <c r="AO186" i="1"/>
  <c r="AU173" i="1"/>
  <c r="AO173" i="1"/>
  <c r="AP173" i="1" s="1"/>
  <c r="AO167" i="1"/>
  <c r="AU167" i="1"/>
  <c r="AO155" i="1"/>
  <c r="AS146" i="1"/>
  <c r="BB146" i="1" s="1"/>
  <c r="BC146" i="1" s="1"/>
  <c r="AO146" i="1"/>
  <c r="AO144" i="1"/>
  <c r="AS144" i="1"/>
  <c r="BB144" i="1" s="1"/>
  <c r="BC144" i="1" s="1"/>
  <c r="AS142" i="1"/>
  <c r="BB142" i="1" s="1"/>
  <c r="BC142" i="1" s="1"/>
  <c r="AO142" i="1"/>
  <c r="AP142" i="1" s="1"/>
  <c r="AU141" i="1"/>
  <c r="AO141" i="1"/>
  <c r="AS136" i="1"/>
  <c r="BB136" i="1" s="1"/>
  <c r="BC136" i="1" s="1"/>
  <c r="AO136" i="1"/>
  <c r="AS128" i="1"/>
  <c r="BB128" i="1" s="1"/>
  <c r="BC128" i="1" s="1"/>
  <c r="AO128" i="1"/>
  <c r="AP128" i="1" s="1"/>
  <c r="AU123" i="1"/>
  <c r="AO123" i="1"/>
  <c r="AO121" i="1"/>
  <c r="AU121" i="1"/>
  <c r="AS120" i="1"/>
  <c r="BB120" i="1" s="1"/>
  <c r="BC120" i="1" s="1"/>
  <c r="AO120" i="1"/>
  <c r="AU119" i="1"/>
  <c r="AO119" i="1"/>
  <c r="AS116" i="1"/>
  <c r="BB116" i="1" s="1"/>
  <c r="BC116" i="1" s="1"/>
  <c r="AO116" i="1"/>
  <c r="AS112" i="1"/>
  <c r="BB112" i="1" s="1"/>
  <c r="BC112" i="1" s="1"/>
  <c r="AO112" i="1"/>
  <c r="AS110" i="1"/>
  <c r="BB110" i="1" s="1"/>
  <c r="BC110" i="1" s="1"/>
  <c r="AO110" i="1"/>
  <c r="AP110" i="1" s="1"/>
  <c r="AS108" i="1"/>
  <c r="BB108" i="1" s="1"/>
  <c r="BC108" i="1" s="1"/>
  <c r="AO108" i="1"/>
  <c r="AU107" i="1"/>
  <c r="BB107" i="1" s="1"/>
  <c r="BC107" i="1" s="1"/>
  <c r="AO107" i="1"/>
  <c r="AU105" i="1"/>
  <c r="AO105" i="1"/>
  <c r="AU101" i="1"/>
  <c r="AO101" i="1"/>
  <c r="AS98" i="1"/>
  <c r="BB98" i="1" s="1"/>
  <c r="BC98" i="1" s="1"/>
  <c r="AO98" i="1"/>
  <c r="AU95" i="1"/>
  <c r="AO95" i="1"/>
  <c r="AS94" i="1"/>
  <c r="BB94" i="1" s="1"/>
  <c r="BC94" i="1" s="1"/>
  <c r="AO94" i="1"/>
  <c r="AS92" i="1"/>
  <c r="BB92" i="1" s="1"/>
  <c r="BC92" i="1" s="1"/>
  <c r="AO92" i="1"/>
  <c r="AO91" i="1"/>
  <c r="AS90" i="1"/>
  <c r="BB90" i="1" s="1"/>
  <c r="BC90" i="1" s="1"/>
  <c r="AO90" i="1"/>
  <c r="AO84" i="1"/>
  <c r="AP84" i="1" s="1"/>
  <c r="AS82" i="1"/>
  <c r="AO82" i="1"/>
  <c r="AO80" i="1"/>
  <c r="AP80" i="1" s="1"/>
  <c r="AO75" i="1"/>
  <c r="AS74" i="1"/>
  <c r="BB74" i="1" s="1"/>
  <c r="BC74" i="1" s="1"/>
  <c r="AO74" i="1"/>
  <c r="AU73" i="1"/>
  <c r="AO73" i="1"/>
  <c r="AS66" i="1"/>
  <c r="BB66" i="1" s="1"/>
  <c r="BC66" i="1" s="1"/>
  <c r="AO66" i="1"/>
  <c r="AO65" i="1"/>
  <c r="AU65" i="1"/>
  <c r="AO63" i="1"/>
  <c r="AP63" i="1" s="1"/>
  <c r="AO60" i="1"/>
  <c r="AS58" i="1"/>
  <c r="BB58" i="1" s="1"/>
  <c r="BC58" i="1" s="1"/>
  <c r="AO58" i="1"/>
  <c r="AU57" i="1"/>
  <c r="AO57" i="1"/>
  <c r="AS56" i="1"/>
  <c r="BB56" i="1" s="1"/>
  <c r="BC56" i="1" s="1"/>
  <c r="AO56" i="1"/>
  <c r="AO55" i="1"/>
  <c r="AU55" i="1"/>
  <c r="AS50" i="1"/>
  <c r="BB50" i="1" s="1"/>
  <c r="BC50" i="1" s="1"/>
  <c r="AO50" i="1"/>
  <c r="AS48" i="1"/>
  <c r="BB48" i="1" s="1"/>
  <c r="BC48" i="1" s="1"/>
  <c r="AO48" i="1"/>
  <c r="AS46" i="1"/>
  <c r="BB46" i="1" s="1"/>
  <c r="BC46" i="1" s="1"/>
  <c r="AO46" i="1"/>
  <c r="AO45" i="1"/>
  <c r="AU45" i="1"/>
  <c r="AS44" i="1"/>
  <c r="BB44" i="1" s="1"/>
  <c r="BC44" i="1" s="1"/>
  <c r="AO44" i="1"/>
  <c r="AU43" i="1"/>
  <c r="AO43" i="1"/>
  <c r="AU41" i="1"/>
  <c r="AO41" i="1"/>
  <c r="AO37" i="1"/>
  <c r="AU37" i="1"/>
  <c r="AO33" i="1"/>
  <c r="AU33" i="1"/>
  <c r="AO24" i="1"/>
  <c r="AS22" i="1"/>
  <c r="BB22" i="1" s="1"/>
  <c r="BC22" i="1" s="1"/>
  <c r="AO22" i="1"/>
  <c r="AO21" i="1"/>
  <c r="AU21" i="1"/>
  <c r="AO20" i="1"/>
  <c r="AS16" i="1"/>
  <c r="BB16" i="1" s="1"/>
  <c r="BC16" i="1" s="1"/>
  <c r="AO16" i="1"/>
  <c r="AO11" i="1"/>
  <c r="AS10" i="1"/>
  <c r="BB10" i="1" s="1"/>
  <c r="BC10" i="1" s="1"/>
  <c r="AO10" i="1"/>
  <c r="AO8" i="1"/>
  <c r="AS6" i="1"/>
  <c r="BB6" i="1" s="1"/>
  <c r="BC6" i="1" s="1"/>
  <c r="AO6" i="1"/>
  <c r="AS348" i="1"/>
  <c r="BB348" i="1" s="1"/>
  <c r="BC348" i="1" s="1"/>
  <c r="AO221" i="1"/>
  <c r="AP221" i="1" s="1"/>
  <c r="AO459" i="1"/>
  <c r="AU453" i="1"/>
  <c r="BB453" i="1" s="1"/>
  <c r="BC453" i="1" s="1"/>
  <c r="AS426" i="1"/>
  <c r="BB426" i="1" s="1"/>
  <c r="BC426" i="1" s="1"/>
  <c r="AO390" i="1"/>
  <c r="AO387" i="1"/>
  <c r="AO385" i="1"/>
  <c r="AO383" i="1"/>
  <c r="AO375" i="1"/>
  <c r="AO374" i="1"/>
  <c r="AO372" i="1"/>
  <c r="AO371" i="1"/>
  <c r="AO367" i="1"/>
  <c r="AP367" i="1" s="1"/>
  <c r="AO365" i="1"/>
  <c r="AO359" i="1"/>
  <c r="AO331" i="1"/>
  <c r="AP331" i="1" s="1"/>
  <c r="AO323" i="1"/>
  <c r="AO320" i="1"/>
  <c r="AO316" i="1"/>
  <c r="AO310" i="1"/>
  <c r="AO299" i="1"/>
  <c r="AO295" i="1"/>
  <c r="AO291" i="1"/>
  <c r="AO279" i="1"/>
  <c r="AO277" i="1"/>
  <c r="AO275" i="1"/>
  <c r="AO266" i="1"/>
  <c r="AO264" i="1"/>
  <c r="AO261" i="1"/>
  <c r="AO258" i="1"/>
  <c r="AO255" i="1"/>
  <c r="AO253" i="1"/>
  <c r="AO248" i="1"/>
  <c r="AO246" i="1"/>
  <c r="AO244" i="1"/>
  <c r="AO241" i="1"/>
  <c r="AP241" i="1" s="1"/>
  <c r="AO304" i="1"/>
  <c r="AO303" i="1"/>
  <c r="AO302" i="1"/>
  <c r="AO28" i="1"/>
  <c r="AP28" i="1" s="1"/>
  <c r="AO38" i="1"/>
  <c r="AO13" i="1"/>
  <c r="AO7" i="1"/>
  <c r="AO111" i="1"/>
  <c r="AO86" i="1"/>
  <c r="AO103" i="1"/>
  <c r="AO96" i="1"/>
  <c r="AP96" i="1" s="1"/>
  <c r="AO125" i="1"/>
  <c r="AO122" i="1"/>
  <c r="AO64" i="1"/>
  <c r="AO145" i="1"/>
  <c r="AP145" i="1" s="1"/>
  <c r="AO174" i="1"/>
  <c r="AU15" i="1"/>
  <c r="AS84" i="1"/>
  <c r="BB84" i="1" s="1"/>
  <c r="BC84" i="1" s="1"/>
  <c r="AU91" i="1"/>
  <c r="AU239" i="1"/>
  <c r="AU281" i="1"/>
  <c r="AU361" i="1"/>
  <c r="BB432" i="1"/>
  <c r="BC432" i="1" s="1"/>
  <c r="AO592" i="1"/>
  <c r="AP592" i="1" s="1"/>
  <c r="AP495" i="1"/>
  <c r="AO484" i="1"/>
  <c r="AP481" i="1"/>
  <c r="AO478" i="1"/>
  <c r="AO466" i="1"/>
  <c r="AP466" i="1" s="1"/>
  <c r="AO437" i="1"/>
  <c r="AU437" i="1"/>
  <c r="AS422" i="1"/>
  <c r="BB422" i="1" s="1"/>
  <c r="BC422" i="1" s="1"/>
  <c r="AO422" i="1"/>
  <c r="AO421" i="1"/>
  <c r="AU421" i="1"/>
  <c r="AU419" i="1"/>
  <c r="AO419" i="1"/>
  <c r="AO417" i="1"/>
  <c r="AU417" i="1"/>
  <c r="AO415" i="1"/>
  <c r="AU415" i="1"/>
  <c r="AU413" i="1"/>
  <c r="AO413" i="1"/>
  <c r="AS408" i="1"/>
  <c r="BB408" i="1" s="1"/>
  <c r="BC408" i="1" s="1"/>
  <c r="AO408" i="1"/>
  <c r="AO407" i="1"/>
  <c r="AU407" i="1"/>
  <c r="AO404" i="1"/>
  <c r="AP404" i="1" s="1"/>
  <c r="AO403" i="1"/>
  <c r="AU403" i="1"/>
  <c r="AO401" i="1"/>
  <c r="AU401" i="1"/>
  <c r="AO399" i="1"/>
  <c r="AU399" i="1"/>
  <c r="AO397" i="1"/>
  <c r="AU397" i="1"/>
  <c r="AO395" i="1"/>
  <c r="AU395" i="1"/>
  <c r="AS394" i="1"/>
  <c r="BB394" i="1" s="1"/>
  <c r="BC394" i="1" s="1"/>
  <c r="AO394" i="1"/>
  <c r="AS380" i="1"/>
  <c r="BB380" i="1" s="1"/>
  <c r="BC380" i="1" s="1"/>
  <c r="AO380" i="1"/>
  <c r="AS378" i="1"/>
  <c r="BB378" i="1" s="1"/>
  <c r="BC378" i="1" s="1"/>
  <c r="AO378" i="1"/>
  <c r="AP378" i="1" s="1"/>
  <c r="AS370" i="1"/>
  <c r="BB370" i="1" s="1"/>
  <c r="BC370" i="1" s="1"/>
  <c r="AO370" i="1"/>
  <c r="AO362" i="1"/>
  <c r="AS362" i="1"/>
  <c r="BB362" i="1" s="1"/>
  <c r="BC362" i="1" s="1"/>
  <c r="AS352" i="1"/>
  <c r="BB352" i="1" s="1"/>
  <c r="BC352" i="1" s="1"/>
  <c r="AO352" i="1"/>
  <c r="AU351" i="1"/>
  <c r="AO351" i="1"/>
  <c r="AO346" i="1"/>
  <c r="AS346" i="1"/>
  <c r="BB346" i="1" s="1"/>
  <c r="BC346" i="1" s="1"/>
  <c r="AO345" i="1"/>
  <c r="AU345" i="1"/>
  <c r="BB345" i="1" s="1"/>
  <c r="BC345" i="1" s="1"/>
  <c r="AO344" i="1"/>
  <c r="AS344" i="1"/>
  <c r="BB344" i="1" s="1"/>
  <c r="BC344" i="1" s="1"/>
  <c r="AU343" i="1"/>
  <c r="AO343" i="1"/>
  <c r="AU337" i="1"/>
  <c r="AO337" i="1"/>
  <c r="AU335" i="1"/>
  <c r="AO335" i="1"/>
  <c r="AU325" i="1"/>
  <c r="AO325" i="1"/>
  <c r="AO319" i="1"/>
  <c r="AU319" i="1"/>
  <c r="AO306" i="1"/>
  <c r="AS306" i="1"/>
  <c r="BB306" i="1" s="1"/>
  <c r="BC306" i="1" s="1"/>
  <c r="AO305" i="1"/>
  <c r="AU305" i="1"/>
  <c r="AO287" i="1"/>
  <c r="AU287" i="1"/>
  <c r="AS284" i="1"/>
  <c r="BB284" i="1" s="1"/>
  <c r="BC284" i="1" s="1"/>
  <c r="AO284" i="1"/>
  <c r="AU271" i="1"/>
  <c r="AO271" i="1"/>
  <c r="AS268" i="1"/>
  <c r="BB268" i="1" s="1"/>
  <c r="BC268" i="1" s="1"/>
  <c r="AO268" i="1"/>
  <c r="AP268" i="1" s="1"/>
  <c r="AU233" i="1"/>
  <c r="AO233" i="1"/>
  <c r="AS230" i="1"/>
  <c r="BB230" i="1" s="1"/>
  <c r="AO230" i="1"/>
  <c r="AU225" i="1"/>
  <c r="AO225" i="1"/>
  <c r="AS224" i="1"/>
  <c r="BB224" i="1" s="1"/>
  <c r="BC224" i="1" s="1"/>
  <c r="AO224" i="1"/>
  <c r="AP224" i="1" s="1"/>
  <c r="AS220" i="1"/>
  <c r="BB220" i="1" s="1"/>
  <c r="BC220" i="1" s="1"/>
  <c r="AO220" i="1"/>
  <c r="AU219" i="1"/>
  <c r="AO219" i="1"/>
  <c r="AO216" i="1"/>
  <c r="AP216" i="1" s="1"/>
  <c r="AO215" i="1"/>
  <c r="AP215" i="1" s="1"/>
  <c r="AP213" i="1"/>
  <c r="AO210" i="1"/>
  <c r="AP210" i="1" s="1"/>
  <c r="AO204" i="1"/>
  <c r="AO198" i="1"/>
  <c r="AO194" i="1"/>
  <c r="AO187" i="1"/>
  <c r="AO184" i="1"/>
  <c r="AP184" i="1" s="1"/>
  <c r="AO180" i="1"/>
  <c r="AS178" i="1"/>
  <c r="BB178" i="1" s="1"/>
  <c r="BC178" i="1" s="1"/>
  <c r="AO178" i="1"/>
  <c r="AU169" i="1"/>
  <c r="AO169" i="1"/>
  <c r="AS166" i="1"/>
  <c r="BB166" i="1" s="1"/>
  <c r="BC166" i="1" s="1"/>
  <c r="AO166" i="1"/>
  <c r="AP166" i="1" s="1"/>
  <c r="AU165" i="1"/>
  <c r="AO165" i="1"/>
  <c r="AS164" i="1"/>
  <c r="BB164" i="1" s="1"/>
  <c r="BC164" i="1" s="1"/>
  <c r="AO164" i="1"/>
  <c r="AP164" i="1" s="1"/>
  <c r="AU161" i="1"/>
  <c r="AO161" i="1"/>
  <c r="AS154" i="1"/>
  <c r="BB154" i="1" s="1"/>
  <c r="BC154" i="1" s="1"/>
  <c r="AO154" i="1"/>
  <c r="AP154" i="1" s="1"/>
  <c r="AO151" i="1"/>
  <c r="AP151" i="1" s="1"/>
  <c r="AU151" i="1"/>
  <c r="AU149" i="1"/>
  <c r="AO149" i="1"/>
  <c r="AU139" i="1"/>
  <c r="AO139" i="1"/>
  <c r="AS132" i="1"/>
  <c r="BB132" i="1" s="1"/>
  <c r="BC132" i="1" s="1"/>
  <c r="AO132" i="1"/>
  <c r="AS130" i="1"/>
  <c r="BB130" i="1" s="1"/>
  <c r="BC130" i="1" s="1"/>
  <c r="AO130" i="1"/>
  <c r="AP130" i="1" s="1"/>
  <c r="AO129" i="1"/>
  <c r="AU129" i="1"/>
  <c r="AO126" i="1"/>
  <c r="AS126" i="1"/>
  <c r="BB126" i="1" s="1"/>
  <c r="BC126" i="1" s="1"/>
  <c r="AO113" i="1"/>
  <c r="AU113" i="1"/>
  <c r="AS104" i="1"/>
  <c r="BB104" i="1" s="1"/>
  <c r="BC104" i="1" s="1"/>
  <c r="AO104" i="1"/>
  <c r="AS102" i="1"/>
  <c r="BB102" i="1" s="1"/>
  <c r="BC102" i="1" s="1"/>
  <c r="AO102" i="1"/>
  <c r="AP102" i="1" s="1"/>
  <c r="AU89" i="1"/>
  <c r="AO89" i="1"/>
  <c r="AU85" i="1"/>
  <c r="AO85" i="1"/>
  <c r="AO83" i="1"/>
  <c r="AP83" i="1" s="1"/>
  <c r="AO79" i="1"/>
  <c r="AO72" i="1"/>
  <c r="AO71" i="1"/>
  <c r="AO68" i="1"/>
  <c r="AO62" i="1"/>
  <c r="AS62" i="1"/>
  <c r="BB62" i="1" s="1"/>
  <c r="BC62" i="1" s="1"/>
  <c r="AU53" i="1"/>
  <c r="AO53" i="1"/>
  <c r="AO52" i="1"/>
  <c r="AS52" i="1"/>
  <c r="BB52" i="1" s="1"/>
  <c r="BC52" i="1" s="1"/>
  <c r="AO51" i="1"/>
  <c r="AU51" i="1"/>
  <c r="AS40" i="1"/>
  <c r="BB40" i="1" s="1"/>
  <c r="BC40" i="1" s="1"/>
  <c r="AO40" i="1"/>
  <c r="AU35" i="1"/>
  <c r="AO35" i="1"/>
  <c r="AU31" i="1"/>
  <c r="AO31" i="1"/>
  <c r="AO29" i="1"/>
  <c r="AU29" i="1"/>
  <c r="AU27" i="1"/>
  <c r="AO27" i="1"/>
  <c r="AU19" i="1"/>
  <c r="AO19" i="1"/>
  <c r="AS14" i="1"/>
  <c r="BB14" i="1" s="1"/>
  <c r="BC14" i="1" s="1"/>
  <c r="AO14" i="1"/>
  <c r="CY321" i="1"/>
  <c r="CY228" i="1"/>
  <c r="AO218" i="1"/>
  <c r="BB454" i="1"/>
  <c r="BC454" i="1" s="1"/>
  <c r="AS446" i="1"/>
  <c r="BB446" i="1" s="1"/>
  <c r="BC446" i="1" s="1"/>
  <c r="AS436" i="1"/>
  <c r="BB436" i="1" s="1"/>
  <c r="BC436" i="1" s="1"/>
  <c r="AS430" i="1"/>
  <c r="BB430" i="1" s="1"/>
  <c r="BC430" i="1" s="1"/>
  <c r="AS428" i="1"/>
  <c r="BB428" i="1" s="1"/>
  <c r="BC428" i="1" s="1"/>
  <c r="AO358" i="1"/>
  <c r="AO327" i="1"/>
  <c r="AO298" i="1"/>
  <c r="AO294" i="1"/>
  <c r="AO283" i="1"/>
  <c r="AO270" i="1"/>
  <c r="AP270" i="1" s="1"/>
  <c r="AO257" i="1"/>
  <c r="AO234" i="1"/>
  <c r="AO227" i="1"/>
  <c r="AP227" i="1" s="1"/>
  <c r="AO30" i="1"/>
  <c r="AO25" i="1"/>
  <c r="AO18" i="1"/>
  <c r="AO159" i="1"/>
  <c r="AO150" i="1"/>
  <c r="AO88" i="1"/>
  <c r="AO99" i="1"/>
  <c r="AO100" i="1"/>
  <c r="AO124" i="1"/>
  <c r="AO70" i="1"/>
  <c r="AO42" i="1"/>
  <c r="AO54" i="1"/>
  <c r="AO76" i="1"/>
  <c r="AO77" i="1"/>
  <c r="AP77" i="1" s="1"/>
  <c r="AO78" i="1"/>
  <c r="AO137" i="1"/>
  <c r="AO138" i="1"/>
  <c r="AO143" i="1"/>
  <c r="AO148" i="1"/>
  <c r="AO163" i="1"/>
  <c r="AO160" i="1"/>
  <c r="AO170" i="1"/>
  <c r="AO223" i="1"/>
  <c r="AS24" i="1"/>
  <c r="BB24" i="1" s="1"/>
  <c r="BC24" i="1" s="1"/>
  <c r="AU67" i="1"/>
  <c r="AS80" i="1"/>
  <c r="BB80" i="1" s="1"/>
  <c r="BC80" i="1" s="1"/>
  <c r="AU83" i="1"/>
  <c r="AS152" i="1"/>
  <c r="BB152" i="1" s="1"/>
  <c r="BC152" i="1" s="1"/>
  <c r="AU245" i="1"/>
  <c r="AS252" i="1"/>
  <c r="BB252" i="1" s="1"/>
  <c r="BC252" i="1" s="1"/>
  <c r="AS290" i="1"/>
  <c r="BB290" i="1" s="1"/>
  <c r="BC290" i="1" s="1"/>
  <c r="AS366" i="1"/>
  <c r="BB366" i="1" s="1"/>
  <c r="BC366" i="1" s="1"/>
  <c r="AS404" i="1"/>
  <c r="BB404" i="1" s="1"/>
  <c r="BC404" i="1" s="1"/>
  <c r="AO602" i="1"/>
  <c r="AP602" i="1" s="1"/>
  <c r="AO582" i="1"/>
  <c r="AP582" i="1" s="1"/>
  <c r="AO570" i="1"/>
  <c r="AP570" i="1" s="1"/>
  <c r="AO486" i="1"/>
  <c r="AO479" i="1"/>
  <c r="AS440" i="1"/>
  <c r="BB440" i="1" s="1"/>
  <c r="BC440" i="1" s="1"/>
  <c r="AO440" i="1"/>
  <c r="AU439" i="1"/>
  <c r="AO439" i="1"/>
  <c r="AO425" i="1"/>
  <c r="AU425" i="1"/>
  <c r="AS424" i="1"/>
  <c r="BB424" i="1" s="1"/>
  <c r="BC424" i="1" s="1"/>
  <c r="AO424" i="1"/>
  <c r="AO423" i="1"/>
  <c r="AU423" i="1"/>
  <c r="AS418" i="1"/>
  <c r="BB418" i="1" s="1"/>
  <c r="BC418" i="1" s="1"/>
  <c r="AO418" i="1"/>
  <c r="AS416" i="1"/>
  <c r="BB416" i="1" s="1"/>
  <c r="BC416" i="1" s="1"/>
  <c r="AO416" i="1"/>
  <c r="AS414" i="1"/>
  <c r="BB414" i="1" s="1"/>
  <c r="BC414" i="1" s="1"/>
  <c r="AO414" i="1"/>
  <c r="AS412" i="1"/>
  <c r="BB412" i="1" s="1"/>
  <c r="BC412" i="1" s="1"/>
  <c r="AO412" i="1"/>
  <c r="AU411" i="1"/>
  <c r="AO411" i="1"/>
  <c r="AU409" i="1"/>
  <c r="AO409" i="1"/>
  <c r="AO405" i="1"/>
  <c r="AU405" i="1"/>
  <c r="AS400" i="1"/>
  <c r="BB400" i="1" s="1"/>
  <c r="BC400" i="1" s="1"/>
  <c r="AO400" i="1"/>
  <c r="AS398" i="1"/>
  <c r="BB398" i="1" s="1"/>
  <c r="BC398" i="1" s="1"/>
  <c r="AO398" i="1"/>
  <c r="AS396" i="1"/>
  <c r="BB396" i="1" s="1"/>
  <c r="BC396" i="1" s="1"/>
  <c r="AO396" i="1"/>
  <c r="AU381" i="1"/>
  <c r="AO381" i="1"/>
  <c r="AP381" i="1" s="1"/>
  <c r="AO379" i="1"/>
  <c r="AU379" i="1"/>
  <c r="AU377" i="1"/>
  <c r="AO377" i="1"/>
  <c r="AU369" i="1"/>
  <c r="AO369" i="1"/>
  <c r="AO363" i="1"/>
  <c r="AU363" i="1"/>
  <c r="AS356" i="1"/>
  <c r="BB356" i="1" s="1"/>
  <c r="BC356" i="1" s="1"/>
  <c r="AO356" i="1"/>
  <c r="AU355" i="1"/>
  <c r="AO355" i="1"/>
  <c r="AU353" i="1"/>
  <c r="AO353" i="1"/>
  <c r="AP353" i="1" s="1"/>
  <c r="AS350" i="1"/>
  <c r="BB350" i="1" s="1"/>
  <c r="BC350" i="1" s="1"/>
  <c r="AO350" i="1"/>
  <c r="AU347" i="1"/>
  <c r="AO347" i="1"/>
  <c r="AO342" i="1"/>
  <c r="AS342" i="1"/>
  <c r="BB342" i="1" s="1"/>
  <c r="BC342" i="1" s="1"/>
  <c r="AU341" i="1"/>
  <c r="AO341" i="1"/>
  <c r="AU339" i="1"/>
  <c r="AO339" i="1"/>
  <c r="AS338" i="1"/>
  <c r="BB338" i="1" s="1"/>
  <c r="BC338" i="1" s="1"/>
  <c r="AO338" i="1"/>
  <c r="BB336" i="1"/>
  <c r="BC336" i="1" s="1"/>
  <c r="AS334" i="1"/>
  <c r="BB334" i="1" s="1"/>
  <c r="BC334" i="1" s="1"/>
  <c r="AO334" i="1"/>
  <c r="AO329" i="1"/>
  <c r="AU329" i="1"/>
  <c r="AO318" i="1"/>
  <c r="AS318" i="1"/>
  <c r="BB318" i="1" s="1"/>
  <c r="BC318" i="1" s="1"/>
  <c r="AU315" i="1"/>
  <c r="AO315" i="1"/>
  <c r="AU313" i="1"/>
  <c r="AO313" i="1"/>
  <c r="AO309" i="1"/>
  <c r="AO307" i="1"/>
  <c r="AO289" i="1"/>
  <c r="AP289" i="1" s="1"/>
  <c r="AU289" i="1"/>
  <c r="AO286" i="1"/>
  <c r="AS286" i="1"/>
  <c r="BB286" i="1" s="1"/>
  <c r="BC286" i="1" s="1"/>
  <c r="AS274" i="1"/>
  <c r="BB274" i="1" s="1"/>
  <c r="BC274" i="1" s="1"/>
  <c r="AO274" i="1"/>
  <c r="AS272" i="1"/>
  <c r="BB272" i="1" s="1"/>
  <c r="BC272" i="1" s="1"/>
  <c r="AO272" i="1"/>
  <c r="AO267" i="1"/>
  <c r="AU267" i="1"/>
  <c r="AO251" i="1"/>
  <c r="AU251" i="1"/>
  <c r="AS250" i="1"/>
  <c r="BB250" i="1" s="1"/>
  <c r="BC250" i="1" s="1"/>
  <c r="AO250" i="1"/>
  <c r="AU249" i="1"/>
  <c r="AO249" i="1"/>
  <c r="AU237" i="1"/>
  <c r="AO237" i="1"/>
  <c r="AO214" i="1"/>
  <c r="AO208" i="1"/>
  <c r="AO206" i="1"/>
  <c r="AO192" i="1"/>
  <c r="AO188" i="1"/>
  <c r="AS176" i="1"/>
  <c r="BB176" i="1" s="1"/>
  <c r="BC176" i="1" s="1"/>
  <c r="AO176" i="1"/>
  <c r="AO175" i="1"/>
  <c r="AS172" i="1"/>
  <c r="BB172" i="1" s="1"/>
  <c r="BC172" i="1" s="1"/>
  <c r="AO172" i="1"/>
  <c r="AS162" i="1"/>
  <c r="BB162" i="1" s="1"/>
  <c r="BC162" i="1" s="1"/>
  <c r="AO162" i="1"/>
  <c r="AS158" i="1"/>
  <c r="BB158" i="1" s="1"/>
  <c r="BC158" i="1" s="1"/>
  <c r="AO158" i="1"/>
  <c r="AS156" i="1"/>
  <c r="BB156" i="1" s="1"/>
  <c r="BC156" i="1" s="1"/>
  <c r="AO156" i="1"/>
  <c r="AU153" i="1"/>
  <c r="AO153" i="1"/>
  <c r="AU147" i="1"/>
  <c r="AO147" i="1"/>
  <c r="AS140" i="1"/>
  <c r="BB140" i="1" s="1"/>
  <c r="BC140" i="1" s="1"/>
  <c r="AO140" i="1"/>
  <c r="AP140" i="1" s="1"/>
  <c r="AU135" i="1"/>
  <c r="AO135" i="1"/>
  <c r="AO134" i="1"/>
  <c r="AS134" i="1"/>
  <c r="BB134" i="1" s="1"/>
  <c r="BC134" i="1" s="1"/>
  <c r="CY499" i="1"/>
  <c r="AO222" i="1"/>
  <c r="AU427" i="1"/>
  <c r="AO392" i="1"/>
  <c r="AO388" i="1"/>
  <c r="AO386" i="1"/>
  <c r="AO384" i="1"/>
  <c r="AO382" i="1"/>
  <c r="AP382" i="1" s="1"/>
  <c r="AO368" i="1"/>
  <c r="AO357" i="1"/>
  <c r="AO324" i="1"/>
  <c r="AO322" i="1"/>
  <c r="AO312" i="1"/>
  <c r="AO297" i="1"/>
  <c r="AO293" i="1"/>
  <c r="AO280" i="1"/>
  <c r="AP280" i="1" s="1"/>
  <c r="AO278" i="1"/>
  <c r="AP278" i="1" s="1"/>
  <c r="AO276" i="1"/>
  <c r="AO269" i="1"/>
  <c r="AO265" i="1"/>
  <c r="AO263" i="1"/>
  <c r="AO260" i="1"/>
  <c r="AO254" i="1"/>
  <c r="AO247" i="1"/>
  <c r="AO242" i="1"/>
  <c r="AO240" i="1"/>
  <c r="AO34" i="1"/>
  <c r="AO17" i="1"/>
  <c r="AO9" i="1"/>
  <c r="AO93" i="1"/>
  <c r="AO131" i="1"/>
  <c r="AO127" i="1"/>
  <c r="AO61" i="1"/>
  <c r="AO36" i="1"/>
  <c r="AO49" i="1"/>
  <c r="AO106" i="1"/>
  <c r="AO117" i="1"/>
  <c r="AP117" i="1" s="1"/>
  <c r="AO133" i="1"/>
  <c r="AO177" i="1"/>
  <c r="AP177" i="1" s="1"/>
  <c r="AS20" i="1"/>
  <c r="BB20" i="1" s="1"/>
  <c r="BC20" i="1" s="1"/>
  <c r="AS60" i="1"/>
  <c r="BB60" i="1" s="1"/>
  <c r="BC60" i="1" s="1"/>
  <c r="AU63" i="1"/>
  <c r="AU79" i="1"/>
  <c r="AU87" i="1"/>
  <c r="AU155" i="1"/>
  <c r="AO336" i="1"/>
  <c r="AO393" i="1"/>
  <c r="BB148" i="1"/>
  <c r="BC148" i="1" s="1"/>
  <c r="BB160" i="1"/>
  <c r="BC160" i="1" s="1"/>
  <c r="BB302" i="1"/>
  <c r="BC302" i="1" s="1"/>
  <c r="AO608" i="1"/>
  <c r="AP608" i="1" s="1"/>
  <c r="AO607" i="1"/>
  <c r="AP607" i="1" s="1"/>
  <c r="AO598" i="1"/>
  <c r="AP598" i="1" s="1"/>
  <c r="AO596" i="1"/>
  <c r="AP596" i="1" s="1"/>
  <c r="AO587" i="1"/>
  <c r="AP587" i="1" s="1"/>
  <c r="AO586" i="1"/>
  <c r="AP586" i="1" s="1"/>
  <c r="AO576" i="1"/>
  <c r="AP576" i="1" s="1"/>
  <c r="AO575" i="1"/>
  <c r="AP575" i="1" s="1"/>
  <c r="AO566" i="1"/>
  <c r="AP566" i="1" s="1"/>
  <c r="AO564" i="1"/>
  <c r="AP564" i="1" s="1"/>
  <c r="AO616" i="1"/>
  <c r="AP616" i="1" s="1"/>
  <c r="AO615" i="1"/>
  <c r="AP615" i="1" s="1"/>
  <c r="AO611" i="1"/>
  <c r="AP611" i="1" s="1"/>
  <c r="AO610" i="1"/>
  <c r="AP610" i="1" s="1"/>
  <c r="AO606" i="1"/>
  <c r="AP606" i="1" s="1"/>
  <c r="AO604" i="1"/>
  <c r="AP604" i="1" s="1"/>
  <c r="AO601" i="1"/>
  <c r="AP601" i="1" s="1"/>
  <c r="AO600" i="1"/>
  <c r="AP600" i="1" s="1"/>
  <c r="AO599" i="1"/>
  <c r="AP599" i="1" s="1"/>
  <c r="AO597" i="1"/>
  <c r="AP597" i="1" s="1"/>
  <c r="AO595" i="1"/>
  <c r="AP595" i="1" s="1"/>
  <c r="AO594" i="1"/>
  <c r="AP594" i="1" s="1"/>
  <c r="AO593" i="1"/>
  <c r="AP593" i="1" s="1"/>
  <c r="AO590" i="1"/>
  <c r="AP590" i="1" s="1"/>
  <c r="AO589" i="1"/>
  <c r="AP589" i="1" s="1"/>
  <c r="AO588" i="1"/>
  <c r="AP588" i="1" s="1"/>
  <c r="AO585" i="1"/>
  <c r="AP585" i="1" s="1"/>
  <c r="AO584" i="1"/>
  <c r="AP584" i="1" s="1"/>
  <c r="AO583" i="1"/>
  <c r="AP583" i="1" s="1"/>
  <c r="AO581" i="1"/>
  <c r="AP581" i="1" s="1"/>
  <c r="AO579" i="1"/>
  <c r="AP579" i="1" s="1"/>
  <c r="AO578" i="1"/>
  <c r="AP578" i="1" s="1"/>
  <c r="AO577" i="1"/>
  <c r="AP577" i="1" s="1"/>
  <c r="AO574" i="1"/>
  <c r="AP574" i="1" s="1"/>
  <c r="AO573" i="1"/>
  <c r="AP573" i="1" s="1"/>
  <c r="AO572" i="1"/>
  <c r="AP572" i="1" s="1"/>
  <c r="AO569" i="1"/>
  <c r="AP569" i="1" s="1"/>
  <c r="AO568" i="1"/>
  <c r="AP568" i="1" s="1"/>
  <c r="AO567" i="1"/>
  <c r="AP567" i="1" s="1"/>
  <c r="AO565" i="1"/>
  <c r="AP565" i="1" s="1"/>
  <c r="AO563" i="1"/>
  <c r="AP563" i="1" s="1"/>
  <c r="AO562" i="1"/>
  <c r="AP562" i="1" s="1"/>
  <c r="AO561" i="1"/>
  <c r="AP561" i="1" s="1"/>
  <c r="AO529" i="1"/>
  <c r="AO522" i="1"/>
  <c r="AO465" i="1"/>
  <c r="AO461" i="1"/>
  <c r="AO460" i="1"/>
  <c r="AO441" i="1"/>
  <c r="BB363" i="1"/>
  <c r="BC363" i="1" s="1"/>
  <c r="AO494" i="1"/>
  <c r="AO489" i="1"/>
  <c r="AO488" i="1"/>
  <c r="AO487" i="1"/>
  <c r="AO477" i="1"/>
  <c r="AO464" i="1"/>
  <c r="AR456" i="1"/>
  <c r="BB456" i="1" s="1"/>
  <c r="BC456" i="1" s="1"/>
  <c r="AR488" i="1"/>
  <c r="BB488" i="1" s="1"/>
  <c r="BC488" i="1" s="1"/>
  <c r="AO617" i="1"/>
  <c r="AP617" i="1" s="1"/>
  <c r="AO613" i="1"/>
  <c r="AP613" i="1" s="1"/>
  <c r="AO609" i="1"/>
  <c r="AP609" i="1" s="1"/>
  <c r="AO605" i="1"/>
  <c r="AP605" i="1" s="1"/>
  <c r="AO4" i="1"/>
  <c r="AP4" i="1" s="1"/>
  <c r="BB4" i="1"/>
  <c r="BC4" i="1" s="1"/>
  <c r="BB565" i="1"/>
  <c r="BC565" i="1" s="1"/>
  <c r="BB562" i="1"/>
  <c r="BC562" i="1" s="1"/>
  <c r="CM567" i="1"/>
  <c r="BO567" i="1"/>
  <c r="CA567" i="1"/>
  <c r="BB566" i="1"/>
  <c r="BC566" i="1" s="1"/>
  <c r="BB563" i="1"/>
  <c r="BC563" i="1" s="1"/>
  <c r="CY532" i="1"/>
  <c r="CY472" i="1"/>
  <c r="BB332" i="1"/>
  <c r="BC332" i="1" s="1"/>
  <c r="BB561" i="1"/>
  <c r="BC561" i="1" s="1"/>
  <c r="BB567" i="1"/>
  <c r="BC567" i="1" s="1"/>
  <c r="CY236" i="1"/>
  <c r="CA563" i="1"/>
  <c r="CM563" i="1"/>
  <c r="CY493" i="1"/>
  <c r="BB451" i="1"/>
  <c r="BC451" i="1" s="1"/>
  <c r="CY96" i="1"/>
  <c r="CY433" i="1"/>
  <c r="CY203" i="1"/>
  <c r="BC234" i="1"/>
  <c r="AR457" i="1"/>
  <c r="BB457" i="1" s="1"/>
  <c r="BC457" i="1" s="1"/>
  <c r="CN1" i="1"/>
  <c r="BB75" i="1"/>
  <c r="BC75" i="1" s="1"/>
  <c r="BB76" i="1"/>
  <c r="BC76" i="1" s="1"/>
  <c r="BB77" i="1"/>
  <c r="BC77" i="1" s="1"/>
  <c r="BB78" i="1"/>
  <c r="BC78" i="1" s="1"/>
  <c r="BB79" i="1"/>
  <c r="BC79" i="1" s="1"/>
  <c r="BB82" i="1"/>
  <c r="BC82" i="1" s="1"/>
  <c r="BB83" i="1"/>
  <c r="BC83" i="1" s="1"/>
  <c r="BB91" i="1"/>
  <c r="BC91" i="1" s="1"/>
  <c r="BB105" i="1"/>
  <c r="BC105" i="1" s="1"/>
  <c r="BB106" i="1"/>
  <c r="BC106" i="1" s="1"/>
  <c r="BB115" i="1"/>
  <c r="BC115" i="1" s="1"/>
  <c r="BB133" i="1"/>
  <c r="BC133" i="1" s="1"/>
  <c r="BB135" i="1"/>
  <c r="BC135" i="1" s="1"/>
  <c r="BB137" i="1"/>
  <c r="BC137" i="1" s="1"/>
  <c r="BB138" i="1"/>
  <c r="BC138" i="1" s="1"/>
  <c r="BB139" i="1"/>
  <c r="BC139" i="1" s="1"/>
  <c r="BB141" i="1"/>
  <c r="BC141" i="1" s="1"/>
  <c r="BB143" i="1"/>
  <c r="BC143" i="1" s="1"/>
  <c r="BB147" i="1"/>
  <c r="BC147" i="1" s="1"/>
  <c r="BB149" i="1"/>
  <c r="BC149" i="1" s="1"/>
  <c r="BB153" i="1"/>
  <c r="BC153" i="1" s="1"/>
  <c r="BB155" i="1"/>
  <c r="BC155" i="1" s="1"/>
  <c r="BB157" i="1"/>
  <c r="BC157" i="1" s="1"/>
  <c r="BB165" i="1"/>
  <c r="BC165" i="1" s="1"/>
  <c r="BB169" i="1"/>
  <c r="BC169" i="1" s="1"/>
  <c r="BB170" i="1"/>
  <c r="BC170" i="1" s="1"/>
  <c r="BB171" i="1"/>
  <c r="BC171" i="1" s="1"/>
  <c r="BB173" i="1"/>
  <c r="BC173" i="1" s="1"/>
  <c r="BB174" i="1"/>
  <c r="BC174" i="1" s="1"/>
  <c r="BB177" i="1"/>
  <c r="BC177" i="1" s="1"/>
  <c r="BB251" i="1"/>
  <c r="BC251" i="1" s="1"/>
  <c r="BB325" i="1"/>
  <c r="BC325" i="1" s="1"/>
  <c r="BB409" i="1"/>
  <c r="BC409" i="1" s="1"/>
  <c r="BB223" i="1"/>
  <c r="BC223" i="1" s="1"/>
  <c r="BB225" i="1"/>
  <c r="BC225" i="1" s="1"/>
  <c r="BB232" i="1"/>
  <c r="BC232" i="1" s="1"/>
  <c r="BB233" i="1"/>
  <c r="BC233" i="1" s="1"/>
  <c r="BB237" i="1"/>
  <c r="BC237" i="1" s="1"/>
  <c r="BB372" i="1"/>
  <c r="BC372" i="1" s="1"/>
  <c r="BB403" i="1"/>
  <c r="BC403" i="1" s="1"/>
  <c r="BB369" i="1"/>
  <c r="BC369" i="1" s="1"/>
  <c r="BB335" i="1"/>
  <c r="BC335" i="1" s="1"/>
  <c r="BB411" i="1"/>
  <c r="BC411" i="1" s="1"/>
  <c r="BB351" i="1"/>
  <c r="BC351" i="1" s="1"/>
  <c r="BB397" i="1"/>
  <c r="BC397" i="1" s="1"/>
  <c r="BB413" i="1"/>
  <c r="BC413" i="1" s="1"/>
  <c r="BB219" i="1"/>
  <c r="BC219" i="1" s="1"/>
  <c r="BB231" i="1"/>
  <c r="BC231" i="1" s="1"/>
  <c r="BB267" i="1"/>
  <c r="BC267" i="1" s="1"/>
  <c r="BB304" i="1"/>
  <c r="BC304" i="1" s="1"/>
  <c r="BB347" i="1"/>
  <c r="BC347" i="1" s="1"/>
  <c r="BB353" i="1"/>
  <c r="BC353" i="1" s="1"/>
  <c r="BB355" i="1"/>
  <c r="BC355" i="1" s="1"/>
  <c r="BB401" i="1"/>
  <c r="BC401" i="1" s="1"/>
  <c r="BD576" i="1"/>
  <c r="CY84" i="1"/>
  <c r="CY183" i="1"/>
  <c r="BB249" i="1"/>
  <c r="BC249" i="1" s="1"/>
  <c r="CY171" i="1"/>
  <c r="BB271" i="1"/>
  <c r="BC271" i="1" s="1"/>
  <c r="BB273" i="1"/>
  <c r="BC273" i="1" s="1"/>
  <c r="BB315" i="1"/>
  <c r="BC315" i="1" s="1"/>
  <c r="BB329" i="1"/>
  <c r="BC329" i="1" s="1"/>
  <c r="BB373" i="1"/>
  <c r="BC373" i="1" s="1"/>
  <c r="BB381" i="1"/>
  <c r="BC381" i="1" s="1"/>
  <c r="BB415" i="1"/>
  <c r="BC415" i="1" s="1"/>
  <c r="BB437" i="1"/>
  <c r="BC437" i="1" s="1"/>
  <c r="BB425" i="1"/>
  <c r="BC425" i="1" s="1"/>
  <c r="BB307" i="1"/>
  <c r="BC307" i="1" s="1"/>
  <c r="BB313" i="1"/>
  <c r="BC313" i="1" s="1"/>
  <c r="BB339" i="1"/>
  <c r="BC339" i="1" s="1"/>
  <c r="BB349" i="1"/>
  <c r="BC349" i="1" s="1"/>
  <c r="BB421" i="1"/>
  <c r="BC421" i="1" s="1"/>
  <c r="CY28" i="1" l="1"/>
  <c r="AP47" i="1"/>
  <c r="CY568" i="1"/>
  <c r="AP152" i="1"/>
  <c r="CY235" i="1"/>
  <c r="CY457" i="1"/>
  <c r="AP500" i="1"/>
  <c r="CY501" i="1"/>
  <c r="AP621" i="1"/>
  <c r="CY145" i="1"/>
  <c r="CY376" i="1"/>
  <c r="AP168" i="1"/>
  <c r="AP534" i="1"/>
  <c r="Q648" i="1"/>
  <c r="R648" i="1" s="1"/>
  <c r="CY245" i="1"/>
  <c r="CY533" i="1"/>
  <c r="AP545" i="1"/>
  <c r="CY549" i="1"/>
  <c r="CY506" i="1"/>
  <c r="CY262" i="1"/>
  <c r="AP512" i="1"/>
  <c r="CY389" i="1"/>
  <c r="CY463" i="1"/>
  <c r="CY209" i="1"/>
  <c r="AP427" i="1"/>
  <c r="CY466" i="1"/>
  <c r="CY81" i="1"/>
  <c r="CY428" i="1"/>
  <c r="CY476" i="1"/>
  <c r="CY508" i="1"/>
  <c r="CY202" i="1"/>
  <c r="AP546" i="1"/>
  <c r="CY436" i="1"/>
  <c r="CY550" i="1"/>
  <c r="CY541" i="1"/>
  <c r="CY115" i="1"/>
  <c r="AP558" i="1"/>
  <c r="CY166" i="1"/>
  <c r="CY189" i="1"/>
  <c r="CY543" i="1"/>
  <c r="CY87" i="1"/>
  <c r="CY195" i="1"/>
  <c r="CY252" i="1"/>
  <c r="CY498" i="1"/>
  <c r="AP503" i="1"/>
  <c r="CY229" i="1"/>
  <c r="BD579" i="1" s="1"/>
  <c r="CY525" i="1"/>
  <c r="CY496" i="1"/>
  <c r="AP491" i="1"/>
  <c r="CY59" i="1"/>
  <c r="CY483" i="1"/>
  <c r="AP226" i="1"/>
  <c r="CY526" i="1"/>
  <c r="CY507" i="1"/>
  <c r="CY205" i="1"/>
  <c r="CY467" i="1"/>
  <c r="CY540" i="1"/>
  <c r="CY435" i="1"/>
  <c r="AS584" i="1"/>
  <c r="AY584" i="1"/>
  <c r="AW584" i="1"/>
  <c r="AR584" i="1"/>
  <c r="CY564" i="1"/>
  <c r="Q649" i="1"/>
  <c r="R649" i="1" s="1"/>
  <c r="CY566" i="1"/>
  <c r="Q651" i="1"/>
  <c r="R651" i="1" s="1"/>
  <c r="CY63" i="1"/>
  <c r="CY520" i="1"/>
  <c r="CY429" i="1"/>
  <c r="AP514" i="1"/>
  <c r="CY453" i="1"/>
  <c r="AP445" i="1"/>
  <c r="AP551" i="1"/>
  <c r="CY199" i="1"/>
  <c r="CY482" i="1"/>
  <c r="CY110" i="1"/>
  <c r="CY524" i="1"/>
  <c r="CY557" i="1"/>
  <c r="CY516" i="1"/>
  <c r="AP217" i="1"/>
  <c r="AP535" i="1"/>
  <c r="CY232" i="1"/>
  <c r="CY505" i="1"/>
  <c r="AP197" i="1"/>
  <c r="CY469" i="1"/>
  <c r="CY518" i="1"/>
  <c r="AP211" i="1"/>
  <c r="CY455" i="1"/>
  <c r="CY531" i="1"/>
  <c r="AP451" i="1"/>
  <c r="CY128" i="1"/>
  <c r="CY296" i="1"/>
  <c r="CY515" i="1"/>
  <c r="CY256" i="1"/>
  <c r="CY450" i="1"/>
  <c r="CY281" i="1"/>
  <c r="AP497" i="1"/>
  <c r="CY530" i="1"/>
  <c r="CY443" i="1"/>
  <c r="CY231" i="1"/>
  <c r="CY185" i="1"/>
  <c r="CY528" i="1"/>
  <c r="CY164" i="1"/>
  <c r="CY181" i="1"/>
  <c r="CY426" i="1"/>
  <c r="CY539" i="1"/>
  <c r="CY556" i="1"/>
  <c r="CY118" i="1"/>
  <c r="CY542" i="1"/>
  <c r="Q650" i="1"/>
  <c r="R650" i="1" s="1"/>
  <c r="AP485" i="1"/>
  <c r="AP449" i="1"/>
  <c r="CY447" i="1"/>
  <c r="CY142" i="1"/>
  <c r="CY468" i="1"/>
  <c r="CY456" i="1"/>
  <c r="CY243" i="1"/>
  <c r="CY292" i="1"/>
  <c r="CY32" i="1"/>
  <c r="AP502" i="1"/>
  <c r="CY179" i="1"/>
  <c r="CY207" i="1"/>
  <c r="Q652" i="1"/>
  <c r="R652" i="1" s="1"/>
  <c r="CY391" i="1"/>
  <c r="CY511" i="1"/>
  <c r="AP191" i="1"/>
  <c r="CY157" i="1"/>
  <c r="CY537" i="1"/>
  <c r="AP434" i="1"/>
  <c r="AP630" i="1"/>
  <c r="AC654" i="1"/>
  <c r="AC655" i="1" s="1"/>
  <c r="Q645" i="1"/>
  <c r="R645" i="1" s="1"/>
  <c r="Q646" i="1"/>
  <c r="R646" i="1" s="1"/>
  <c r="AG654" i="1"/>
  <c r="AB654" i="1"/>
  <c r="AF647" i="1"/>
  <c r="CY270" i="1"/>
  <c r="CY39" i="1"/>
  <c r="CY69" i="1"/>
  <c r="AP555" i="1"/>
  <c r="CY490" i="1"/>
  <c r="AP452" i="1"/>
  <c r="CY523" i="1"/>
  <c r="Q647" i="1"/>
  <c r="R647" i="1" s="1"/>
  <c r="CY224" i="1"/>
  <c r="CY182" i="1"/>
  <c r="BD575" i="1" s="1"/>
  <c r="CY378" i="1"/>
  <c r="CY238" i="1"/>
  <c r="CY328" i="1"/>
  <c r="CY15" i="1"/>
  <c r="AI654" i="1"/>
  <c r="CY227" i="1"/>
  <c r="CY216" i="1"/>
  <c r="CY210" i="1"/>
  <c r="CY326" i="1"/>
  <c r="CY560" i="1"/>
  <c r="AP348" i="1"/>
  <c r="CY331" i="1"/>
  <c r="CY241" i="1"/>
  <c r="CY552" i="1"/>
  <c r="CY239" i="1"/>
  <c r="CY290" i="1"/>
  <c r="CY509" i="1"/>
  <c r="CY190" i="1"/>
  <c r="AP521" i="1"/>
  <c r="AP431" i="1"/>
  <c r="CY504" i="1"/>
  <c r="AP470" i="1"/>
  <c r="AP548" i="1"/>
  <c r="CY553" i="1"/>
  <c r="CY474" i="1"/>
  <c r="CY513" i="1"/>
  <c r="CY536" i="1"/>
  <c r="CY430" i="1"/>
  <c r="CY140" i="1"/>
  <c r="CY184" i="1"/>
  <c r="CY404" i="1"/>
  <c r="CY177" i="1"/>
  <c r="CY332" i="1"/>
  <c r="CY259" i="1"/>
  <c r="CY475" i="1"/>
  <c r="CY67" i="1"/>
  <c r="CY268" i="1"/>
  <c r="CY130" i="1"/>
  <c r="CY280" i="1"/>
  <c r="CY382" i="1"/>
  <c r="CY446" i="1"/>
  <c r="AP510" i="1"/>
  <c r="AP201" i="1"/>
  <c r="CY492" i="1"/>
  <c r="CY517" i="1"/>
  <c r="AP538" i="1"/>
  <c r="CY547" i="1"/>
  <c r="CY554" i="1"/>
  <c r="CY444" i="1"/>
  <c r="AP448" i="1"/>
  <c r="CY527" i="1"/>
  <c r="CY154" i="1"/>
  <c r="CY83" i="1"/>
  <c r="CY117" i="1"/>
  <c r="CY97" i="1"/>
  <c r="AP23" i="1"/>
  <c r="CY353" i="1"/>
  <c r="BD577" i="1" s="1"/>
  <c r="CY173" i="1"/>
  <c r="CY102" i="1"/>
  <c r="CY278" i="1"/>
  <c r="CY151" i="1"/>
  <c r="CY4" i="1"/>
  <c r="AP109" i="1"/>
  <c r="CY109" i="1"/>
  <c r="AP12" i="1"/>
  <c r="CY12" i="1"/>
  <c r="AP432" i="1"/>
  <c r="CY432" i="1"/>
  <c r="AP26" i="1"/>
  <c r="CY26" i="1"/>
  <c r="AP200" i="1"/>
  <c r="CY200" i="1"/>
  <c r="AP282" i="1"/>
  <c r="CY282" i="1"/>
  <c r="AP114" i="1"/>
  <c r="CY114" i="1"/>
  <c r="AP300" i="1"/>
  <c r="CY300" i="1"/>
  <c r="AP360" i="1"/>
  <c r="CY360" i="1"/>
  <c r="AP308" i="1"/>
  <c r="CY308" i="1"/>
  <c r="AP212" i="1"/>
  <c r="CY212" i="1"/>
  <c r="AP465" i="1"/>
  <c r="CY465" i="1"/>
  <c r="CY106" i="1"/>
  <c r="AP106" i="1"/>
  <c r="AP242" i="1"/>
  <c r="CY242" i="1"/>
  <c r="AP269" i="1"/>
  <c r="CY269" i="1"/>
  <c r="AP324" i="1"/>
  <c r="CY324" i="1"/>
  <c r="CY176" i="1"/>
  <c r="AP176" i="1"/>
  <c r="AP206" i="1"/>
  <c r="CY206" i="1"/>
  <c r="CY267" i="1"/>
  <c r="AP267" i="1"/>
  <c r="AP339" i="1"/>
  <c r="CY339" i="1"/>
  <c r="AP398" i="1"/>
  <c r="CY398" i="1"/>
  <c r="AP411" i="1"/>
  <c r="CY411" i="1"/>
  <c r="AP418" i="1"/>
  <c r="CY418" i="1"/>
  <c r="AP439" i="1"/>
  <c r="CY439" i="1"/>
  <c r="AP479" i="1"/>
  <c r="CY479" i="1"/>
  <c r="AP170" i="1"/>
  <c r="CY170" i="1"/>
  <c r="AP143" i="1"/>
  <c r="CY143" i="1"/>
  <c r="AP70" i="1"/>
  <c r="CY70" i="1"/>
  <c r="AP27" i="1"/>
  <c r="CY27" i="1"/>
  <c r="AP31" i="1"/>
  <c r="CY31" i="1"/>
  <c r="AP129" i="1"/>
  <c r="CY129" i="1"/>
  <c r="CY204" i="1"/>
  <c r="AP204" i="1"/>
  <c r="AP225" i="1"/>
  <c r="CY225" i="1"/>
  <c r="CY370" i="1"/>
  <c r="AP370" i="1"/>
  <c r="AP407" i="1"/>
  <c r="CY407" i="1"/>
  <c r="AP417" i="1"/>
  <c r="CY417" i="1"/>
  <c r="AP437" i="1"/>
  <c r="CY437" i="1"/>
  <c r="AP86" i="1"/>
  <c r="CY86" i="1"/>
  <c r="AP304" i="1"/>
  <c r="CY304" i="1"/>
  <c r="AP261" i="1"/>
  <c r="CY261" i="1"/>
  <c r="CY299" i="1"/>
  <c r="AP299" i="1"/>
  <c r="AP323" i="1"/>
  <c r="CY323" i="1"/>
  <c r="AP375" i="1"/>
  <c r="CY375" i="1"/>
  <c r="AP10" i="1"/>
  <c r="CY10" i="1"/>
  <c r="CY22" i="1"/>
  <c r="AP22" i="1"/>
  <c r="AP33" i="1"/>
  <c r="CY33" i="1"/>
  <c r="CY65" i="1"/>
  <c r="AP65" i="1"/>
  <c r="CY288" i="1"/>
  <c r="AP288" i="1"/>
  <c r="CY289" i="1"/>
  <c r="BD581" i="1" s="1"/>
  <c r="CY77" i="1"/>
  <c r="BD582" i="1" s="1"/>
  <c r="CY80" i="1"/>
  <c r="CY221" i="1"/>
  <c r="CY367" i="1"/>
  <c r="CY464" i="1"/>
  <c r="AP464" i="1"/>
  <c r="CY489" i="1"/>
  <c r="AP489" i="1"/>
  <c r="AP441" i="1"/>
  <c r="CY441" i="1"/>
  <c r="CY522" i="1"/>
  <c r="AP522" i="1"/>
  <c r="AP393" i="1"/>
  <c r="CY393" i="1"/>
  <c r="CY49" i="1"/>
  <c r="AP49" i="1"/>
  <c r="AP127" i="1"/>
  <c r="CY127" i="1"/>
  <c r="CY17" i="1"/>
  <c r="AP17" i="1"/>
  <c r="CY260" i="1"/>
  <c r="AP260" i="1"/>
  <c r="AP276" i="1"/>
  <c r="CY276" i="1"/>
  <c r="AP297" i="1"/>
  <c r="CY297" i="1"/>
  <c r="AP357" i="1"/>
  <c r="CY357" i="1"/>
  <c r="AP386" i="1"/>
  <c r="CY386" i="1"/>
  <c r="AP392" i="1"/>
  <c r="CY392" i="1"/>
  <c r="AP153" i="1"/>
  <c r="CY153" i="1"/>
  <c r="CY158" i="1"/>
  <c r="AP158" i="1"/>
  <c r="AP172" i="1"/>
  <c r="CY172" i="1"/>
  <c r="AP208" i="1"/>
  <c r="CY208" i="1"/>
  <c r="AP249" i="1"/>
  <c r="CY249" i="1"/>
  <c r="CY272" i="1"/>
  <c r="AP272" i="1"/>
  <c r="AP307" i="1"/>
  <c r="CY307" i="1"/>
  <c r="AP315" i="1"/>
  <c r="CY315" i="1"/>
  <c r="AP342" i="1"/>
  <c r="CY342" i="1"/>
  <c r="AP363" i="1"/>
  <c r="CY363" i="1"/>
  <c r="AP405" i="1"/>
  <c r="CY405" i="1"/>
  <c r="AP160" i="1"/>
  <c r="CY160" i="1"/>
  <c r="AP138" i="1"/>
  <c r="CY138" i="1"/>
  <c r="CY76" i="1"/>
  <c r="AP76" i="1"/>
  <c r="AP124" i="1"/>
  <c r="CY124" i="1"/>
  <c r="AP150" i="1"/>
  <c r="CY150" i="1"/>
  <c r="AP30" i="1"/>
  <c r="CY30" i="1"/>
  <c r="AP327" i="1"/>
  <c r="CY327" i="1"/>
  <c r="AP218" i="1"/>
  <c r="CY218" i="1"/>
  <c r="CY52" i="1"/>
  <c r="AP52" i="1"/>
  <c r="AP62" i="1"/>
  <c r="CY62" i="1"/>
  <c r="CY79" i="1"/>
  <c r="AP79" i="1"/>
  <c r="AP89" i="1"/>
  <c r="CY89" i="1"/>
  <c r="CY104" i="1"/>
  <c r="AP104" i="1"/>
  <c r="AP139" i="1"/>
  <c r="CY139" i="1"/>
  <c r="AP161" i="1"/>
  <c r="CY161" i="1"/>
  <c r="CY165" i="1"/>
  <c r="AP165" i="1"/>
  <c r="CY169" i="1"/>
  <c r="AP169" i="1"/>
  <c r="AP180" i="1"/>
  <c r="CY180" i="1"/>
  <c r="AP198" i="1"/>
  <c r="CY198" i="1"/>
  <c r="AP287" i="1"/>
  <c r="CY287" i="1"/>
  <c r="AP306" i="1"/>
  <c r="CY306" i="1"/>
  <c r="AP344" i="1"/>
  <c r="CY344" i="1"/>
  <c r="AP346" i="1"/>
  <c r="CY346" i="1"/>
  <c r="AP395" i="1"/>
  <c r="CY395" i="1"/>
  <c r="AP399" i="1"/>
  <c r="CY399" i="1"/>
  <c r="AP403" i="1"/>
  <c r="CY403" i="1"/>
  <c r="AP408" i="1"/>
  <c r="CY408" i="1"/>
  <c r="AP419" i="1"/>
  <c r="CY419" i="1"/>
  <c r="AP422" i="1"/>
  <c r="CY422" i="1"/>
  <c r="AP484" i="1"/>
  <c r="CY484" i="1"/>
  <c r="AP174" i="1"/>
  <c r="CY174" i="1"/>
  <c r="AP125" i="1"/>
  <c r="CY125" i="1"/>
  <c r="AP111" i="1"/>
  <c r="CY111" i="1"/>
  <c r="AP253" i="1"/>
  <c r="CY253" i="1"/>
  <c r="AP264" i="1"/>
  <c r="CY264" i="1"/>
  <c r="AP279" i="1"/>
  <c r="CY279" i="1"/>
  <c r="AP310" i="1"/>
  <c r="CY310" i="1"/>
  <c r="AP371" i="1"/>
  <c r="CY371" i="1"/>
  <c r="CY383" i="1"/>
  <c r="AP383" i="1"/>
  <c r="AP6" i="1"/>
  <c r="CY6" i="1"/>
  <c r="AP20" i="1"/>
  <c r="CY20" i="1"/>
  <c r="CY43" i="1"/>
  <c r="AP43" i="1"/>
  <c r="CY48" i="1"/>
  <c r="AP48" i="1"/>
  <c r="AP57" i="1"/>
  <c r="CY57" i="1"/>
  <c r="AP60" i="1"/>
  <c r="CY60" i="1"/>
  <c r="AP66" i="1"/>
  <c r="CY66" i="1"/>
  <c r="AP74" i="1"/>
  <c r="CY74" i="1"/>
  <c r="CY82" i="1"/>
  <c r="AP82" i="1"/>
  <c r="AP94" i="1"/>
  <c r="CY94" i="1"/>
  <c r="AP98" i="1"/>
  <c r="CY98" i="1"/>
  <c r="AP105" i="1"/>
  <c r="CY105" i="1"/>
  <c r="CY108" i="1"/>
  <c r="AP108" i="1"/>
  <c r="AP112" i="1"/>
  <c r="CY112" i="1"/>
  <c r="AP119" i="1"/>
  <c r="CY119" i="1"/>
  <c r="CY141" i="1"/>
  <c r="AP141" i="1"/>
  <c r="AP155" i="1"/>
  <c r="CY155" i="1"/>
  <c r="AP285" i="1"/>
  <c r="CY285" i="1"/>
  <c r="AP330" i="1"/>
  <c r="CY330" i="1"/>
  <c r="AP354" i="1"/>
  <c r="CY354" i="1"/>
  <c r="AP364" i="1"/>
  <c r="CY364" i="1"/>
  <c r="AP438" i="1"/>
  <c r="CY438" i="1"/>
  <c r="CY480" i="1"/>
  <c r="AP480" i="1"/>
  <c r="AP9" i="1"/>
  <c r="CY9" i="1"/>
  <c r="AP293" i="1"/>
  <c r="CY293" i="1"/>
  <c r="CY384" i="1"/>
  <c r="AP384" i="1"/>
  <c r="AP222" i="1"/>
  <c r="CY222" i="1"/>
  <c r="AP318" i="1"/>
  <c r="CY318" i="1"/>
  <c r="AP350" i="1"/>
  <c r="CY350" i="1"/>
  <c r="AP355" i="1"/>
  <c r="CY355" i="1"/>
  <c r="AP377" i="1"/>
  <c r="CY377" i="1"/>
  <c r="AP414" i="1"/>
  <c r="CY414" i="1"/>
  <c r="AP424" i="1"/>
  <c r="CY424" i="1"/>
  <c r="AP88" i="1"/>
  <c r="CY88" i="1"/>
  <c r="AP25" i="1"/>
  <c r="CY25" i="1"/>
  <c r="AP257" i="1"/>
  <c r="CY257" i="1"/>
  <c r="AP298" i="1"/>
  <c r="CY298" i="1"/>
  <c r="AP14" i="1"/>
  <c r="CY14" i="1"/>
  <c r="AP40" i="1"/>
  <c r="CY40" i="1"/>
  <c r="CY72" i="1"/>
  <c r="AP72" i="1"/>
  <c r="CY113" i="1"/>
  <c r="AP113" i="1"/>
  <c r="AP220" i="1"/>
  <c r="CY220" i="1"/>
  <c r="AP233" i="1"/>
  <c r="CY233" i="1"/>
  <c r="AP271" i="1"/>
  <c r="CY271" i="1"/>
  <c r="AP325" i="1"/>
  <c r="CY325" i="1"/>
  <c r="AP337" i="1"/>
  <c r="CY337" i="1"/>
  <c r="AP352" i="1"/>
  <c r="CY352" i="1"/>
  <c r="CY380" i="1"/>
  <c r="AP380" i="1"/>
  <c r="AP421" i="1"/>
  <c r="CY421" i="1"/>
  <c r="AP122" i="1"/>
  <c r="CY122" i="1"/>
  <c r="AP38" i="1"/>
  <c r="CY38" i="1"/>
  <c r="AP248" i="1"/>
  <c r="CY248" i="1"/>
  <c r="AP277" i="1"/>
  <c r="CY277" i="1"/>
  <c r="AP390" i="1"/>
  <c r="CY390" i="1"/>
  <c r="AP90" i="1"/>
  <c r="CY90" i="1"/>
  <c r="AP196" i="1"/>
  <c r="CY196" i="1"/>
  <c r="AP317" i="1"/>
  <c r="CY317" i="1"/>
  <c r="AP333" i="1"/>
  <c r="CY333" i="1"/>
  <c r="AP402" i="1"/>
  <c r="CY402" i="1"/>
  <c r="AP410" i="1"/>
  <c r="CY410" i="1"/>
  <c r="CY462" i="1"/>
  <c r="CY381" i="1"/>
  <c r="CY215" i="1"/>
  <c r="AE1" i="1"/>
  <c r="CY477" i="1"/>
  <c r="AP477" i="1"/>
  <c r="CY494" i="1"/>
  <c r="AP494" i="1"/>
  <c r="AP460" i="1"/>
  <c r="CY460" i="1"/>
  <c r="CY529" i="1"/>
  <c r="AP529" i="1"/>
  <c r="AP336" i="1"/>
  <c r="CY336" i="1"/>
  <c r="AP133" i="1"/>
  <c r="CY133" i="1"/>
  <c r="CY36" i="1"/>
  <c r="AP36" i="1"/>
  <c r="AP131" i="1"/>
  <c r="CY131" i="1"/>
  <c r="AP34" i="1"/>
  <c r="CY34" i="1"/>
  <c r="AP247" i="1"/>
  <c r="CY247" i="1"/>
  <c r="CY263" i="1"/>
  <c r="AP263" i="1"/>
  <c r="CY312" i="1"/>
  <c r="AP312" i="1"/>
  <c r="AP368" i="1"/>
  <c r="CY368" i="1"/>
  <c r="AP388" i="1"/>
  <c r="CY388" i="1"/>
  <c r="AP134" i="1"/>
  <c r="CY134" i="1"/>
  <c r="CY188" i="1"/>
  <c r="AP188" i="1"/>
  <c r="AP214" i="1"/>
  <c r="CY214" i="1"/>
  <c r="AP251" i="1"/>
  <c r="CY251" i="1"/>
  <c r="AP286" i="1"/>
  <c r="CY286" i="1"/>
  <c r="AP309" i="1"/>
  <c r="CY309" i="1"/>
  <c r="AP329" i="1"/>
  <c r="CY329" i="1"/>
  <c r="AP338" i="1"/>
  <c r="CY338" i="1"/>
  <c r="AP341" i="1"/>
  <c r="CY341" i="1"/>
  <c r="CY347" i="1"/>
  <c r="AP347" i="1"/>
  <c r="AP356" i="1"/>
  <c r="CY356" i="1"/>
  <c r="CY369" i="1"/>
  <c r="AP369" i="1"/>
  <c r="AP396" i="1"/>
  <c r="CY396" i="1"/>
  <c r="AP400" i="1"/>
  <c r="CY400" i="1"/>
  <c r="AP409" i="1"/>
  <c r="CY409" i="1"/>
  <c r="AP412" i="1"/>
  <c r="CY412" i="1"/>
  <c r="AP416" i="1"/>
  <c r="CY416" i="1"/>
  <c r="AP440" i="1"/>
  <c r="CY440" i="1"/>
  <c r="CY163" i="1"/>
  <c r="AP163" i="1"/>
  <c r="CY137" i="1"/>
  <c r="AP137" i="1"/>
  <c r="CY54" i="1"/>
  <c r="AP54" i="1"/>
  <c r="AP100" i="1"/>
  <c r="CY100" i="1"/>
  <c r="AP159" i="1"/>
  <c r="CY159" i="1"/>
  <c r="AP283" i="1"/>
  <c r="CY283" i="1"/>
  <c r="AP358" i="1"/>
  <c r="CY358" i="1"/>
  <c r="CY19" i="1"/>
  <c r="AP19" i="1"/>
  <c r="CY35" i="1"/>
  <c r="AP35" i="1"/>
  <c r="CY53" i="1"/>
  <c r="AP53" i="1"/>
  <c r="AP68" i="1"/>
  <c r="CY68" i="1"/>
  <c r="AP126" i="1"/>
  <c r="CY126" i="1"/>
  <c r="CY194" i="1"/>
  <c r="AP194" i="1"/>
  <c r="AP219" i="1"/>
  <c r="CY219" i="1"/>
  <c r="AP230" i="1"/>
  <c r="CY230" i="1"/>
  <c r="CY284" i="1"/>
  <c r="AP284" i="1"/>
  <c r="AP335" i="1"/>
  <c r="CY335" i="1"/>
  <c r="AP343" i="1"/>
  <c r="CY343" i="1"/>
  <c r="AP351" i="1"/>
  <c r="CY351" i="1"/>
  <c r="AP394" i="1"/>
  <c r="CY394" i="1"/>
  <c r="AP415" i="1"/>
  <c r="CY415" i="1"/>
  <c r="AP478" i="1"/>
  <c r="CY478" i="1"/>
  <c r="AP7" i="1"/>
  <c r="CY7" i="1"/>
  <c r="AP302" i="1"/>
  <c r="CY302" i="1"/>
  <c r="AP244" i="1"/>
  <c r="CY244" i="1"/>
  <c r="CY255" i="1"/>
  <c r="AP255" i="1"/>
  <c r="AP266" i="1"/>
  <c r="CY266" i="1"/>
  <c r="CY291" i="1"/>
  <c r="BD578" i="1" s="1"/>
  <c r="AP291" i="1"/>
  <c r="AP316" i="1"/>
  <c r="CY316" i="1"/>
  <c r="AP359" i="1"/>
  <c r="CY359" i="1"/>
  <c r="AP372" i="1"/>
  <c r="CY372" i="1"/>
  <c r="AP385" i="1"/>
  <c r="CY385" i="1"/>
  <c r="AP11" i="1"/>
  <c r="CY11" i="1"/>
  <c r="AP24" i="1"/>
  <c r="CY24" i="1"/>
  <c r="CY37" i="1"/>
  <c r="AP37" i="1"/>
  <c r="AP45" i="1"/>
  <c r="CY45" i="1"/>
  <c r="CY55" i="1"/>
  <c r="AP55" i="1"/>
  <c r="CY91" i="1"/>
  <c r="AP91" i="1"/>
  <c r="AP121" i="1"/>
  <c r="CY121" i="1"/>
  <c r="CY144" i="1"/>
  <c r="AP144" i="1"/>
  <c r="AP186" i="1"/>
  <c r="CY186" i="1"/>
  <c r="CY301" i="1"/>
  <c r="AP301" i="1"/>
  <c r="AP314" i="1"/>
  <c r="CY314" i="1"/>
  <c r="AP340" i="1"/>
  <c r="CY340" i="1"/>
  <c r="AP406" i="1"/>
  <c r="CY406" i="1"/>
  <c r="AP420" i="1"/>
  <c r="CY420" i="1"/>
  <c r="CY488" i="1"/>
  <c r="AP488" i="1"/>
  <c r="AP487" i="1"/>
  <c r="CY487" i="1"/>
  <c r="AP461" i="1"/>
  <c r="CY461" i="1"/>
  <c r="AP61" i="1"/>
  <c r="CY61" i="1"/>
  <c r="AP93" i="1"/>
  <c r="CY93" i="1"/>
  <c r="AP240" i="1"/>
  <c r="CY240" i="1"/>
  <c r="AP254" i="1"/>
  <c r="CY254" i="1"/>
  <c r="AP265" i="1"/>
  <c r="CY265" i="1"/>
  <c r="AP322" i="1"/>
  <c r="CY322" i="1"/>
  <c r="AP135" i="1"/>
  <c r="CY135" i="1"/>
  <c r="CY147" i="1"/>
  <c r="AP147" i="1"/>
  <c r="AP156" i="1"/>
  <c r="CY156" i="1"/>
  <c r="AP162" i="1"/>
  <c r="CY162" i="1"/>
  <c r="AP175" i="1"/>
  <c r="CY175" i="1"/>
  <c r="AP192" i="1"/>
  <c r="CY192" i="1"/>
  <c r="AP237" i="1"/>
  <c r="CY237" i="1"/>
  <c r="AP250" i="1"/>
  <c r="CY250" i="1"/>
  <c r="AP274" i="1"/>
  <c r="CY274" i="1"/>
  <c r="AP313" i="1"/>
  <c r="CY313" i="1"/>
  <c r="AP334" i="1"/>
  <c r="CY334" i="1"/>
  <c r="CY379" i="1"/>
  <c r="AP379" i="1"/>
  <c r="AP423" i="1"/>
  <c r="CY423" i="1"/>
  <c r="AP425" i="1"/>
  <c r="CY425" i="1"/>
  <c r="CY486" i="1"/>
  <c r="AP486" i="1"/>
  <c r="AP223" i="1"/>
  <c r="CY223" i="1"/>
  <c r="CY148" i="1"/>
  <c r="AP148" i="1"/>
  <c r="AP78" i="1"/>
  <c r="CY78" i="1"/>
  <c r="AP42" i="1"/>
  <c r="CY42" i="1"/>
  <c r="CY99" i="1"/>
  <c r="AP99" i="1"/>
  <c r="CY18" i="1"/>
  <c r="AP18" i="1"/>
  <c r="AP234" i="1"/>
  <c r="CY234" i="1"/>
  <c r="AP294" i="1"/>
  <c r="CY294" i="1"/>
  <c r="AP29" i="1"/>
  <c r="CY29" i="1"/>
  <c r="AP51" i="1"/>
  <c r="CY51" i="1"/>
  <c r="AP71" i="1"/>
  <c r="CY71" i="1"/>
  <c r="AP85" i="1"/>
  <c r="CY85" i="1"/>
  <c r="AP132" i="1"/>
  <c r="CY132" i="1"/>
  <c r="AP149" i="1"/>
  <c r="CY149" i="1"/>
  <c r="CY178" i="1"/>
  <c r="AP178" i="1"/>
  <c r="AP187" i="1"/>
  <c r="CY187" i="1"/>
  <c r="AP305" i="1"/>
  <c r="CY305" i="1"/>
  <c r="AP319" i="1"/>
  <c r="CY319" i="1"/>
  <c r="AP345" i="1"/>
  <c r="CY345" i="1"/>
  <c r="AP362" i="1"/>
  <c r="CY362" i="1"/>
  <c r="AP397" i="1"/>
  <c r="CY397" i="1"/>
  <c r="AP401" i="1"/>
  <c r="CY401" i="1"/>
  <c r="AP413" i="1"/>
  <c r="CY413" i="1"/>
  <c r="AP64" i="1"/>
  <c r="CY64" i="1"/>
  <c r="AP103" i="1"/>
  <c r="CY103" i="1"/>
  <c r="CY13" i="1"/>
  <c r="AP13" i="1"/>
  <c r="AP303" i="1"/>
  <c r="CY303" i="1"/>
  <c r="AP246" i="1"/>
  <c r="CY246" i="1"/>
  <c r="AP258" i="1"/>
  <c r="CY258" i="1"/>
  <c r="CY275" i="1"/>
  <c r="AP275" i="1"/>
  <c r="CY295" i="1"/>
  <c r="AP295" i="1"/>
  <c r="AP320" i="1"/>
  <c r="CY320" i="1"/>
  <c r="AP365" i="1"/>
  <c r="CY365" i="1"/>
  <c r="AP374" i="1"/>
  <c r="CY374" i="1"/>
  <c r="CY387" i="1"/>
  <c r="AP387" i="1"/>
  <c r="CY459" i="1"/>
  <c r="AP459" i="1"/>
  <c r="AP8" i="1"/>
  <c r="CY8" i="1"/>
  <c r="CY16" i="1"/>
  <c r="AP16" i="1"/>
  <c r="CY21" i="1"/>
  <c r="AP21" i="1"/>
  <c r="AP41" i="1"/>
  <c r="CY41" i="1"/>
  <c r="CY44" i="1"/>
  <c r="AP44" i="1"/>
  <c r="AP46" i="1"/>
  <c r="CY46" i="1"/>
  <c r="AP50" i="1"/>
  <c r="CY50" i="1"/>
  <c r="CY56" i="1"/>
  <c r="AP56" i="1"/>
  <c r="AP58" i="1"/>
  <c r="CY58" i="1"/>
  <c r="CY73" i="1"/>
  <c r="AP73" i="1"/>
  <c r="CY75" i="1"/>
  <c r="AP75" i="1"/>
  <c r="AP92" i="1"/>
  <c r="CY92" i="1"/>
  <c r="AP95" i="1"/>
  <c r="CY95" i="1"/>
  <c r="AP101" i="1"/>
  <c r="CY101" i="1"/>
  <c r="AP107" i="1"/>
  <c r="CY107" i="1"/>
  <c r="AP116" i="1"/>
  <c r="CY116" i="1"/>
  <c r="AP120" i="1"/>
  <c r="CY120" i="1"/>
  <c r="AP123" i="1"/>
  <c r="CY123" i="1"/>
  <c r="CY136" i="1"/>
  <c r="AP136" i="1"/>
  <c r="CY146" i="1"/>
  <c r="AP146" i="1"/>
  <c r="AP167" i="1"/>
  <c r="CY167" i="1"/>
  <c r="CY193" i="1"/>
  <c r="AP193" i="1"/>
  <c r="AP273" i="1"/>
  <c r="CY273" i="1"/>
  <c r="AP311" i="1"/>
  <c r="CY311" i="1"/>
  <c r="AP349" i="1"/>
  <c r="CY349" i="1"/>
  <c r="AP361" i="1"/>
  <c r="CY361" i="1"/>
  <c r="AP373" i="1"/>
  <c r="CY373" i="1"/>
  <c r="AP442" i="1"/>
  <c r="CY442" i="1"/>
  <c r="BC230" i="1"/>
  <c r="AR1" i="1"/>
  <c r="BD584" i="1" l="1"/>
  <c r="AH1" i="1"/>
  <c r="AU1" i="1"/>
</calcChain>
</file>

<file path=xl/sharedStrings.xml><?xml version="1.0" encoding="utf-8"?>
<sst xmlns="http://schemas.openxmlformats.org/spreadsheetml/2006/main" count="23195" uniqueCount="4237">
  <si>
    <t>ЗАКАЗ</t>
  </si>
  <si>
    <t>СВОБОДНЫЙ СКЛАД</t>
  </si>
  <si>
    <t>os</t>
  </si>
  <si>
    <t>s</t>
  </si>
  <si>
    <t>m</t>
  </si>
  <si>
    <t>l</t>
  </si>
  <si>
    <t>xl</t>
  </si>
  <si>
    <t>xxl</t>
  </si>
  <si>
    <t>Модель</t>
  </si>
  <si>
    <t>Артикул</t>
  </si>
  <si>
    <t>Цвет</t>
  </si>
  <si>
    <t>Фото</t>
  </si>
  <si>
    <t>Origin</t>
  </si>
  <si>
    <t>FABRIC</t>
  </si>
  <si>
    <t>Себест</t>
  </si>
  <si>
    <t>EU retail</t>
  </si>
  <si>
    <t>Розница</t>
  </si>
  <si>
    <t>Рубль</t>
  </si>
  <si>
    <t>% розн</t>
  </si>
  <si>
    <t>Опт</t>
  </si>
  <si>
    <t>% опт</t>
  </si>
  <si>
    <t xml:space="preserve"> One Size</t>
  </si>
  <si>
    <t>TOTAL UNITS</t>
  </si>
  <si>
    <t>TOTAL VALUE</t>
  </si>
  <si>
    <t>Вайлдберриз</t>
  </si>
  <si>
    <t>LaModa</t>
  </si>
  <si>
    <t>Наличие</t>
  </si>
  <si>
    <t>~</t>
  </si>
  <si>
    <t>WH PRICE</t>
  </si>
  <si>
    <t>Traveller Woolfelt</t>
  </si>
  <si>
    <t>Fedora Woolfelt</t>
  </si>
  <si>
    <t>Player Woolfelt</t>
  </si>
  <si>
    <t>Trilby Woolfelt</t>
  </si>
  <si>
    <t>China</t>
  </si>
  <si>
    <t>Pork Pie Woolfelt</t>
  </si>
  <si>
    <t>Fedora Furfelt</t>
  </si>
  <si>
    <t>Traveller Furfelt</t>
  </si>
  <si>
    <t>Western Woolfelt</t>
  </si>
  <si>
    <t>Pork Pie Wool</t>
  </si>
  <si>
    <t>Driver Cap Virgin Wool/Cashmere</t>
  </si>
  <si>
    <t>Kent Wool/Cashmere EF</t>
  </si>
  <si>
    <t>Texas Wool/Cashmere</t>
  </si>
  <si>
    <t>Texas Wool/Cashmere EF</t>
  </si>
  <si>
    <t>Hatteras Wool/Cashmere</t>
  </si>
  <si>
    <t>Hatteras Wool/Cashmere EF</t>
  </si>
  <si>
    <t>Baseball Cap Wool/Cashmere</t>
  </si>
  <si>
    <t>Driver Cap Wool</t>
  </si>
  <si>
    <t>Texas Wool</t>
  </si>
  <si>
    <t>Hatteras Wool</t>
  </si>
  <si>
    <t>100% Wool</t>
  </si>
  <si>
    <t>Kent Wool EF</t>
  </si>
  <si>
    <t>Baseball Cap Wool EF</t>
  </si>
  <si>
    <t>Hatteras Patchwork</t>
  </si>
  <si>
    <t>Docker Patchwork</t>
  </si>
  <si>
    <t>Hatteras Virgin Wool</t>
  </si>
  <si>
    <t>Hatteras EF Donegal WV</t>
  </si>
  <si>
    <t>Hatteras Cord</t>
  </si>
  <si>
    <t>100% Cotton</t>
  </si>
  <si>
    <t>100% Leather</t>
  </si>
  <si>
    <t>Ivy Cap Pigskin</t>
  </si>
  <si>
    <t>Texas Pigskin</t>
  </si>
  <si>
    <t>6-Panel Cap Pigskin</t>
  </si>
  <si>
    <t>Hatteras Pigskin</t>
  </si>
  <si>
    <t>8-Panel Cap Pigskin</t>
  </si>
  <si>
    <t>Baseball Cap Pigskin</t>
  </si>
  <si>
    <t>Beanie Merino Wool</t>
  </si>
  <si>
    <t>Beanie Oversized WV Merino</t>
  </si>
  <si>
    <t>Beanie Wool</t>
  </si>
  <si>
    <t>Группа</t>
  </si>
  <si>
    <t>Шляпа</t>
  </si>
  <si>
    <t>Бейсболка</t>
  </si>
  <si>
    <t>Кепка с ушками</t>
  </si>
  <si>
    <t>Шапка</t>
  </si>
  <si>
    <t>Свободный склад</t>
  </si>
  <si>
    <t>Wildberries</t>
  </si>
  <si>
    <t>La Moda</t>
  </si>
  <si>
    <t>Итого</t>
  </si>
  <si>
    <t>#</t>
  </si>
  <si>
    <t>Poland</t>
  </si>
  <si>
    <r>
      <rPr>
        <b/>
        <sz val="14"/>
        <rFont val="Arial"/>
        <family val="2"/>
        <charset val="204"/>
      </rPr>
      <t>S</t>
    </r>
    <r>
      <rPr>
        <b/>
        <sz val="10"/>
        <rFont val="Arial"/>
        <family val="2"/>
        <charset val="204"/>
      </rPr>
      <t xml:space="preserve">     55</t>
    </r>
  </si>
  <si>
    <r>
      <rPr>
        <b/>
        <sz val="14"/>
        <rFont val="Arial"/>
        <family val="2"/>
        <charset val="204"/>
      </rPr>
      <t>M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>57</t>
    </r>
  </si>
  <si>
    <r>
      <rPr>
        <b/>
        <sz val="14"/>
        <rFont val="Arial"/>
        <family val="2"/>
        <charset val="204"/>
      </rPr>
      <t>L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>59</t>
    </r>
  </si>
  <si>
    <r>
      <rPr>
        <b/>
        <sz val="14"/>
        <rFont val="Arial"/>
        <family val="2"/>
        <charset val="204"/>
      </rPr>
      <t>XL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>61</t>
    </r>
  </si>
  <si>
    <r>
      <rPr>
        <b/>
        <sz val="14"/>
        <rFont val="Arial"/>
        <family val="2"/>
        <charset val="204"/>
      </rPr>
      <t>XXL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>63</t>
    </r>
  </si>
  <si>
    <t>склад</t>
  </si>
  <si>
    <t>цв/мод</t>
  </si>
  <si>
    <t>Кепка уточка</t>
  </si>
  <si>
    <t>Кепка восьмиклинка</t>
  </si>
  <si>
    <t>Hatteras Donegal WV</t>
  </si>
  <si>
    <t>Hatteras Herringbone WV</t>
  </si>
  <si>
    <t>Diamond Woolfelt</t>
  </si>
  <si>
    <t>Docker Wool/Cashmere</t>
  </si>
  <si>
    <t>Lining</t>
  </si>
  <si>
    <t>6-Panel Cap Donegal WV</t>
  </si>
  <si>
    <t>Driver Cap Harris Tweed</t>
  </si>
  <si>
    <t>Hatteras Harris Tweed</t>
  </si>
  <si>
    <t>Driver Cap Wool/Cashmere/Silk</t>
  </si>
  <si>
    <t>Hatteras Wool/Cashmere/Silk</t>
  </si>
  <si>
    <t>Player Pigskin</t>
  </si>
  <si>
    <t>Pork Pie Pig Skin</t>
  </si>
  <si>
    <t>Traveller Pigskin</t>
  </si>
  <si>
    <t>Texas Goat Suede</t>
  </si>
  <si>
    <t>Hatteras Goat Suede</t>
  </si>
  <si>
    <t>6-Panel Cap Goat/ Pigskin</t>
  </si>
  <si>
    <t>Перчатки</t>
  </si>
  <si>
    <t>Gloves Pigskin</t>
  </si>
  <si>
    <t>Gloves Goat Nappa</t>
  </si>
  <si>
    <t>Gloves Goat Nappa Conductive</t>
  </si>
  <si>
    <t>Trucker Cap American Heritage</t>
  </si>
  <si>
    <t>100% Cashmere</t>
  </si>
  <si>
    <t>Beanie Cashmere</t>
  </si>
  <si>
    <t>Long Beanie Cashmere</t>
  </si>
  <si>
    <t>59 L</t>
  </si>
  <si>
    <t>57 M</t>
  </si>
  <si>
    <t>58 M/L</t>
  </si>
  <si>
    <t>60 L/XL</t>
  </si>
  <si>
    <t>61 XL</t>
  </si>
  <si>
    <t>ONE</t>
  </si>
  <si>
    <t>55 S</t>
  </si>
  <si>
    <t>FOB -20% -4%</t>
  </si>
  <si>
    <t>Цена</t>
  </si>
  <si>
    <t>Сумма</t>
  </si>
  <si>
    <t>63 XXL</t>
  </si>
  <si>
    <t>62 XL/XXL</t>
  </si>
  <si>
    <t>56 S/M</t>
  </si>
  <si>
    <t>64 XXL/XXXL</t>
  </si>
  <si>
    <t>Опт -20%</t>
  </si>
  <si>
    <t>Traveller Woolfelt Mix</t>
  </si>
  <si>
    <t>Outdoor Woolfelt</t>
  </si>
  <si>
    <t>Open Road Woolfelt</t>
  </si>
  <si>
    <t>Open Crown Woolfelt</t>
  </si>
  <si>
    <t>Diamond Woolfelt/Cashmere</t>
  </si>
  <si>
    <t>Homburg Furfelt</t>
  </si>
  <si>
    <t>100% Viscose</t>
  </si>
  <si>
    <t>Bowler Furfelt</t>
  </si>
  <si>
    <t>Amish Furfelt</t>
  </si>
  <si>
    <t>Панама</t>
  </si>
  <si>
    <t>Bucket Wool/Cashmere EF</t>
  </si>
  <si>
    <t>Texas Donegal WV</t>
  </si>
  <si>
    <t>s/m</t>
  </si>
  <si>
    <t>m/l</t>
  </si>
  <si>
    <t>l/xl</t>
  </si>
  <si>
    <t>xl/xxl</t>
  </si>
  <si>
    <t>tot</t>
  </si>
  <si>
    <t>Driver Cap Virgin Wool</t>
  </si>
  <si>
    <t>7,5/XS</t>
  </si>
  <si>
    <t>8/S</t>
  </si>
  <si>
    <t>8,5/M</t>
  </si>
  <si>
    <t>9/L</t>
  </si>
  <si>
    <t>9,5/XL</t>
  </si>
  <si>
    <t>10/XXL</t>
  </si>
  <si>
    <t>Gloves Lambfur/Deerskin</t>
  </si>
  <si>
    <t>Gloves Sheepskin</t>
  </si>
  <si>
    <t>Traveller CO/PE</t>
  </si>
  <si>
    <t>Traveller CO/PE EF</t>
  </si>
  <si>
    <t>Outdoor CO/PE</t>
  </si>
  <si>
    <t>Docker CO/PE</t>
  </si>
  <si>
    <t>Baseball Cap CO/PE</t>
  </si>
  <si>
    <t>Docker Cotton Knit</t>
  </si>
  <si>
    <t>Docker Pig Skin</t>
  </si>
  <si>
    <t>Fedora Furfelt Antilope</t>
  </si>
  <si>
    <t>Outdoor Furfelt</t>
  </si>
  <si>
    <t>Fedora Vitafelt</t>
  </si>
  <si>
    <t>сбс(руб)</t>
  </si>
  <si>
    <t>Traveller Vitafelt Earflaps</t>
  </si>
  <si>
    <t>Traveller Vitafelt Mix</t>
  </si>
  <si>
    <t>Western Vitafelt</t>
  </si>
  <si>
    <t>Czech Republic</t>
  </si>
  <si>
    <t>Gambler Woolfelt</t>
  </si>
  <si>
    <t>Italy</t>
  </si>
  <si>
    <t>Baseball Cap Freshwater Angling</t>
  </si>
  <si>
    <t>Trucker Cap Polar Bear</t>
  </si>
  <si>
    <t>Trucker Cap Gaslamp</t>
  </si>
  <si>
    <t>Trucker Cap Camper</t>
  </si>
  <si>
    <t>Trucker Cap Hiking</t>
  </si>
  <si>
    <t>Trucker Cap Animal Nature</t>
  </si>
  <si>
    <t>Trucker Cap Canoe</t>
  </si>
  <si>
    <t>Trucker Cap Bear</t>
  </si>
  <si>
    <t>Trucker Cap Great Plains</t>
  </si>
  <si>
    <t>Trucker Cap Forest Patrol</t>
  </si>
  <si>
    <t>Trucker Cap American Heritage Classic</t>
  </si>
  <si>
    <t>Trucker Cap Gasoline</t>
  </si>
  <si>
    <t>Trucker Cap Stronger Bison</t>
  </si>
  <si>
    <t>Trucker Cap Free Spirit</t>
  </si>
  <si>
    <t>Trucker Cap Cotton</t>
  </si>
  <si>
    <t>Army Cap CO/PE</t>
  </si>
  <si>
    <t>Ivy Cap Wool/Cashmere</t>
  </si>
  <si>
    <t>Stockman</t>
  </si>
  <si>
    <t>Baseball Cap EF Wool</t>
  </si>
  <si>
    <t>Driver Cap Patchwork</t>
  </si>
  <si>
    <t>Bucket Cord</t>
  </si>
  <si>
    <t>Bomber Cap CO/PES</t>
  </si>
  <si>
    <t>Hatteras EF Wool Herringbone</t>
  </si>
  <si>
    <t>Kent Herringbone WV</t>
  </si>
  <si>
    <t>Texas Calf Split</t>
  </si>
  <si>
    <t>Hatteras Calf Split</t>
  </si>
  <si>
    <t>Bomber Cap Calf Split</t>
  </si>
  <si>
    <t>Beanie Reversible Merino Wool</t>
  </si>
  <si>
    <t>Beanie Embossed Badge</t>
  </si>
  <si>
    <t>Gloves Pig Nappa</t>
  </si>
  <si>
    <t>Размеры</t>
  </si>
  <si>
    <t>55/S,56,57/M,58,59/L,60,61/XL,62</t>
  </si>
  <si>
    <t>54,55/S,56,57/M,58,59/L,60,61/XL</t>
  </si>
  <si>
    <t>53/XS,54,55/S,56,57/M,58,59/L,60,61/XL,62,63/XXL</t>
  </si>
  <si>
    <t>55/S,56,57/M,58,59/L,60,61/XL,62,63/XXL</t>
  </si>
  <si>
    <t>55/S,56,57/M,58,59/L,60,61/XL</t>
  </si>
  <si>
    <t>53/XS,55/S,57/M,59/L,61/XL,63/XXL</t>
  </si>
  <si>
    <t>55/S,57/M,59/L,61/XL,63/XXL</t>
  </si>
  <si>
    <t>55/S,57/M,59/L,61/XL</t>
  </si>
  <si>
    <t>54,55/S,56,57/M,58,59/L,60,61/XL,62</t>
  </si>
  <si>
    <t>61/XL,63/XXL</t>
  </si>
  <si>
    <t>OSFA</t>
  </si>
  <si>
    <t>54,OSFA</t>
  </si>
  <si>
    <t>57/M,59/L,61/XL</t>
  </si>
  <si>
    <t>54,55/S,56,57/M,58,59/L,60,61/XL,62,63/XXL,64</t>
  </si>
  <si>
    <t>54,55/S,56,57/M,58,59/L,60,61/XL,62,63/XXL</t>
  </si>
  <si>
    <t>51/XXS,55/S,56,57/M,58,59/L,60,61/XL,62,63/XXL,64</t>
  </si>
  <si>
    <t>55/S,56,57/M,58,59/L,60,61/XL,62,63/XXL,64</t>
  </si>
  <si>
    <t>57/M,59/L,61/XL,63/XXL</t>
  </si>
  <si>
    <t>57/M,59/L</t>
  </si>
  <si>
    <t>Czechia</t>
  </si>
  <si>
    <t>United States</t>
  </si>
  <si>
    <t>Germany</t>
  </si>
  <si>
    <t>Bulgaria</t>
  </si>
  <si>
    <t>Sri Lanka</t>
  </si>
  <si>
    <t>55/S</t>
  </si>
  <si>
    <t>57/M</t>
  </si>
  <si>
    <t>59/L</t>
  </si>
  <si>
    <t>61/XL</t>
  </si>
  <si>
    <t>63/XXL</t>
  </si>
  <si>
    <t>Fedora Furfelt/Beaver Blend</t>
  </si>
  <si>
    <t>Traveller Furfelt/Beaver Blend</t>
  </si>
  <si>
    <t>Traveller Vitafelt</t>
  </si>
  <si>
    <t>Western VitaFelt</t>
  </si>
  <si>
    <t>Open Road 6X SuperX</t>
  </si>
  <si>
    <t>Corral Buffalo 4X</t>
  </si>
  <si>
    <t>Fedora Woolfelt Mix</t>
  </si>
  <si>
    <t>Traveller Woolfelt/Cashmere</t>
  </si>
  <si>
    <t>Bowler Woolfelt</t>
  </si>
  <si>
    <t>Pork Pie Furfelt</t>
  </si>
  <si>
    <t>Kent Wool</t>
  </si>
  <si>
    <t>Peabody Cotton</t>
  </si>
  <si>
    <t>Hatteras Cotton</t>
  </si>
  <si>
    <t>Deerstalker Harris Tweed</t>
  </si>
  <si>
    <t>Texas Harris Tweed</t>
  </si>
  <si>
    <t>Irish Cap Harris Tweed</t>
  </si>
  <si>
    <t>Hatteras Virgin Wool/Linen</t>
  </si>
  <si>
    <t>Driver Cap Wool/Polyester</t>
  </si>
  <si>
    <t>Hatteras Wool/Polyester</t>
  </si>
  <si>
    <t>Docker Wool/Polyester</t>
  </si>
  <si>
    <t>Bucket Harris Tweed</t>
  </si>
  <si>
    <t>Kent Harris Tweed</t>
  </si>
  <si>
    <t>8-Panel Cap Virgin Wool</t>
  </si>
  <si>
    <t>Trucker Cap Harris Tweed</t>
  </si>
  <si>
    <t>Trucker Cap Selvage Denim</t>
  </si>
  <si>
    <t>Trucker Cap Leather</t>
  </si>
  <si>
    <t>Trucker Cap Leatherman</t>
  </si>
  <si>
    <t>Trucker Cap American Heritage Master</t>
  </si>
  <si>
    <t>Trucker Cap Gambling Grifter</t>
  </si>
  <si>
    <t>Trucker Cap Sun</t>
  </si>
  <si>
    <t>Trucker Cap Chrome</t>
  </si>
  <si>
    <t>Trucker Cap FishermenВґs Bay</t>
  </si>
  <si>
    <t>Trucker Cap Sky Rider</t>
  </si>
  <si>
    <t>Trucker Cap Wild Life</t>
  </si>
  <si>
    <t>Trucker Cap Aviation</t>
  </si>
  <si>
    <t>Trucker Cap Mustang</t>
  </si>
  <si>
    <t>Trucker Cap Cool Cats</t>
  </si>
  <si>
    <t>Baseball Cap Cotton</t>
  </si>
  <si>
    <t>Baseball Cap The Open Road</t>
  </si>
  <si>
    <t>Texas Retro Script</t>
  </si>
  <si>
    <t>Baseball Cap Retro Script</t>
  </si>
  <si>
    <t>6-Panel Cap Wool/Cashmere</t>
  </si>
  <si>
    <t>Trilby Wool</t>
  </si>
  <si>
    <t>6-Panel Cap Virgin Wool/Cashmere</t>
  </si>
  <si>
    <t>Docker Wool</t>
  </si>
  <si>
    <t>Pork Pie Denim</t>
  </si>
  <si>
    <t>Texas Denim</t>
  </si>
  <si>
    <t>Hatteras Denim</t>
  </si>
  <si>
    <t>Docker Denim</t>
  </si>
  <si>
    <t>Driver Cap Wool Check</t>
  </si>
  <si>
    <t>Bomber Cap Wool Check</t>
  </si>
  <si>
    <t>Ivy Cap Wool/Cotton</t>
  </si>
  <si>
    <t>Hatteras Wool/Cotton</t>
  </si>
  <si>
    <t>Texas Soft Cotton</t>
  </si>
  <si>
    <t>Hatteras Soft Cotton</t>
  </si>
  <si>
    <t>Ivy Cap Virgin Wool</t>
  </si>
  <si>
    <t>6-Panel Cap Virgin Wool</t>
  </si>
  <si>
    <t>Driver Cap Wool Herringbone</t>
  </si>
  <si>
    <t>Texas Wool Herringbone</t>
  </si>
  <si>
    <t>Hatteras Wool Herringbone</t>
  </si>
  <si>
    <t>Baseball Cap Wool Herringbone</t>
  </si>
  <si>
    <t>Ivy Cap Cord</t>
  </si>
  <si>
    <t>Trucker Cap Cord</t>
  </si>
  <si>
    <t>Bucket PW</t>
  </si>
  <si>
    <t>Hatteras PW</t>
  </si>
  <si>
    <t>Texas Cotton Knit</t>
  </si>
  <si>
    <t>Baseball Cap Donegal WV</t>
  </si>
  <si>
    <t>Driver Cap Cashmere</t>
  </si>
  <si>
    <t>Hatteras Cashmere</t>
  </si>
  <si>
    <t>Driver Cap Cashmere/Silk</t>
  </si>
  <si>
    <t>Hatteras Cashmere/Silk</t>
  </si>
  <si>
    <t>Bucket Alpaka/Wool</t>
  </si>
  <si>
    <t>Hatteras Alpaka/Wool</t>
  </si>
  <si>
    <t>Bucket Virgin Wool/Cashmere</t>
  </si>
  <si>
    <t>Ivy Cap Lambskin</t>
  </si>
  <si>
    <t>Reversible Docker Lambskin</t>
  </si>
  <si>
    <t>Bomber Cap Lambskin</t>
  </si>
  <si>
    <t>Hatteras Lambskin</t>
  </si>
  <si>
    <t>Western Buffalo Leather</t>
  </si>
  <si>
    <t>Kent Pigskin</t>
  </si>
  <si>
    <t>Baseball Pigskin</t>
  </si>
  <si>
    <t>Kent EF Pigskin</t>
  </si>
  <si>
    <t>Texas Pig Skin</t>
  </si>
  <si>
    <t>Duck Cap Cowhide EF</t>
  </si>
  <si>
    <t>Baseball Cap Chevrette Cowhide EF</t>
  </si>
  <si>
    <t>Baseball Cap Cowhide EF</t>
  </si>
  <si>
    <t>Traveller Vintage Wax</t>
  </si>
  <si>
    <t>Hatteras EF Vintage Wax</t>
  </si>
  <si>
    <t>Baseball Cap Vintage Wax Deer</t>
  </si>
  <si>
    <t>Beanie Deer</t>
  </si>
  <si>
    <t>Scarf Wool</t>
  </si>
  <si>
    <t>Baseball Cap Off The Beaten Path</t>
  </si>
  <si>
    <t>Hatteras Beeswax WR</t>
  </si>
  <si>
    <t>Baseball Cap Lumberjack Beeswax WR</t>
  </si>
  <si>
    <t>Bomber Cap Beeswax WR</t>
  </si>
  <si>
    <t>Bucket CO/PES</t>
  </si>
  <si>
    <t>Texas CO/PES</t>
  </si>
  <si>
    <t>Hatteras CO/PES</t>
  </si>
  <si>
    <t>Texas Shadow Plaid</t>
  </si>
  <si>
    <t>Hatteras Shadow Plaid</t>
  </si>
  <si>
    <t>Scarf Shadow Plaid</t>
  </si>
  <si>
    <t>Trilby CO/PE</t>
  </si>
  <si>
    <t>Pork Pie CO/PE</t>
  </si>
  <si>
    <t>Ivy Cap CO/PE EF</t>
  </si>
  <si>
    <t>Duck Cap CO/PE</t>
  </si>
  <si>
    <t>Hatteras CO/PE</t>
  </si>
  <si>
    <t>Army Cap CO/PE Lined</t>
  </si>
  <si>
    <t>Traveller Waxed Cotton</t>
  </si>
  <si>
    <t>Ivy Cap Undyed Wool Sustainable</t>
  </si>
  <si>
    <t>Hatteras Undyed Wool Sustainable</t>
  </si>
  <si>
    <t>Beanie Undyed Cashmere - Sustainable</t>
  </si>
  <si>
    <t>Scarf Undyed Cashmere - Sustainable</t>
  </si>
  <si>
    <t>Scarf Cashmere</t>
  </si>
  <si>
    <t>Scarf Merino Wool</t>
  </si>
  <si>
    <t>Beanie PomPom</t>
  </si>
  <si>
    <t>Scarf Wool/Cashmere</t>
  </si>
  <si>
    <t>Beanie Jacquard Wool/Acryl</t>
  </si>
  <si>
    <t>Scarf Cotton</t>
  </si>
  <si>
    <t>Scarf Wool Patchwork</t>
  </si>
  <si>
    <t>Sacrf Wool</t>
  </si>
  <si>
    <t>Trimming</t>
  </si>
  <si>
    <t>66% Polyamide - 34% Cotton</t>
  </si>
  <si>
    <t>65% Polyester - 35% Cotton</t>
  </si>
  <si>
    <t>50% Polyester - 50% Cotton</t>
  </si>
  <si>
    <t>-</t>
  </si>
  <si>
    <t>78% Cotton - 22% Polyester</t>
  </si>
  <si>
    <t>100% Polyester</t>
  </si>
  <si>
    <t>65% Cotton - 35% Polyester</t>
  </si>
  <si>
    <t>51% Polyester - 49% Viscose</t>
  </si>
  <si>
    <t>50% Polyester - 50% Viscose</t>
  </si>
  <si>
    <t>52% Cotton - 48% Polyester</t>
  </si>
  <si>
    <t>55% Cotton - 45% Polyester</t>
  </si>
  <si>
    <t>100% Furfelt</t>
  </si>
  <si>
    <t>86% Wool - 14% Cashmere</t>
  </si>
  <si>
    <t>100% Virgin wool</t>
  </si>
  <si>
    <t>94% Wool - 6% Alpaca</t>
  </si>
  <si>
    <t>50% Virgin wool - 30% Linen - 20% Polyamide</t>
  </si>
  <si>
    <t>50% Wool - 30% Polyester - 17% Polyamide - 3% Other fibres</t>
  </si>
  <si>
    <t>100% Grain leather - Deer</t>
  </si>
  <si>
    <t>50% Polyester - 50% Wool</t>
  </si>
  <si>
    <t>75% Wool - 20% Polyamide - 5% Cashmere</t>
  </si>
  <si>
    <t>75% Virgin wool - 25% Polyamide</t>
  </si>
  <si>
    <t>71% Virgin wool - 25% Cotton - 4% Cashmere</t>
  </si>
  <si>
    <t>50% Wool - 17% Cotton - 15% Polyester - 10% Linen - 5% Silk - 3% Polyamide</t>
  </si>
  <si>
    <t>70% Wool - 30% Polyamide</t>
  </si>
  <si>
    <t>50% Wool - 40% Polyester - 9% Polyamide - 1% Elastane</t>
  </si>
  <si>
    <t>80% Wool - 20% Polyamide</t>
  </si>
  <si>
    <t>41% Wool - 29% Cotton - 16% Polyamide - 10% Polyester - 4% Other fibres</t>
  </si>
  <si>
    <t>98% Cotton - 2% Elastane</t>
  </si>
  <si>
    <t>80% Virgin wool - 20% Polyamide</t>
  </si>
  <si>
    <t>98% Virgin wool - 2% Polyester</t>
  </si>
  <si>
    <t>50% Virgin wool - 26% Silk - 24% Cashmere</t>
  </si>
  <si>
    <t>75% Cashmere - 25% Silk</t>
  </si>
  <si>
    <t>75% Alpaca - 25% Wool</t>
  </si>
  <si>
    <t>90% Virgin wool - 10% Cashmere</t>
  </si>
  <si>
    <t>100% Flesh split leather - Goat</t>
  </si>
  <si>
    <t>100% Grain leather - Lamb</t>
  </si>
  <si>
    <t>100% Grain split leather - Pig</t>
  </si>
  <si>
    <t>100% Grain split leather - Buffalo</t>
  </si>
  <si>
    <t>100% Grain split leather - Calf</t>
  </si>
  <si>
    <t>100% Grain leather - Bovine</t>
  </si>
  <si>
    <t>60% Wool - 20% Viscose - 20% Polyamide</t>
  </si>
  <si>
    <t>96% Virgin wool - 4% Cashmere</t>
  </si>
  <si>
    <t>40% Wool - 30% Viscose - 20% Polyamide - 10% Cashmere</t>
  </si>
  <si>
    <t>95% Wool - 5% Acrylic</t>
  </si>
  <si>
    <t>100% Acrylic</t>
  </si>
  <si>
    <t>50% Wool - 50% Acrylic</t>
  </si>
  <si>
    <t>80% Cotton - 20% Polyester</t>
  </si>
  <si>
    <t>90% Acrylic - 10% Polyester</t>
  </si>
  <si>
    <t>United States of America</t>
  </si>
  <si>
    <t>United Kingdom of Great Britain and Northern Ireland</t>
  </si>
  <si>
    <t>Ireland</t>
  </si>
  <si>
    <t>France</t>
  </si>
  <si>
    <t>Finland</t>
  </si>
  <si>
    <t>Morocco</t>
  </si>
  <si>
    <t>Hong Kong</t>
  </si>
  <si>
    <t>Korea (Republic of)</t>
  </si>
  <si>
    <t>Manufacture</t>
  </si>
  <si>
    <t>Gloves Conductive Coated CO/PES Goat Nappa</t>
  </si>
  <si>
    <t>Gloves Goat Nappa / Wool</t>
  </si>
  <si>
    <t>Gloves Goat/Sheep Conductive</t>
  </si>
  <si>
    <t>Gloves Goat</t>
  </si>
  <si>
    <t>Gloves Deer / Cashmere</t>
  </si>
  <si>
    <t>Gloves Buffalo</t>
  </si>
  <si>
    <t>Pattern</t>
  </si>
  <si>
    <t>Monochrome</t>
  </si>
  <si>
    <t>None</t>
  </si>
  <si>
    <t>100% Grain leather - Pig</t>
  </si>
  <si>
    <t>100% Flesh split leather - Pig</t>
  </si>
  <si>
    <t>100% Grain leather - Goat</t>
  </si>
  <si>
    <t>100% Grain leather - Sheep</t>
  </si>
  <si>
    <t>100% Grain leather - Buffalo</t>
  </si>
  <si>
    <t>7,5/XS,8/S,8,5/M,9/L,9,5/XL,10/XXL</t>
  </si>
  <si>
    <t>8/S,8,5/M,9/L,9,5/XL,10/XXL</t>
  </si>
  <si>
    <t>Check pattern</t>
  </si>
  <si>
    <t>Other</t>
  </si>
  <si>
    <t>Herringbone</t>
  </si>
  <si>
    <t>Stripes</t>
  </si>
  <si>
    <t>Donegal</t>
  </si>
  <si>
    <t>Pakistan</t>
  </si>
  <si>
    <t>Кепка</t>
  </si>
  <si>
    <t>Шарф</t>
  </si>
  <si>
    <t>Характеристика</t>
  </si>
  <si>
    <t>В наличии</t>
  </si>
  <si>
    <t>Свободно</t>
  </si>
  <si>
    <t>Style</t>
  </si>
  <si>
    <t>Шапки</t>
  </si>
  <si>
    <t>Бабочка</t>
  </si>
  <si>
    <t>Бабочки</t>
  </si>
  <si>
    <t>Балаклава</t>
  </si>
  <si>
    <t>Балаклавы</t>
  </si>
  <si>
    <t>Бейсболки</t>
  </si>
  <si>
    <t>Берет</t>
  </si>
  <si>
    <t>Береты</t>
  </si>
  <si>
    <t>Варежки</t>
  </si>
  <si>
    <t>Галстук</t>
  </si>
  <si>
    <t>Галстуки</t>
  </si>
  <si>
    <t>Значки</t>
  </si>
  <si>
    <t>Кепки</t>
  </si>
  <si>
    <t>Козырек</t>
  </si>
  <si>
    <t>Козыреки</t>
  </si>
  <si>
    <t>Кошелек</t>
  </si>
  <si>
    <t>Кошельки</t>
  </si>
  <si>
    <t>Лента</t>
  </si>
  <si>
    <t>Наборы</t>
  </si>
  <si>
    <t>Обручи</t>
  </si>
  <si>
    <t>Панамы</t>
  </si>
  <si>
    <t>Перья</t>
  </si>
  <si>
    <t>Платок</t>
  </si>
  <si>
    <t>Шарфы</t>
  </si>
  <si>
    <t>Повязка</t>
  </si>
  <si>
    <t>Повязки</t>
  </si>
  <si>
    <t>Подставки</t>
  </si>
  <si>
    <t>Подтяжки</t>
  </si>
  <si>
    <t>Снуд</t>
  </si>
  <si>
    <t>Шляпы</t>
  </si>
  <si>
    <t>Значок</t>
  </si>
  <si>
    <t>Набор</t>
  </si>
  <si>
    <t>Обруч</t>
  </si>
  <si>
    <t>Перо</t>
  </si>
  <si>
    <t>Подставка</t>
  </si>
  <si>
    <t>Категория</t>
  </si>
  <si>
    <t>Артикул полный</t>
  </si>
  <si>
    <t>Номенклатура</t>
  </si>
  <si>
    <t>Резерв</t>
  </si>
  <si>
    <t>02-652-08-61</t>
  </si>
  <si>
    <t>Кепка STETSON арт. 6210505 KENT EF (коричневый) {371}</t>
  </si>
  <si>
    <t>02-652-08-59</t>
  </si>
  <si>
    <t>02-652-08-57</t>
  </si>
  <si>
    <t>Кепка STETSON арт. 6210505 KENT EF (синий / красный) {321}</t>
  </si>
  <si>
    <t>02-651-08-61</t>
  </si>
  <si>
    <t>02-651-08-59</t>
  </si>
  <si>
    <t>02-651-08-57</t>
  </si>
  <si>
    <t>Кепка STETSON арт. 6210505 KENT EF (темно-коричневый) {361}</t>
  </si>
  <si>
    <t>02-650-91-61</t>
  </si>
  <si>
    <t>02-650-91-59</t>
  </si>
  <si>
    <t>Кепка STETSON арт. 6210505 KENT EF (темно-серый) {331}</t>
  </si>
  <si>
    <t>02-650-91-57</t>
  </si>
  <si>
    <t>02-650-91-55</t>
  </si>
  <si>
    <t>02-649-72-61</t>
  </si>
  <si>
    <t>02-649-72-59</t>
  </si>
  <si>
    <t>02-649-72-57</t>
  </si>
  <si>
    <t>02-648-14-00</t>
  </si>
  <si>
    <t>02-648-11-00</t>
  </si>
  <si>
    <t>02-648-08-00</t>
  </si>
  <si>
    <t>02-648-06-00</t>
  </si>
  <si>
    <t>Кепка STETSON арт. 6210701 KENT PATCHWORK (темно-серый) {24}</t>
  </si>
  <si>
    <t>02-647-14-63</t>
  </si>
  <si>
    <t>02-647-14-61</t>
  </si>
  <si>
    <t>02-647-14-59</t>
  </si>
  <si>
    <t>02-647-14-57</t>
  </si>
  <si>
    <t>Кепка STETSON арт. 6210801 KENT STRUCTURE (серый) {26}</t>
  </si>
  <si>
    <t>02-646-08-63</t>
  </si>
  <si>
    <t>02-646-08-62</t>
  </si>
  <si>
    <t>02-646-08-61</t>
  </si>
  <si>
    <t>02-646-08-60</t>
  </si>
  <si>
    <t>02-646-08-59</t>
  </si>
  <si>
    <t>Кепка STETSON арт. 6213401 KENT LINEN (голубой) {226}</t>
  </si>
  <si>
    <t>02-646-08-58</t>
  </si>
  <si>
    <t>Кепка STETSON арт. 6213401 KENT LINEN (оранжевый) {282}</t>
  </si>
  <si>
    <t>02-646-08-57</t>
  </si>
  <si>
    <t>Кепка STETSON арт. 6213402 KENT CHECK (голубой) {210}</t>
  </si>
  <si>
    <t>02-646-08-56</t>
  </si>
  <si>
    <t>02-645-00-63</t>
  </si>
  <si>
    <t>02-645-00-61</t>
  </si>
  <si>
    <t>02-645-00-59</t>
  </si>
  <si>
    <t>Кепка STETSON арт. 6216701 KENT STRIPES (серый / коричневый) {636}</t>
  </si>
  <si>
    <t>02-645-00-57</t>
  </si>
  <si>
    <t>02-644-08-00</t>
  </si>
  <si>
    <t>Кепка STETSON арт. 6221101 DRIVER CAP CANVAS (оливковый) {5}</t>
  </si>
  <si>
    <t>02-644-03-00</t>
  </si>
  <si>
    <t>02-643-14-00</t>
  </si>
  <si>
    <t>Кепка STETSON арт. 6223101 DRIVER CAP LINEN (голубой) {20}</t>
  </si>
  <si>
    <t>02-642-08-63</t>
  </si>
  <si>
    <t>02-642-08-61</t>
  </si>
  <si>
    <t>02-642-08-59</t>
  </si>
  <si>
    <t>02-642-08-57</t>
  </si>
  <si>
    <t>Кепка STETSON арт. 6290110 RIDERS (серый) {3}</t>
  </si>
  <si>
    <t>02-641-78-61</t>
  </si>
  <si>
    <t>02-641-78-59</t>
  </si>
  <si>
    <t>Кепка STETSON арт. 6290901 DRIVER CAP HARRIS TWEED (оливковый) {41}</t>
  </si>
  <si>
    <t>02-641-78-57</t>
  </si>
  <si>
    <t>02-641-60-61</t>
  </si>
  <si>
    <t>02-641-60-59</t>
  </si>
  <si>
    <t>02-641-60-57</t>
  </si>
  <si>
    <t>Кепка STETSON арт. 6293104 RIDERS CAP LINEN (темно-синий) {25}</t>
  </si>
  <si>
    <t>02-640-09-59</t>
  </si>
  <si>
    <t>02-639-01-59</t>
  </si>
  <si>
    <t>Кепка STETSON арт. 6293501 KENT LINEN (бежевый) {371}</t>
  </si>
  <si>
    <t>02-639-01-57</t>
  </si>
  <si>
    <t>02-639-01-55</t>
  </si>
  <si>
    <t>02-638-07-57</t>
  </si>
  <si>
    <t>02-637-16-59</t>
  </si>
  <si>
    <t>02-637-16-57</t>
  </si>
  <si>
    <t>Кепка STETSON арт. 6297502 RIDERS EMBOSSED (коричневый) {68}</t>
  </si>
  <si>
    <t>02-637-16-55</t>
  </si>
  <si>
    <t>Кепка STETSON арт. 6380303 DRIVER (коричневый) {287}</t>
  </si>
  <si>
    <t>02-636-14-59</t>
  </si>
  <si>
    <t>02-636-14-57</t>
  </si>
  <si>
    <t>02-635-14-59</t>
  </si>
  <si>
    <t>02-634-16-59</t>
  </si>
  <si>
    <t>02-634-16-57</t>
  </si>
  <si>
    <t>02-634-16-55</t>
  </si>
  <si>
    <t>02-634-05-57</t>
  </si>
  <si>
    <t>02-634-05-55</t>
  </si>
  <si>
    <t>Кепка STETSON арт. 6380314 DRIVER CHECK (синий / красный) {228}</t>
  </si>
  <si>
    <t>02-633-14-00</t>
  </si>
  <si>
    <t>02-633-01-00</t>
  </si>
  <si>
    <t>02-632-14-00</t>
  </si>
  <si>
    <t>Кепка STETSON арт. 6380318 DRIVER CAP WOOL CHECK (коричневый / бежевый) {267}</t>
  </si>
  <si>
    <t>02-632-05-00</t>
  </si>
  <si>
    <t>02-631-91-00</t>
  </si>
  <si>
    <t>02-630-16-00</t>
  </si>
  <si>
    <t>02-630-08-00</t>
  </si>
  <si>
    <t>02-629-16-00</t>
  </si>
  <si>
    <t>02-629-09-00</t>
  </si>
  <si>
    <t>02-629-05-00</t>
  </si>
  <si>
    <t>02-628-08-00</t>
  </si>
  <si>
    <t>Кепка STETSON арт. 6380318 DRIVER CAP WOOL CHECK (синий / черный) {225}</t>
  </si>
  <si>
    <t>02-628-05-00</t>
  </si>
  <si>
    <t>02-627-78-00</t>
  </si>
  <si>
    <t>02-627-14-00</t>
  </si>
  <si>
    <t>02-627-08-00</t>
  </si>
  <si>
    <t>02-627-05-00</t>
  </si>
  <si>
    <t>02-626-21-00</t>
  </si>
  <si>
    <t>02-625-09-00</t>
  </si>
  <si>
    <t>02-624-05-00</t>
  </si>
  <si>
    <t>Кепка STETSON арт. 6380322 DRIVER CAP VIRGIN WOOL (синий / зеленый / коричневый) {285}</t>
  </si>
  <si>
    <t>02-623-14-00</t>
  </si>
  <si>
    <t>02-622-08-00</t>
  </si>
  <si>
    <t>02-621-08-00</t>
  </si>
  <si>
    <t>02-620-10-00</t>
  </si>
  <si>
    <t>Кепка STETSON арт. 6380502 BELFAST WOOLRICH (бордовый) {387}</t>
  </si>
  <si>
    <t>02-619-09-00</t>
  </si>
  <si>
    <t>02-618-11-00</t>
  </si>
  <si>
    <t>02-618-09-00</t>
  </si>
  <si>
    <t>02-617-05-00</t>
  </si>
  <si>
    <t>Кепка STETSON арт. 6380502 BELFAST WOOLRICH (коричневый) {356}</t>
  </si>
  <si>
    <t>02-615-13-00</t>
  </si>
  <si>
    <t>02-613-54-00</t>
  </si>
  <si>
    <t>02-612-14-00</t>
  </si>
  <si>
    <t>02-611-53-00</t>
  </si>
  <si>
    <t>02-610-91-60</t>
  </si>
  <si>
    <t>02-610-91-59</t>
  </si>
  <si>
    <t>Кепка STETSON арт. 6380502 BELFAST WOOLRICH (светло-коричневый) {365}</t>
  </si>
  <si>
    <t>02-610-91-58</t>
  </si>
  <si>
    <t>02-610-91-57</t>
  </si>
  <si>
    <t>Кепка STETSON арт. 6380502 BELFAST WOOLRICH (светло-синий) {321}</t>
  </si>
  <si>
    <t>02-609-21-63</t>
  </si>
  <si>
    <t>02-609-21-62</t>
  </si>
  <si>
    <t>02-609-21-61</t>
  </si>
  <si>
    <t>02-609-21-60</t>
  </si>
  <si>
    <t>Кепка STETSON арт. 6380502 BELFAST WOOLRICH (темно-зеленый) {351}</t>
  </si>
  <si>
    <t>02-609-21-59</t>
  </si>
  <si>
    <t>02-609-21-58</t>
  </si>
  <si>
    <t>02-609-21-57</t>
  </si>
  <si>
    <t>02-609-21-56</t>
  </si>
  <si>
    <t>Кепка STETSON арт. 6380502 BELFAST WOOLRICH (темно-коричневый) {368}</t>
  </si>
  <si>
    <t>02-608-05-63</t>
  </si>
  <si>
    <t>02-608-05-62</t>
  </si>
  <si>
    <t>02-608-05-61</t>
  </si>
  <si>
    <t>02-608-05-60</t>
  </si>
  <si>
    <t>02-608-05-59</t>
  </si>
  <si>
    <t>Кепка STETSON арт. 6380502 BELFAST WOOLRICH (темно-серый) {333}</t>
  </si>
  <si>
    <t>02-608-05-58</t>
  </si>
  <si>
    <t>02-608-05-57</t>
  </si>
  <si>
    <t>02-608-05-56</t>
  </si>
  <si>
    <t>02-607-14-62</t>
  </si>
  <si>
    <t>Кепка STETSON арт. 6380506 DRIVER CAP HERRINGBONE (светло-коричневый) {367}</t>
  </si>
  <si>
    <t>02-607-14-61</t>
  </si>
  <si>
    <t>02-607-14-60</t>
  </si>
  <si>
    <t>02-607-14-59</t>
  </si>
  <si>
    <t>02-607-14-58</t>
  </si>
  <si>
    <t>02-607-14-57</t>
  </si>
  <si>
    <t>02-606-00-63</t>
  </si>
  <si>
    <t>02-606-00-61</t>
  </si>
  <si>
    <t>Кепка STETSON арт. 6380506 DRIVER CAP HERRINGBONE (темно-серый) {331}</t>
  </si>
  <si>
    <t>02-606-00-59</t>
  </si>
  <si>
    <t>02-606-00-57</t>
  </si>
  <si>
    <t>02-605-08-63</t>
  </si>
  <si>
    <t>02-605-08-61</t>
  </si>
  <si>
    <t>02-605-08-59</t>
  </si>
  <si>
    <t>Кепка STETSON арт. 6380512 DRIVER HARRIS TWEED (синий / зеленый) {352}</t>
  </si>
  <si>
    <t>02-605-08-57</t>
  </si>
  <si>
    <t>02-604-11-63</t>
  </si>
  <si>
    <t>02-604-11-62</t>
  </si>
  <si>
    <t>02-604-11-61</t>
  </si>
  <si>
    <t>02-604-11-60</t>
  </si>
  <si>
    <t>Кепка STETSON арт. 6380908 DRIVER CAP PATCHWORK (синий / коричневый) {62}</t>
  </si>
  <si>
    <t>02-604-11-59</t>
  </si>
  <si>
    <t>02-604-11-58</t>
  </si>
  <si>
    <t>02-604-11-57</t>
  </si>
  <si>
    <t>02-604-11-56</t>
  </si>
  <si>
    <t>Кепка STETSON арт. 6382401 DRIVER SILK (бордовый) {283}</t>
  </si>
  <si>
    <t>02-603-21-63</t>
  </si>
  <si>
    <t>Кепка STETSON арт. 6433201 4-PANEL CAP LINEN (коричневый) {162}</t>
  </si>
  <si>
    <t>02-603-21-61</t>
  </si>
  <si>
    <t>Кепка STETSON арт. 6433201 4-PANEL CAP LINEN (синий) {122}</t>
  </si>
  <si>
    <t>02-603-21-59</t>
  </si>
  <si>
    <t>Кепка STETSON арт. 6610105 TEXAS (серый) {32}</t>
  </si>
  <si>
    <t>02-603-21-57</t>
  </si>
  <si>
    <t>02-602-03-63</t>
  </si>
  <si>
    <t>02-602-03-61</t>
  </si>
  <si>
    <t>02-602-03-59</t>
  </si>
  <si>
    <t>Кепка STETSON арт. 6610105 TEXAS (темно-синий) {2}</t>
  </si>
  <si>
    <t>02-602-03-57</t>
  </si>
  <si>
    <t>02-601-05-60</t>
  </si>
  <si>
    <t>02-601-05-59</t>
  </si>
  <si>
    <t>02-601-05-57</t>
  </si>
  <si>
    <t>Кепка STETSON арт. 6610109 TEXAS WOOL (коричневый) {61}</t>
  </si>
  <si>
    <t>02-601-05-56</t>
  </si>
  <si>
    <t>02-600-09-61</t>
  </si>
  <si>
    <t>02-600-09-59</t>
  </si>
  <si>
    <t>02-600-09-57</t>
  </si>
  <si>
    <t>Кепка STETSON арт. 6610109 TEXAS WOOL (серый) {31}</t>
  </si>
  <si>
    <t>02-600-09-55</t>
  </si>
  <si>
    <t>02-599-16-61</t>
  </si>
  <si>
    <t>02-599-16-59</t>
  </si>
  <si>
    <t>02-599-16-57</t>
  </si>
  <si>
    <t>Кепка STETSON арт. 6610203 TEXAS LAMBSWOOL CHECK (коричневый) {285}</t>
  </si>
  <si>
    <t>02-598-14-61</t>
  </si>
  <si>
    <t>02-598-14-59</t>
  </si>
  <si>
    <t>02-598-14-57</t>
  </si>
  <si>
    <t>02-598-09-63</t>
  </si>
  <si>
    <t>02-598-09-61</t>
  </si>
  <si>
    <t>02-598-09-59</t>
  </si>
  <si>
    <t>02-598-09-57</t>
  </si>
  <si>
    <t>Кепка STETSON арт. 6610203 TEXAS LAMBSWOOL CHECK (синий) {227}</t>
  </si>
  <si>
    <t>02-597-02-61</t>
  </si>
  <si>
    <t>02-597-02-59</t>
  </si>
  <si>
    <t>Кепка STETSON арт. 6610312 TEXAS LAMBSWOOL CHECK (коричневый / бежевый) {267}</t>
  </si>
  <si>
    <t>02-597-02-57</t>
  </si>
  <si>
    <t>02-596-36-59</t>
  </si>
  <si>
    <t>02-596-36-57</t>
  </si>
  <si>
    <t>02-595-05-61</t>
  </si>
  <si>
    <t>02-595-05-59</t>
  </si>
  <si>
    <t>02-595-05-57</t>
  </si>
  <si>
    <t>02-594-09-60</t>
  </si>
  <si>
    <t>Кепка STETSON арт. 6610312 TEXAS LAMBSWOOL CHECK (серый / синий) {223}</t>
  </si>
  <si>
    <t>02-594-09-59</t>
  </si>
  <si>
    <t>02-594-09-58</t>
  </si>
  <si>
    <t>02-593-09-63</t>
  </si>
  <si>
    <t>02-593-09-61</t>
  </si>
  <si>
    <t>02-593-09-59</t>
  </si>
  <si>
    <t>02-593-09-57</t>
  </si>
  <si>
    <t>02-593-09-55</t>
  </si>
  <si>
    <t>Кепка STETSON арт. 6610313 TEXAS WOOL (коричневый) {256}</t>
  </si>
  <si>
    <t>02-593-02-63</t>
  </si>
  <si>
    <t>02-593-02-61</t>
  </si>
  <si>
    <t>02-593-02-59</t>
  </si>
  <si>
    <t>02-593-02-57</t>
  </si>
  <si>
    <t>02-593-02-55</t>
  </si>
  <si>
    <t>Кепка STETSON арт. 6610316 TEXAS WOOL CHECK (серый / коричневый) {261}</t>
  </si>
  <si>
    <t>02-592-09-63</t>
  </si>
  <si>
    <t>02-592-09-61</t>
  </si>
  <si>
    <t>02-592-09-59</t>
  </si>
  <si>
    <t>02-592-09-57</t>
  </si>
  <si>
    <t>Кепка STETSON арт. 6610501 TEXAS (коричневый) {356}</t>
  </si>
  <si>
    <t>02-592-09-55</t>
  </si>
  <si>
    <t>02-591-09-63</t>
  </si>
  <si>
    <t>02-591-09-61</t>
  </si>
  <si>
    <t>02-591-09-59</t>
  </si>
  <si>
    <t>Кепка STETSON арт. 6610501 TEXAS (темно-серый) {333}</t>
  </si>
  <si>
    <t>02-591-09-57</t>
  </si>
  <si>
    <t>02-591-09-55</t>
  </si>
  <si>
    <t>02-590-06-63</t>
  </si>
  <si>
    <t>02-590-06-61</t>
  </si>
  <si>
    <t>Кепка STETSON арт. 6610503 TEXAS HERRINGBONE (зеленый) {355}</t>
  </si>
  <si>
    <t>02-590-06-59</t>
  </si>
  <si>
    <t>02-590-06-57</t>
  </si>
  <si>
    <t>Кепка STETSON арт. 6610503 TEXAS HERRINGBONE (серый) {333}</t>
  </si>
  <si>
    <t>02-590-06-55</t>
  </si>
  <si>
    <t>02-589-08-63</t>
  </si>
  <si>
    <t>Кепка STETSON арт. 6610603 TEXAS DONEGAL WV (серый / коричневый) {427}</t>
  </si>
  <si>
    <t>02-589-08-61</t>
  </si>
  <si>
    <t>02-589-08-59</t>
  </si>
  <si>
    <t>02-589-08-57</t>
  </si>
  <si>
    <t>Кепка STETSON арт. 6610603 TEXAS DONEGAL WV (темно-серый) {471}</t>
  </si>
  <si>
    <t>02-589-08-55</t>
  </si>
  <si>
    <t>02-588-06-61</t>
  </si>
  <si>
    <t>02-588-06-59</t>
  </si>
  <si>
    <t>Кепка STETSON арт. 6611102 TEXAS CANVAS (оливковый) {5}</t>
  </si>
  <si>
    <t>02-588-06-57</t>
  </si>
  <si>
    <t>Кепка STETSON арт. 6611102 TEXAS CANVAS (серый) {1}</t>
  </si>
  <si>
    <t>02-588-03-59</t>
  </si>
  <si>
    <t>Кепка STETSON арт. 6611105 TEXAS COTTON (кремовый) {71}</t>
  </si>
  <si>
    <t>02-588-03-57</t>
  </si>
  <si>
    <t>02-587-14-00</t>
  </si>
  <si>
    <t>02-587-06-00</t>
  </si>
  <si>
    <t>Кепка STETSON арт. 6611105 TEXAS COTTON (оливковый) {55}</t>
  </si>
  <si>
    <t>02-586-92-00</t>
  </si>
  <si>
    <t>Кепка STETSON арт. 6611105 TEXAS COTTON (песочный) {61}</t>
  </si>
  <si>
    <t>02-586-00-00</t>
  </si>
  <si>
    <t>Кепка STETSON арт. 6611105 TEXAS COTTON (серый) {32}</t>
  </si>
  <si>
    <t>02-585-11-00</t>
  </si>
  <si>
    <t>Кепка STETSON арт. 6611105 TEXAS COTTON (темно-синий) {2}</t>
  </si>
  <si>
    <t>02-584-08-63</t>
  </si>
  <si>
    <t>02-584-08-62</t>
  </si>
  <si>
    <t>Кепка STETSON арт. 6611107 TEXAS ORGANIC COTTON (бежевый) {76}</t>
  </si>
  <si>
    <t>02-584-08-61</t>
  </si>
  <si>
    <t>02-584-08-59</t>
  </si>
  <si>
    <t>02-584-08-57</t>
  </si>
  <si>
    <t>02-584-08-56</t>
  </si>
  <si>
    <t>02-583-06-63</t>
  </si>
  <si>
    <t>Кепка STETSON арт. 6611107 TEXAS ORGANIC COTTON (оливковый) {61}</t>
  </si>
  <si>
    <t>02-583-06-61</t>
  </si>
  <si>
    <t>02-583-06-59</t>
  </si>
  <si>
    <t>02-583-06-57</t>
  </si>
  <si>
    <t>02-582-08-59</t>
  </si>
  <si>
    <t>Кепка STETSON арт. 6611107 TEXAS ORGANIC COTTON (темно-синий) {2}</t>
  </si>
  <si>
    <t>02-582-08-57</t>
  </si>
  <si>
    <t>02-581-14-61</t>
  </si>
  <si>
    <t>02-581-14-59</t>
  </si>
  <si>
    <t>02-581-14-57</t>
  </si>
  <si>
    <t>02-580-14-63</t>
  </si>
  <si>
    <t>Кепка STETSON арт. 6611107 TEXAS ORGANIC COTTON (черный) {1}</t>
  </si>
  <si>
    <t>02-580-14-61</t>
  </si>
  <si>
    <t>02-580-14-60</t>
  </si>
  <si>
    <t>02-580-14-59</t>
  </si>
  <si>
    <t>02-580-14-58</t>
  </si>
  <si>
    <t>Кепка STETSON арт. 6611124 TEXAS DENIM (темно-синий) {2}</t>
  </si>
  <si>
    <t>02-580-14-57</t>
  </si>
  <si>
    <t>02-579-06-63</t>
  </si>
  <si>
    <t>02-579-06-61</t>
  </si>
  <si>
    <t>02-579-06-59</t>
  </si>
  <si>
    <t>Кепка STETSON арт. 6611128 TEXAS COTTON LINEN (голубой) {22}</t>
  </si>
  <si>
    <t>02-579-06-57</t>
  </si>
  <si>
    <t>02-578-03-63</t>
  </si>
  <si>
    <t>02-578-03-62</t>
  </si>
  <si>
    <t>Кепка STETSON арт. 6611203 TEXAS COTTON LINEN (красный) {178}</t>
  </si>
  <si>
    <t>02-578-03-61</t>
  </si>
  <si>
    <t>Кепка STETSON арт. 6613106 TEXAS LINEN (голубой) {20}</t>
  </si>
  <si>
    <t>02-578-03-59</t>
  </si>
  <si>
    <t>02-578-03-57</t>
  </si>
  <si>
    <t>02-577-00-63</t>
  </si>
  <si>
    <t>02-577-00-61</t>
  </si>
  <si>
    <t>02-577-00-59</t>
  </si>
  <si>
    <t>Кепка STETSON арт. 6613106 TEXAS LINEN (темно-синий) {2}</t>
  </si>
  <si>
    <t>02-577-00-57</t>
  </si>
  <si>
    <t>02-576-06-63</t>
  </si>
  <si>
    <t>02-576-06-61</t>
  </si>
  <si>
    <t>02-576-06-59</t>
  </si>
  <si>
    <t>02-576-06-57</t>
  </si>
  <si>
    <t>Кепка STETSON арт. 6613301 TEXAS LINEN CHECK (синий) {228}</t>
  </si>
  <si>
    <t>02-575-09-63</t>
  </si>
  <si>
    <t>Кепка STETSON арт. 6613904 TEXAS PATCHWORK (синий / серый) {38}</t>
  </si>
  <si>
    <t>02-575-09-61</t>
  </si>
  <si>
    <t>Кепка STETSON арт. 6615301 TEXAS CHECK (синий / красный) {281}</t>
  </si>
  <si>
    <t>02-575-09-59</t>
  </si>
  <si>
    <t>02-575-09-57</t>
  </si>
  <si>
    <t>02-575-06-63</t>
  </si>
  <si>
    <t>02-575-06-61</t>
  </si>
  <si>
    <t>Кепка STETSON арт. 6615701 TEXAS STRIPES (синий) {628}</t>
  </si>
  <si>
    <t>02-575-06-59</t>
  </si>
  <si>
    <t>02-575-06-57</t>
  </si>
  <si>
    <t>02-574-09-63</t>
  </si>
  <si>
    <t>02-574-09-61</t>
  </si>
  <si>
    <t>02-574-09-59</t>
  </si>
  <si>
    <t>Кепка STETSON арт. 6617101 TEXAS (серый) {3}</t>
  </si>
  <si>
    <t>02-574-09-57</t>
  </si>
  <si>
    <t>Кепка STETSON арт. 6617101 TEXAS (темно-коричневый) {62}</t>
  </si>
  <si>
    <t>02-574-02-63</t>
  </si>
  <si>
    <t>02-574-02-61</t>
  </si>
  <si>
    <t>02-574-02-59</t>
  </si>
  <si>
    <t>02-574-02-57</t>
  </si>
  <si>
    <t>Кепка STETSON арт. 6617101 TEXAS (черный) {1}</t>
  </si>
  <si>
    <t>02-573-09-63</t>
  </si>
  <si>
    <t>02-573-09-61</t>
  </si>
  <si>
    <t>02-573-09-59</t>
  </si>
  <si>
    <t>02-573-09-57</t>
  </si>
  <si>
    <t>Кепка STETSON арт. 6620304 DUCK PATCHWORK (коричневый / зеленый) {274}</t>
  </si>
  <si>
    <t>02-572-16-63</t>
  </si>
  <si>
    <t>02-572-16-61</t>
  </si>
  <si>
    <t>02-572-16-59</t>
  </si>
  <si>
    <t>Кепка STETSON арт. 6620304 DUCK PATCHWORK (синий / красный) {228}</t>
  </si>
  <si>
    <t>02-572-16-57</t>
  </si>
  <si>
    <t>02-571-09-61</t>
  </si>
  <si>
    <t>02-571-09-59</t>
  </si>
  <si>
    <t>02-571-09-57</t>
  </si>
  <si>
    <t>02-571-08-61</t>
  </si>
  <si>
    <t>02-571-08-59</t>
  </si>
  <si>
    <t>Кепка STETSON арт. 6620505 DUCK (коричневый) {371}</t>
  </si>
  <si>
    <t>02-571-08-57</t>
  </si>
  <si>
    <t>02-571-06-61</t>
  </si>
  <si>
    <t>02-571-06-59</t>
  </si>
  <si>
    <t>02-571-06-57</t>
  </si>
  <si>
    <t>02-570-91-63</t>
  </si>
  <si>
    <t>02-570-91-61</t>
  </si>
  <si>
    <t>Кепка STETSON арт. 6620505 DUCK (темно-коричневый) {361}</t>
  </si>
  <si>
    <t>02-570-91-59</t>
  </si>
  <si>
    <t>02-570-91-57</t>
  </si>
  <si>
    <t>02-570-05-63</t>
  </si>
  <si>
    <t>Кепка STETSON арт. 6620505 DUCK (темно-серый) {331}</t>
  </si>
  <si>
    <t>02-570-05-61</t>
  </si>
  <si>
    <t>02-570-05-59</t>
  </si>
  <si>
    <t>02-570-05-57</t>
  </si>
  <si>
    <t>02-569-14-63</t>
  </si>
  <si>
    <t>02-569-14-61</t>
  </si>
  <si>
    <t>02-569-14-59</t>
  </si>
  <si>
    <t>Кепка STETSON арт. 6620505 DUCK (темно-синий) {321}</t>
  </si>
  <si>
    <t>02-569-14-57</t>
  </si>
  <si>
    <t>02-569-09-63</t>
  </si>
  <si>
    <t>02-569-09-61</t>
  </si>
  <si>
    <t>02-569-09-59</t>
  </si>
  <si>
    <t>02-569-09-57</t>
  </si>
  <si>
    <t>02-567-16-63</t>
  </si>
  <si>
    <t>02-567-16-61</t>
  </si>
  <si>
    <t>02-567-16-59</t>
  </si>
  <si>
    <t>Кепка STETSON арт. 6620901 DUCK (коричневый) {26}</t>
  </si>
  <si>
    <t>02-567-16-57</t>
  </si>
  <si>
    <t>02-567-16-55</t>
  </si>
  <si>
    <t>02-566-09-63</t>
  </si>
  <si>
    <t>Кепка STETSON арт. 6620902 DUCK PATCHWORK (коричневый) {26}</t>
  </si>
  <si>
    <t>02-566-09-61</t>
  </si>
  <si>
    <t>02-566-09-59</t>
  </si>
  <si>
    <t>02-566-09-57</t>
  </si>
  <si>
    <t>Кепка STETSON арт. 6621101 DUCK CAP CORD (зеленый) {4}</t>
  </si>
  <si>
    <t>02-566-09-55</t>
  </si>
  <si>
    <t>02-565-14-59</t>
  </si>
  <si>
    <t>02-565-14-57</t>
  </si>
  <si>
    <t>02-565-09-59</t>
  </si>
  <si>
    <t>02-565-09-57</t>
  </si>
  <si>
    <t>02-564-09-63</t>
  </si>
  <si>
    <t>02-564-09-61</t>
  </si>
  <si>
    <t>02-564-09-59</t>
  </si>
  <si>
    <t>Кепка STETSON арт. 6621501 DUCK CAP COTTON LINEN (ярко-синий) {321}</t>
  </si>
  <si>
    <t>02-564-09-57</t>
  </si>
  <si>
    <t>Кепка STETSON арт. 6621902 DUCK CAP COTTON (розовый) {8}</t>
  </si>
  <si>
    <t>02-564-09-55</t>
  </si>
  <si>
    <t>02-563-09-63</t>
  </si>
  <si>
    <t>02-563-09-61</t>
  </si>
  <si>
    <t>02-563-09-59</t>
  </si>
  <si>
    <t>02-563-09-57</t>
  </si>
  <si>
    <t>Кепка STETSON арт. 6640102 6-PANEL (черный) {1}</t>
  </si>
  <si>
    <t>02-563-09-55</t>
  </si>
  <si>
    <t>02-562-09-61</t>
  </si>
  <si>
    <t>02-562-09-59</t>
  </si>
  <si>
    <t>02-562-09-57</t>
  </si>
  <si>
    <t>Кепка STETSON арт. 6640203 6-PANEL CAP WOOL CHECK (серый / рыжий) {237}</t>
  </si>
  <si>
    <t>02-561-16-00</t>
  </si>
  <si>
    <t>02-561-09-00</t>
  </si>
  <si>
    <t>02-560-02-00</t>
  </si>
  <si>
    <t>02-559-13-00</t>
  </si>
  <si>
    <t>02-559-12-00</t>
  </si>
  <si>
    <t>Кепка STETSON арт. 6640203 6-PANEL CAP WOOL CHECK (синий / красный) {223}</t>
  </si>
  <si>
    <t>02-559-09-00</t>
  </si>
  <si>
    <t>02-559-08-00</t>
  </si>
  <si>
    <t>Кепка STETSON арт. 6640501 6-PANEL HARRIS TWEED (коричневый) {367}</t>
  </si>
  <si>
    <t>02-559-07-00</t>
  </si>
  <si>
    <t>Кепка STETSON арт. 6640502 6-PANEL HERRINGBONE (синий) {328}</t>
  </si>
  <si>
    <t>02-559-06-00</t>
  </si>
  <si>
    <t>02-559-05-00</t>
  </si>
  <si>
    <t>Кепка STETSON арт. 6640505 BROOKLIN (коричневый) {371}</t>
  </si>
  <si>
    <t>02-559-02-00</t>
  </si>
  <si>
    <t>Кепка STETSON арт. 6640505 BROOKLIN (синий / красный) {321}</t>
  </si>
  <si>
    <t>02-558-26-00</t>
  </si>
  <si>
    <t>02-557-12-00</t>
  </si>
  <si>
    <t>02-556-12-00</t>
  </si>
  <si>
    <t>02-556-09-00</t>
  </si>
  <si>
    <t>02-555-09-09</t>
  </si>
  <si>
    <t>02-554-14-09</t>
  </si>
  <si>
    <t>02-553-20-61</t>
  </si>
  <si>
    <t>02-553-20-59</t>
  </si>
  <si>
    <t>02-553-20-57</t>
  </si>
  <si>
    <t>Кепка STETSON арт. 6640505 BROOKLIN (темно-коричневый) {361}</t>
  </si>
  <si>
    <t>02-553-20-55</t>
  </si>
  <si>
    <t>02-553-16-61</t>
  </si>
  <si>
    <t>02-553-16-59</t>
  </si>
  <si>
    <t>02-553-16-57</t>
  </si>
  <si>
    <t>Кепка STETSON арт. 6640505 BROOKLIN (темно-серый) {331}</t>
  </si>
  <si>
    <t>02-553-16-55</t>
  </si>
  <si>
    <t>02-552-14-59</t>
  </si>
  <si>
    <t>02-552-14-57</t>
  </si>
  <si>
    <t>02-551-13-61</t>
  </si>
  <si>
    <t>02-551-13-59</t>
  </si>
  <si>
    <t>02-551-13-57</t>
  </si>
  <si>
    <t>02-551-06-63</t>
  </si>
  <si>
    <t>02-551-06-62</t>
  </si>
  <si>
    <t>Кепка STETSON арт. 6640508 6-Panel Cap Harris Tweed (бежевый / коричневый) {375}</t>
  </si>
  <si>
    <t>02-551-06-61</t>
  </si>
  <si>
    <t>02-551-06-60</t>
  </si>
  <si>
    <t>02-551-06-59</t>
  </si>
  <si>
    <t>02-551-06-58</t>
  </si>
  <si>
    <t>Кепка STETSON арт. 6640601 6-PANEL DONEGAL (бежевый / синий) {427}</t>
  </si>
  <si>
    <t>02-551-06-57</t>
  </si>
  <si>
    <t>Кепка STETSON арт. 6640601 6-PANEL DONEGAL (бордовый) {483}</t>
  </si>
  <si>
    <t>02-551-06-56</t>
  </si>
  <si>
    <t>02-550-08-60</t>
  </si>
  <si>
    <t>Кепка STETSON арт. 6640601 6-PANEL DONEGAL (зеленый / бежевый) {474}</t>
  </si>
  <si>
    <t>02-550-08-59</t>
  </si>
  <si>
    <t>02-550-08-58</t>
  </si>
  <si>
    <t>02-550-08-57</t>
  </si>
  <si>
    <t>02-549-95-63</t>
  </si>
  <si>
    <t>02-549-95-62</t>
  </si>
  <si>
    <t>Кепка STETSON арт. 6640601 6-PANEL DONEGAL (синий) {422}</t>
  </si>
  <si>
    <t>02-549-95-61</t>
  </si>
  <si>
    <t>Кепка STETSON арт. 6640601 6-PANEL DONEGAL (темно-серый) {433}</t>
  </si>
  <si>
    <t>02-549-95-60</t>
  </si>
  <si>
    <t>02-549-95-59</t>
  </si>
  <si>
    <t>Кепка STETSON арт. 6640601 6-PANEL DONEGAL (черный / синий) {432}</t>
  </si>
  <si>
    <t>02-549-95-58</t>
  </si>
  <si>
    <t>02-549-95-57</t>
  </si>
  <si>
    <t>02-549-95-56</t>
  </si>
  <si>
    <t>Кепка STETSON арт. 6640801 6-PANEL CAP STRUCTURE (темно-серый) {26}</t>
  </si>
  <si>
    <t>02-549-95-55</t>
  </si>
  <si>
    <t>02-548-32-62</t>
  </si>
  <si>
    <t>02-548-32-61</t>
  </si>
  <si>
    <t>02-548-32-60</t>
  </si>
  <si>
    <t>02-548-32-59</t>
  </si>
  <si>
    <t>02-548-32-58</t>
  </si>
  <si>
    <t>Кепка STETSON арт. 6640902 6-PANEL CAP HARRIS TWEED (оливковый / черный) {41}</t>
  </si>
  <si>
    <t>02-548-32-57</t>
  </si>
  <si>
    <t>02-548-32-56</t>
  </si>
  <si>
    <t>02-547-01-63</t>
  </si>
  <si>
    <t>02-547-01-62</t>
  </si>
  <si>
    <t>02-547-01-61</t>
  </si>
  <si>
    <t>Кепка STETSON арт. 6641110 6-PANEL CAP COTTON TWILL (бежевый) {32}</t>
  </si>
  <si>
    <t>02-547-01-60</t>
  </si>
  <si>
    <t>02-547-01-59</t>
  </si>
  <si>
    <t>02-547-01-58</t>
  </si>
  <si>
    <t>02-547-01-57</t>
  </si>
  <si>
    <t>Кепка STETSON арт. 6641110 6-PANEL CAP COTTON TWILL (черный) {1}</t>
  </si>
  <si>
    <t>02-546-11-59</t>
  </si>
  <si>
    <t>02-546-11-57</t>
  </si>
  <si>
    <t>02-546-08-63</t>
  </si>
  <si>
    <t>02-546-08-59</t>
  </si>
  <si>
    <t>Кепка STETSON арт. 6641113 6-PANEL CAP SOFT COTTON/CORD (серый) {3}</t>
  </si>
  <si>
    <t>02-545-14-63</t>
  </si>
  <si>
    <t>02-545-14-62</t>
  </si>
  <si>
    <t>02-545-14-61</t>
  </si>
  <si>
    <t>02-545-14-60</t>
  </si>
  <si>
    <t>Кепка STETSON арт. 6642501 6-PANEL CAP SILK (серый) {317}</t>
  </si>
  <si>
    <t>02-545-14-59</t>
  </si>
  <si>
    <t>Кепка STETSON арт. 6643104 6-PANEL CAP LINEN (бежевый) {7}</t>
  </si>
  <si>
    <t>02-545-14-58</t>
  </si>
  <si>
    <t>02-545-14-57</t>
  </si>
  <si>
    <t>02-545-06-59</t>
  </si>
  <si>
    <t>02-545-06-57</t>
  </si>
  <si>
    <t>02-544-14-63</t>
  </si>
  <si>
    <t>Кепка STETSON арт. 6643104 6-PANEL CAP LINEN (голубой) {20}</t>
  </si>
  <si>
    <t>02-544-14-61</t>
  </si>
  <si>
    <t>02-544-14-59</t>
  </si>
  <si>
    <t>02-544-14-57</t>
  </si>
  <si>
    <t>02-544-08-63</t>
  </si>
  <si>
    <t>02-544-08-61</t>
  </si>
  <si>
    <t>Кепка STETSON арт. 6643401 6-PANEL LINEN (оранжевый) {282}</t>
  </si>
  <si>
    <t>02-544-08-59</t>
  </si>
  <si>
    <t>Кепка STETSON арт. 6643501 6-PANEL CAP LINEN (бежевый) {371}</t>
  </si>
  <si>
    <t>02-544-08-57</t>
  </si>
  <si>
    <t>02-543-66-09</t>
  </si>
  <si>
    <t>02-542-92-59</t>
  </si>
  <si>
    <t>02-542-92-57</t>
  </si>
  <si>
    <t>02-541-02-61</t>
  </si>
  <si>
    <t>Кепка STETSON арт. 6643501 6-PANEL CAP LINEN (синий) {326}</t>
  </si>
  <si>
    <t>02-541-02-59</t>
  </si>
  <si>
    <t>02-541-02-57</t>
  </si>
  <si>
    <t>02-540-02-63</t>
  </si>
  <si>
    <t>02-540-02-61</t>
  </si>
  <si>
    <t>02-540-02-59</t>
  </si>
  <si>
    <t>Кепка STETSON арт. 6647103 6-PANEL (темно-коричневый) {62}</t>
  </si>
  <si>
    <t>02-540-02-57</t>
  </si>
  <si>
    <t>02-540-02-55</t>
  </si>
  <si>
    <t>02-539-02-61</t>
  </si>
  <si>
    <t>02-539-02-59</t>
  </si>
  <si>
    <t>02-539-02-57</t>
  </si>
  <si>
    <t>Кепка STETSON арт. 6647103 6-PANEL (черный) {1}</t>
  </si>
  <si>
    <t>02-539-02-55</t>
  </si>
  <si>
    <t>02-538-08-63</t>
  </si>
  <si>
    <t>02-538-08-61</t>
  </si>
  <si>
    <t>Кепка STETSON арт. 6810203 8 PANEL CAP VIRGIN WOOL/SILK (светло-серый) {174}</t>
  </si>
  <si>
    <t>02-538-08-59</t>
  </si>
  <si>
    <t>02-538-08-57</t>
  </si>
  <si>
    <t>02-538-08-55</t>
  </si>
  <si>
    <t>02-537-03-63</t>
  </si>
  <si>
    <t>02-537-03-61</t>
  </si>
  <si>
    <t>02-537-03-59</t>
  </si>
  <si>
    <t>02-537-03-57</t>
  </si>
  <si>
    <t>Кепка STETSON арт. 6810204 8-PANEL CAP HARRIS TWEED (черный / бежевый) {171}</t>
  </si>
  <si>
    <t>02-537-03-55</t>
  </si>
  <si>
    <t>02-536-02-63</t>
  </si>
  <si>
    <t>02-536-02-61</t>
  </si>
  <si>
    <t>02-536-02-59</t>
  </si>
  <si>
    <t>Кепка STETSON арт. 6816701 8-PANEL CAP STRIPES (серый / коричневый) {636}</t>
  </si>
  <si>
    <t>02-536-02-57</t>
  </si>
  <si>
    <t>02-536-02-55</t>
  </si>
  <si>
    <t>02-535-36-63</t>
  </si>
  <si>
    <t>Кепка STETSON арт. 6840101 HATTERAS (синий) {21}</t>
  </si>
  <si>
    <t>02-535-36-61</t>
  </si>
  <si>
    <t>02-535-36-59</t>
  </si>
  <si>
    <t>02-535-36-57</t>
  </si>
  <si>
    <t>02-535-36-55</t>
  </si>
  <si>
    <t>02-535-16-63</t>
  </si>
  <si>
    <t>Кепка STETSON арт. 6840101 HATTERAS (темно-коричневый) {6}</t>
  </si>
  <si>
    <t>02-535-16-61</t>
  </si>
  <si>
    <t>02-535-16-59</t>
  </si>
  <si>
    <t>02-535-16-57</t>
  </si>
  <si>
    <t>Кепка STETSON арт. 6840101 HATTERAS (темно-серый) {32}</t>
  </si>
  <si>
    <t>02-535-16-55</t>
  </si>
  <si>
    <t>02-534-09-63</t>
  </si>
  <si>
    <t>02-534-09-61</t>
  </si>
  <si>
    <t>02-534-09-59</t>
  </si>
  <si>
    <t>02-534-09-57</t>
  </si>
  <si>
    <t>02-534-09-55</t>
  </si>
  <si>
    <t>02-533-14-63</t>
  </si>
  <si>
    <t>Кепка STETSON арт. 6840101 HATTERAS (черный) {1}</t>
  </si>
  <si>
    <t>02-533-14-61</t>
  </si>
  <si>
    <t>02-533-14-59</t>
  </si>
  <si>
    <t>02-533-14-57</t>
  </si>
  <si>
    <t>02-533-14-55</t>
  </si>
  <si>
    <t>02-532-36-61</t>
  </si>
  <si>
    <t>02-532-36-59</t>
  </si>
  <si>
    <t>Кепка STETSON арт. 6840102 HATTERAS EF (темно-серый) {32}</t>
  </si>
  <si>
    <t>02-532-36-57</t>
  </si>
  <si>
    <t>02-531-14-63</t>
  </si>
  <si>
    <t>02-531-14-61</t>
  </si>
  <si>
    <t>02-531-14-59</t>
  </si>
  <si>
    <t>02-531-14-57</t>
  </si>
  <si>
    <t>02-531-02-63</t>
  </si>
  <si>
    <t>Кепка STETSON арт. 6840106 HATTERAS (серый) {32}</t>
  </si>
  <si>
    <t>02-531-02-61</t>
  </si>
  <si>
    <t>02-531-02-59</t>
  </si>
  <si>
    <t>02-531-02-57</t>
  </si>
  <si>
    <t>02-531-02-55</t>
  </si>
  <si>
    <t>02-530-14-63</t>
  </si>
  <si>
    <t>02-530-14-61</t>
  </si>
  <si>
    <t>02-530-14-59</t>
  </si>
  <si>
    <t>Кепка STETSON арт. 6840106 HATTERAS (темно-синий) {2}</t>
  </si>
  <si>
    <t>02-530-14-57</t>
  </si>
  <si>
    <t>Кепка STETSON арт. 6840107 HATTERAS (коричневый) {61}</t>
  </si>
  <si>
    <t>02-530-14-55</t>
  </si>
  <si>
    <t>02-529-08-63</t>
  </si>
  <si>
    <t>02-529-08-61</t>
  </si>
  <si>
    <t>Кепка STETSON арт. 6840107 HATTERAS (серый) {31}</t>
  </si>
  <si>
    <t>02-529-08-59</t>
  </si>
  <si>
    <t>02-529-08-57</t>
  </si>
  <si>
    <t>Кепка STETSON арт. 6840309 HATTERAS VIRGIN WOOL/SILK (коричневый) {268}</t>
  </si>
  <si>
    <t>02-529-08-55</t>
  </si>
  <si>
    <t>02-529-05-63</t>
  </si>
  <si>
    <t>02-529-05-61</t>
  </si>
  <si>
    <t>02-529-05-59</t>
  </si>
  <si>
    <t>02-529-05-57</t>
  </si>
  <si>
    <t>02-529-05-55</t>
  </si>
  <si>
    <t>Кепка STETSON арт. 6840318 HATTERAS VIRGIN (коричневый / оливковый) {275}</t>
  </si>
  <si>
    <t>02-528-09-61</t>
  </si>
  <si>
    <t>02-528-09-59</t>
  </si>
  <si>
    <t>02-528-09-57</t>
  </si>
  <si>
    <t>02-528-02-61</t>
  </si>
  <si>
    <t>02-528-02-59</t>
  </si>
  <si>
    <t>02-528-02-57</t>
  </si>
  <si>
    <t>02-527-09-63</t>
  </si>
  <si>
    <t>02-527-09-61</t>
  </si>
  <si>
    <t>Кепка STETSON арт. 6840321 HATTERAS WOOL CHECK (бежевый / синий) {272}</t>
  </si>
  <si>
    <t>02-527-09-59</t>
  </si>
  <si>
    <t>02-527-09-57</t>
  </si>
  <si>
    <t>02-526-08-63</t>
  </si>
  <si>
    <t>02-526-08-61</t>
  </si>
  <si>
    <t>02-526-08-59</t>
  </si>
  <si>
    <t>02-526-08-57</t>
  </si>
  <si>
    <t>02-526-02-61</t>
  </si>
  <si>
    <t>Кепка STETSON арт. 6840322 HATTERAS PATCHWORK (коричневый / зеленый) {274}</t>
  </si>
  <si>
    <t>02-526-02-59</t>
  </si>
  <si>
    <t>02-526-02-57</t>
  </si>
  <si>
    <t>Кепка STETSON арт. 6840322 HATTERAS PATCHWORK (синий / красный) {228}</t>
  </si>
  <si>
    <t>02-526-02-55</t>
  </si>
  <si>
    <t>02-525-92-57</t>
  </si>
  <si>
    <t>02-524-16-61</t>
  </si>
  <si>
    <t>Кепка STETSON арт. 6840323 HATTERAS VIRGIN (синий / бежевый) {227}</t>
  </si>
  <si>
    <t>02-524-16-59</t>
  </si>
  <si>
    <t>02-524-16-57</t>
  </si>
  <si>
    <t>02-523-19-61</t>
  </si>
  <si>
    <t>02-523-19-59</t>
  </si>
  <si>
    <t>02-523-19-57</t>
  </si>
  <si>
    <t>02-523-19-55</t>
  </si>
  <si>
    <t>02-523-13-61</t>
  </si>
  <si>
    <t>Кепка STETSON арт. 6840326 HATTERAS VIRGIN WOOL (синий / белый) {210}</t>
  </si>
  <si>
    <t>02-523-13-59</t>
  </si>
  <si>
    <t>02-523-13-57</t>
  </si>
  <si>
    <t>02-523-13-55</t>
  </si>
  <si>
    <t>02-523-03-61</t>
  </si>
  <si>
    <t>02-523-03-59</t>
  </si>
  <si>
    <t>02-523-03-57</t>
  </si>
  <si>
    <t>02-523-03-55</t>
  </si>
  <si>
    <t>02-522-11-61</t>
  </si>
  <si>
    <t>02-522-11-59</t>
  </si>
  <si>
    <t>Кепка STETSON арт. 6840327 HATTERAS LAMBSWOOL CHECK (коричневый / бежевый) {267}</t>
  </si>
  <si>
    <t>02-522-11-57</t>
  </si>
  <si>
    <t>02-522-11-55</t>
  </si>
  <si>
    <t>02-521-05-63</t>
  </si>
  <si>
    <t>02-521-05-61</t>
  </si>
  <si>
    <t>02-521-05-59</t>
  </si>
  <si>
    <t>02-521-05-57</t>
  </si>
  <si>
    <t>02-521-05-55</t>
  </si>
  <si>
    <t>02-520-02-63</t>
  </si>
  <si>
    <t>Кепка STETSON арт. 6840327 HATTERAS LAMBSWOOL CHECK (серый / синий) {223}</t>
  </si>
  <si>
    <t>02-520-02-59</t>
  </si>
  <si>
    <t>02-520-02-57</t>
  </si>
  <si>
    <t>02-520-02-55</t>
  </si>
  <si>
    <t>02-519-06-63</t>
  </si>
  <si>
    <t>02-519-06-61</t>
  </si>
  <si>
    <t>02-519-06-59</t>
  </si>
  <si>
    <t>02-519-06-57</t>
  </si>
  <si>
    <t>02-519-06-55</t>
  </si>
  <si>
    <t>02-518-14-63</t>
  </si>
  <si>
    <t>Кепка STETSON арт. 6840328 HATTERAS EF WOOL (коричневый) {256}</t>
  </si>
  <si>
    <t>02-518-14-61</t>
  </si>
  <si>
    <t>02-518-14-59</t>
  </si>
  <si>
    <t>Кепка STETSON арт. 6840329 HATTERAS VIRGIN WOOL (серый / бордовый) {267}</t>
  </si>
  <si>
    <t>02-518-14-57</t>
  </si>
  <si>
    <t>02-518-14-55</t>
  </si>
  <si>
    <t>02-517-06-63</t>
  </si>
  <si>
    <t>02-517-06-61</t>
  </si>
  <si>
    <t>Кепка STETSON арт. 6840330 HATTERAS WOOL CHECK (коричневый / бежевый) {267}</t>
  </si>
  <si>
    <t>02-517-06-59</t>
  </si>
  <si>
    <t>02-517-06-57</t>
  </si>
  <si>
    <t>02-516-06-63</t>
  </si>
  <si>
    <t>02-516-06-61</t>
  </si>
  <si>
    <t>02-516-06-59</t>
  </si>
  <si>
    <t>02-516-06-57</t>
  </si>
  <si>
    <t>02-516-06-55</t>
  </si>
  <si>
    <t>02-516-02-63</t>
  </si>
  <si>
    <t>02-516-02-61</t>
  </si>
  <si>
    <t>Кепка STETSON арт. 6840330 HATTERAS WOOL CHECK (синий / черный) {225}</t>
  </si>
  <si>
    <t>02-516-02-59</t>
  </si>
  <si>
    <t>02-516-02-57</t>
  </si>
  <si>
    <t>02-516-02-55</t>
  </si>
  <si>
    <t>02-515-19-63</t>
  </si>
  <si>
    <t>02-515-19-61</t>
  </si>
  <si>
    <t>02-515-19-59</t>
  </si>
  <si>
    <t>02-515-19-57</t>
  </si>
  <si>
    <t>Кепка STETSON арт. 6840332 HATTERAS WOOL CHECK (коричневый) {261}</t>
  </si>
  <si>
    <t>02-515-19-55</t>
  </si>
  <si>
    <t>02-515-02-63</t>
  </si>
  <si>
    <t>02-515-02-61</t>
  </si>
  <si>
    <t>02-515-02-59</t>
  </si>
  <si>
    <t>02-515-02-57</t>
  </si>
  <si>
    <t>02-515-02-55</t>
  </si>
  <si>
    <t>02-514-09-63</t>
  </si>
  <si>
    <t>02-514-09-61</t>
  </si>
  <si>
    <t>Кепка STETSON арт. 6840333 HATTERAS VIRGIN WOOL (синий / зеленый / черный) {285}</t>
  </si>
  <si>
    <t>02-514-09-59</t>
  </si>
  <si>
    <t>02-514-09-57</t>
  </si>
  <si>
    <t>02-514-08-63</t>
  </si>
  <si>
    <t>02-514-08-61</t>
  </si>
  <si>
    <t>Кепка STETSON арт. 6840404 HATTERAS WOOL (коричневый / серый) {261}</t>
  </si>
  <si>
    <t>02-514-08-59</t>
  </si>
  <si>
    <t>02-514-08-57</t>
  </si>
  <si>
    <t>02-513-19-63</t>
  </si>
  <si>
    <t>Кепка STETSON арт. 6840404 HATTERAS WOOL (синий / черный) {221}</t>
  </si>
  <si>
    <t>02-513-19-61</t>
  </si>
  <si>
    <t>02-513-19-59</t>
  </si>
  <si>
    <t>02-513-19-57</t>
  </si>
  <si>
    <t>Кепка STETSON арт. 6840501 HATTERAS CASHMERE (темно-коричневый) {361}</t>
  </si>
  <si>
    <t>02-512-21-00</t>
  </si>
  <si>
    <t>02-512-11-00</t>
  </si>
  <si>
    <t>Кепка STETSON арт. 6840501 HATTERAS CASHMERE (темно-серый) {333}</t>
  </si>
  <si>
    <t>02-511-17-00</t>
  </si>
  <si>
    <t>02-510-09-00</t>
  </si>
  <si>
    <t>02-509-14-00</t>
  </si>
  <si>
    <t>Кепка STETSON арт. 6840502 HATTERAS (бежевый / синий) {327}</t>
  </si>
  <si>
    <t>02-508-16-00</t>
  </si>
  <si>
    <t>02-507-03-61</t>
  </si>
  <si>
    <t>02-507-03-59</t>
  </si>
  <si>
    <t>02-507-03-57</t>
  </si>
  <si>
    <t>02-507-03-55</t>
  </si>
  <si>
    <t>02-506-36-61</t>
  </si>
  <si>
    <t>02-506-36-59</t>
  </si>
  <si>
    <t>Кепка STETSON арт. 6840502 HATTERAS (бежевый / черный) {371}</t>
  </si>
  <si>
    <t>02-506-36-57</t>
  </si>
  <si>
    <t>02-505-14-59</t>
  </si>
  <si>
    <t>02-504-14-61</t>
  </si>
  <si>
    <t>Кепка STETSON арт. 6840502 HATTERAS (светло-коричневый) {347}</t>
  </si>
  <si>
    <t>02-504-14-59</t>
  </si>
  <si>
    <t>02-504-14-57</t>
  </si>
  <si>
    <t>02-504-14-55</t>
  </si>
  <si>
    <t>02-503-02-61</t>
  </si>
  <si>
    <t>02-503-02-59</t>
  </si>
  <si>
    <t>02-503-02-57</t>
  </si>
  <si>
    <t>02-503-02-55</t>
  </si>
  <si>
    <t>02-502-02-63</t>
  </si>
  <si>
    <t>Кепка STETSON арт. 6840502 HATTERAS (светло-серый) {333}</t>
  </si>
  <si>
    <t>02-502-02-61</t>
  </si>
  <si>
    <t>02-502-02-59</t>
  </si>
  <si>
    <t>02-502-02-57</t>
  </si>
  <si>
    <t>02-501-18-61</t>
  </si>
  <si>
    <t>02-501-18-59</t>
  </si>
  <si>
    <t>Кепка STETSON арт. 6840502 HATTERAS (серый) {371}</t>
  </si>
  <si>
    <t>02-501-18-57</t>
  </si>
  <si>
    <t>02-501-17-61</t>
  </si>
  <si>
    <t>02-501-17-59</t>
  </si>
  <si>
    <t>02-501-17-57</t>
  </si>
  <si>
    <t>02-500-03-61</t>
  </si>
  <si>
    <t>Кепка STETSON арт. 6840502 HATTERAS (синий / коричневый) {332}</t>
  </si>
  <si>
    <t>02-500-03-59</t>
  </si>
  <si>
    <t>02-500-02-61</t>
  </si>
  <si>
    <t>Кепка STETSON арт. 6840502 HATTERAS (синий / серый) {322}</t>
  </si>
  <si>
    <t>02-500-02-59</t>
  </si>
  <si>
    <t>Кепка STETSON арт. 6840502 HATTERAS (темно-серый) {331}</t>
  </si>
  <si>
    <t>02-500-02-57</t>
  </si>
  <si>
    <t>02-499-66-61</t>
  </si>
  <si>
    <t>02-499-66-59</t>
  </si>
  <si>
    <t>02-499-66-57</t>
  </si>
  <si>
    <t>02-498-66-61</t>
  </si>
  <si>
    <t>02-498-66-59</t>
  </si>
  <si>
    <t>Кепка STETSON арт. 6840503 HATTERAS (коричневый) {363}</t>
  </si>
  <si>
    <t>02-498-66-57</t>
  </si>
  <si>
    <t>02-498-66-55</t>
  </si>
  <si>
    <t>Кепка STETSON арт. 6840510 HATTERAS HERRINGBONE (светло-коричневый) {367}</t>
  </si>
  <si>
    <t>02-497-16-59</t>
  </si>
  <si>
    <t>Кепка STETSON арт. 6840510 HATTERAS HERRINGBONE (темно-серый) {331}</t>
  </si>
  <si>
    <t>02-497-16-57</t>
  </si>
  <si>
    <t>Кепка STETSON арт. 6840511 HATTERAS HARRIS TWEED (коричневый) {375}</t>
  </si>
  <si>
    <t>02-497-16-55</t>
  </si>
  <si>
    <t>02-496-09-61</t>
  </si>
  <si>
    <t>02-495-19-63</t>
  </si>
  <si>
    <t>02-495-19-61</t>
  </si>
  <si>
    <t>02-495-19-59</t>
  </si>
  <si>
    <t>02-495-19-57</t>
  </si>
  <si>
    <t>Кепка STETSON арт. 6840511 HATTERAS HARRIS TWEED (синий / зеленый) {352}</t>
  </si>
  <si>
    <t>02-495-19-55</t>
  </si>
  <si>
    <t>02-495-16-63</t>
  </si>
  <si>
    <t>02-495-16-61</t>
  </si>
  <si>
    <t>02-495-16-59</t>
  </si>
  <si>
    <t>02-495-16-57</t>
  </si>
  <si>
    <t>02-495-16-55</t>
  </si>
  <si>
    <t>02-494-19-59</t>
  </si>
  <si>
    <t>02-494-19-57</t>
  </si>
  <si>
    <t>02-494-19-55</t>
  </si>
  <si>
    <t>Кепка STETSON арт. 6840514 HATTERAS WOOLRICH (бордовый) {387}</t>
  </si>
  <si>
    <t>02-493-19-61</t>
  </si>
  <si>
    <t>02-493-19-59</t>
  </si>
  <si>
    <t>02-493-19-57</t>
  </si>
  <si>
    <t>02-493-19-55</t>
  </si>
  <si>
    <t>Кепка STETSON арт. 6840514 HATTERAS WOOLRICH (коричневый) {333}</t>
  </si>
  <si>
    <t>02-492-16-63</t>
  </si>
  <si>
    <t>02-492-16-61</t>
  </si>
  <si>
    <t>02-492-16-59</t>
  </si>
  <si>
    <t>02-492-16-57</t>
  </si>
  <si>
    <t>02-490-08-00</t>
  </si>
  <si>
    <t>02-485-06-00</t>
  </si>
  <si>
    <t>02-484-48-00</t>
  </si>
  <si>
    <t>02-482-20-00</t>
  </si>
  <si>
    <t>Кепка STETSON арт. 6840514 HATTERAS WOOLRICH (светло-коричневый) {368}</t>
  </si>
  <si>
    <t>02-481-03-00</t>
  </si>
  <si>
    <t>02-480-95-00</t>
  </si>
  <si>
    <t>02-479-14-00</t>
  </si>
  <si>
    <t>02-478-20-00</t>
  </si>
  <si>
    <t>02-478-13-00</t>
  </si>
  <si>
    <t>02-478-03-00</t>
  </si>
  <si>
    <t>Кепка STETSON арт. 6840514 HATTERAS WOOLRICH (синий / серый) {322}</t>
  </si>
  <si>
    <t>02-477-09-00</t>
  </si>
  <si>
    <t>02-471-06-59</t>
  </si>
  <si>
    <t>02-471-06-57</t>
  </si>
  <si>
    <t>02-470-02-59</t>
  </si>
  <si>
    <t>Кепка STETSON арт. 6840514 HATTERAS WOOLRICH (синий) {325}</t>
  </si>
  <si>
    <t>02-469-14-61</t>
  </si>
  <si>
    <t>02-469-14-59</t>
  </si>
  <si>
    <t>02-468-08-63</t>
  </si>
  <si>
    <t>Кепка STETSON арт. 6840514 HATTERAS WOOLRICH (темно-синий) {321}</t>
  </si>
  <si>
    <t>02-468-08-61</t>
  </si>
  <si>
    <t>Кепка STETSON арт. 6840518 HATTERAS EF (светло-коричневый) {347}</t>
  </si>
  <si>
    <t>02-468-08-59</t>
  </si>
  <si>
    <t>02-468-08-57</t>
  </si>
  <si>
    <t>Кепка STETSON арт. 6840518 HATTERAS EF (серый) {371}</t>
  </si>
  <si>
    <t>02-467-09-63</t>
  </si>
  <si>
    <t>02-467-09-61</t>
  </si>
  <si>
    <t>02-467-09-59</t>
  </si>
  <si>
    <t>02-467-09-57</t>
  </si>
  <si>
    <t>Кепка STETSON арт. 6840518 HATTERAS EF (синий / коричневый) {332}</t>
  </si>
  <si>
    <t>02-466-14-63</t>
  </si>
  <si>
    <t>02-466-14-61</t>
  </si>
  <si>
    <t>Кепка STETSON арт. 6840518 HATTERAS EF HERRINGBONE WV (зеленый) {374}</t>
  </si>
  <si>
    <t>02-466-14-59</t>
  </si>
  <si>
    <t>02-466-14-57</t>
  </si>
  <si>
    <t>02-466-09-61</t>
  </si>
  <si>
    <t>02-466-09-59</t>
  </si>
  <si>
    <t>02-466-09-57</t>
  </si>
  <si>
    <t>02-465-06-59</t>
  </si>
  <si>
    <t>Кепка STETSON арт. 6840526 HATTERAS HARRIS TWEED (коричневый) {65}</t>
  </si>
  <si>
    <t>02-465-06-57</t>
  </si>
  <si>
    <t>02-464-09-63</t>
  </si>
  <si>
    <t>02-464-09-61</t>
  </si>
  <si>
    <t>02-464-09-59</t>
  </si>
  <si>
    <t>02-464-09-57</t>
  </si>
  <si>
    <t>Кепка STETSON арт. 6840527 HATTERAS HARRIS TWEED (коричневый) {367}</t>
  </si>
  <si>
    <t>02-463-06-61</t>
  </si>
  <si>
    <t>02-463-06-57</t>
  </si>
  <si>
    <t>02-463-02-63</t>
  </si>
  <si>
    <t>Кепка STETSON арт. 6840528 HATTERAS VIRGIN WOOL (серый) {337}</t>
  </si>
  <si>
    <t>02-463-02-59</t>
  </si>
  <si>
    <t>02-461-14-59</t>
  </si>
  <si>
    <t>02-461-14-57</t>
  </si>
  <si>
    <t>02-460-03-59</t>
  </si>
  <si>
    <t>02-460-03-57</t>
  </si>
  <si>
    <t>02-458-14-57</t>
  </si>
  <si>
    <t>02-458-08-59</t>
  </si>
  <si>
    <t>02-458-08-57</t>
  </si>
  <si>
    <t>Кепка STETSON арт. 6840529 HATTERAS EF WOOL HERRINGBONE (серый) {333}</t>
  </si>
  <si>
    <t>02-457-09-59</t>
  </si>
  <si>
    <t>02-456-06-61</t>
  </si>
  <si>
    <t>Кепка STETSON арт. 6840601 HATTERAS DONEGAL (бежевый / синий) {427}</t>
  </si>
  <si>
    <t>02-456-06-59</t>
  </si>
  <si>
    <t>02-456-06-57</t>
  </si>
  <si>
    <t>02-455-11-61</t>
  </si>
  <si>
    <t>02-455-11-59</t>
  </si>
  <si>
    <t>02-455-11-57</t>
  </si>
  <si>
    <t>02-455-08-61</t>
  </si>
  <si>
    <t>Кепка STETSON арт. 6840601 HATTERAS DONEGAL (бордовый) {483}</t>
  </si>
  <si>
    <t>02-455-08-59</t>
  </si>
  <si>
    <t>02-455-08-55</t>
  </si>
  <si>
    <t>Кепка STETSON арт. 6840601 HATTERAS DONEGAL (зеленый / бежевый) {474}</t>
  </si>
  <si>
    <t>02-455-00-59</t>
  </si>
  <si>
    <t>02-454-08-57</t>
  </si>
  <si>
    <t>02-454-06-57</t>
  </si>
  <si>
    <t>Кепка STETSON арт. 6840601 HATTERAS DONEGAL (оливковый / черный) {415}</t>
  </si>
  <si>
    <t>02-453-06-00</t>
  </si>
  <si>
    <t>02-451-06-00</t>
  </si>
  <si>
    <t>02-450-08-00</t>
  </si>
  <si>
    <t>Кепка STETSON арт. 6840601 HATTERAS DONEGAL (серый) {433}</t>
  </si>
  <si>
    <t>02-448-09-00</t>
  </si>
  <si>
    <t>02-448-06-00</t>
  </si>
  <si>
    <t>02-447-06-00</t>
  </si>
  <si>
    <t>02-446-21-00</t>
  </si>
  <si>
    <t>02-445-14-95</t>
  </si>
  <si>
    <t>02-445-14-85</t>
  </si>
  <si>
    <t>02-445-14-09</t>
  </si>
  <si>
    <t>Кепка STETSON арт. 6840601 HATTERAS DONEGAL (синий) {422}</t>
  </si>
  <si>
    <t>02-444-09-85</t>
  </si>
  <si>
    <t>02-444-09-09</t>
  </si>
  <si>
    <t>02-444-09-08</t>
  </si>
  <si>
    <t>02-443-09-09</t>
  </si>
  <si>
    <t>02-442-20-85</t>
  </si>
  <si>
    <t>02-441-13-00</t>
  </si>
  <si>
    <t>02-440-14-59</t>
  </si>
  <si>
    <t>Кепка STETSON арт. 6840601 HATTERAS DONEGAL (темно-серый) {471}</t>
  </si>
  <si>
    <t>02-440-14-57</t>
  </si>
  <si>
    <t>02-439-06-61</t>
  </si>
  <si>
    <t>02-439-06-59</t>
  </si>
  <si>
    <t>02-439-06-57</t>
  </si>
  <si>
    <t>02-439-06-55</t>
  </si>
  <si>
    <t>02-438-14-61</t>
  </si>
  <si>
    <t>02-438-14-59</t>
  </si>
  <si>
    <t>02-438-14-57</t>
  </si>
  <si>
    <t>Кепка STETSON арт. 6840601 HATTERAS DONEGAL WV (зеленый) {455}</t>
  </si>
  <si>
    <t>02-438-14-56</t>
  </si>
  <si>
    <t>02-438-14-55</t>
  </si>
  <si>
    <t>02-437-00-63</t>
  </si>
  <si>
    <t>02-437-00-62</t>
  </si>
  <si>
    <t>Кепка STETSON арт. 6840606 HATTERAS DONEGAL EF (зеленый / бежевый) {474}</t>
  </si>
  <si>
    <t>02-437-00-61</t>
  </si>
  <si>
    <t>Кепка STETSON арт. 6840606 HATTERAS DONEGAL EF (оливковый / черный) {415}</t>
  </si>
  <si>
    <t>02-437-00-60</t>
  </si>
  <si>
    <t>Кепка STETSON арт. 6840606 HATTERAS DONEGAL EF (серый / коричневый) {427}</t>
  </si>
  <si>
    <t>02-437-00-59</t>
  </si>
  <si>
    <t>02-437-00-58</t>
  </si>
  <si>
    <t>02-437-00-57</t>
  </si>
  <si>
    <t>02-437-00-56</t>
  </si>
  <si>
    <t>02-437-00-55</t>
  </si>
  <si>
    <t>02-436-78-62</t>
  </si>
  <si>
    <t>02-436-78-61</t>
  </si>
  <si>
    <t>02-436-78-60</t>
  </si>
  <si>
    <t>Кепка STETSON арт. 6840606 HATTERAS DONEGAL EF (темно-серый) {433}</t>
  </si>
  <si>
    <t>02-436-78-59</t>
  </si>
  <si>
    <t>02-436-78-57</t>
  </si>
  <si>
    <t>02-436-78-56</t>
  </si>
  <si>
    <t>02-436-78-55</t>
  </si>
  <si>
    <t>02-436-14-63</t>
  </si>
  <si>
    <t>02-436-14-62</t>
  </si>
  <si>
    <t>02-436-14-61</t>
  </si>
  <si>
    <t>Кепка STETSON арт. 6840606 HATTERAS DONEGAL EF (черный / синий) {432}</t>
  </si>
  <si>
    <t>02-436-14-60</t>
  </si>
  <si>
    <t>Кепка STETSON арт. 6840903 HATTERAS PATCHWORK (коричневый) {26}</t>
  </si>
  <si>
    <t>02-436-14-59</t>
  </si>
  <si>
    <t>Кепка STETSON арт. 6840907 HATTERAS PATCHWORK (коричневый / красный / синий) {62}</t>
  </si>
  <si>
    <t>02-436-14-58</t>
  </si>
  <si>
    <t>02-436-14-57</t>
  </si>
  <si>
    <t>02-436-14-56</t>
  </si>
  <si>
    <t>02-436-14-55</t>
  </si>
  <si>
    <t>Кепка STETSON арт. 6841102 HATTERAS COTTON (коричневый) {6}</t>
  </si>
  <si>
    <t>02-435-26-63</t>
  </si>
  <si>
    <t>02-435-26-62</t>
  </si>
  <si>
    <t>Кепка STETSON арт. 6841103 HATTERAS WAXED COTTON (темно-серый) {3}</t>
  </si>
  <si>
    <t>02-435-26-61</t>
  </si>
  <si>
    <t>02-435-26-60</t>
  </si>
  <si>
    <t>02-435-26-59</t>
  </si>
  <si>
    <t>02-435-26-58</t>
  </si>
  <si>
    <t>Кепка STETSON арт. 6841106 HATTERAS DELAVE (оливковый) {61}</t>
  </si>
  <si>
    <t>02-435-26-57</t>
  </si>
  <si>
    <t>02-435-26-56</t>
  </si>
  <si>
    <t>02-435-26-55</t>
  </si>
  <si>
    <t>02-435-14-63</t>
  </si>
  <si>
    <t>02-435-14-61</t>
  </si>
  <si>
    <t>Кепка STETSON арт. 6841106 HATTERAS DELAVE (темно-синий) {2}</t>
  </si>
  <si>
    <t>02-435-14-60</t>
  </si>
  <si>
    <t>02-435-14-59</t>
  </si>
  <si>
    <t>02-435-14-58</t>
  </si>
  <si>
    <t>02-435-14-57</t>
  </si>
  <si>
    <t>02-435-14-56</t>
  </si>
  <si>
    <t>Кепка STETSON арт. 6841106 HATTERAS DELAVE (черный) {1}</t>
  </si>
  <si>
    <t>02-435-14-55</t>
  </si>
  <si>
    <t>02-434-14-63</t>
  </si>
  <si>
    <t>02-434-14-61</t>
  </si>
  <si>
    <t>02-434-14-59</t>
  </si>
  <si>
    <t>02-434-14-57</t>
  </si>
  <si>
    <t>Кепка STETSON арт. 6841107 HATTERAS (бежевый) {7}</t>
  </si>
  <si>
    <t>02-434-14-55</t>
  </si>
  <si>
    <t>02-433-12-59</t>
  </si>
  <si>
    <t>02-431-06-63</t>
  </si>
  <si>
    <t>02-431-06-62</t>
  </si>
  <si>
    <t>Кепка STETSON арт. 6841107 HATTERAS (красный) {8}</t>
  </si>
  <si>
    <t>02-431-06-59</t>
  </si>
  <si>
    <t>02-431-06-58</t>
  </si>
  <si>
    <t>02-431-06-57</t>
  </si>
  <si>
    <t>Кепка STETSON арт. 6841107 HATTERAS (оливковый) {4}</t>
  </si>
  <si>
    <t>02-430-08-61</t>
  </si>
  <si>
    <t>02-430-08-60</t>
  </si>
  <si>
    <t>02-430-08-59</t>
  </si>
  <si>
    <t>02-430-08-57</t>
  </si>
  <si>
    <t>02-430-08-56</t>
  </si>
  <si>
    <t>02-428-08-55</t>
  </si>
  <si>
    <t>02-427-09-00</t>
  </si>
  <si>
    <t>02-425-09-63</t>
  </si>
  <si>
    <t>Кепка STETSON арт. 6841107 HATTERAS (темно-синий) {2}</t>
  </si>
  <si>
    <t>02-425-09-61</t>
  </si>
  <si>
    <t>02-425-09-59</t>
  </si>
  <si>
    <t>02-425-09-57</t>
  </si>
  <si>
    <t>02-425-08-63</t>
  </si>
  <si>
    <t>02-425-08-61</t>
  </si>
  <si>
    <t>02-425-08-59</t>
  </si>
  <si>
    <t>Кепка STETSON арт. 6841107 HATTERAS (фиолетовый) {81}</t>
  </si>
  <si>
    <t>02-424-91-63</t>
  </si>
  <si>
    <t>02-424-91-61</t>
  </si>
  <si>
    <t>02-424-91-59</t>
  </si>
  <si>
    <t>Кепка STETSON арт. 6841120 HATTERAS COTTON LINEN (кремовый) {7}</t>
  </si>
  <si>
    <t>02-423-91-63</t>
  </si>
  <si>
    <t>02-423-91-61</t>
  </si>
  <si>
    <t>02-423-91-59</t>
  </si>
  <si>
    <t>02-423-91-57</t>
  </si>
  <si>
    <t>Кепка STETSON арт. 6841122 HATTERAS DENIM (темно-синий) {2}</t>
  </si>
  <si>
    <t>02-422-05-61</t>
  </si>
  <si>
    <t>02-422-05-59</t>
  </si>
  <si>
    <t>02-422-05-57</t>
  </si>
  <si>
    <t>02-421-09-63</t>
  </si>
  <si>
    <t>02-421-09-61</t>
  </si>
  <si>
    <t>Кепка STETSON арт. 6841125 HATTERAS CANVAS (серый / коричневый) {1}</t>
  </si>
  <si>
    <t>02-421-09-59</t>
  </si>
  <si>
    <t>02-421-09-57</t>
  </si>
  <si>
    <t>02-420-09-61</t>
  </si>
  <si>
    <t>Кепка STETSON арт. 6841130 HATTERAS DENIM (синий) {26}</t>
  </si>
  <si>
    <t>02-420-09-59</t>
  </si>
  <si>
    <t>02-417-09-85</t>
  </si>
  <si>
    <t>02-417-09-09</t>
  </si>
  <si>
    <t>02-416-91-95</t>
  </si>
  <si>
    <t>Кепка STETSON арт. 6841504 HATTERAS COTTON LINEN (белый) {310}</t>
  </si>
  <si>
    <t>02-416-91-85</t>
  </si>
  <si>
    <t>02-416-91-09</t>
  </si>
  <si>
    <t>02-415-14-95</t>
  </si>
  <si>
    <t>Кепка STETSON арт. 6842202 HATTERAS SILK LINEN (коричневый) {157}</t>
  </si>
  <si>
    <t>02-415-14-85</t>
  </si>
  <si>
    <t>02-415-14-09</t>
  </si>
  <si>
    <t>Кепка STETSON арт. 6842501 HATTERAS SILK (серый) {310}</t>
  </si>
  <si>
    <t>02-414-09-95</t>
  </si>
  <si>
    <t>02-414-09-85</t>
  </si>
  <si>
    <t>Кепка STETSON арт. 6842504 HATTERAS WOOL SILK (светло-коричневый) {367}</t>
  </si>
  <si>
    <t>02-414-09-09</t>
  </si>
  <si>
    <t>Кепка STETSON арт. 6843101 HATTERAS LINEN (темно-серый) {3}</t>
  </si>
  <si>
    <t>02-413-00-59</t>
  </si>
  <si>
    <t>02-413-00-57</t>
  </si>
  <si>
    <t>02-412-09-61</t>
  </si>
  <si>
    <t>02-412-09-59</t>
  </si>
  <si>
    <t>Кепка STETSON арт. 6843302 HATTERAS LINEN CHECK (синий) {228}</t>
  </si>
  <si>
    <t>02-412-09-57</t>
  </si>
  <si>
    <t>Кепка STETSON арт. 6843309 HATTERAS LINEN COTTON (синий) {221}</t>
  </si>
  <si>
    <t>02-412-08-61</t>
  </si>
  <si>
    <t>02-412-08-59</t>
  </si>
  <si>
    <t>02-412-08-57</t>
  </si>
  <si>
    <t>02-410-15-63</t>
  </si>
  <si>
    <t>Кепка STETSON арт. 6844401 HATTERAS CASHMERE (коричневый) {267}</t>
  </si>
  <si>
    <t>02-410-05-63</t>
  </si>
  <si>
    <t>02-409-00-57</t>
  </si>
  <si>
    <t>Кепка STETSON арт. 6845302 HATTERAS CHECK/DENIM (синий / красный) {281}</t>
  </si>
  <si>
    <t>02-409-00-55</t>
  </si>
  <si>
    <t>02-408-00-63</t>
  </si>
  <si>
    <t>02-408-00-57</t>
  </si>
  <si>
    <t>02-408-00-55</t>
  </si>
  <si>
    <t>02-406-05-63</t>
  </si>
  <si>
    <t>02-406-05-61</t>
  </si>
  <si>
    <t>02-406-05-60</t>
  </si>
  <si>
    <t>02-406-05-59</t>
  </si>
  <si>
    <t>Кепка STETSON арт. 6847102 HATTERAS (темно-коричневый) {63}</t>
  </si>
  <si>
    <t>02-406-05-57</t>
  </si>
  <si>
    <t>02-406-05-56</t>
  </si>
  <si>
    <t>02-405-73-62</t>
  </si>
  <si>
    <t>02-405-73-59</t>
  </si>
  <si>
    <t>Кепка STETSON арт. 6847102 HATTERAS (черный) {1}</t>
  </si>
  <si>
    <t>02-405-73-58</t>
  </si>
  <si>
    <t>02-405-73-57</t>
  </si>
  <si>
    <t>02-404-16-61</t>
  </si>
  <si>
    <t>02-404-16-59</t>
  </si>
  <si>
    <t>Кепка STETSON арт. 6847102 HATTERAS PIGSKIN (серый) {3}</t>
  </si>
  <si>
    <t>02-404-08-63</t>
  </si>
  <si>
    <t>Кепка STETSON арт. 6847305 HATTERAS CALF LEATHER (коричневый) {7}</t>
  </si>
  <si>
    <t>02-404-08-61</t>
  </si>
  <si>
    <t>02-404-08-59</t>
  </si>
  <si>
    <t>02-404-08-57</t>
  </si>
  <si>
    <t>02-404-08-55</t>
  </si>
  <si>
    <t>02-403-05-61</t>
  </si>
  <si>
    <t>Кепка STETSON арт. 6847306 HATTERAS CALF SPLIT (коричневый) {6}</t>
  </si>
  <si>
    <t>02-403-05-59</t>
  </si>
  <si>
    <t>02-403-05-57</t>
  </si>
  <si>
    <t>02-403-00-61</t>
  </si>
  <si>
    <t>02-403-00-59</t>
  </si>
  <si>
    <t>Кепка STETSON арт. 6847901 HATTERAS EEL LEATHER (темно-коричневый) {6}</t>
  </si>
  <si>
    <t>02-403-00-57</t>
  </si>
  <si>
    <t>02-402-26-63</t>
  </si>
  <si>
    <t>02-402-26-61</t>
  </si>
  <si>
    <t>02-402-26-60</t>
  </si>
  <si>
    <t>Кепка STETSON арт. 6860501 8-PANEL WOOLRICH (темно-серый) {333}</t>
  </si>
  <si>
    <t>02-402-26-59</t>
  </si>
  <si>
    <t>Кепка STETSON арт. 6861101 8-PANEL CAP CORD (бежевый) {7}</t>
  </si>
  <si>
    <t>02-402-26-58</t>
  </si>
  <si>
    <t>02-402-26-57</t>
  </si>
  <si>
    <t>02-402-26-56</t>
  </si>
  <si>
    <t>02-402-14-63</t>
  </si>
  <si>
    <t>02-402-14-61</t>
  </si>
  <si>
    <t>02-402-14-60</t>
  </si>
  <si>
    <t>02-402-14-59</t>
  </si>
  <si>
    <t>02-402-14-58</t>
  </si>
  <si>
    <t>02-402-14-57</t>
  </si>
  <si>
    <t>Кепка STETSON арт. 6861101 8-Panel Cap Cord (красный) {8}</t>
  </si>
  <si>
    <t>02-402-14-56</t>
  </si>
  <si>
    <t>Кепка STETSON арт. 6861101 8-Panel Cap Cord (темно-синий) {2}</t>
  </si>
  <si>
    <t>02-401-78-63</t>
  </si>
  <si>
    <t>02-401-78-62</t>
  </si>
  <si>
    <t>02-401-78-61</t>
  </si>
  <si>
    <t>Кепка STETSON арт. 6870802 HATTERAS VIRGIN WOOL (серый) {37}</t>
  </si>
  <si>
    <t>02-401-78-60</t>
  </si>
  <si>
    <t>02-401-78-59</t>
  </si>
  <si>
    <t>02-401-78-58</t>
  </si>
  <si>
    <t>02-401-78-57</t>
  </si>
  <si>
    <t>02-401-78-56</t>
  </si>
  <si>
    <t>02-401-14-63</t>
  </si>
  <si>
    <t>Кепка STETSON арт. 6871102 HATTERAS CORD (оранжевый) {78}</t>
  </si>
  <si>
    <t>02-401-14-62</t>
  </si>
  <si>
    <t>02-401-14-61</t>
  </si>
  <si>
    <t>02-401-14-60</t>
  </si>
  <si>
    <t>Кепка STETSON арт. 6871102 HATTERAS CORD (синий) {2}</t>
  </si>
  <si>
    <t>02-401-14-59</t>
  </si>
  <si>
    <t>02-401-14-58</t>
  </si>
  <si>
    <t>02-401-14-57</t>
  </si>
  <si>
    <t>02-401-14-56</t>
  </si>
  <si>
    <t>02-400-87-00</t>
  </si>
  <si>
    <t>02-399-14-00</t>
  </si>
  <si>
    <t>02-398-60-00</t>
  </si>
  <si>
    <t>02-397-13-00</t>
  </si>
  <si>
    <t>Кепка STETSON арт. 6873101 HATTERAS LINEN SILK (синий) {2}</t>
  </si>
  <si>
    <t>02-396-00-00</t>
  </si>
  <si>
    <t>02-395-27-00</t>
  </si>
  <si>
    <t>02-392-18-61</t>
  </si>
  <si>
    <t>02-392-18-59</t>
  </si>
  <si>
    <t>02-392-02-61</t>
  </si>
  <si>
    <t>Кепка STETSON арт. 6873102 HATTERAS LINEN (бежевый) {7}</t>
  </si>
  <si>
    <t>02-392-02-59</t>
  </si>
  <si>
    <t>02-391-14-59</t>
  </si>
  <si>
    <t>02-391-14-57</t>
  </si>
  <si>
    <t>02-390-14-63</t>
  </si>
  <si>
    <t>Кепка STETSON арт. 6897101 8-PANEL PIGSKIN (светло-коричневый) {6}</t>
  </si>
  <si>
    <t>02-390-14-61</t>
  </si>
  <si>
    <t>02-390-14-59</t>
  </si>
  <si>
    <t>02-389-09-59</t>
  </si>
  <si>
    <t>Кепка STETSON арт. 7431101 ARMY CAP COTTON (черный) {1}</t>
  </si>
  <si>
    <t>02-389-09-57</t>
  </si>
  <si>
    <t>Кепка STETSON арт. 7435701 ARMY CAP STRIPES (синий) {628}</t>
  </si>
  <si>
    <t>02-388-91-00</t>
  </si>
  <si>
    <t>02-387-16-00</t>
  </si>
  <si>
    <t>Кепка STETSON арт. 7437101 ARMY CAP PIGSKIN (оливковый) {5}</t>
  </si>
  <si>
    <t>02-387-09-00</t>
  </si>
  <si>
    <t>02-387-06-00</t>
  </si>
  <si>
    <t>02-387-05-00</t>
  </si>
  <si>
    <t>Кепка STETSON арт. 7491101 ARMY CAP COTTON (коричневый) {6}</t>
  </si>
  <si>
    <t>02-386-92-00</t>
  </si>
  <si>
    <t>02-385-16-00</t>
  </si>
  <si>
    <t>02-385-09-00</t>
  </si>
  <si>
    <t>Кепка STETSON арт. 7491101 ARMY CAP COTTON (темно-синий) {21}</t>
  </si>
  <si>
    <t>02-385-08-00</t>
  </si>
  <si>
    <t>02-384-16-00</t>
  </si>
  <si>
    <t>02-384-09-00</t>
  </si>
  <si>
    <t>Кепка STETSON арт. 7491102 ARMY CAP (черный) {1}</t>
  </si>
  <si>
    <t>02-384-05-00</t>
  </si>
  <si>
    <t>02-383-89-00</t>
  </si>
  <si>
    <t>02-383-13-00</t>
  </si>
  <si>
    <t>Кепка STETSON арт. 7491102 ARMY CAP CO/PE (коричневый) {6}</t>
  </si>
  <si>
    <t>02-383-12-00</t>
  </si>
  <si>
    <t>02-383-09-00</t>
  </si>
  <si>
    <t>02-383-08-00</t>
  </si>
  <si>
    <t>Кепка STETSON арт. 7491301 ARMY CAP PRINTED BABYCORD (коричневый) {262}</t>
  </si>
  <si>
    <t>02-383-07-00</t>
  </si>
  <si>
    <t>02-383-05-00</t>
  </si>
  <si>
    <t>Кепка STETSON арт. 7497105 ARMY CAP PIGSKIN (темно-коричневый) {62}</t>
  </si>
  <si>
    <t>02-383-02-00</t>
  </si>
  <si>
    <t>Кепка STETSON арт. 7497105 ARMY CAP PIGSKIN (черный) {1}</t>
  </si>
  <si>
    <t>02-382-09-00</t>
  </si>
  <si>
    <t>02-381-20-00</t>
  </si>
  <si>
    <t>02-381-11-00</t>
  </si>
  <si>
    <t>02-381-00-00</t>
  </si>
  <si>
    <t>02-380-16-00</t>
  </si>
  <si>
    <t>02-380-12-00</t>
  </si>
  <si>
    <t>02-380-09-00</t>
  </si>
  <si>
    <t>02-380-02-00</t>
  </si>
  <si>
    <t>02-379-09-95</t>
  </si>
  <si>
    <t>02-379-09-85</t>
  </si>
  <si>
    <t>02-379-09-09</t>
  </si>
  <si>
    <t>02-377-03-09</t>
  </si>
  <si>
    <t>02-376-14-09</t>
  </si>
  <si>
    <t>02-376-09-95</t>
  </si>
  <si>
    <t>02-376-09-09</t>
  </si>
  <si>
    <t>02-375-09-09</t>
  </si>
  <si>
    <t>02-374-18-59</t>
  </si>
  <si>
    <t>02-374-16-61</t>
  </si>
  <si>
    <t>02-374-16-59</t>
  </si>
  <si>
    <t>02-374-16-57</t>
  </si>
  <si>
    <t>02-374-02-63</t>
  </si>
  <si>
    <t>02-374-02-62</t>
  </si>
  <si>
    <t>02-374-02-61</t>
  </si>
  <si>
    <t>02-374-02-60</t>
  </si>
  <si>
    <t>Панама STETSON арт. 1810101 BUCKET CASHMERE EF (серый) {32}</t>
  </si>
  <si>
    <t>02-374-02-59</t>
  </si>
  <si>
    <t>02-374-02-58</t>
  </si>
  <si>
    <t>02-374-02-57</t>
  </si>
  <si>
    <t>Панама STETSON арт. 1810101 BUCKET CASHMERE EF (черный) {1}</t>
  </si>
  <si>
    <t>02-374-02-56</t>
  </si>
  <si>
    <t>02-374-02-55</t>
  </si>
  <si>
    <t>02-373-91-63</t>
  </si>
  <si>
    <t>Панама STETSON арт. 1810201 BUCKET CHECK (красный / синий) {268}</t>
  </si>
  <si>
    <t>02-373-91-58</t>
  </si>
  <si>
    <t>02-373-05-59</t>
  </si>
  <si>
    <t>Панама STETSON арт. 1811101 BUCKET DELAVE (кремовый) {71}</t>
  </si>
  <si>
    <t>02-373-05-58</t>
  </si>
  <si>
    <t>02-373-05-57</t>
  </si>
  <si>
    <t>02-372-15-63</t>
  </si>
  <si>
    <t>02-372-15-61</t>
  </si>
  <si>
    <t>02-372-15-60</t>
  </si>
  <si>
    <t>Панама STETSON арт. 1811101 BUCKET DELAVE (темно-синий) {2}</t>
  </si>
  <si>
    <t>02-372-15-59</t>
  </si>
  <si>
    <t>02-372-15-58</t>
  </si>
  <si>
    <t>02-372-15-57</t>
  </si>
  <si>
    <t>02-372-15-56</t>
  </si>
  <si>
    <t>02-372-05-62</t>
  </si>
  <si>
    <t>Панама STETSON арт. 1811110 BUCKET COTTON TWILL (желтый) {93}</t>
  </si>
  <si>
    <t>02-372-05-61</t>
  </si>
  <si>
    <t>02-372-05-60</t>
  </si>
  <si>
    <t>Панама STETSON арт. 1811110 BUCKET COTTON TWILL (зеленый) {42}</t>
  </si>
  <si>
    <t>02-372-05-59</t>
  </si>
  <si>
    <t>02-372-05-57</t>
  </si>
  <si>
    <t>Панама STETSON арт. 1811110 BUCKET COTTON TWILL (красный) {8}</t>
  </si>
  <si>
    <t>02-371-00-60</t>
  </si>
  <si>
    <t>02-371-00-58</t>
  </si>
  <si>
    <t>02-370-21-63</t>
  </si>
  <si>
    <t>02-370-21-59</t>
  </si>
  <si>
    <t>Панама STETSON арт. 1811110 BUCKET COTTON TWILL (синий) {23}</t>
  </si>
  <si>
    <t>02-370-21-57</t>
  </si>
  <si>
    <t>02-370-13-63</t>
  </si>
  <si>
    <t>02-370-13-61</t>
  </si>
  <si>
    <t>Панама STETSON арт. 1811110 BUCKET COTTON TWILL (темно-серый) {32}</t>
  </si>
  <si>
    <t>02-370-13-59</t>
  </si>
  <si>
    <t>02-370-13-57</t>
  </si>
  <si>
    <t>02-370-13-55</t>
  </si>
  <si>
    <t>02-368-15-61</t>
  </si>
  <si>
    <t>Панама STETSON арт. 1811110 BUCKET COTTON TWILL (темно-синий) {2}</t>
  </si>
  <si>
    <t>02-368-15-59</t>
  </si>
  <si>
    <t>02-368-15-57</t>
  </si>
  <si>
    <t>02-367-36-63</t>
  </si>
  <si>
    <t>Панама STETSON арт. 1811110 BUCKET COTTON TWILL (черный) {1}</t>
  </si>
  <si>
    <t>02-367-36-61</t>
  </si>
  <si>
    <t>02-367-36-59</t>
  </si>
  <si>
    <t>02-367-36-57</t>
  </si>
  <si>
    <t>Панама STETSON арт. 1811111 BUCKET COTTON (серый / коричневый) {67}</t>
  </si>
  <si>
    <t>02-367-36-55</t>
  </si>
  <si>
    <t>02-366-36-61</t>
  </si>
  <si>
    <t>02-365-17-62</t>
  </si>
  <si>
    <t>02-365-17-61</t>
  </si>
  <si>
    <t>02-365-17-59</t>
  </si>
  <si>
    <t>Панама STETSON арт. 1811113 BUCKET DELAVE ORGANIC COTTON (темно-синий) {26}</t>
  </si>
  <si>
    <t>02-365-17-57</t>
  </si>
  <si>
    <t>02-364-17-61</t>
  </si>
  <si>
    <t>02-364-17-59</t>
  </si>
  <si>
    <t>Панама STETSON арт. 1811912 BUCKET DOUBLE SIDED COTTON (зеленый / синий) {99}</t>
  </si>
  <si>
    <t>02-364-17-57</t>
  </si>
  <si>
    <t>02-363-14-61</t>
  </si>
  <si>
    <t>02-363-14-59</t>
  </si>
  <si>
    <t>02-363-14-57</t>
  </si>
  <si>
    <t>Панама STETSON арт. 1813902 BUCKET LINEN (голубой) {29}</t>
  </si>
  <si>
    <t>02-363-14-55</t>
  </si>
  <si>
    <t>Панама STETSON арт. 1813903 BUCKET BEACH (голубой / коричневый) {99}</t>
  </si>
  <si>
    <t>02-362-14-63</t>
  </si>
  <si>
    <t>02-362-14-61</t>
  </si>
  <si>
    <t>02-362-14-59</t>
  </si>
  <si>
    <t>02-361-14-61</t>
  </si>
  <si>
    <t>Панама STETSON арт. 1815202 BUCKET CHECK (голубой / коричневый) {127}</t>
  </si>
  <si>
    <t>02-361-14-59</t>
  </si>
  <si>
    <t>02-360-14-63</t>
  </si>
  <si>
    <t>02-360-14-61</t>
  </si>
  <si>
    <t>Панама STETSON арт. 1891101 BUCKET COTTON LINEN (голубой) {22}</t>
  </si>
  <si>
    <t>02-360-14-59</t>
  </si>
  <si>
    <t>02-360-14-57</t>
  </si>
  <si>
    <t>02-359-02-63</t>
  </si>
  <si>
    <t>02-359-02-61</t>
  </si>
  <si>
    <t>Панама STETSON арт. 1891101 BUCKET COTTON LINEN (оранжевый) {89}</t>
  </si>
  <si>
    <t>02-359-02-59</t>
  </si>
  <si>
    <t>02-359-02-57</t>
  </si>
  <si>
    <t>02-358-36-63</t>
  </si>
  <si>
    <t>02-358-36-61</t>
  </si>
  <si>
    <t>Панама STETSON арт. 1891101 BUCKET COTTON LINEN (ярко-зеленый) {49}</t>
  </si>
  <si>
    <t>02-358-36-59</t>
  </si>
  <si>
    <t>02-358-36-57</t>
  </si>
  <si>
    <t>02-358-36-55</t>
  </si>
  <si>
    <t>02-357-02-63</t>
  </si>
  <si>
    <t>Панама STETSON арт. 1891102 BUCKET COTTON (коричневый) {6}</t>
  </si>
  <si>
    <t>02-357-02-61</t>
  </si>
  <si>
    <t>02-357-02-59</t>
  </si>
  <si>
    <t>02-357-02-57</t>
  </si>
  <si>
    <t>02-357-02-55</t>
  </si>
  <si>
    <t>Панама STETSON арт. 1891104 BUCKET CORD (оранжевый) {78}</t>
  </si>
  <si>
    <t>02-356-02-63</t>
  </si>
  <si>
    <t>02-356-02-61</t>
  </si>
  <si>
    <t>02-356-02-59</t>
  </si>
  <si>
    <t>02-356-02-57</t>
  </si>
  <si>
    <t>Панама STETSON арт. 1891104 BUCKET CORD (темно-синий) {2}</t>
  </si>
  <si>
    <t>02-355-02-61</t>
  </si>
  <si>
    <t>02-355-02-59</t>
  </si>
  <si>
    <t>02-355-02-57</t>
  </si>
  <si>
    <t>02-354-17-61</t>
  </si>
  <si>
    <t>Панама STETSON арт. 1895801 BUCKET DOUBLE SIDED (оливковый) {15}</t>
  </si>
  <si>
    <t>02-354-17-59</t>
  </si>
  <si>
    <t>02-353-36-59</t>
  </si>
  <si>
    <t>02-352-08-61</t>
  </si>
  <si>
    <t>Панама STETSON арт. 2811101 BUCKET DELAVE (оливковый) {61}</t>
  </si>
  <si>
    <t>02-351-02-61</t>
  </si>
  <si>
    <t>02-351-02-59</t>
  </si>
  <si>
    <t>02-351-02-57</t>
  </si>
  <si>
    <t>Панама STETSON арт. 2811101 BUCKET DELAVE (песочный) {76}</t>
  </si>
  <si>
    <t>02-349-26-61</t>
  </si>
  <si>
    <t>02-349-26-59</t>
  </si>
  <si>
    <t>02-348-17-61</t>
  </si>
  <si>
    <t>Панама STETSON арт. 2811101 BUCKET DELAVE (черный) {1}</t>
  </si>
  <si>
    <t>02-348-17-59</t>
  </si>
  <si>
    <t>02-348-17-57</t>
  </si>
  <si>
    <t>Перчатки STETSON арт. 9495102 GLOVES SOFT SHELL GOAT NAPPA (черный) {1}</t>
  </si>
  <si>
    <t>02-347-02-61</t>
  </si>
  <si>
    <t>Перчатки STETSON арт. 9497104 GLOVES PIGSKIN (светло-коричневый) {72}</t>
  </si>
  <si>
    <t>02-347-02-59</t>
  </si>
  <si>
    <t>Перчатки STETSON арт. 9497104 GLOVES PIGSKIN (темно-коричневый) {62}</t>
  </si>
  <si>
    <t>02-347-02-57</t>
  </si>
  <si>
    <t>02-346-32-61</t>
  </si>
  <si>
    <t>02-345-14-61</t>
  </si>
  <si>
    <t>02-344-14-61</t>
  </si>
  <si>
    <t>02-344-14-59</t>
  </si>
  <si>
    <t>Перчатки STETSON арт. 9497104 GLOVES PIGSKIN (черный) {1}</t>
  </si>
  <si>
    <t>02-344-14-57</t>
  </si>
  <si>
    <t>02-344-14-55</t>
  </si>
  <si>
    <t>02-343-19-59</t>
  </si>
  <si>
    <t>02-342-20-59</t>
  </si>
  <si>
    <t>Перчатки STETSON арт. 9497203 GLOVES GOAT NAPPA (желтый) {72}</t>
  </si>
  <si>
    <t>02-342-20-57</t>
  </si>
  <si>
    <t>Перчатки STETSON арт. 9497204 GLOVES GOAT NUBUCK (оливковый) {5}</t>
  </si>
  <si>
    <t>02-342-18-61</t>
  </si>
  <si>
    <t>02-342-18-59</t>
  </si>
  <si>
    <t>02-342-18-57</t>
  </si>
  <si>
    <t>Перчатки STETSON арт. 9497204 GLOVES GOAT NUBUCK (рыжий) {72}</t>
  </si>
  <si>
    <t>02-342-18-55</t>
  </si>
  <si>
    <t>02-342-16-61</t>
  </si>
  <si>
    <t>Перчатки STETSON арт. 9497205 GLOVES GOAT NAPPA-WOOL (черный) {1}</t>
  </si>
  <si>
    <t>02-342-16-59</t>
  </si>
  <si>
    <t>02-342-16-57</t>
  </si>
  <si>
    <t>02-342-11-59</t>
  </si>
  <si>
    <t>02-342-11-57</t>
  </si>
  <si>
    <t>Перчатки STETSON арт. 9497206 GLOVES GOAT NAPPA (коричневый) {6}</t>
  </si>
  <si>
    <t>02-342-09-61</t>
  </si>
  <si>
    <t>02-342-09-57</t>
  </si>
  <si>
    <t>02-342-09-55</t>
  </si>
  <si>
    <t>Перчатки STETSON арт. 9497206 GLOVES GOAT NAPPA (черный) {1}</t>
  </si>
  <si>
    <t>02-342-06-59</t>
  </si>
  <si>
    <t>02-342-06-57</t>
  </si>
  <si>
    <t>02-342-06-55</t>
  </si>
  <si>
    <t>Перчатки STETSON арт. 9497210 GLOVES GOAT NAPPA (коричневый) {6}</t>
  </si>
  <si>
    <t>02-342-05-61</t>
  </si>
  <si>
    <t>Перчатки STETSON арт. 9497210 GLOVES GOAT NAPPA (черный) {1}</t>
  </si>
  <si>
    <t>02-342-05-59</t>
  </si>
  <si>
    <t>02-342-05-57</t>
  </si>
  <si>
    <t>Перчатки STETSON арт. 9497211 GLOVES GOAT NUBUK (черный) {1}</t>
  </si>
  <si>
    <t>02-342-05-55</t>
  </si>
  <si>
    <t>Перчатки STETSON арт. 9497215 GLOVES GOAT NAPPA (черный) {1}</t>
  </si>
  <si>
    <t>02-340-14-61</t>
  </si>
  <si>
    <t>02-340-14-59</t>
  </si>
  <si>
    <t>02-340-14-57</t>
  </si>
  <si>
    <t>Перчатки STETSON арт. 9497216 GLOVES GOAT NAPPA (рыжий) {72}</t>
  </si>
  <si>
    <t>02-340-09-61</t>
  </si>
  <si>
    <t>Перчатки STETSON арт. 9497217 GLOVES GOAT NAPPA (черный) {1}</t>
  </si>
  <si>
    <t>02-340-09-59</t>
  </si>
  <si>
    <t>02-340-09-57</t>
  </si>
  <si>
    <t>02-339-06-59</t>
  </si>
  <si>
    <t>Перчатки STETSON арт. 9497221 GLOVES GOATSKIN (коричневый) {66}</t>
  </si>
  <si>
    <t>02-339-06-57</t>
  </si>
  <si>
    <t>02-337-15-63</t>
  </si>
  <si>
    <t>02-336-08-63</t>
  </si>
  <si>
    <t>Перчатки STETSON арт. 9497303 GLOVES COW NAPPA (коричневый) {6}</t>
  </si>
  <si>
    <t>02-336-08-57</t>
  </si>
  <si>
    <t>Перчатки STETSON арт. 9497507 GLOVES SHEEPSKIN (коричневый) {61}</t>
  </si>
  <si>
    <t>02-335-14-59</t>
  </si>
  <si>
    <t>02-335-14-57</t>
  </si>
  <si>
    <t>02-334-36-63</t>
  </si>
  <si>
    <t>Перчатки STETSON арт. 9497508 GLOVES SHEEPSKIN (темно-коричневый) {6}</t>
  </si>
  <si>
    <t>02-334-36-61</t>
  </si>
  <si>
    <t>02-334-36-57</t>
  </si>
  <si>
    <t>02-333-16-63</t>
  </si>
  <si>
    <t>Перчатки STETSON арт. 9497508 GLOVES SHEEPSKIN (черный) {1}</t>
  </si>
  <si>
    <t>02-333-16-61</t>
  </si>
  <si>
    <t>02-333-16-59</t>
  </si>
  <si>
    <t>Перчатки STETSON арт. 9497905 GLOVES DEER NAPPA (черный) {1}</t>
  </si>
  <si>
    <t>02-333-16-57</t>
  </si>
  <si>
    <t>02-333-16-55</t>
  </si>
  <si>
    <t>02-332-36-63</t>
  </si>
  <si>
    <t>Перчатки STETSON арт. 9497907 GLOVES DEER / WOOL (черный) {1}</t>
  </si>
  <si>
    <t>02-332-36-61</t>
  </si>
  <si>
    <t>02-332-36-59</t>
  </si>
  <si>
    <t>02-332-36-57</t>
  </si>
  <si>
    <t>02-331-16-63</t>
  </si>
  <si>
    <t>02-331-16-61</t>
  </si>
  <si>
    <t>02-331-16-59</t>
  </si>
  <si>
    <t>02-331-16-57</t>
  </si>
  <si>
    <t>02-331-16-55</t>
  </si>
  <si>
    <t>02-331-05-63</t>
  </si>
  <si>
    <t>02-331-05-61</t>
  </si>
  <si>
    <t>02-331-05-59</t>
  </si>
  <si>
    <t>02-331-05-57</t>
  </si>
  <si>
    <t>02-331-05-55</t>
  </si>
  <si>
    <t>02-331-03-63</t>
  </si>
  <si>
    <t>02-331-03-61</t>
  </si>
  <si>
    <t>02-331-03-59</t>
  </si>
  <si>
    <t>02-331-03-57</t>
  </si>
  <si>
    <t>02-331-03-55</t>
  </si>
  <si>
    <t>02-330-14-63</t>
  </si>
  <si>
    <t>02-330-14-61</t>
  </si>
  <si>
    <t>02-330-05-63</t>
  </si>
  <si>
    <t>02-330-05-61</t>
  </si>
  <si>
    <t>02-330-05-59</t>
  </si>
  <si>
    <t>02-330-05-57</t>
  </si>
  <si>
    <t>02-328-08-57</t>
  </si>
  <si>
    <t>02-327-34-59</t>
  </si>
  <si>
    <t>02-327-34-58</t>
  </si>
  <si>
    <t>02-327-34-57</t>
  </si>
  <si>
    <t>Шапка STETSON арт. 8519301 NORTHPORT (красный) {8}</t>
  </si>
  <si>
    <t>02-327-34-56</t>
  </si>
  <si>
    <t>Шапка STETSON арт. 8519301 NORTHPORT (оливковый) {52}</t>
  </si>
  <si>
    <t>02-327-34-55</t>
  </si>
  <si>
    <t>Шапка STETSON арт. 8519301 NORTHPORT (синий) {22}</t>
  </si>
  <si>
    <t>02-326-00-57</t>
  </si>
  <si>
    <t>Шапка STETSON арт. 8519301 NORTHPORT (темно-коричневый) {61}</t>
  </si>
  <si>
    <t>02-325-06-63</t>
  </si>
  <si>
    <t>Шапка STETSON арт. 8519301 NORTHPORT (темно-синий) {2}</t>
  </si>
  <si>
    <t>02-325-06-61</t>
  </si>
  <si>
    <t>Шапка STETSON арт. 8519301 NORTHPORT (черный) {1}</t>
  </si>
  <si>
    <t>02-325-06-59</t>
  </si>
  <si>
    <t>Шапка STETSON арт. 8519303 BEANIE VIRGIN WOOL MÉLANGE (бордовый) {83}</t>
  </si>
  <si>
    <t>02-325-06-57</t>
  </si>
  <si>
    <t>Шапка STETSON арт. 8519303 BEANIE VIRGIN WOOL MÉLANGE (темно-серый) {13}</t>
  </si>
  <si>
    <t>02-325-06-55</t>
  </si>
  <si>
    <t>Шапка STETSON арт. 8529301 PARKMAN (оранжевый) {88}</t>
  </si>
  <si>
    <t>02-324-00-57</t>
  </si>
  <si>
    <t>Шапка STETSON арт. 8529301 PARKMAN (темно-коричневый) {61}</t>
  </si>
  <si>
    <t>02-323-18-61</t>
  </si>
  <si>
    <t>Шапка STETSON арт. 8529301 PARKMAN (темно-серый) {33}</t>
  </si>
  <si>
    <t>02-322-16-63</t>
  </si>
  <si>
    <t>Шапка STETSON арт. 8529301 PARKMAN (черный) {1}</t>
  </si>
  <si>
    <t>02-322-16-59</t>
  </si>
  <si>
    <t>Шапка STETSON арт. 8539201 SURTH CASHMERE (бежевый) {73}</t>
  </si>
  <si>
    <t>02-322-16-57</t>
  </si>
  <si>
    <t>Шапка STETSON арт. 8539201 SURTH CASHMERE (бордовый) {83}</t>
  </si>
  <si>
    <t>02-322-16-55</t>
  </si>
  <si>
    <t>Шапка STETSON арт. 8539201 SURTH CASHMERE (синий) {2}</t>
  </si>
  <si>
    <t>02-321-16-63</t>
  </si>
  <si>
    <t>Шапка STETSON арт. 8539201 SURTH CASHMERE (черный) {1}</t>
  </si>
  <si>
    <t>02-321-16-61</t>
  </si>
  <si>
    <t>Шапка STETSON арт. 8539202 BEANIE CASHMERE MELANGE (темно-серый) {31}</t>
  </si>
  <si>
    <t>02-321-16-59</t>
  </si>
  <si>
    <t>Шапка STETSON арт. 8539302 BEANIE WOOL (синий / красный) {28}</t>
  </si>
  <si>
    <t>02-321-16-57</t>
  </si>
  <si>
    <t>Шапка STETSON арт. 8599107 BEANIE AMERICAN (черный) {18}</t>
  </si>
  <si>
    <t>02-321-16-55</t>
  </si>
  <si>
    <t>Шапка STETSON арт. 8599109 BEANIE RACING (коричневый) {6}</t>
  </si>
  <si>
    <t>02-321-09-61</t>
  </si>
  <si>
    <t>Шапка STETSON арт. 8599119 BEANIE BUFFALO (синий / зеленый) {24}</t>
  </si>
  <si>
    <t>02-321-09-59</t>
  </si>
  <si>
    <t>Шапка STETSON арт. 8599120 BEANIE STRIPES (синий) {24}</t>
  </si>
  <si>
    <t>02-321-09-57</t>
  </si>
  <si>
    <t>Шапка STETSON арт. 8599123 BEANIE POMPON (синий) {28}</t>
  </si>
  <si>
    <t>02-321-09-55</t>
  </si>
  <si>
    <t>Шапка STETSON арт. 8599123 BEANIE POMPON (черный) {13}</t>
  </si>
  <si>
    <t>02-321-03-61</t>
  </si>
  <si>
    <t>Шапка STETSON арт. 8599124 JOHN STETSON POMPOM (желтый / белый) {94}</t>
  </si>
  <si>
    <t>02-321-03-59</t>
  </si>
  <si>
    <t>Шапка STETSON арт. 8599124 JOHN STETSON POMPOM (зеленый / белый) {41}</t>
  </si>
  <si>
    <t>02-321-03-57</t>
  </si>
  <si>
    <t>Шапка STETSON арт. 8599124 JOHN STETSON POMPOM (синий / серый) {23}</t>
  </si>
  <si>
    <t>02-321-03-55</t>
  </si>
  <si>
    <t>Шапка STETSON арт. 8599125 BEANIE POMPOM (черный) {1}</t>
  </si>
  <si>
    <t>02-321-02-63</t>
  </si>
  <si>
    <t>Шапка STETSON арт. 8599128 BEANIE EMBOSSED BADGE (зеленый) {5}</t>
  </si>
  <si>
    <t>02-321-02-61</t>
  </si>
  <si>
    <t>Шапка STETSON арт. 8599128 BEANIE EMBOSSED BADGE (черный) {1}</t>
  </si>
  <si>
    <t>02-321-02-59</t>
  </si>
  <si>
    <t>Шапка STETSON арт. 8599129 BEANIE BADGE (черный) {1}</t>
  </si>
  <si>
    <t>02-321-02-57</t>
  </si>
  <si>
    <t>Шапка STETSON арт. 8599202 BEANIE CASHMERE (синий / серый) {24}</t>
  </si>
  <si>
    <t>02-321-02-55</t>
  </si>
  <si>
    <t>Шапка STETSON арт. 8599203 BEANIE CASHMERE (синий) {21}</t>
  </si>
  <si>
    <t>02-316-00-00</t>
  </si>
  <si>
    <t>Шапка STETSON арт. 8599204 BEANIE CASHMERE (бордовый / серый) {33}</t>
  </si>
  <si>
    <t>02-310-89-00</t>
  </si>
  <si>
    <t>Шапка STETSON арт. 8599206 BEANIE CASHMERE (серый / синий) {23}</t>
  </si>
  <si>
    <t>02-307-18-00</t>
  </si>
  <si>
    <t>Шапка STETSON арт. 8599208 BEANIE CASHMERE (бежевый) {73}</t>
  </si>
  <si>
    <t>02-300-00-00</t>
  </si>
  <si>
    <t>Шапка STETSON арт. 8599208 BEANIE CASHMERE (бордовый) {83}</t>
  </si>
  <si>
    <t>02-296-35-00</t>
  </si>
  <si>
    <t>Шапка STETSON арт. 8599208 BEANIE CASHMERE (оранжевый) {89}</t>
  </si>
  <si>
    <t>02-295-16-00</t>
  </si>
  <si>
    <t>Шапка STETSON арт. 8599208 BEANIE CASHMERE (серый) {3}</t>
  </si>
  <si>
    <t>02-293-36-00</t>
  </si>
  <si>
    <t>Шапка STETSON арт. 8599208 BEANIE CASHMERE (темно-зеленый) {4}</t>
  </si>
  <si>
    <t>02-292-14-57</t>
  </si>
  <si>
    <t>Шапка STETSON арт. 8599208 BEANIE CASHMERE (темно-серый) {32}</t>
  </si>
  <si>
    <t>02-290-09-61</t>
  </si>
  <si>
    <t>Шапка STETSON арт. 8599208 BEANIE CASHMERE (темно-синий) {2}</t>
  </si>
  <si>
    <t>02-290-09-57</t>
  </si>
  <si>
    <t>Шапка STETSON арт. 8599208 BEANIE CASHMERE (черный) {1}</t>
  </si>
  <si>
    <t>02-289-09-61</t>
  </si>
  <si>
    <t>Шапка STETSON арт. 8599211 BEANIE CASHMERE (бежевый) {73}</t>
  </si>
  <si>
    <t>02-289-09-59</t>
  </si>
  <si>
    <t>Шапка STETSON арт. 8599211 BEANIE CASHMERE (бордовый) {83}</t>
  </si>
  <si>
    <t>02-285-09-00</t>
  </si>
  <si>
    <t>Шапка STETSON арт. 8599211 BEANIE CASHMERE (оранжевый) {89}</t>
  </si>
  <si>
    <t>02-285-05-00</t>
  </si>
  <si>
    <t>Шапка STETSON арт. 8599211 BEANIE CASHMERE (серый) {3}</t>
  </si>
  <si>
    <t>02-282-14-61</t>
  </si>
  <si>
    <t>Шапка STETSON арт. 8599211 BEANIE CASHMERE (синий) {2}</t>
  </si>
  <si>
    <t>02-282-14-57</t>
  </si>
  <si>
    <t>Шапка STETSON арт. 8599211 BEANIE CASHMERE (темно-зеленый) {4}</t>
  </si>
  <si>
    <t>02-282-14-55</t>
  </si>
  <si>
    <t>Шапка STETSON арт. 8599211 BEANIE CASHMERE (темно-серый) {32}</t>
  </si>
  <si>
    <t>02-281-27-60</t>
  </si>
  <si>
    <t>Шапка STETSON арт. 8599211 BEANIE CASHMERE (черный) {1}</t>
  </si>
  <si>
    <t>02-281-27-59</t>
  </si>
  <si>
    <t>Шапка STETSON арт. 8599212 BEANIE CASHMERE (серый / синий) {32}</t>
  </si>
  <si>
    <t>02-281-27-58</t>
  </si>
  <si>
    <t>Шапка STETSON арт. 8599213 BEANIE CASHMERE (серый) {3}</t>
  </si>
  <si>
    <t>02-281-21-62</t>
  </si>
  <si>
    <t>Шапка STETSON арт. 8599302 NASHVILLE KNIT DOCKER (темно-серый) {33}</t>
  </si>
  <si>
    <t>02-281-21-61</t>
  </si>
  <si>
    <t>Шапка STETSON арт. 8599302 NASHVILLE KNIT DOCKER (темно-синий) {2}</t>
  </si>
  <si>
    <t>02-281-21-60</t>
  </si>
  <si>
    <t>Шапка STETSON арт. 8599302 NASHVILLE KNIT DOCKER (черный) {1}</t>
  </si>
  <si>
    <t>02-281-21-59</t>
  </si>
  <si>
    <t>Шапка STETSON арт. 8599304 BEANIE MERINO (темно-серый) {33}</t>
  </si>
  <si>
    <t>02-281-21-58</t>
  </si>
  <si>
    <t>Шапка STETSON арт. 8599304 BEANIE MERINO (черный) {1}</t>
  </si>
  <si>
    <t>02-281-21-57</t>
  </si>
  <si>
    <t>Шапка STETSON арт. 8599319 ONALASKA CUFF MERINO (серый) {3}</t>
  </si>
  <si>
    <t>02-279-78-61</t>
  </si>
  <si>
    <t>Шапка STETSON арт. 8599319 ONALASKA CUFF MERINO (темно-синий) {2}</t>
  </si>
  <si>
    <t>02-279-78-59</t>
  </si>
  <si>
    <t>Шапка STETSON арт. 8599319 ONALASKA CUFF MERINO (черный) {1}</t>
  </si>
  <si>
    <t>02-279-78-57</t>
  </si>
  <si>
    <t>Шапка STETSON арт. 8599330 BEANIE WOOL/ACRYLIC (коричневый / синий) {27}</t>
  </si>
  <si>
    <t>02-279-60-59</t>
  </si>
  <si>
    <t>Шапка STETSON арт. 8599335 WISCONSIN (зеленый) {4}</t>
  </si>
  <si>
    <t>02-279-60-55</t>
  </si>
  <si>
    <t>Шапка STETSON арт. 8599335 WISCONSIN (коричневый) {6}</t>
  </si>
  <si>
    <t>02-278-95-61</t>
  </si>
  <si>
    <t>Шапка STETSON арт. 8599335 WISCONSIN (светло-коричневый) {76}</t>
  </si>
  <si>
    <t>02-278-95-59</t>
  </si>
  <si>
    <t>Шапка STETSON арт. 8599335 WISCONSIN (серо-голубой) {22}</t>
  </si>
  <si>
    <t>02-277-95-61</t>
  </si>
  <si>
    <t>Шапка STETSON арт. 8599335 WISCONSIN (темно-серый) {3}</t>
  </si>
  <si>
    <t>02-277-95-59</t>
  </si>
  <si>
    <t>Шапка STETSON арт. 8599335 WISCONSIN (темно-синий) {2}</t>
  </si>
  <si>
    <t>02-275-14-59</t>
  </si>
  <si>
    <t>Шапка STETSON арт. 8599338 OVERSIZED MERINO (темно-серый) {33}</t>
  </si>
  <si>
    <t>02-274-14-55</t>
  </si>
  <si>
    <t>Шапка STETSON арт. 8599338 OVERSIZED MERINO (темно-синий) {2}</t>
  </si>
  <si>
    <t>02-273-78-59</t>
  </si>
  <si>
    <t>Шапка STETSON арт. 8599338 OVERSIZED MERINO (черный) {1}</t>
  </si>
  <si>
    <t>02-273-78-57</t>
  </si>
  <si>
    <t>Шапка STETSON арт. 8599345 BEANIE MERINO (синий) {22}</t>
  </si>
  <si>
    <t>02-273-78-56</t>
  </si>
  <si>
    <t>Шапка STETSON арт. 8599345 BEANIE MERINO (темно-серый) {33}</t>
  </si>
  <si>
    <t>02-273-60-62</t>
  </si>
  <si>
    <t>Шапка STETSON арт. 8599345 BEANIE MERINO (темно-синий) {2}</t>
  </si>
  <si>
    <t>02-273-60-61</t>
  </si>
  <si>
    <t>Шапка STETSON арт. 8599345 BEANIE MERINO (черный) {1}</t>
  </si>
  <si>
    <t>02-273-60-59</t>
  </si>
  <si>
    <t>Шапка STETSON арт. 8599346 BEANIE WOOL (песочный) {77}</t>
  </si>
  <si>
    <t>02-272-95-63</t>
  </si>
  <si>
    <t>Шапка STETSON арт. 8599349 BEANIE WOOL (серый / красный) {32}</t>
  </si>
  <si>
    <t>02-272-95-62</t>
  </si>
  <si>
    <t>Шапка STETSON арт. 8599350 BEANIE WOOL/ACRYLIC (коричневый) {62}</t>
  </si>
  <si>
    <t>02-272-95-61</t>
  </si>
  <si>
    <t>Шапка STETSON арт. 8599352 BEANIE WOOL (зеленый / красный / синий / желтый) {99}</t>
  </si>
  <si>
    <t>02-272-95-60</t>
  </si>
  <si>
    <t>Шапка STETSON арт. 8599353 BEANIE WOOL/ACRYLIC (темно-серый) {23}</t>
  </si>
  <si>
    <t>02-272-95-59</t>
  </si>
  <si>
    <t>Шапка STETSON арт. 8599354 BEANIE WOOL/CASHMERE (черный) {1}</t>
  </si>
  <si>
    <t>02-272-95-56</t>
  </si>
  <si>
    <t>Шапка STETSON арт. 8599361 BEANIE WOOL (зеленый) {4}</t>
  </si>
  <si>
    <t>02-272-95-55</t>
  </si>
  <si>
    <t>Шапка STETSON арт. 8599361 BEANIE WOOL (коричневый) {6}</t>
  </si>
  <si>
    <t>02-271-27-61</t>
  </si>
  <si>
    <t>Шапка STETSON арт. 8599361 BEANIE WOOL (серый) {3}</t>
  </si>
  <si>
    <t>02-271-27-60</t>
  </si>
  <si>
    <t>Шапка STETSON арт. 8599361 BEANIE WOOL (синий) {2}</t>
  </si>
  <si>
    <t>02-271-21-60</t>
  </si>
  <si>
    <t>Шапка STETSON арт. 8599362 BEANIE WOOL/POLYAMIDE (синий / красный) {28}</t>
  </si>
  <si>
    <t>02-271-21-59</t>
  </si>
  <si>
    <t>Шапка STETSON арт. 8599365 BEANIE MERINO WOOL (коричневый / синий) {62}</t>
  </si>
  <si>
    <t>02-271-21-57</t>
  </si>
  <si>
    <t>Шапка STETSON арт. 8599365 BEANIE MERINO WOOL (серый / оранжевый) {38}</t>
  </si>
  <si>
    <t>02-270-14-62</t>
  </si>
  <si>
    <t>Шапка STETSON арт. 8599368 BEANIE EAGLE (коричневый / оранжевый) {67}</t>
  </si>
  <si>
    <t>02-270-14-61</t>
  </si>
  <si>
    <t>Шапка STETSON арт. 8599368 BEANIE EAGLE (синий) {23}</t>
  </si>
  <si>
    <t>02-270-14-60</t>
  </si>
  <si>
    <t>Шапка STETSON арт. 8699101 BEANIE PATROL (синий) {2}</t>
  </si>
  <si>
    <t>02-270-14-59</t>
  </si>
  <si>
    <t>Шапка STETSON арт. 8699203 LONG BEANIE CASHMERE (темно-синий) {2}</t>
  </si>
  <si>
    <t>02-270-14-58</t>
  </si>
  <si>
    <t>Шапка STETSON арт. 8699203 LONG BEANIE CASHMERE (черный) {1}</t>
  </si>
  <si>
    <t>02-270-14-57</t>
  </si>
  <si>
    <t>Шапка STETSON арт. 8699209 LONG BEANIE CASHMERE (серый) {71}</t>
  </si>
  <si>
    <t>02-270-14-56</t>
  </si>
  <si>
    <t>Шапка STETSON арт. 8699312 BEANIE REVERSIBLE MERINO WOOL (коричневый / оранжевый) {68}</t>
  </si>
  <si>
    <t>02-270-14-55</t>
  </si>
  <si>
    <t>Шапка STETSON арт. 8699312 BEANIE REVERSIBLE MERINO WOOL (серый / красный) {38}</t>
  </si>
  <si>
    <t>02-268-78-62</t>
  </si>
  <si>
    <t>Шапка STETSON арт. 8699312 BEANIE REVERSIBLE MERINO WOOL (темно-серый) {13}</t>
  </si>
  <si>
    <t>02-268-78-57</t>
  </si>
  <si>
    <t>Шапка STETSON арт. 8699312 BEANIE REVERSIBLE MERINO WOOL (черный / синий) {22}</t>
  </si>
  <si>
    <t>02-268-78-56</t>
  </si>
  <si>
    <t>Шапка STETSON арт. 8699352 GEORGIA (темно-серый) {33}</t>
  </si>
  <si>
    <t>02-268-57-62</t>
  </si>
  <si>
    <t>Шапка STETSON арт. 8699352 GEORGIA (темно-синий) {2}</t>
  </si>
  <si>
    <t>02-268-57-60</t>
  </si>
  <si>
    <t>Шапка STETSON арт. 8699352 GEORGIA (черный) {1}</t>
  </si>
  <si>
    <t>02-268-57-59</t>
  </si>
  <si>
    <t>Шапка STETSON арт. 8711101 BEANIE VISOR (синий) {23}</t>
  </si>
  <si>
    <t>02-268-57-58</t>
  </si>
  <si>
    <t>Шапка STETSON арт. 8719302 DUMBELL PEAK ALPACA (темно-коричневый) {68}</t>
  </si>
  <si>
    <t>02-268-57-57</t>
  </si>
  <si>
    <t>Шапка STETSON арт. 8810101 DOCKER (синий) {21}</t>
  </si>
  <si>
    <t>02-268-32-58</t>
  </si>
  <si>
    <t>02-268-12-60</t>
  </si>
  <si>
    <t>02-268-12-57</t>
  </si>
  <si>
    <t>02-268-06-55</t>
  </si>
  <si>
    <t>Шапка STETSON арт. 8810101 DOCKER (черный) {1}</t>
  </si>
  <si>
    <t>02-268-05-61</t>
  </si>
  <si>
    <t>02-268-05-59</t>
  </si>
  <si>
    <t>02-267-06-59</t>
  </si>
  <si>
    <t>Шапка STETSON арт. 8810101 DOCKER CASHMERE (темно-серый) {32}</t>
  </si>
  <si>
    <t>02-267-06-57</t>
  </si>
  <si>
    <t>02-266-14-61</t>
  </si>
  <si>
    <t>02-265-95-63</t>
  </si>
  <si>
    <t>Шапка STETSON арт. 8811101 DOCKER COTTON (черный) {1}</t>
  </si>
  <si>
    <t>02-265-95-62</t>
  </si>
  <si>
    <t>02-265-95-61</t>
  </si>
  <si>
    <t>Шапка STETSON арт. 8820106 DOCKER WOOL (серый) {32}</t>
  </si>
  <si>
    <t>02-265-95-60</t>
  </si>
  <si>
    <t>Шапка STETSON арт. 8820106 DOCKER WOOL (синий) {2}</t>
  </si>
  <si>
    <t>02-265-95-59</t>
  </si>
  <si>
    <t>Шапка STETSON арт. 8820502 DOCKER WOOL HERRINGBONE (зеленый) {351}</t>
  </si>
  <si>
    <t>02-265-95-58</t>
  </si>
  <si>
    <t>02-265-95-57</t>
  </si>
  <si>
    <t>02-265-95-55</t>
  </si>
  <si>
    <t>Шапка STETSON арт. 8820502 DOCKER WOOL HERRINGBONE (серый) {333}</t>
  </si>
  <si>
    <t>02-265-74-63</t>
  </si>
  <si>
    <t>02-265-74-62</t>
  </si>
  <si>
    <t>02-265-74-61</t>
  </si>
  <si>
    <t>Шапка STETSON арт. 8820502 DOCKER WOOL HERRINGBONE (синий / серый) {322}</t>
  </si>
  <si>
    <t>02-265-74-60</t>
  </si>
  <si>
    <t>Шапка STETSON арт. 8821108 DOCKER DENIM (темно-синий) {2}</t>
  </si>
  <si>
    <t>02-265-74-59</t>
  </si>
  <si>
    <t>02-265-74-57</t>
  </si>
  <si>
    <t>02-265-74-56</t>
  </si>
  <si>
    <t>Шапка STETSON арт. 8821110 DOCKER DENIM (синий) {26}</t>
  </si>
  <si>
    <t>02-265-74-55</t>
  </si>
  <si>
    <t>02-265-57-60</t>
  </si>
  <si>
    <t>02-265-53-62</t>
  </si>
  <si>
    <t>Шапка STETSON арт. 8823901 DOCKER PATCHWORK (коричневый / синий) {28}</t>
  </si>
  <si>
    <t>02-265-53-61</t>
  </si>
  <si>
    <t>Шапка STETSON арт. 8827101 DOCKER PIG SKIN (черный) {1}</t>
  </si>
  <si>
    <t>02-265-53-60</t>
  </si>
  <si>
    <t>Шапка STETSON арт. 8831101 DOCKER COTTON (бежевый) {41}</t>
  </si>
  <si>
    <t>02-265-53-59</t>
  </si>
  <si>
    <t>02-265-53-58</t>
  </si>
  <si>
    <t>02-265-53-57</t>
  </si>
  <si>
    <t>Шапка STETSON арт. 8831101 DOCKER COTTON (оливковый) {55}</t>
  </si>
  <si>
    <t>02-265-08-63</t>
  </si>
  <si>
    <t>02-265-08-61</t>
  </si>
  <si>
    <t>Шапка STETSON арт. 9217101 BOMBER PIGSKIN RABBIT (коричневый) {63}</t>
  </si>
  <si>
    <t>02-265-08-59</t>
  </si>
  <si>
    <t>Шапка STETSON арт. 9217101 BOMBER PIGSKIN RABBIT (серый) {3}</t>
  </si>
  <si>
    <t>02-265-08-57</t>
  </si>
  <si>
    <t>02-265-08-55</t>
  </si>
  <si>
    <t>Шапка STETSON арт. 9290101 BOMBER CAP WOOL/CASHMERE (темно-серый) {32}</t>
  </si>
  <si>
    <t>02-265-05-63</t>
  </si>
  <si>
    <t>02-265-05-62</t>
  </si>
  <si>
    <t>Шапка STETSON арт. 9290101 BOMBER CAP WOOL/CASHMERE (темно-синий) {21}</t>
  </si>
  <si>
    <t>02-265-05-61</t>
  </si>
  <si>
    <t>02-265-05-59</t>
  </si>
  <si>
    <t>02-265-05-58</t>
  </si>
  <si>
    <t>Шапка STETSON арт. 9290303 BOMBER CAP LAMBSWOOL CHECK (коричневый) {267}</t>
  </si>
  <si>
    <t>02-265-05-57</t>
  </si>
  <si>
    <t>Шапка STETSON арт. 9290305 BOMBER CAP SHADOW PLAID (красный / черный) {218}</t>
  </si>
  <si>
    <t>02-265-05-56</t>
  </si>
  <si>
    <t>02-265-05-55</t>
  </si>
  <si>
    <t>02-263-14-61</t>
  </si>
  <si>
    <t>Шапка STETSON арт. 9290501 BOMBER CAP PATCHWORK WOOL (коричневый) {348}</t>
  </si>
  <si>
    <t>02-263-14-59</t>
  </si>
  <si>
    <t>02-263-14-57</t>
  </si>
  <si>
    <t>Шапка STETSON арт. 9291104 BOMBER CAP SOFT COTTON (коричневый) {7}</t>
  </si>
  <si>
    <t>02-263-14-55</t>
  </si>
  <si>
    <t>02-263-09-61</t>
  </si>
  <si>
    <t>02-263-09-59</t>
  </si>
  <si>
    <t>Шапка STETSON арт. 9291104 BOMBER CAP SOFT COTTON (темно-зеленый) {4}</t>
  </si>
  <si>
    <t>02-263-09-57</t>
  </si>
  <si>
    <t>Шапка STETSON арт. 9291104 BOMBER CAP SOFT COTTON (темно-синий) {2}</t>
  </si>
  <si>
    <t>02-263-09-55</t>
  </si>
  <si>
    <t>02-262-08-63</t>
  </si>
  <si>
    <t>02-262-08-61</t>
  </si>
  <si>
    <t>Шапка STETSON арт. 9291106 BOMBER CAP SOFT COTTON/CORD (серый) {3}</t>
  </si>
  <si>
    <t>02-262-08-59</t>
  </si>
  <si>
    <t>02-261-03-63</t>
  </si>
  <si>
    <t>02-261-03-61</t>
  </si>
  <si>
    <t>Шапка STETSON арт. 9291107 BOMBER CAP COTTON/PES (серый) {16}</t>
  </si>
  <si>
    <t>02-260-05-61</t>
  </si>
  <si>
    <t>02-260-05-59</t>
  </si>
  <si>
    <t>02-260-05-57</t>
  </si>
  <si>
    <t>Шапка STETSON арт. 9291501 BOMBER CAP (оливковый) {341}</t>
  </si>
  <si>
    <t>02-259-06-00</t>
  </si>
  <si>
    <t>02-257-06-00</t>
  </si>
  <si>
    <t>Шапка STETSON арт. 9291501 BOMBER CAP (синий) {321}</t>
  </si>
  <si>
    <t>02-255-00-00</t>
  </si>
  <si>
    <t>02-252-14-00</t>
  </si>
  <si>
    <t>02-251-09-00</t>
  </si>
  <si>
    <t>Шапка STETSON арт. 9291901 AVIATOR (камуфляж) {56}</t>
  </si>
  <si>
    <t>02-250-21-59</t>
  </si>
  <si>
    <t>02-250-21-58</t>
  </si>
  <si>
    <t>Шапка STETSON арт. 9297102 BOMBER PIGSKIN (оливковый) {5}</t>
  </si>
  <si>
    <t>02-250-21-57</t>
  </si>
  <si>
    <t>02-249-16-59</t>
  </si>
  <si>
    <t>Шапка STETSON арт. 9297103 BOMBER PIG SKIN PATCHWORK (коричневый) {61}</t>
  </si>
  <si>
    <t>02-249-16-57</t>
  </si>
  <si>
    <t>02-249-09-59</t>
  </si>
  <si>
    <t>02-249-09-57</t>
  </si>
  <si>
    <t>02-249-05-61</t>
  </si>
  <si>
    <t>02-249-05-57</t>
  </si>
  <si>
    <t>Шарф STETSON арт. 9199204 SCARF CASHMERE (серый / зеленый) {34}</t>
  </si>
  <si>
    <t>02-248-03-61</t>
  </si>
  <si>
    <t>Шарф STETSON арт. 9199204 SCARF CASHMERE (серый / синий) {23}</t>
  </si>
  <si>
    <t>02-248-03-59</t>
  </si>
  <si>
    <t>Шарф STETSON арт. 9199205 SCARF CASHMERE (темно-серый) {32}</t>
  </si>
  <si>
    <t>02-248-03-57</t>
  </si>
  <si>
    <t>Шарф STETSON арт. 9199205 SCARF CASHMERE (темно-синий) {2}</t>
  </si>
  <si>
    <t>02-247-00-62</t>
  </si>
  <si>
    <t>Шарф STETSON арт. 9199205 SCARF CASHMERE (черный) {1}</t>
  </si>
  <si>
    <t>02-247-00-61</t>
  </si>
  <si>
    <t>Шарф STETSON арт. 9199308 SCARF WOOL/ACRYLIC (серый) {3}</t>
  </si>
  <si>
    <t>02-247-00-59</t>
  </si>
  <si>
    <t>Шарф STETSON арт. 9199308 SCARF WOOL/ACRYLIC (темно-синий) {2}</t>
  </si>
  <si>
    <t>02-247-00-58</t>
  </si>
  <si>
    <t>Шарф STETSON арт. 9199322 SCARF WOOL PATCHWORK (темно-коричневый) {27}</t>
  </si>
  <si>
    <t>02-247-00-56</t>
  </si>
  <si>
    <t>Шарф STETSON арт. 9199324 SCARF WOOL (коричневый) {68}</t>
  </si>
  <si>
    <t>02-246-16-63</t>
  </si>
  <si>
    <t>Шарф STETSON арт. 9199324 SCARF WOOL (темно-серый) {32}</t>
  </si>
  <si>
    <t>02-246-16-61</t>
  </si>
  <si>
    <t>Шарф STETSON арт. 9199401 SCARF CAMEL (коричневый) {77}</t>
  </si>
  <si>
    <t>02-246-16-59</t>
  </si>
  <si>
    <t>Шарф STETSON арт. 9199401 SCARF CAMEL (светло-серый) {27}</t>
  </si>
  <si>
    <t>02-246-16-57</t>
  </si>
  <si>
    <t>02-246-14-61</t>
  </si>
  <si>
    <t>02-246-14-59</t>
  </si>
  <si>
    <t>02-246-14-57</t>
  </si>
  <si>
    <t>02-246-09-63</t>
  </si>
  <si>
    <t>02-246-09-61</t>
  </si>
  <si>
    <t>02-246-09-59</t>
  </si>
  <si>
    <t>02-246-09-57</t>
  </si>
  <si>
    <t>02-246-05-63</t>
  </si>
  <si>
    <t>02-246-05-61</t>
  </si>
  <si>
    <t>02-246-05-59</t>
  </si>
  <si>
    <t>02-246-05-57</t>
  </si>
  <si>
    <t>02-238-14-95</t>
  </si>
  <si>
    <t>02-238-14-85</t>
  </si>
  <si>
    <t>02-238-14-09</t>
  </si>
  <si>
    <t>02-238-09-95</t>
  </si>
  <si>
    <t>02-238-09-85</t>
  </si>
  <si>
    <t>02-238-09-09</t>
  </si>
  <si>
    <t>02-237-09-95</t>
  </si>
  <si>
    <t>02-237-09-10</t>
  </si>
  <si>
    <t>02-237-09-09</t>
  </si>
  <si>
    <t>02-237-09-08</t>
  </si>
  <si>
    <t>02-236-13-85</t>
  </si>
  <si>
    <t>02-236-13-09</t>
  </si>
  <si>
    <t>02-236-03-95</t>
  </si>
  <si>
    <t>02-236-03-10</t>
  </si>
  <si>
    <t>02-236-03-09</t>
  </si>
  <si>
    <t>02-235-91-95</t>
  </si>
  <si>
    <t>02-235-91-85</t>
  </si>
  <si>
    <t>02-235-91-80</t>
  </si>
  <si>
    <t>02-235-91-10</t>
  </si>
  <si>
    <t>02-235-91-09</t>
  </si>
  <si>
    <t>02-235-15-90</t>
  </si>
  <si>
    <t>02-235-09-95</t>
  </si>
  <si>
    <t>02-235-09-90</t>
  </si>
  <si>
    <t>02-235-09-85</t>
  </si>
  <si>
    <t>02-235-09-80</t>
  </si>
  <si>
    <t>02-234-09-61</t>
  </si>
  <si>
    <t>02-233-91-63</t>
  </si>
  <si>
    <t>02-233-91-61</t>
  </si>
  <si>
    <t>02-233-91-59</t>
  </si>
  <si>
    <t>02-233-91-57</t>
  </si>
  <si>
    <t>02-233-91-55</t>
  </si>
  <si>
    <t>02-232-14-63</t>
  </si>
  <si>
    <t>02-232-14-61</t>
  </si>
  <si>
    <t>02-232-14-59</t>
  </si>
  <si>
    <t>02-232-14-57</t>
  </si>
  <si>
    <t>02-231-09-63</t>
  </si>
  <si>
    <t>02-231-09-61</t>
  </si>
  <si>
    <t>02-231-09-59</t>
  </si>
  <si>
    <t>02-231-09-57</t>
  </si>
  <si>
    <t>02-231-09-55</t>
  </si>
  <si>
    <t>02-215-12-61</t>
  </si>
  <si>
    <t>02-215-12-59</t>
  </si>
  <si>
    <t>02-215-12-57</t>
  </si>
  <si>
    <t>02-215-12-55</t>
  </si>
  <si>
    <t>02-215-09-57</t>
  </si>
  <si>
    <t>02-215-09-55</t>
  </si>
  <si>
    <t>02-215-06-61</t>
  </si>
  <si>
    <t>02-215-06-59</t>
  </si>
  <si>
    <t>02-215-06-57</t>
  </si>
  <si>
    <t>02-215-06-55</t>
  </si>
  <si>
    <t>02-215-02-61</t>
  </si>
  <si>
    <t>02-215-02-59</t>
  </si>
  <si>
    <t>02-215-02-57</t>
  </si>
  <si>
    <t>02-215-02-55</t>
  </si>
  <si>
    <t>02-214-20-00</t>
  </si>
  <si>
    <t>02-214-18-00</t>
  </si>
  <si>
    <t>02-214-17-00</t>
  </si>
  <si>
    <t>02-214-14-00</t>
  </si>
  <si>
    <t>02-214-12-00</t>
  </si>
  <si>
    <t>02-214-08-00</t>
  </si>
  <si>
    <t>02-214-06-00</t>
  </si>
  <si>
    <t>02-213-19-61</t>
  </si>
  <si>
    <t>02-213-19-59</t>
  </si>
  <si>
    <t>02-213-19-57</t>
  </si>
  <si>
    <t>02-213-14-61</t>
  </si>
  <si>
    <t>02-213-14-57</t>
  </si>
  <si>
    <t>02-213-14-55</t>
  </si>
  <si>
    <t>02-212-06-57</t>
  </si>
  <si>
    <t>02-211-05-63</t>
  </si>
  <si>
    <t>02-211-05-59</t>
  </si>
  <si>
    <t>02-211-05-58</t>
  </si>
  <si>
    <t>02-211-05-57</t>
  </si>
  <si>
    <t>02-210-09-63</t>
  </si>
  <si>
    <t>02-210-09-61</t>
  </si>
  <si>
    <t>02-210-09-57</t>
  </si>
  <si>
    <t>02-207-06-57</t>
  </si>
  <si>
    <t>02-205-06-59</t>
  </si>
  <si>
    <t>02-201-36-61</t>
  </si>
  <si>
    <t>02-201-36-59</t>
  </si>
  <si>
    <t>02-201-36-57</t>
  </si>
  <si>
    <t>02-201-16-61</t>
  </si>
  <si>
    <t>02-201-16-59</t>
  </si>
  <si>
    <t>02-201-08-57</t>
  </si>
  <si>
    <t>02-201-03-59</t>
  </si>
  <si>
    <t>02-201-02-57</t>
  </si>
  <si>
    <t>02-200-09-59</t>
  </si>
  <si>
    <t>02-200-03-57</t>
  </si>
  <si>
    <t>02-199-14-57</t>
  </si>
  <si>
    <t>02-199-06-57</t>
  </si>
  <si>
    <t>02-196-02-63</t>
  </si>
  <si>
    <t>02-196-02-61</t>
  </si>
  <si>
    <t>02-196-02-59</t>
  </si>
  <si>
    <t>02-196-02-57</t>
  </si>
  <si>
    <t>02-196-02-55</t>
  </si>
  <si>
    <t>02-195-16-61</t>
  </si>
  <si>
    <t>02-195-16-57</t>
  </si>
  <si>
    <t>02-194-03-59</t>
  </si>
  <si>
    <t>02-194-03-57</t>
  </si>
  <si>
    <t>02-193-19-59</t>
  </si>
  <si>
    <t>02-193-13-57</t>
  </si>
  <si>
    <t>02-191-13-59</t>
  </si>
  <si>
    <t>02-191-08-63</t>
  </si>
  <si>
    <t>02-191-08-61</t>
  </si>
  <si>
    <t>02-191-08-57</t>
  </si>
  <si>
    <t>02-191-06-63</t>
  </si>
  <si>
    <t>02-191-06-61</t>
  </si>
  <si>
    <t>02-191-06-59</t>
  </si>
  <si>
    <t>02-191-06-57</t>
  </si>
  <si>
    <t>02-191-06-55</t>
  </si>
  <si>
    <t>02-186-20-59</t>
  </si>
  <si>
    <t>02-186-20-57</t>
  </si>
  <si>
    <t>02-186-20-55</t>
  </si>
  <si>
    <t>02-186-09-57</t>
  </si>
  <si>
    <t>02-186-09-55</t>
  </si>
  <si>
    <t>02-186-03-59</t>
  </si>
  <si>
    <t>02-186-03-57</t>
  </si>
  <si>
    <t>02-186-03-55</t>
  </si>
  <si>
    <t>02-185-14-63</t>
  </si>
  <si>
    <t>02-185-14-61</t>
  </si>
  <si>
    <t>02-185-14-59</t>
  </si>
  <si>
    <t>02-185-14-57</t>
  </si>
  <si>
    <t>02-185-14-55</t>
  </si>
  <si>
    <t>02-184-03-61</t>
  </si>
  <si>
    <t>02-184-03-59</t>
  </si>
  <si>
    <t>02-184-03-57</t>
  </si>
  <si>
    <t>02-184-03-55</t>
  </si>
  <si>
    <t>02-182-36-63</t>
  </si>
  <si>
    <t>02-182-36-61</t>
  </si>
  <si>
    <t>02-182-36-59</t>
  </si>
  <si>
    <t>02-182-36-57</t>
  </si>
  <si>
    <t>02-182-36-55</t>
  </si>
  <si>
    <t>02-182-20-63</t>
  </si>
  <si>
    <t>02-182-20-61</t>
  </si>
  <si>
    <t>02-182-20-59</t>
  </si>
  <si>
    <t>02-182-20-57</t>
  </si>
  <si>
    <t>02-182-09-61</t>
  </si>
  <si>
    <t>02-182-09-59</t>
  </si>
  <si>
    <t>02-182-03-63</t>
  </si>
  <si>
    <t>02-182-03-61</t>
  </si>
  <si>
    <t>02-182-03-59</t>
  </si>
  <si>
    <t>02-182-03-57</t>
  </si>
  <si>
    <t>02-182-03-55</t>
  </si>
  <si>
    <t>02-181-36-63</t>
  </si>
  <si>
    <t>02-181-36-61</t>
  </si>
  <si>
    <t>02-181-36-59</t>
  </si>
  <si>
    <t>02-181-36-57</t>
  </si>
  <si>
    <t>02-181-06-63</t>
  </si>
  <si>
    <t>02-181-06-59</t>
  </si>
  <si>
    <t>02-181-06-57</t>
  </si>
  <si>
    <t>02-180-14-61</t>
  </si>
  <si>
    <t>02-180-14-59</t>
  </si>
  <si>
    <t>02-180-14-57</t>
  </si>
  <si>
    <t>02-178-02-63</t>
  </si>
  <si>
    <t>02-178-02-61</t>
  </si>
  <si>
    <t>02-178-02-59</t>
  </si>
  <si>
    <t>02-178-02-57</t>
  </si>
  <si>
    <t>02-178-02-55</t>
  </si>
  <si>
    <t>02-177-14-63</t>
  </si>
  <si>
    <t>02-177-14-61</t>
  </si>
  <si>
    <t>02-177-14-59</t>
  </si>
  <si>
    <t>02-177-14-57</t>
  </si>
  <si>
    <t>02-177-14-55</t>
  </si>
  <si>
    <t>02-177-00-63</t>
  </si>
  <si>
    <t>02-177-00-61</t>
  </si>
  <si>
    <t>02-177-00-59</t>
  </si>
  <si>
    <t>02-177-00-57</t>
  </si>
  <si>
    <t>02-177-00-55</t>
  </si>
  <si>
    <t>02-176-01-61</t>
  </si>
  <si>
    <t>02-176-01-57</t>
  </si>
  <si>
    <t>02-175-02-59</t>
  </si>
  <si>
    <t>02-175-02-57</t>
  </si>
  <si>
    <t>02-173-02-59</t>
  </si>
  <si>
    <t>02-170-02-57</t>
  </si>
  <si>
    <t>02-169-36-63</t>
  </si>
  <si>
    <t>02-169-36-61</t>
  </si>
  <si>
    <t>Шляпа STETSON арт. 1110102 TRILBY WOOLFELT (черный) {1}</t>
  </si>
  <si>
    <t>02-169-36-59</t>
  </si>
  <si>
    <t>02-169-36-57</t>
  </si>
  <si>
    <t>Шляпа STETSON арт. 1113501 TRILBY LINEN (бежевый) {371}</t>
  </si>
  <si>
    <t>02-169-36-55</t>
  </si>
  <si>
    <t>Шляпа STETSON арт. 1113501 TRILBY LINEN (голубой) {326}</t>
  </si>
  <si>
    <t>02-167-02-57</t>
  </si>
  <si>
    <t>Шляпа STETSON арт. 1113501 TRILBY LINEN (серый) {330}</t>
  </si>
  <si>
    <t>02-166-36-57</t>
  </si>
  <si>
    <t>02-164-36-63</t>
  </si>
  <si>
    <t>Шляпа STETSON арт. 1131101 TRILBY COTTON (коричневый) {6}</t>
  </si>
  <si>
    <t>02-164-36-61</t>
  </si>
  <si>
    <t>Шляпа STETSON арт. 1148101 TRILBY WOOLFELT (бежевый) {72}</t>
  </si>
  <si>
    <t>02-164-36-59</t>
  </si>
  <si>
    <t>02-164-36-57</t>
  </si>
  <si>
    <t>Шляпа STETSON арт. 1148101 TRILBY WOOLFELT (синий) {2}</t>
  </si>
  <si>
    <t>02-164-36-55</t>
  </si>
  <si>
    <t>02-163-36-61</t>
  </si>
  <si>
    <t>Шляпа STETSON арт. 1148101 TRILBY WOOLFELT (черный) {1}</t>
  </si>
  <si>
    <t>02-162-36-63</t>
  </si>
  <si>
    <t>02-162-36-61</t>
  </si>
  <si>
    <t>02-162-36-59</t>
  </si>
  <si>
    <t>02-162-36-57</t>
  </si>
  <si>
    <t>02-162-36-55</t>
  </si>
  <si>
    <t>Шляпа STETSON арт. 1187101 PLAYER PIGSKIN (темно-коричневый) {63}</t>
  </si>
  <si>
    <t>02-162-16-63</t>
  </si>
  <si>
    <t>02-162-16-61</t>
  </si>
  <si>
    <t>02-162-16-59</t>
  </si>
  <si>
    <t>02-162-16-57</t>
  </si>
  <si>
    <t>02-162-16-55</t>
  </si>
  <si>
    <t>Шляпа STETSON арт. 1238101 TRILBY (бежевый) {77}</t>
  </si>
  <si>
    <t>02-161-36-61</t>
  </si>
  <si>
    <t>02-161-36-59</t>
  </si>
  <si>
    <t>Шляпа STETSON арт. 1238101 TRILBY (черный) {1}</t>
  </si>
  <si>
    <t>02-161-36-57</t>
  </si>
  <si>
    <t>Шляпа STETSON арт. 1238109 TRILBY WOOLFELT (черный) {1}</t>
  </si>
  <si>
    <t>02-158-36-61</t>
  </si>
  <si>
    <t>02-158-36-59</t>
  </si>
  <si>
    <t>02-158-36-57</t>
  </si>
  <si>
    <t>02-157-19-59</t>
  </si>
  <si>
    <t>Шляпа STETSON арт. 1238115 TRILBY WOOLFELT (серый) {33}</t>
  </si>
  <si>
    <t>02-157-08-59</t>
  </si>
  <si>
    <t>02-157-08-57</t>
  </si>
  <si>
    <t>02-157-02-59</t>
  </si>
  <si>
    <t>02-154-15-61</t>
  </si>
  <si>
    <t>02-153-09-61</t>
  </si>
  <si>
    <t>Шляпа STETSON арт. 1238405 TRILBY PANAMA (кремовый) {71}</t>
  </si>
  <si>
    <t>02-153-09-59</t>
  </si>
  <si>
    <t>02-149-00-59</t>
  </si>
  <si>
    <t>02-149-00-57</t>
  </si>
  <si>
    <t>Шляпа STETSON арт. 1238406 TRILBY PANAMA (бежевый / голубой) {82}</t>
  </si>
  <si>
    <t>02-144-16-00</t>
  </si>
  <si>
    <t>Шляпа STETSON арт. 1238551 TRILBY TOYO (бежевый) {77}</t>
  </si>
  <si>
    <t>02-144-09-00</t>
  </si>
  <si>
    <t>02-144-05-00</t>
  </si>
  <si>
    <t>02-142-16-00</t>
  </si>
  <si>
    <t>02-142-09-00</t>
  </si>
  <si>
    <t>Шляпа STETSON арт. 1238551 TRILBY TOYO (серый) {35}</t>
  </si>
  <si>
    <t>02-142-05-00</t>
  </si>
  <si>
    <t>02-141-19-00</t>
  </si>
  <si>
    <t>02-141-16-00</t>
  </si>
  <si>
    <t>02-141-15-00</t>
  </si>
  <si>
    <t>Шляпа STETSON арт. 1328104 PLAYER WOOLFELT (черный) {1}</t>
  </si>
  <si>
    <t>02-141-14-00</t>
  </si>
  <si>
    <t>02-141-11-00</t>
  </si>
  <si>
    <t>02-141-05-00</t>
  </si>
  <si>
    <t>02-138-91-00</t>
  </si>
  <si>
    <t>Шляпа STETSON арт. 1328109 PLAYER WOOLFELT (синий) {2}</t>
  </si>
  <si>
    <t>02-138-13-00</t>
  </si>
  <si>
    <t>02-138-09-00</t>
  </si>
  <si>
    <t>02-138-05-00</t>
  </si>
  <si>
    <t>02-137-91-00</t>
  </si>
  <si>
    <t>02-137-18-00</t>
  </si>
  <si>
    <t>Шляпа STETSON арт. 1328503 PLAYER BLACK TOYO (черный) {1}</t>
  </si>
  <si>
    <t>02-137-16-00</t>
  </si>
  <si>
    <t>02-137-09-00</t>
  </si>
  <si>
    <t>02-137-06-00</t>
  </si>
  <si>
    <t>02-137-03-00</t>
  </si>
  <si>
    <t>Шляпа STETSON арт. 1328512 PLAYER TOYO (кремовый) {71}</t>
  </si>
  <si>
    <t>02-133-05-55</t>
  </si>
  <si>
    <t>02-130-41-61</t>
  </si>
  <si>
    <t>02-130-41-59</t>
  </si>
  <si>
    <t>Шляпа STETSON арт. 1338106 DIAMOND WOOLFELT/CASHMERE (черный) {1}</t>
  </si>
  <si>
    <t>02-130-41-57</t>
  </si>
  <si>
    <t>02-130-18-63</t>
  </si>
  <si>
    <t>02-130-18-62</t>
  </si>
  <si>
    <t>02-130-18-57</t>
  </si>
  <si>
    <t>02-130-16-60</t>
  </si>
  <si>
    <t>Шляпа STETSON арт. 1338107 DIAMOND WOOLFELT (черный) {1}</t>
  </si>
  <si>
    <t>02-130-16-59</t>
  </si>
  <si>
    <t>02-130-16-58</t>
  </si>
  <si>
    <t>02-130-16-57</t>
  </si>
  <si>
    <t>02-130-16-56</t>
  </si>
  <si>
    <t>02-130-16-55</t>
  </si>
  <si>
    <t>Шляпа STETSON арт. 1338113 DIAMOND WOOLFELT (серый) {76}</t>
  </si>
  <si>
    <t>02-130-08-63</t>
  </si>
  <si>
    <t>02-130-08-62</t>
  </si>
  <si>
    <t>02-130-08-61</t>
  </si>
  <si>
    <t>02-130-08-60</t>
  </si>
  <si>
    <t>02-130-08-59</t>
  </si>
  <si>
    <t>Шляпа STETSON арт. 1338113 DIAMOND WOOLFELT (черный) {1}</t>
  </si>
  <si>
    <t>02-130-08-58</t>
  </si>
  <si>
    <t>02-130-08-57</t>
  </si>
  <si>
    <t>02-130-08-56</t>
  </si>
  <si>
    <t>02-130-02-63</t>
  </si>
  <si>
    <t>02-130-02-59</t>
  </si>
  <si>
    <t>Шляпа STETSON арт. 1338114 DIAMOND WOOLFELT (черный) {1}</t>
  </si>
  <si>
    <t>02-130-02-57</t>
  </si>
  <si>
    <t>02-130-02-56</t>
  </si>
  <si>
    <t>02-127-14-61</t>
  </si>
  <si>
    <t>02-127-14-59</t>
  </si>
  <si>
    <t>02-123-14-61</t>
  </si>
  <si>
    <t>Шляпа STETSON арт. 1338504 PLAYER RAFFIA CROCHET (бежевый) {7}</t>
  </si>
  <si>
    <t>02-123-14-59</t>
  </si>
  <si>
    <t>02-123-14-57</t>
  </si>
  <si>
    <t>02-123-08-61</t>
  </si>
  <si>
    <t>Шляпа STETSON арт. 1398116 PLAYER WOOLFELT (коричневый) {66}</t>
  </si>
  <si>
    <t>02-123-08-59</t>
  </si>
  <si>
    <t>02-122-16-55</t>
  </si>
  <si>
    <t>Шляпа STETSON арт. 1398116 PLAYER WOOLFELT (черный) {1}</t>
  </si>
  <si>
    <t>02-122-08-62</t>
  </si>
  <si>
    <t>02-122-08-61</t>
  </si>
  <si>
    <t>Шляпа STETSON арт. 1398117 PLAYER WOOLFELT (черный) {1}</t>
  </si>
  <si>
    <t>02-122-08-59</t>
  </si>
  <si>
    <t>02-122-08-58</t>
  </si>
  <si>
    <t>02-122-08-57</t>
  </si>
  <si>
    <t>02-122-08-56</t>
  </si>
  <si>
    <t>02-122-08-55</t>
  </si>
  <si>
    <t>Шляпа STETSON арт. 1398204 PLAYER FURFELT (черный) {1}</t>
  </si>
  <si>
    <t>02-121-91-63</t>
  </si>
  <si>
    <t>02-121-91-61</t>
  </si>
  <si>
    <t>02-121-91-59</t>
  </si>
  <si>
    <t>Шляпа STETSON арт. 1398415 PLAYER PANAMA (белый) {71}</t>
  </si>
  <si>
    <t>02-121-91-57</t>
  </si>
  <si>
    <t>02-121-91-55</t>
  </si>
  <si>
    <t>02-121-09-61</t>
  </si>
  <si>
    <t>Шляпа STETSON арт. 1398416 PLAYER PANAMA (кремовый) {7}</t>
  </si>
  <si>
    <t>02-121-09-59</t>
  </si>
  <si>
    <t>02-121-09-57</t>
  </si>
  <si>
    <t>Шляпа STETSON арт. 1398503 PLAYER LINEN MIX (бежевый) {7}</t>
  </si>
  <si>
    <t>02-116-09-63</t>
  </si>
  <si>
    <t>02-116-09-61</t>
  </si>
  <si>
    <t>02-116-09-59</t>
  </si>
  <si>
    <t>Шляпа STETSON арт. 1658104 PORK PIE WOOLFELT (темно-синий) {2}</t>
  </si>
  <si>
    <t>02-116-09-57</t>
  </si>
  <si>
    <t>02-115-14-61</t>
  </si>
  <si>
    <t>02-115-14-56</t>
  </si>
  <si>
    <t>02-115-14-55</t>
  </si>
  <si>
    <t>02-114-91-63</t>
  </si>
  <si>
    <t>Шляпа STETSON арт. 1691101 PORK PIE COTTON (бежевый) {7}</t>
  </si>
  <si>
    <t>02-114-91-61</t>
  </si>
  <si>
    <t>02-114-91-59</t>
  </si>
  <si>
    <t>02-114-91-57</t>
  </si>
  <si>
    <t>Шляпа STETSON арт. 1691101 PORK PIE COTTON (черный) {1}</t>
  </si>
  <si>
    <t>02-114-09-63</t>
  </si>
  <si>
    <t>02-114-09-61</t>
  </si>
  <si>
    <t>02-114-09-59</t>
  </si>
  <si>
    <t>Шляпа STETSON арт. 1693501 PORK PIE LINEN (серый) {330}</t>
  </si>
  <si>
    <t>02-114-09-57</t>
  </si>
  <si>
    <t>Шляпа STETSON арт. 1697101 PORK PIE PIG SKIN (черный) {1}</t>
  </si>
  <si>
    <t>02-114-08-59</t>
  </si>
  <si>
    <t>02-113-14-63</t>
  </si>
  <si>
    <t>02-113-14-61</t>
  </si>
  <si>
    <t>02-113-14-59</t>
  </si>
  <si>
    <t>02-113-14-57</t>
  </si>
  <si>
    <t>Шляпа STETSON арт. 1698107 PORKPIE (черный) {1}</t>
  </si>
  <si>
    <t>02-113-05-61</t>
  </si>
  <si>
    <t>02-113-05-59</t>
  </si>
  <si>
    <t>02-113-05-57</t>
  </si>
  <si>
    <t>Шляпа STETSON арт. 2118101 FEDORA WOOLFELT (коричневый) {66}</t>
  </si>
  <si>
    <t>02-113-05-55</t>
  </si>
  <si>
    <t>02-109-73-62</t>
  </si>
  <si>
    <t>02-109-73-61</t>
  </si>
  <si>
    <t>02-109-73-60</t>
  </si>
  <si>
    <t>Шляпа STETSON арт. 2118101 FEDORA WOOLFELT (черный) {1}</t>
  </si>
  <si>
    <t>02-109-73-59</t>
  </si>
  <si>
    <t>02-109-73-58</t>
  </si>
  <si>
    <t>02-109-73-57</t>
  </si>
  <si>
    <t>02-109-73-56</t>
  </si>
  <si>
    <t>Шляпа STETSON арт. 2118201 PENN (коричневый) {63}</t>
  </si>
  <si>
    <t>02-109-73-55</t>
  </si>
  <si>
    <t>02-103-91-63</t>
  </si>
  <si>
    <t>02-103-91-61</t>
  </si>
  <si>
    <t>Шляпа STETSON арт. 2118201 PENN (кремовый) {78}</t>
  </si>
  <si>
    <t>02-103-91-59</t>
  </si>
  <si>
    <t>02-103-91-57</t>
  </si>
  <si>
    <t>02-103-09-61</t>
  </si>
  <si>
    <t>Шляпа STETSON арт. 2118201 PENN (серый) {45}</t>
  </si>
  <si>
    <t>02-103-09-57</t>
  </si>
  <si>
    <t>02-101-06-63</t>
  </si>
  <si>
    <t>02-101-06-61</t>
  </si>
  <si>
    <t>02-101-06-59</t>
  </si>
  <si>
    <t>02-101-06-57</t>
  </si>
  <si>
    <t>02-101-05-63</t>
  </si>
  <si>
    <t>Шляпа STETSON арт. 2118201 PENN (темно-серый) {33}</t>
  </si>
  <si>
    <t>02-101-05-61</t>
  </si>
  <si>
    <t>02-101-05-59</t>
  </si>
  <si>
    <t>02-101-05-57</t>
  </si>
  <si>
    <t>Шляпа STETSON арт. 2118201 PENN (темно-синий) {2}</t>
  </si>
  <si>
    <t>02-101-05-55</t>
  </si>
  <si>
    <t>02-099-14-00</t>
  </si>
  <si>
    <t>02-098-91-00</t>
  </si>
  <si>
    <t>02-098-09-00</t>
  </si>
  <si>
    <t>Шляпа STETSON арт. 2118201 PENN (черный) {1}</t>
  </si>
  <si>
    <t>02-097-78-57</t>
  </si>
  <si>
    <t>02-097-57-61</t>
  </si>
  <si>
    <t>02-097-05-63</t>
  </si>
  <si>
    <t>02-097-05-61</t>
  </si>
  <si>
    <t>02-097-05-60</t>
  </si>
  <si>
    <t>02-097-05-59</t>
  </si>
  <si>
    <t>Шляпа STETSON арт. 2118205 FEDORA FURFELT (синий) {2}</t>
  </si>
  <si>
    <t>02-097-05-58</t>
  </si>
  <si>
    <t>02-097-05-57</t>
  </si>
  <si>
    <t>Шляпа STETSON арт. 2118209 FEDORA FURFELT (черный) {1}</t>
  </si>
  <si>
    <t>02-097-05-56</t>
  </si>
  <si>
    <t>Шляпа STETSON арт. 2118402 FEDORA PANAMA (кремовый) {71}</t>
  </si>
  <si>
    <t>02-097-03-56</t>
  </si>
  <si>
    <t>Шляпа STETSON арт. 2128503 FEDORA TOYO (кремовый) {71}</t>
  </si>
  <si>
    <t>02-097-00-63</t>
  </si>
  <si>
    <t>02-097-00-62</t>
  </si>
  <si>
    <t>02-097-00-61</t>
  </si>
  <si>
    <t>02-097-00-59</t>
  </si>
  <si>
    <t>02-097-00-58</t>
  </si>
  <si>
    <t>Шляпа STETSON арт. 2138401 JENKINS (бежевый) {бежевый}</t>
  </si>
  <si>
    <t>02-097-00-57</t>
  </si>
  <si>
    <t>Шляпа STETSON арт. 2138402 FEDORA PANAMA (кремовый) {71}</t>
  </si>
  <si>
    <t>02-097-00-56</t>
  </si>
  <si>
    <t>Шляпа STETSON арт. 2138408 FEDORA PANAMA (бежевый) {7}</t>
  </si>
  <si>
    <t>02-097-00-55</t>
  </si>
  <si>
    <t>Шляпа STETSON арт. 2138409 FEDORA PANAMA (кремовый) {7}</t>
  </si>
  <si>
    <t>02-096-57-63</t>
  </si>
  <si>
    <t>Шляпа STETSON арт. 2158401 FEDORA PANAMA 2-3 (белый) {белый}</t>
  </si>
  <si>
    <t>02-096-57-60</t>
  </si>
  <si>
    <t>Шляпа STETSON арт. 2190501 FEDORA WOOL (темно-серый) {331}</t>
  </si>
  <si>
    <t>02-096-57-58</t>
  </si>
  <si>
    <t>02-096-32-63</t>
  </si>
  <si>
    <t>02-096-32-61</t>
  </si>
  <si>
    <t>Шляпа STETSON арт. 2193501 FEDORA LINEN (серый) {371}</t>
  </si>
  <si>
    <t>02-096-32-59</t>
  </si>
  <si>
    <t>02-096-32-57</t>
  </si>
  <si>
    <t>02-096-32-56</t>
  </si>
  <si>
    <t>02-096-32-55</t>
  </si>
  <si>
    <t>02-096-12-61</t>
  </si>
  <si>
    <t>Шляпа STETSON арт. 2193501 FEDORA LINEN (темно-серый) {330}</t>
  </si>
  <si>
    <t>02-096-12-57</t>
  </si>
  <si>
    <t>02-096-08-63</t>
  </si>
  <si>
    <t>02-096-08-61</t>
  </si>
  <si>
    <t>02-096-08-60</t>
  </si>
  <si>
    <t>02-096-08-59</t>
  </si>
  <si>
    <t>Шляпа STETSON арт. 2198105 TARVESTON (черный) {1}</t>
  </si>
  <si>
    <t>02-096-08-57</t>
  </si>
  <si>
    <t>02-096-08-56</t>
  </si>
  <si>
    <t>Шляпа STETSON арт. 2198107 DARICO (черный) {1}</t>
  </si>
  <si>
    <t>02-096-08-55</t>
  </si>
  <si>
    <t>02-096-07-63</t>
  </si>
  <si>
    <t>Шляпа STETSON арт. 2198117 VIRGINIA (черный) {1}</t>
  </si>
  <si>
    <t>02-096-07-61</t>
  </si>
  <si>
    <t>Шляпа STETSON арт. 2198127 FEDORA CASHMERE (коричневый) {73}</t>
  </si>
  <si>
    <t>02-096-07-59</t>
  </si>
  <si>
    <t>02-096-07-57</t>
  </si>
  <si>
    <t>02-096-06-63</t>
  </si>
  <si>
    <t>02-096-06-61</t>
  </si>
  <si>
    <t>Шляпа STETSON арт. 2198127 FEDORA CASHMERE (черный) {1}</t>
  </si>
  <si>
    <t>02-096-06-60</t>
  </si>
  <si>
    <t>02-096-06-59</t>
  </si>
  <si>
    <t>02-096-06-57</t>
  </si>
  <si>
    <t>Шляпа STETSON арт. 2198128 FEDORA WOOLFELT/CASHMERE (кремовый) {71}</t>
  </si>
  <si>
    <t>02-096-06-56</t>
  </si>
  <si>
    <t>02-096-06-55</t>
  </si>
  <si>
    <t>Шляпа STETSON арт. 2198134 FEDORA WOOLFELT (бежевый) {73}</t>
  </si>
  <si>
    <t>02-096-05-63</t>
  </si>
  <si>
    <t>02-096-05-61</t>
  </si>
  <si>
    <t>02-096-05-60</t>
  </si>
  <si>
    <t>Шляпа STETSON арт. 2198135 TRAVELLER WOOLFELT MIX (темно-коричневый) {63}</t>
  </si>
  <si>
    <t>02-096-05-59</t>
  </si>
  <si>
    <t>02-096-05-58</t>
  </si>
  <si>
    <t>02-096-05-57</t>
  </si>
  <si>
    <t>02-096-05-56</t>
  </si>
  <si>
    <t>Шляпа STETSON арт. 2198135 TRAVELLER WOOLFELT MIX (темно-серый) {10}</t>
  </si>
  <si>
    <t>02-096-05-55</t>
  </si>
  <si>
    <t>02-096-03-61</t>
  </si>
  <si>
    <t>02-096-03-59</t>
  </si>
  <si>
    <t>02-096-03-57</t>
  </si>
  <si>
    <t>Шляпа STETSON арт. 2198209 FEDORA FURFELT (серый) {33}</t>
  </si>
  <si>
    <t>02-095-74-59</t>
  </si>
  <si>
    <t>02-095-74-57</t>
  </si>
  <si>
    <t>02-095-15-57</t>
  </si>
  <si>
    <t>Шляпа STETSON арт. 2198209 FEDORA FURFELT (синий) {2}</t>
  </si>
  <si>
    <t>02-095-15-55</t>
  </si>
  <si>
    <t>02-095-11-63</t>
  </si>
  <si>
    <t>02-095-11-62</t>
  </si>
  <si>
    <t>Шляпа STETSON арт. 2198209 FEDORA FURFELT (черный) {1}</t>
  </si>
  <si>
    <t>02-095-11-61</t>
  </si>
  <si>
    <t>02-095-11-60</t>
  </si>
  <si>
    <t>02-095-11-59</t>
  </si>
  <si>
    <t>Шляпа STETSON арт. 2198509 FEDORA RAFFIA CROCHET (коричневый) {7}</t>
  </si>
  <si>
    <t>02-095-11-58</t>
  </si>
  <si>
    <t>02-095-08-63</t>
  </si>
  <si>
    <t>02-095-08-62</t>
  </si>
  <si>
    <t>02-095-08-59</t>
  </si>
  <si>
    <t>02-095-08-57</t>
  </si>
  <si>
    <t>Шляпа STETSON арт. 2198512 FEDORA TOYO (коричневый) {65}</t>
  </si>
  <si>
    <t>02-094-26-63</t>
  </si>
  <si>
    <t>02-094-26-59</t>
  </si>
  <si>
    <t>02-094-26-57</t>
  </si>
  <si>
    <t>02-094-26-55</t>
  </si>
  <si>
    <t>Шляпа STETSON арт. 2198512 FEDORA TOYO (песочный) {76}</t>
  </si>
  <si>
    <t>02-094-16-63</t>
  </si>
  <si>
    <t>02-094-15-63</t>
  </si>
  <si>
    <t>02-094-15-61</t>
  </si>
  <si>
    <t>02-094-15-60</t>
  </si>
  <si>
    <t>02-094-15-59</t>
  </si>
  <si>
    <t>Шляпа STETSON арт. 2418502 ARIPEKA (кремовый) {71}</t>
  </si>
  <si>
    <t>02-094-15-57</t>
  </si>
  <si>
    <t>02-094-15-56</t>
  </si>
  <si>
    <t>02-094-14-64</t>
  </si>
  <si>
    <t>02-094-14-63</t>
  </si>
  <si>
    <t>02-094-14-62</t>
  </si>
  <si>
    <t>Шляпа STETSON арт. 2428501 TRAVELLER TOYO (кремовый) {71}</t>
  </si>
  <si>
    <t>02-094-14-61</t>
  </si>
  <si>
    <t>02-094-14-59</t>
  </si>
  <si>
    <t>02-094-14-57</t>
  </si>
  <si>
    <t>02-094-14-56</t>
  </si>
  <si>
    <t>02-094-14-55</t>
  </si>
  <si>
    <t>Шляпа STETSON арт. 2458401 TRAVELLER PANAMA (бежевый) {7}</t>
  </si>
  <si>
    <t>02-094-12-62</t>
  </si>
  <si>
    <t>Шляпа STETSON арт. 2458502 TRAVELLER VISCOSE (белый) {10}</t>
  </si>
  <si>
    <t>02-094-12-61</t>
  </si>
  <si>
    <t>02-094-12-60</t>
  </si>
  <si>
    <t>02-094-12-58</t>
  </si>
  <si>
    <t>Шляпа STETSON арт. 2458502 TRAVELLER VISCOSE (красный) {8}</t>
  </si>
  <si>
    <t>02-094-06-64</t>
  </si>
  <si>
    <t>02-094-06-57</t>
  </si>
  <si>
    <t>02-094-06-56</t>
  </si>
  <si>
    <t>Шляпа STETSON арт. 2468415 TRAVELLER PANAMA (бежевый) {7}</t>
  </si>
  <si>
    <t>02-093-74-57</t>
  </si>
  <si>
    <t>Шляпа STETSON арт. 2468418 TRAVELLER PANAMA (белый) {71}</t>
  </si>
  <si>
    <t>02-093-74-55</t>
  </si>
  <si>
    <t>02-093-65-59</t>
  </si>
  <si>
    <t>Шляпа STETSON арт. 2468423 TRAVELLER PANAMA (кремовый) {72}</t>
  </si>
  <si>
    <t>02-093-65-57</t>
  </si>
  <si>
    <t>02-093-65-55</t>
  </si>
  <si>
    <t>02-093-32-63</t>
  </si>
  <si>
    <t>Шляпа STETSON арт. 2477301 TRAVELLER CALF LEATHER (коричневый) {7}</t>
  </si>
  <si>
    <t>02-093-32-62</t>
  </si>
  <si>
    <t>02-093-32-61</t>
  </si>
  <si>
    <t>02-093-32-60</t>
  </si>
  <si>
    <t>02-093-32-59</t>
  </si>
  <si>
    <t>02-093-32-57</t>
  </si>
  <si>
    <t>Шляпа STETSON арт. 2478501 TRAVELLER TOYO (бежевый) {72}</t>
  </si>
  <si>
    <t>02-093-32-55</t>
  </si>
  <si>
    <t>02-093-26-55</t>
  </si>
  <si>
    <t>Шляпа STETSON арт. 2478504 TRAVELLER SEAGRASS (бежевый) {7}</t>
  </si>
  <si>
    <t>02-093-15-63</t>
  </si>
  <si>
    <t>02-093-15-62</t>
  </si>
  <si>
    <t>02-093-15-61</t>
  </si>
  <si>
    <t>Шляпа STETSON арт. 2478505 TRAVELLER SEAGRASS (бежевый) {7}</t>
  </si>
  <si>
    <t>02-093-15-60</t>
  </si>
  <si>
    <t>02-093-15-59</t>
  </si>
  <si>
    <t>02-093-15-58</t>
  </si>
  <si>
    <t>02-093-15-57</t>
  </si>
  <si>
    <t>Шляпа STETSON арт. 2478511 TRAVELLER TOYO (светло-серый) {17}</t>
  </si>
  <si>
    <t>02-093-15-56</t>
  </si>
  <si>
    <t>02-093-08-63</t>
  </si>
  <si>
    <t>Шляпа STETSON арт. 2478515 TRAVELLER TOYO (коричневый) {65}</t>
  </si>
  <si>
    <t>02-093-08-61</t>
  </si>
  <si>
    <t>02-093-08-59</t>
  </si>
  <si>
    <t>02-093-08-57</t>
  </si>
  <si>
    <t>02-093-08-56</t>
  </si>
  <si>
    <t>02-093-05-63</t>
  </si>
  <si>
    <t>Шляпа STETSON арт. 2478515 TRAVELLER TOYO (темно-бежевый) {76}</t>
  </si>
  <si>
    <t>02-093-05-61</t>
  </si>
  <si>
    <t>02-093-05-59</t>
  </si>
  <si>
    <t>02-093-05-58</t>
  </si>
  <si>
    <t>02-093-05-57</t>
  </si>
  <si>
    <t>02-093-05-56</t>
  </si>
  <si>
    <t>Шляпа STETSON арт. 2478517 TRAVELLER RAFFIA CROCHET (бежевый) {7}</t>
  </si>
  <si>
    <t>02-093-01-64</t>
  </si>
  <si>
    <t>02-093-01-62</t>
  </si>
  <si>
    <t>02-093-01-61</t>
  </si>
  <si>
    <t>02-093-01-59</t>
  </si>
  <si>
    <t>02-093-01-57</t>
  </si>
  <si>
    <t>Шляпа STETSON арт. 2478519 TRAVELLER TOYO (черный / бежевый) {17}</t>
  </si>
  <si>
    <t>02-092-05-63</t>
  </si>
  <si>
    <t>02-092-05-61</t>
  </si>
  <si>
    <t>02-092-05-60</t>
  </si>
  <si>
    <t>02-092-05-59</t>
  </si>
  <si>
    <t>02-092-05-58</t>
  </si>
  <si>
    <t>Шляпа STETSON арт. 2478520 TRAVELLER TOYO (кремовый) {77}</t>
  </si>
  <si>
    <t>02-092-05-56</t>
  </si>
  <si>
    <t>02-091-91-60</t>
  </si>
  <si>
    <t>02-091-91-58</t>
  </si>
  <si>
    <t>02-091-91-56</t>
  </si>
  <si>
    <t>02-091-16-61</t>
  </si>
  <si>
    <t>Шляпа STETSON арт. 2478520 TRAVELLER TOYO (темно-синий) {35}</t>
  </si>
  <si>
    <t>02-091-16-60</t>
  </si>
  <si>
    <t>02-091-16-59</t>
  </si>
  <si>
    <t>02-091-16-58</t>
  </si>
  <si>
    <t>02-091-16-57</t>
  </si>
  <si>
    <t>02-091-09-61</t>
  </si>
  <si>
    <t>Шляпа STETSON арт. 2478522 TRAVELLER RAFFIA (кремовый) {7}</t>
  </si>
  <si>
    <t>02-091-09-60</t>
  </si>
  <si>
    <t>02-091-09-59</t>
  </si>
  <si>
    <t>02-091-09-58</t>
  </si>
  <si>
    <t>02-091-09-57</t>
  </si>
  <si>
    <t>02-091-09-56</t>
  </si>
  <si>
    <t>Шляпа STETSON арт. 2478526 TRAVELLER RAFFIA CROCHET (песочный) {72}</t>
  </si>
  <si>
    <t>02-091-05-63</t>
  </si>
  <si>
    <t>02-091-05-62</t>
  </si>
  <si>
    <t>02-091-05-61</t>
  </si>
  <si>
    <t>02-091-05-60</t>
  </si>
  <si>
    <t>02-091-05-59</t>
  </si>
  <si>
    <t>Шляпа STETSON арт. 2478528 TRAVELLER TOYO (песочный) {7}</t>
  </si>
  <si>
    <t>02-091-05-58</t>
  </si>
  <si>
    <t>02-091-05-57</t>
  </si>
  <si>
    <t>02-090-91-62</t>
  </si>
  <si>
    <t>02-090-91-61</t>
  </si>
  <si>
    <t>Шляпа STETSON арт. 2498408 TRAVELLER PANAMA (бежевый) {7}</t>
  </si>
  <si>
    <t>02-090-91-60</t>
  </si>
  <si>
    <t>02-090-91-59</t>
  </si>
  <si>
    <t>02-090-14-59</t>
  </si>
  <si>
    <t>02-090-06-63</t>
  </si>
  <si>
    <t>02-090-06-62</t>
  </si>
  <si>
    <t>Шляпа STETSON арт. 2498502 TRAVELLER RAFFIA (бежевый) {7}</t>
  </si>
  <si>
    <t>02-090-06-61</t>
  </si>
  <si>
    <t>02-090-06-60</t>
  </si>
  <si>
    <t>02-090-06-59</t>
  </si>
  <si>
    <t>02-090-06-58</t>
  </si>
  <si>
    <t>Шляпа STETSON арт. 2498505 TRAVELLER TOYO (коричневый) {6}</t>
  </si>
  <si>
    <t>02-090-06-57</t>
  </si>
  <si>
    <t>02-090-06-56</t>
  </si>
  <si>
    <t>02-090-06-55</t>
  </si>
  <si>
    <t>Шляпа STETSON арт. 2527102 TRAVELLER PIGSKIN (коричневый) {6}</t>
  </si>
  <si>
    <t>02-090-05-63</t>
  </si>
  <si>
    <t>02-090-05-62</t>
  </si>
  <si>
    <t>02-090-05-61</t>
  </si>
  <si>
    <t>02-090-05-60</t>
  </si>
  <si>
    <t>Шляпа STETSON арт. 2527103 TRAVELLER PIGSKIN (оливковый) {5}</t>
  </si>
  <si>
    <t>02-090-05-59</t>
  </si>
  <si>
    <t>02-090-05-58</t>
  </si>
  <si>
    <t>Шляпа STETSON арт. 2528005 SARDIS (темно-зеленый) {42}</t>
  </si>
  <si>
    <t>02-090-05-57</t>
  </si>
  <si>
    <t>02-090-05-56</t>
  </si>
  <si>
    <t>02-088-16-63</t>
  </si>
  <si>
    <t>Шляпа STETSON арт. 2528005 SARDIS (темно-серый) {66}</t>
  </si>
  <si>
    <t>02-088-16-61</t>
  </si>
  <si>
    <t>02-088-16-59</t>
  </si>
  <si>
    <t>02-088-16-57</t>
  </si>
  <si>
    <t>Шляпа STETSON арт. 2528010 TRAVELLER (темно-синий) {2}</t>
  </si>
  <si>
    <t>02-088-08-63</t>
  </si>
  <si>
    <t>Шляпа STETSON арт. 2528010 TRAVELLER (черный) {1}</t>
  </si>
  <si>
    <t>02-088-08-61</t>
  </si>
  <si>
    <t>02-088-08-59</t>
  </si>
  <si>
    <t>Шляпа STETSON арт. 2528014 TRAVELLER VITAFELT (коричневый) {7}</t>
  </si>
  <si>
    <t>02-088-08-57</t>
  </si>
  <si>
    <t>02-087-91-61</t>
  </si>
  <si>
    <t>02-087-91-55</t>
  </si>
  <si>
    <t>Шляпа STETSON арт. 2528014 TRAVELLER VITAFELT (черный) {1}</t>
  </si>
  <si>
    <t>02-087-66-63</t>
  </si>
  <si>
    <t>02-087-66-62</t>
  </si>
  <si>
    <t>02-087-66-61</t>
  </si>
  <si>
    <t>02-087-66-59</t>
  </si>
  <si>
    <t>Шляпа STETSON арт. 2528101 MARLON (светло-коричневый) {67}</t>
  </si>
  <si>
    <t>02-087-66-57</t>
  </si>
  <si>
    <t>Шляпа STETSON арт. 2528108 TRAVELLER WOOLFELT (черный) {1}</t>
  </si>
  <si>
    <t>02-087-19-63</t>
  </si>
  <si>
    <t>02-087-19-61</t>
  </si>
  <si>
    <t>Шляпа STETSON арт. 2528109 TRAVELLER WOOLFELT (серый) {36}</t>
  </si>
  <si>
    <t>02-087-19-59</t>
  </si>
  <si>
    <t>02-087-19-57</t>
  </si>
  <si>
    <t>02-087-14-63</t>
  </si>
  <si>
    <t>Шляпа STETSON арт. 2528112 TRAVELLER WOOLFELT (темно-коричневый) {66}</t>
  </si>
  <si>
    <t>02-087-14-61</t>
  </si>
  <si>
    <t>02-087-14-60</t>
  </si>
  <si>
    <t>02-087-14-59</t>
  </si>
  <si>
    <t>02-087-14-58</t>
  </si>
  <si>
    <t>Шляпа STETSON арт. 2528112 TRAVELLER WOOLFELT (темно-синий) {2}</t>
  </si>
  <si>
    <t>02-087-14-57</t>
  </si>
  <si>
    <t>02-087-12-63</t>
  </si>
  <si>
    <t>02-087-12-60</t>
  </si>
  <si>
    <t>02-087-12-59</t>
  </si>
  <si>
    <t>Шляпа STETSON арт. 2528113 TRAVELLER WOOLFELT (темно-коричневый) {65}</t>
  </si>
  <si>
    <t>02-087-12-58</t>
  </si>
  <si>
    <t>02-087-07-63</t>
  </si>
  <si>
    <t>02-087-07-61</t>
  </si>
  <si>
    <t>Шляпа STETSON арт. 2528114 TRAVELLER WOOLFELT (черный) {1}</t>
  </si>
  <si>
    <t>02-087-07-59</t>
  </si>
  <si>
    <t>02-087-07-57</t>
  </si>
  <si>
    <t>02-087-05-63</t>
  </si>
  <si>
    <t>02-087-05-62</t>
  </si>
  <si>
    <t>Шляпа STETSON арт. 2528116 TRAVELLER WOOLFELT (серый) {76}</t>
  </si>
  <si>
    <t>02-087-05-59</t>
  </si>
  <si>
    <t>02-087-05-57</t>
  </si>
  <si>
    <t>02-086-08-61</t>
  </si>
  <si>
    <t>Шляпа STETSON арт. 2528116 TRAVELLER WOOLFELT (черный) {1}</t>
  </si>
  <si>
    <t>02-086-08-60</t>
  </si>
  <si>
    <t>02-086-05-59</t>
  </si>
  <si>
    <t>02-086-02-62</t>
  </si>
  <si>
    <t>02-086-02-61</t>
  </si>
  <si>
    <t>Шляпа STETSON арт. 2528117 TRAVELLER WOOLFELT (темно-синий) {2}</t>
  </si>
  <si>
    <t>02-086-02-60</t>
  </si>
  <si>
    <t>02-086-02-59</t>
  </si>
  <si>
    <t>02-086-02-58</t>
  </si>
  <si>
    <t>Шляпа STETSON арт. 2541102 TRAVELLER COTTON (коричневый) {6}</t>
  </si>
  <si>
    <t>02-086-02-57</t>
  </si>
  <si>
    <t>02-086-02-56</t>
  </si>
  <si>
    <t>02-084-14-61</t>
  </si>
  <si>
    <t>02-084-14-59</t>
  </si>
  <si>
    <t>Шляпа STETSON арт. 2541104 TRAVELLER WAXED COTTON (коричневый) {6}</t>
  </si>
  <si>
    <t>02-084-14-57</t>
  </si>
  <si>
    <t>02-084-09-61</t>
  </si>
  <si>
    <t>Шляпа STETSON арт. 2541109 TRAVELLER COTTON (кремовый) {71}</t>
  </si>
  <si>
    <t>02-084-09-59</t>
  </si>
  <si>
    <t>02-084-09-57</t>
  </si>
  <si>
    <t>02-083-09-63</t>
  </si>
  <si>
    <t>02-083-09-61</t>
  </si>
  <si>
    <t>Шляпа STETSON арт. 2541109 TRAVELLER COTTON (синий) {23}</t>
  </si>
  <si>
    <t>02-083-09-59</t>
  </si>
  <si>
    <t>02-083-09-57</t>
  </si>
  <si>
    <t>02-077-05-57</t>
  </si>
  <si>
    <t>Шляпа STETSON арт. 2541110 TRAVELLER COTTON EF (коричневый) {6}</t>
  </si>
  <si>
    <t>02-077-05-55</t>
  </si>
  <si>
    <t>02-073-09-61</t>
  </si>
  <si>
    <t>02-073-09-59</t>
  </si>
  <si>
    <t>Шляпа STETSON арт. 2541114 TRAVELLER DELAVE (кремовый) {71}</t>
  </si>
  <si>
    <t>02-073-09-55</t>
  </si>
  <si>
    <t>02-073-06-63</t>
  </si>
  <si>
    <t>02-073-06-61</t>
  </si>
  <si>
    <t>02-073-06-59</t>
  </si>
  <si>
    <t>02-073-06-57</t>
  </si>
  <si>
    <t>Шляпа STETSON арт. 2541114 TRAVELLER DELAVE (оливковый) {61}</t>
  </si>
  <si>
    <t>02-072-54-55</t>
  </si>
  <si>
    <t>02-072-14-63</t>
  </si>
  <si>
    <t>02-072-14-59</t>
  </si>
  <si>
    <t>02-072-14-57</t>
  </si>
  <si>
    <t>02-072-14-55</t>
  </si>
  <si>
    <t>Шляпа STETSON арт. 2541114 TRAVELLER DELAVE (песочный) {76}</t>
  </si>
  <si>
    <t>02-072-08-63</t>
  </si>
  <si>
    <t>02-072-08-61</t>
  </si>
  <si>
    <t>02-072-08-59</t>
  </si>
  <si>
    <t>02-072-08-57</t>
  </si>
  <si>
    <t>Шляпа STETSON арт. 2541114 TRAVELLER DELAVE (черный) {1}</t>
  </si>
  <si>
    <t>02-072-08-55</t>
  </si>
  <si>
    <t>02-072-07-63</t>
  </si>
  <si>
    <t>Шляпа STETSON арт. 2541122 TRAVELLER CANVAS (оливковый) {5}</t>
  </si>
  <si>
    <t>02-072-07-61</t>
  </si>
  <si>
    <t>02-072-07-59</t>
  </si>
  <si>
    <t>02-072-07-57</t>
  </si>
  <si>
    <t>02-072-07-55</t>
  </si>
  <si>
    <t>Шляпа STETSON арт. 2541129 TRAVELLER COTTON (коричневый) {6}</t>
  </si>
  <si>
    <t>02-072-06-59</t>
  </si>
  <si>
    <t>02-072-00-61</t>
  </si>
  <si>
    <t>02-072-00-59</t>
  </si>
  <si>
    <t>Шляпа STETSON арт. 2541132 TRAVELLER CO PES (коричневый) {6}</t>
  </si>
  <si>
    <t>02-072-00-57</t>
  </si>
  <si>
    <t>02-070-91-61</t>
  </si>
  <si>
    <t>02-070-91-59</t>
  </si>
  <si>
    <t>02-070-91-55</t>
  </si>
  <si>
    <t>02-070-16-63</t>
  </si>
  <si>
    <t>Шляпа STETSON арт. 2591101 TRAVELLER COTTON (коричневый) {6}</t>
  </si>
  <si>
    <t>02-070-16-62</t>
  </si>
  <si>
    <t>02-070-16-61</t>
  </si>
  <si>
    <t>02-070-16-60</t>
  </si>
  <si>
    <t>02-070-16-59</t>
  </si>
  <si>
    <t>02-070-16-58</t>
  </si>
  <si>
    <t>Шляпа STETSON арт. 2598101 YUTAN (серый) {36}</t>
  </si>
  <si>
    <t>02-070-16-57</t>
  </si>
  <si>
    <t>02-070-16-56</t>
  </si>
  <si>
    <t>02-070-14-63</t>
  </si>
  <si>
    <t>Шляпа STETSON арт. 2598101 YUTAN (черный) {1}</t>
  </si>
  <si>
    <t>02-070-14-62</t>
  </si>
  <si>
    <t>02-070-14-61</t>
  </si>
  <si>
    <t>02-070-14-60</t>
  </si>
  <si>
    <t>02-070-14-59</t>
  </si>
  <si>
    <t>Шляпа STETSON арт. 2598102 TRAVELLER (черный) {1}</t>
  </si>
  <si>
    <t>02-070-14-56</t>
  </si>
  <si>
    <t>02-070-05-63</t>
  </si>
  <si>
    <t>02-070-05-62</t>
  </si>
  <si>
    <t>02-070-05-61</t>
  </si>
  <si>
    <t>Шляпа STETSON арт. 2598113 TRAVELLER WOOLFELT (серый) {10}</t>
  </si>
  <si>
    <t>02-070-05-59</t>
  </si>
  <si>
    <t>02-070-05-58</t>
  </si>
  <si>
    <t>02-070-05-57</t>
  </si>
  <si>
    <t>02-069-91-61</t>
  </si>
  <si>
    <t>Шляпа STETSON арт. 2598118 OUTDOOR WOOLFELT (коричневый) {76}</t>
  </si>
  <si>
    <t>02-069-91-59</t>
  </si>
  <si>
    <t>02-069-16-61</t>
  </si>
  <si>
    <t>Шляпа STETSON арт. 2598120 TRAVELLER WOOLFELT (черный) {1}</t>
  </si>
  <si>
    <t>02-069-16-59</t>
  </si>
  <si>
    <t>02-069-16-57</t>
  </si>
  <si>
    <t>02-069-14-61</t>
  </si>
  <si>
    <t>02-069-14-59</t>
  </si>
  <si>
    <t>Шляпа STETSON арт. 2598123 POWELL (оливковый) {55}</t>
  </si>
  <si>
    <t>02-069-14-57</t>
  </si>
  <si>
    <t>02-069-14-56</t>
  </si>
  <si>
    <t>02-069-05-63</t>
  </si>
  <si>
    <t>Шляпа STETSON арт. 2598123 POWELL (серый) {10}</t>
  </si>
  <si>
    <t>02-069-05-62</t>
  </si>
  <si>
    <t>02-069-05-61</t>
  </si>
  <si>
    <t>02-069-05-60</t>
  </si>
  <si>
    <t>02-069-05-59</t>
  </si>
  <si>
    <t>Шляпа STETSON арт. 2598123 POWELL (темно-коричневый) {63}</t>
  </si>
  <si>
    <t>02-069-05-58</t>
  </si>
  <si>
    <t>02-069-05-57</t>
  </si>
  <si>
    <t>02-069-05-56</t>
  </si>
  <si>
    <t>02-069-05-55</t>
  </si>
  <si>
    <t>Шляпа STETSON арт. 2598123 POWELL (темно-серый) {20}</t>
  </si>
  <si>
    <t>02-059-15-63</t>
  </si>
  <si>
    <t>02-059-15-61</t>
  </si>
  <si>
    <t>02-059-15-59</t>
  </si>
  <si>
    <t>02-059-15-57</t>
  </si>
  <si>
    <t>Шляпа STETSON арт. 2598125 ATLANTA (черный) {1}</t>
  </si>
  <si>
    <t>02-059-08-63</t>
  </si>
  <si>
    <t>Шляпа STETSON арт. 2628101 TRAVELLER WOOLFELT (песочный) {79}</t>
  </si>
  <si>
    <t>02-059-08-61</t>
  </si>
  <si>
    <t>02-059-08-59</t>
  </si>
  <si>
    <t>02-059-08-57</t>
  </si>
  <si>
    <t>02-059-05-63</t>
  </si>
  <si>
    <t>Шляпа STETSON арт. 2628101 TRAVELLER WOOLFELT (черный) {1}</t>
  </si>
  <si>
    <t>02-059-05-61</t>
  </si>
  <si>
    <t>02-059-05-59</t>
  </si>
  <si>
    <t>02-059-05-57</t>
  </si>
  <si>
    <t>02-059-03-61</t>
  </si>
  <si>
    <t>Шляпа STETSON арт. 2638211 PARKLAND (темно-коричневый) {66}</t>
  </si>
  <si>
    <t>02-059-03-59</t>
  </si>
  <si>
    <t>02-059-03-57</t>
  </si>
  <si>
    <t>Шляпа STETSON арт. 2638211 PARKLAND (темно-синий) {2}</t>
  </si>
  <si>
    <t>02-055-09-59</t>
  </si>
  <si>
    <t>Шляпа STETSON арт. 2638211 PARKLAND (черный) {1}</t>
  </si>
  <si>
    <t>02-053-09-59</t>
  </si>
  <si>
    <t>Шляпа STETSON арт. 2718004 WESTERN VITAFELT (бежевый) {73}</t>
  </si>
  <si>
    <t>02-052-91-00</t>
  </si>
  <si>
    <t>Шляпа STETSON арт. 2791101 OUTDOOR AIR CO PE (серый) {6}</t>
  </si>
  <si>
    <t>02-052-14-00</t>
  </si>
  <si>
    <t>02-052-09-00</t>
  </si>
  <si>
    <t>02-052-08-00</t>
  </si>
  <si>
    <t>02-050-14-63</t>
  </si>
  <si>
    <t>02-050-14-61</t>
  </si>
  <si>
    <t>Шляпа STETSON арт. 2791102 OUTDOOR AIR COTTON (бежевый) {7}</t>
  </si>
  <si>
    <t>02-050-14-59</t>
  </si>
  <si>
    <t>02-050-14-57</t>
  </si>
  <si>
    <t>02-050-09-61</t>
  </si>
  <si>
    <t>02-050-09-59</t>
  </si>
  <si>
    <t>Шляпа STETSON арт. 2791103 OUTDOOR (коричневый) {6}</t>
  </si>
  <si>
    <t>02-050-09-57</t>
  </si>
  <si>
    <t>02-050-09-55</t>
  </si>
  <si>
    <t>02-050-08-61</t>
  </si>
  <si>
    <t>02-046-09-63</t>
  </si>
  <si>
    <t>Шляпа STETSON арт. 2797301 WESTERN BUFFALO (черный) {1}</t>
  </si>
  <si>
    <t>02-046-09-61</t>
  </si>
  <si>
    <t>Шляпа STETSON арт. 2798101 WESTERN WOOLFELT (коричневый) {67}</t>
  </si>
  <si>
    <t>02-046-09-59</t>
  </si>
  <si>
    <t>02-046-09-57</t>
  </si>
  <si>
    <t>02-046-05-61</t>
  </si>
  <si>
    <t>02-046-05-59</t>
  </si>
  <si>
    <t>Шляпа STETSON арт. 2798101 WESTERN WOOLFELT (черный) {1}</t>
  </si>
  <si>
    <t>02-046-05-57</t>
  </si>
  <si>
    <t>02-043-17-57</t>
  </si>
  <si>
    <t>02-037-09-61</t>
  </si>
  <si>
    <t>02-037-02-59</t>
  </si>
  <si>
    <t>Шляпа STETSON арт. 2938508 BOATER WHEAT (бежевый) {7}</t>
  </si>
  <si>
    <t>02-037-02-57</t>
  </si>
  <si>
    <t>02-036-16-57</t>
  </si>
  <si>
    <t>02-036-09-59</t>
  </si>
  <si>
    <t>02-036-09-57</t>
  </si>
  <si>
    <t>02-033-16-59</t>
  </si>
  <si>
    <t>Шляпа STETSON арт. 2938509 BOATER WHEAT (бежевый) {7}</t>
  </si>
  <si>
    <t>02-033-15-61</t>
  </si>
  <si>
    <t>02-033-15-59</t>
  </si>
  <si>
    <t>02-033-09-61</t>
  </si>
  <si>
    <t>02-031-09-61</t>
  </si>
  <si>
    <t>Шляпа STETSON арт. 2998205 BOWLER FURFELT (синий) {22}</t>
  </si>
  <si>
    <t>02-031-09-59</t>
  </si>
  <si>
    <t>02-031-09-57</t>
  </si>
  <si>
    <t>Шляпа STETSON арт. 3198501 WESTERN COMFORT 10X (белый) {7}</t>
  </si>
  <si>
    <t>02-020-02-59</t>
  </si>
  <si>
    <t>02-019-36-63</t>
  </si>
  <si>
    <t>02-019-36-61</t>
  </si>
  <si>
    <t>Шляпа STETSON арт. 3198502 WESTERN OPEN ROAD 6X (белый) {7}</t>
  </si>
  <si>
    <t>02-019-36-59</t>
  </si>
  <si>
    <t>02-019-36-57</t>
  </si>
  <si>
    <t>02-019-36-55</t>
  </si>
  <si>
    <t>02-010-07-61</t>
  </si>
  <si>
    <t>Шляпа STETSON арт. 3198504 WESTERN MEXICAN PALM (кремовый) {7}</t>
  </si>
  <si>
    <t>02-010-07-59</t>
  </si>
  <si>
    <t>Шляпа STETSON арт. 3598102 WESTERN (коричневый) {62}</t>
  </si>
  <si>
    <t>02-010-07-57</t>
  </si>
  <si>
    <t>02-010-05-61</t>
  </si>
  <si>
    <t>02-010-05-59</t>
  </si>
  <si>
    <t>Шляпа STETSON арт. 3598102 WESTERN (черный) {1}</t>
  </si>
  <si>
    <t>02-010-05-57</t>
  </si>
  <si>
    <t>02-006-36-61</t>
  </si>
  <si>
    <t>02-006-36-60</t>
  </si>
  <si>
    <t>Шляпа STETSON арт. 3598111 WESTERN WOOLFELT (черный) {1}</t>
  </si>
  <si>
    <t>02-006-36-59</t>
  </si>
  <si>
    <t>02-006-16-62</t>
  </si>
  <si>
    <t>02-006-16-60</t>
  </si>
  <si>
    <t>02-006-16-59</t>
  </si>
  <si>
    <t>Шляпа STETSON арт. 3598112 WESTERN WOOLFELT (черный) {1}</t>
  </si>
  <si>
    <t>02-006-16-57</t>
  </si>
  <si>
    <t>02-006-14-63</t>
  </si>
  <si>
    <t>02-006-14-61</t>
  </si>
  <si>
    <t>Шляпа STETSON арт. 3598113 WESTERN WOOLFELT (темно-коричневый) {66}</t>
  </si>
  <si>
    <t>02-006-14-60</t>
  </si>
  <si>
    <t>02-006-09-63</t>
  </si>
  <si>
    <t>02-006-09-62</t>
  </si>
  <si>
    <t>02-006-09-61</t>
  </si>
  <si>
    <t>Шляпа STETSON арт. 3698503 WESTERN MONTERREY BAY MAIZE (коричневый) {6}</t>
  </si>
  <si>
    <t>02-006-09-60</t>
  </si>
  <si>
    <t>02-006-09-59</t>
  </si>
  <si>
    <t>02-006-09-57</t>
  </si>
  <si>
    <t>02-006-08-61</t>
  </si>
  <si>
    <t>Шляпа STETSON арт. 3698517 WESTERN RAFFI A CROCHET (кремовый) {7}</t>
  </si>
  <si>
    <t>02-006-08-59</t>
  </si>
  <si>
    <t>02-006-08-57</t>
  </si>
  <si>
    <t>02-006-05-62</t>
  </si>
  <si>
    <t>02-006-05-61</t>
  </si>
  <si>
    <t>02-006-05-60</t>
  </si>
  <si>
    <t>Шляпа STETSON арт. 3698518 WESTERN RAFFIA (коричневый) {67}</t>
  </si>
  <si>
    <t>02-006-05-59</t>
  </si>
  <si>
    <t>Шляпа STETSON арт. 3698519 WESTERN TOYO (песочный) {7}</t>
  </si>
  <si>
    <t>02-006-05-58</t>
  </si>
  <si>
    <t>02-006-05-57</t>
  </si>
  <si>
    <t>Бейсболка STETSON арт. 7711101 BASEBALL CAP COTTON (белый) {10}</t>
  </si>
  <si>
    <t>6 182,68</t>
  </si>
  <si>
    <t>Бейсболка STETSON арт. 7711101 BASEBALL CAP COTTON (бордовый) {86}</t>
  </si>
  <si>
    <t>8 067,69</t>
  </si>
  <si>
    <t>Бейсболка STETSON арт. 7711101 BASEBALL CAP COTTON (желтый) {95}</t>
  </si>
  <si>
    <t>1 453,78</t>
  </si>
  <si>
    <t>Бейсболка STETSON арт. 7711101 BASEBALL CAP COTTON (коричневый) {6}</t>
  </si>
  <si>
    <t>Бейсболка STETSON арт. 7711101 BASEBALL CAP COTTON (красный) {8}</t>
  </si>
  <si>
    <t>7 171,28</t>
  </si>
  <si>
    <t>Бейсболка STETSON арт. 7711101 BASEBALL CAP COTTON (серый) {32}</t>
  </si>
  <si>
    <t>22 410,25</t>
  </si>
  <si>
    <t>Бейсболка STETSON арт. 7711101 BASEBALL CAP COTTON (синий) {23}</t>
  </si>
  <si>
    <t>7 177,84</t>
  </si>
  <si>
    <t>Бейсболка STETSON арт. 7711102 BASEBALL CAP DELAVE ORGANIC (бежевый) {71}</t>
  </si>
  <si>
    <t>1 207,37</t>
  </si>
  <si>
    <t>3 622,11</t>
  </si>
  <si>
    <t>Бейсболка STETSON арт. 7711102 BASEBALL CAP DELAVE ORGANIC (бордовый) {85}</t>
  </si>
  <si>
    <t>1 131,13</t>
  </si>
  <si>
    <t>4 524,52</t>
  </si>
  <si>
    <t>7 917,91</t>
  </si>
  <si>
    <t>9 049,04</t>
  </si>
  <si>
    <t>6 786,78</t>
  </si>
  <si>
    <t>Бейсболка STETSON арт. 7711102 BASEBALL CAP DELAVE ORGANIC (синий) {2}</t>
  </si>
  <si>
    <t>2 414,74</t>
  </si>
  <si>
    <t>12 073,7</t>
  </si>
  <si>
    <t>9 658,96</t>
  </si>
  <si>
    <t>4 829,48</t>
  </si>
  <si>
    <t>Бейсболка STETSON арт. 7711102 BASEBALL CAP DELAVE ORGANIC (черный) {1}</t>
  </si>
  <si>
    <t>Бейсболка STETSON арт. 7711124 BASEBALL CAP (коричневый) {6}</t>
  </si>
  <si>
    <t>1 129,36</t>
  </si>
  <si>
    <t>2 258,72</t>
  </si>
  <si>
    <t>Бейсболка STETSON арт. 7711135 BASEBALL CAP COTTON (кремовый) {67}</t>
  </si>
  <si>
    <t>1 654,94</t>
  </si>
  <si>
    <t>4 964,82</t>
  </si>
  <si>
    <t>3 309,88</t>
  </si>
  <si>
    <t>Бейсболка STETSON арт. 7711136 BASEBALL CAP COTTON (черный) {1}</t>
  </si>
  <si>
    <t>47 087,43</t>
  </si>
  <si>
    <t>Бейсболка STETSON арт. 7711137 BASEBALL CAP CO PES (коричневый) {6}</t>
  </si>
  <si>
    <t>2 937,9</t>
  </si>
  <si>
    <t>3 917,2</t>
  </si>
  <si>
    <t>5 875,8</t>
  </si>
  <si>
    <t>Бейсболка STETSON арт. 7717104 BASEBALL PIGSKIN (коричневый) {6}</t>
  </si>
  <si>
    <t>1 837,13</t>
  </si>
  <si>
    <t>23 882,69</t>
  </si>
  <si>
    <t>Бейсболка STETSON арт. 7717105 RAWLINS (коричневый) {6}</t>
  </si>
  <si>
    <t>2 042,10</t>
  </si>
  <si>
    <t>4 084,2</t>
  </si>
  <si>
    <t>Бейсболка STETSON арт. 7717105 RAWLINS (серый) {3}</t>
  </si>
  <si>
    <t>2 277,22</t>
  </si>
  <si>
    <t>18 217,76</t>
  </si>
  <si>
    <t>Бейсболка STETSON арт. 7717105 RAWLINS (темно-коричневый) {62}</t>
  </si>
  <si>
    <t>2 197,63</t>
  </si>
  <si>
    <t>26 371,56</t>
  </si>
  <si>
    <t>Бейсболка STETSON арт. 7717105 RAWLINS (черный) {1}</t>
  </si>
  <si>
    <t>2 179,74</t>
  </si>
  <si>
    <t>17 437,92</t>
  </si>
  <si>
    <t>Бейсболка STETSON арт. 7720101 BASEBALL CAP EF WOOL (серый) {32}</t>
  </si>
  <si>
    <t>1 953,38</t>
  </si>
  <si>
    <t>17 580,42</t>
  </si>
  <si>
    <t>31 254,08</t>
  </si>
  <si>
    <t>1 953,39</t>
  </si>
  <si>
    <t>3 906,78</t>
  </si>
  <si>
    <t>Бейсболка STETSON арт. 7720102 BASEBALL CASHMERE (коричневый) {6}</t>
  </si>
  <si>
    <t>1 663,06</t>
  </si>
  <si>
    <t>6 652,24</t>
  </si>
  <si>
    <t>9 978,36</t>
  </si>
  <si>
    <t>Бейсболка STETSON арт. 7720102 BASEBALL CASHMERE (синий) {21}</t>
  </si>
  <si>
    <t>19 956,72</t>
  </si>
  <si>
    <t>29 935,08</t>
  </si>
  <si>
    <t>3 326,12</t>
  </si>
  <si>
    <t>Бейсболка STETSON арт. 7720102 BASEBALL CASHMERE (темно-серый) {32}</t>
  </si>
  <si>
    <t>16 630,6</t>
  </si>
  <si>
    <t>1 735,71</t>
  </si>
  <si>
    <t>27 771,36</t>
  </si>
  <si>
    <t>1 735,72</t>
  </si>
  <si>
    <t>19 092,92</t>
  </si>
  <si>
    <t>Бейсболка STETSON арт. 7720102 BASEBALL CASHMERE (черный) {1}</t>
  </si>
  <si>
    <t>14 967,54</t>
  </si>
  <si>
    <t>23 282,84</t>
  </si>
  <si>
    <t>Бейсболка STETSON арт. 7720303 BASEBALL CAP WOOL CHECK (коричневый / бежевый) {267}</t>
  </si>
  <si>
    <t>1 346,55</t>
  </si>
  <si>
    <t>4 039,65</t>
  </si>
  <si>
    <t>Бейсболка STETSON арт. 7720304 BASEBALL CAP WOOL CHECK (коричневый / серый) {261}</t>
  </si>
  <si>
    <t>2 171,37</t>
  </si>
  <si>
    <t>10 856,85</t>
  </si>
  <si>
    <t>1 954,10</t>
  </si>
  <si>
    <t>15 632,8</t>
  </si>
  <si>
    <t>1 954,1</t>
  </si>
  <si>
    <t>Бейсболка STETSON арт. 7720304 BASEBALL CAP WOOL CHECK (синий) {221}</t>
  </si>
  <si>
    <t>2 171,36</t>
  </si>
  <si>
    <t>13 028,16</t>
  </si>
  <si>
    <t>21 713,6</t>
  </si>
  <si>
    <t>8 685,48</t>
  </si>
  <si>
    <t>Бейсболка STETSON арт. 7720501 BASEBALL EF (синий) {321}</t>
  </si>
  <si>
    <t>1 496,44</t>
  </si>
  <si>
    <t>14 964,4</t>
  </si>
  <si>
    <t>20 950,16</t>
  </si>
  <si>
    <t>11 971,52</t>
  </si>
  <si>
    <t>2 992,88</t>
  </si>
  <si>
    <t>Бейсболка STETSON арт. 7720501 BASEBALL EF (темно-серый) {331}</t>
  </si>
  <si>
    <t>1 631,54</t>
  </si>
  <si>
    <t>1 732,73</t>
  </si>
  <si>
    <t>19 060,03</t>
  </si>
  <si>
    <t>32 921,87</t>
  </si>
  <si>
    <t>21 619,78</t>
  </si>
  <si>
    <t>4 989,18</t>
  </si>
  <si>
    <t>Бейсболка STETSON арт. 7720502 WOOLRICH (коричневый) {365}</t>
  </si>
  <si>
    <t>1 733,51</t>
  </si>
  <si>
    <t>1 733,50</t>
  </si>
  <si>
    <t>1 733,5</t>
  </si>
  <si>
    <t>Бейсболка STETSON арт. 7720502 WOOLRICH (серый) {333}</t>
  </si>
  <si>
    <t>1 753,68</t>
  </si>
  <si>
    <t>17 536,8</t>
  </si>
  <si>
    <t>29 812,56</t>
  </si>
  <si>
    <t>24 551,52</t>
  </si>
  <si>
    <t>10 414,32</t>
  </si>
  <si>
    <t>Бейсболка STETSON арт. 7720502 WOOLRICH (синий / серый) {322}</t>
  </si>
  <si>
    <t>Бейсболка STETSON арт. 7720502 WOOLRICH (синий) {323}</t>
  </si>
  <si>
    <t>3 507,36</t>
  </si>
  <si>
    <t>Бейсболка STETSON арт. 7720502 WOOLRICH (темно-зеленый) {351}</t>
  </si>
  <si>
    <t>Бейсболка STETSON арт. 7720502 WOOLRICH (ярко-синий) {321}</t>
  </si>
  <si>
    <t>Бейсболка STETSON арт. 7721103 BASEBALL HERRINGBONE (кремовый) {71}</t>
  </si>
  <si>
    <t>4 968,15</t>
  </si>
  <si>
    <t>Бейсболка STETSON арт. 7721105 BASEBALL COTTON (темно-синий) {2}</t>
  </si>
  <si>
    <t>1 225,36</t>
  </si>
  <si>
    <t>29 408,64</t>
  </si>
  <si>
    <t>Бейсболка STETSON арт. 7721106 BASEBALL CAP CORD (бежевый) {7}</t>
  </si>
  <si>
    <t>1 432,54</t>
  </si>
  <si>
    <t>2 865,08</t>
  </si>
  <si>
    <t>Бейсболка STETSON арт. 7721106 BASEBALL CAP CORD (красный) {8}</t>
  </si>
  <si>
    <t>2 503,2</t>
  </si>
  <si>
    <t>1 668,8</t>
  </si>
  <si>
    <t>Бейсболка STETSON арт. 7721109 BASEBALL CAP EAGLE (темно-синий) {2}</t>
  </si>
  <si>
    <t>59 949,89</t>
  </si>
  <si>
    <t>Бейсболка STETSON арт. 7721116 BASEBALL CAP DUCK (коричневый) {6}</t>
  </si>
  <si>
    <t>1 372,73</t>
  </si>
  <si>
    <t>19 218,22</t>
  </si>
  <si>
    <t>Бейсболка STETSON арт. 7721901 CHAIRS (разноцветный) {94}</t>
  </si>
  <si>
    <t>1 260,38</t>
  </si>
  <si>
    <t>5 041,52</t>
  </si>
  <si>
    <t>Бейсболка STETSON арт. 7727301 BASEBALL CAP CALF LEATHER (коричневый) {7}</t>
  </si>
  <si>
    <t>1 738,44</t>
  </si>
  <si>
    <t>8 692,2</t>
  </si>
  <si>
    <t>Бейсболка STETSON арт. 7751141 HORSESHOE (белый / красный) {86}</t>
  </si>
  <si>
    <t>6 198,92</t>
  </si>
  <si>
    <t>Бейсболка STETSON арт. 7751142 TRUCKER CAP GREW UP (зеленый / коричневый) {64}</t>
  </si>
  <si>
    <t>1 226,49</t>
  </si>
  <si>
    <t>29 435,76</t>
  </si>
  <si>
    <t>Бейсболка STETSON арт. 7751158 MOTORSPORT (красный / коричневый / желтый) {68}</t>
  </si>
  <si>
    <t>5 161,56</t>
  </si>
  <si>
    <t>Бейсболка STETSON арт. 7751161 EAGLE (голубой / серый) {32}</t>
  </si>
  <si>
    <t>11 183,38</t>
  </si>
  <si>
    <t>Бейсболка STETSON арт. 7751166 TRUCKER CAP TRUCKING (синий / серый) {23}</t>
  </si>
  <si>
    <t>36 794,7</t>
  </si>
  <si>
    <t>Бейсболка STETSON арт. 7751167 TRUCKER CAP CONNECTING (оранжевый) {29}</t>
  </si>
  <si>
    <t>20 525,29</t>
  </si>
  <si>
    <t>Бейсболка STETSON арт. 7751171 TRUCKER CAP AMERICAN HERITAGE CLASSIC (желтый) {9}</t>
  </si>
  <si>
    <t>32 802,77</t>
  </si>
  <si>
    <t>Бейсболка STETSON арт. 7751171 TRUCKER CAP AMERICAN HERITAGE CLASSIC (оливковый) {5}</t>
  </si>
  <si>
    <t>18 098,08</t>
  </si>
  <si>
    <t>Бейсболка STETSON арт. 7751171 TRUCKER CAP AMERICAN HERITAGE CLASSIC (фиолетовый) {89}</t>
  </si>
  <si>
    <t>15 695,81</t>
  </si>
  <si>
    <t>Бейсболка STETSON арт. 7751173 TRUCKER COCKTAIL BAR (черный) {1}</t>
  </si>
  <si>
    <t>1 061,57</t>
  </si>
  <si>
    <t>3 184,71</t>
  </si>
  <si>
    <t>Бейсболка STETSON арт. 7751174 TRUCKER CAP MOONSHINE (коричневый / серый) {63}</t>
  </si>
  <si>
    <t>1 216,75</t>
  </si>
  <si>
    <t>81 522,25</t>
  </si>
  <si>
    <t>Бейсболка STETSON арт. 7751176 TRUCKER CAP STRONGER BISON (коричневый / бордовый) {65}</t>
  </si>
  <si>
    <t>37 428,47</t>
  </si>
  <si>
    <t>Бейсболка STETSON арт. 7751177 TRUCKER CAP FREE SPIRIT (синий / белый) {2}</t>
  </si>
  <si>
    <t>44 672,69</t>
  </si>
  <si>
    <t>Бейсболка STETSON арт. 7751178 TRUCKER CAP COLLEGE FOOTBALL (оливковый / красный) {84}</t>
  </si>
  <si>
    <t>Бейсболка STETSON арт. 7751179 TRUCKER CAP COTTON (черный) {1}</t>
  </si>
  <si>
    <t>14 894,46</t>
  </si>
  <si>
    <t>Бейсболка STETSON арт. 7751180 TRUCKER CAP FIRE DEPT (серый / красный) {38}</t>
  </si>
  <si>
    <t>55 425,37</t>
  </si>
  <si>
    <t>Бейсболка STETSON арт. 7751181 TRUCKER CAP FOOTBALL BEAVER (желтый / черный) {29}</t>
  </si>
  <si>
    <t>Бейсболка STETSON арт. 7751184 TRUCKER CAP CAMPING YETI (оливковый) {5}</t>
  </si>
  <si>
    <t>1 081,45</t>
  </si>
  <si>
    <t>56 235,4</t>
  </si>
  <si>
    <t>Бейсболка STETSON арт. 7751184 TRUCKER CAP CAMPING YETI (серый) {3}</t>
  </si>
  <si>
    <t>45 420,9</t>
  </si>
  <si>
    <t>Бейсболка STETSON арт. 7751186 TRUCKER CAP CAMPER (бежевый / черный) {67}</t>
  </si>
  <si>
    <t>8 766,27</t>
  </si>
  <si>
    <t>Бейсболка STETSON арт. 7751188 TRUCKER CAP HARD WORK (коричневый / белый) {67}</t>
  </si>
  <si>
    <t>1 095,78</t>
  </si>
  <si>
    <t>28 490,28</t>
  </si>
  <si>
    <t>Бейсболка STETSON арт. 7756101 TRUCKER CAP BUFFALO HORN (коричневый) {76}</t>
  </si>
  <si>
    <t>18 397,35</t>
  </si>
  <si>
    <t>Бейсболка STETSON арт. 7756105 TRUCKER CAP ON THE ROAD (красный / коричневый) {68}</t>
  </si>
  <si>
    <t>8 585,43</t>
  </si>
  <si>
    <t>Бейсболка STETSON арт. 7756107 TRUCKER CAP HOT SHOTS (черный / белый) {1}</t>
  </si>
  <si>
    <t>30 184,25</t>
  </si>
  <si>
    <t>Бейсболка STETSON арт. 7756108 TRUCKER CAP FIREWALKERS (синий / желтый) {29}</t>
  </si>
  <si>
    <t>36 221,1</t>
  </si>
  <si>
    <t>Бейсболка STETSON арт. 7756112 TRUCKER CAP HIKING (бежевый / серый) {57}</t>
  </si>
  <si>
    <t>Бейсболка STETSON арт. 7756114 TRUCKER CAP CANOE (оранжевый / синий) {28}</t>
  </si>
  <si>
    <t>5 844,18</t>
  </si>
  <si>
    <t>Бейсболка STETSON арт. 7770103 BASEBALL CAP EF (серый) {32}</t>
  </si>
  <si>
    <t>2 130,26</t>
  </si>
  <si>
    <t>4 260,52</t>
  </si>
  <si>
    <t>Бейсболка STETSON арт. 7781110 BBQ (черный / оранжевый) {18}</t>
  </si>
  <si>
    <t>Бейсболка STETSON арт. 7781120 BASEBALL CAP COTTON (серый) {31}</t>
  </si>
  <si>
    <t>3 676,08</t>
  </si>
  <si>
    <t>Бейсболка STETSON арт. 7781901 BASEBALL CAP PALM LEAF (оранжевый / розовый) {8}</t>
  </si>
  <si>
    <t>4 542</t>
  </si>
  <si>
    <t>Бейсболка STETSON арт. 7781909 BASEBALL CAP COTTON (зеленый) {99}</t>
  </si>
  <si>
    <t>27 147,12</t>
  </si>
  <si>
    <t>Бейсболка STETSON арт. 7781909 BASEBALL CAP COTTON (синий / красный) {28}</t>
  </si>
  <si>
    <t>36 196,16</t>
  </si>
  <si>
    <t>Бейсболка STETSON арт. 7790502 BASEBALL CAP PATCHWORK WOOL (коричневый / синий) {348}</t>
  </si>
  <si>
    <t>1 398,07</t>
  </si>
  <si>
    <t>2 796,14</t>
  </si>
  <si>
    <t>Варежки STETSON арт. 9497220 MITTENS WOOL / GOAT NAPPA (коричневый / красный) {6}</t>
  </si>
  <si>
    <t>4 317,6</t>
  </si>
  <si>
    <t>2 458,94</t>
  </si>
  <si>
    <t>1 222,79</t>
  </si>
  <si>
    <t>Кепка STETSON арт. 6127102 IVY (темно-коричневый) {63}</t>
  </si>
  <si>
    <t>2 770,54</t>
  </si>
  <si>
    <t>5 541,08</t>
  </si>
  <si>
    <t>13 852,7</t>
  </si>
  <si>
    <t>2 770,55</t>
  </si>
  <si>
    <t>5 541,1</t>
  </si>
  <si>
    <t>2 070,95</t>
  </si>
  <si>
    <t>Кепка STETSON арт. 6127102 IVY (черный) {1}</t>
  </si>
  <si>
    <t>2 700,23</t>
  </si>
  <si>
    <t>5 400,46</t>
  </si>
  <si>
    <t>8 100,69</t>
  </si>
  <si>
    <t>Кепка STETSON арт. 6170106 IVY CAP WOOL (синий) {21}</t>
  </si>
  <si>
    <t>2 178,06</t>
  </si>
  <si>
    <t>6 534,18</t>
  </si>
  <si>
    <t>4 356,12</t>
  </si>
  <si>
    <t>2 178,05</t>
  </si>
  <si>
    <t>Кепка STETSON арт. 6170106 IVY CAP WOOL (черный) {1}</t>
  </si>
  <si>
    <t>8 712,2</t>
  </si>
  <si>
    <t>10 890,25</t>
  </si>
  <si>
    <t>Кепка STETSON арт. 6170303 IVY VIRGIN (синий / бежевый) {227}</t>
  </si>
  <si>
    <t>1 643,08</t>
  </si>
  <si>
    <t>3 286,16</t>
  </si>
  <si>
    <t>Кепка STETSON арт. 6170504 IVY HERRINGBONE (бежевый / черный) {371}</t>
  </si>
  <si>
    <t>2 070,94</t>
  </si>
  <si>
    <t>4 141,88</t>
  </si>
  <si>
    <t>6 212,82</t>
  </si>
  <si>
    <t>Кепка STETSON арт. 6170504 IVY HERRINGBONE (зеленый / бежевый) {374}</t>
  </si>
  <si>
    <t>Кепка STETSON арт. 6170504 IVY HERRINGBONE (серый) {333}</t>
  </si>
  <si>
    <t>Кепка STETSON арт. 6170504 IVY HERRINGBONE (синий / бежевый) {327}</t>
  </si>
  <si>
    <t>12 425,64</t>
  </si>
  <si>
    <t>Кепка STETSON арт. 6170504 IVY HERRINGBONE (синий / коричневый) {332}</t>
  </si>
  <si>
    <t>Кепка STETSON арт. 6170504 IVY HERRINGBONE (синий / серый) {322}</t>
  </si>
  <si>
    <t>2 295,85</t>
  </si>
  <si>
    <t>4 591,7</t>
  </si>
  <si>
    <t>2 295,86</t>
  </si>
  <si>
    <t>2 260,70</t>
  </si>
  <si>
    <t>4 521,4</t>
  </si>
  <si>
    <t>Кепка STETSON арт. 6170504 IVY HERRINGBONE (темно-серый) {331}</t>
  </si>
  <si>
    <t>Кепка STETSON арт. 6170602 RIDGE DONEGAL (бежевый / голубой) {427}</t>
  </si>
  <si>
    <t>2 569,47</t>
  </si>
  <si>
    <t>5 138,94</t>
  </si>
  <si>
    <t>12 847,35</t>
  </si>
  <si>
    <t>Кепка STETSON арт. 6170602 RIDGE DONEGAL (серый) {471}</t>
  </si>
  <si>
    <t>Кепка STETSON арт. 6170602 RIDGE DONEGAL (темно-серый) {433}</t>
  </si>
  <si>
    <t>7 708,41</t>
  </si>
  <si>
    <t>Кепка STETSON арт. 6173108 IVY CAP LINEN SILK (темно-синий) {2}</t>
  </si>
  <si>
    <t>4 359,48</t>
  </si>
  <si>
    <t>2 179,75</t>
  </si>
  <si>
    <t>4 359,5</t>
  </si>
  <si>
    <t>Кепка STETSON арт. 6173401 IVY CAP LINEN (оранжевый) {282}</t>
  </si>
  <si>
    <t>1 661,55</t>
  </si>
  <si>
    <t>3 323,1</t>
  </si>
  <si>
    <t>Кепка STETSON арт. 6173501 IVY CAP LINEN (серый) {330}</t>
  </si>
  <si>
    <t>Кепка STETSON арт. 6173501 IVY CAP LINEN (синий) {326}</t>
  </si>
  <si>
    <t>2 042,1</t>
  </si>
  <si>
    <t>10 210,5</t>
  </si>
  <si>
    <t>12 252,6</t>
  </si>
  <si>
    <t>6 126,3</t>
  </si>
  <si>
    <t>Кепка STETSON арт. 6210105 KENT EF (темно-серый) {32}</t>
  </si>
  <si>
    <t>1 821,52</t>
  </si>
  <si>
    <t>Кепка STETSON арт. 6210105 KENT EF (темно-синий) {21}</t>
  </si>
  <si>
    <t>3 643,04</t>
  </si>
  <si>
    <t>Кепка STETSON арт. 6210105 KENT EF (черный) {1}</t>
  </si>
  <si>
    <t>1 966,43</t>
  </si>
  <si>
    <t>5 899,29</t>
  </si>
  <si>
    <t>3 932,86</t>
  </si>
  <si>
    <t>Кепка STETSON арт. 6210203 KENT EF CHECK (серый / рыжий) {237}</t>
  </si>
  <si>
    <t>2 144,67</t>
  </si>
  <si>
    <t>6 434,01</t>
  </si>
  <si>
    <t>Кепка STETSON арт. 6210203 KENT EF CHECK (синий / красный) {223}</t>
  </si>
  <si>
    <t>Кепка STETSON арт. 6210401 KENT VIRGIN (синий / бежевый) {227}</t>
  </si>
  <si>
    <t>3 047,56</t>
  </si>
  <si>
    <t>3 047,57</t>
  </si>
  <si>
    <t>Кепка STETSON арт. 6210403 KENT WOOL (коричневый / серый) {261}</t>
  </si>
  <si>
    <t>Кепка STETSON арт. 6210403 KENT WOOL (синий / черный) {221}</t>
  </si>
  <si>
    <t>2 036,31</t>
  </si>
  <si>
    <t>4 072,62</t>
  </si>
  <si>
    <t>1 929,48</t>
  </si>
  <si>
    <t>7 813,52</t>
  </si>
  <si>
    <t>1 398,92</t>
  </si>
  <si>
    <t>1 398,93</t>
  </si>
  <si>
    <t>5 860,14</t>
  </si>
  <si>
    <t>25 393,94</t>
  </si>
  <si>
    <t>19 533,8</t>
  </si>
  <si>
    <t>3 906,76</t>
  </si>
  <si>
    <t>1 617,33</t>
  </si>
  <si>
    <t>3 234,66</t>
  </si>
  <si>
    <t>4 851,99</t>
  </si>
  <si>
    <t>8 086,65</t>
  </si>
  <si>
    <t>1 916,52</t>
  </si>
  <si>
    <t>3 833,04</t>
  </si>
  <si>
    <t>5 749,56</t>
  </si>
  <si>
    <t>12 169,08</t>
  </si>
  <si>
    <t>17 384,4</t>
  </si>
  <si>
    <t>13 907,52</t>
  </si>
  <si>
    <t>5 215,32</t>
  </si>
  <si>
    <t>2 718,49</t>
  </si>
  <si>
    <t>5 436,98</t>
  </si>
  <si>
    <t>1 892,47</t>
  </si>
  <si>
    <t>1 892,48</t>
  </si>
  <si>
    <t>3 260,57</t>
  </si>
  <si>
    <t>6 521,14</t>
  </si>
  <si>
    <t>16 302,85</t>
  </si>
  <si>
    <t>1 993,95</t>
  </si>
  <si>
    <t>8 718,96</t>
  </si>
  <si>
    <t>12 190,24</t>
  </si>
  <si>
    <t>3 784,94</t>
  </si>
  <si>
    <t>7 569,88</t>
  </si>
  <si>
    <t>9 462,35</t>
  </si>
  <si>
    <t>4 591,72</t>
  </si>
  <si>
    <t>2 713,89</t>
  </si>
  <si>
    <t>11 479,3</t>
  </si>
  <si>
    <t>2 266,29</t>
  </si>
  <si>
    <t>4 532,58</t>
  </si>
  <si>
    <t>9 065,16</t>
  </si>
  <si>
    <t>6 798,87</t>
  </si>
  <si>
    <t>13 597,74</t>
  </si>
  <si>
    <t>2 760,81</t>
  </si>
  <si>
    <t>8 282,43</t>
  </si>
  <si>
    <t>16 564,86</t>
  </si>
  <si>
    <t>11 043,24</t>
  </si>
  <si>
    <t>1 826,00</t>
  </si>
  <si>
    <t>1 826</t>
  </si>
  <si>
    <t>4 289,34</t>
  </si>
  <si>
    <t>3 652</t>
  </si>
  <si>
    <t>2 469,44</t>
  </si>
  <si>
    <t>9 877,76</t>
  </si>
  <si>
    <t>2 469,43</t>
  </si>
  <si>
    <t>12 347,15</t>
  </si>
  <si>
    <t>12 347,2</t>
  </si>
  <si>
    <t>4 938,88</t>
  </si>
  <si>
    <t>4 938,86</t>
  </si>
  <si>
    <t>22 224,87</t>
  </si>
  <si>
    <t>9 877,72</t>
  </si>
  <si>
    <t>14 816,58</t>
  </si>
  <si>
    <t>1 513,98</t>
  </si>
  <si>
    <t>4 541,94</t>
  </si>
  <si>
    <t>2 169,32</t>
  </si>
  <si>
    <t>15 332,16</t>
  </si>
  <si>
    <t>26 831,28</t>
  </si>
  <si>
    <t>17 248,68</t>
  </si>
  <si>
    <t>1 758,08</t>
  </si>
  <si>
    <t>5 274,24</t>
  </si>
  <si>
    <t>10 548,48</t>
  </si>
  <si>
    <t>8 790,4</t>
  </si>
  <si>
    <t>1 758,09</t>
  </si>
  <si>
    <t>3 516,18</t>
  </si>
  <si>
    <t>1 674,02</t>
  </si>
  <si>
    <t>3 348,04</t>
  </si>
  <si>
    <t>10 044,12</t>
  </si>
  <si>
    <t>8 370,1</t>
  </si>
  <si>
    <t>1 674,03</t>
  </si>
  <si>
    <t>5 022,06</t>
  </si>
  <si>
    <t>3 348,06</t>
  </si>
  <si>
    <t>1 069,11</t>
  </si>
  <si>
    <t>2 138,22</t>
  </si>
  <si>
    <t>3 207,33</t>
  </si>
  <si>
    <t>2 038,90</t>
  </si>
  <si>
    <t>2 038,9</t>
  </si>
  <si>
    <t>4 077,8</t>
  </si>
  <si>
    <t>6 116,7</t>
  </si>
  <si>
    <t>10 194,5</t>
  </si>
  <si>
    <t>26 056,32</t>
  </si>
  <si>
    <t>39 084,48</t>
  </si>
  <si>
    <t>6 514,08</t>
  </si>
  <si>
    <t>7 376,82</t>
  </si>
  <si>
    <t>4 917,88</t>
  </si>
  <si>
    <t>2 185,73</t>
  </si>
  <si>
    <t>4 371,46</t>
  </si>
  <si>
    <t>6 934,04</t>
  </si>
  <si>
    <t>4 896,5</t>
  </si>
  <si>
    <t>1 061,86</t>
  </si>
  <si>
    <t>2 123,72</t>
  </si>
  <si>
    <t>1 045,30</t>
  </si>
  <si>
    <t>2 090,6</t>
  </si>
  <si>
    <t>1 045,3</t>
  </si>
  <si>
    <t>1 434,79</t>
  </si>
  <si>
    <t>4 304,37</t>
  </si>
  <si>
    <t>14 347,9</t>
  </si>
  <si>
    <t>18 652,27</t>
  </si>
  <si>
    <t>5 739,16</t>
  </si>
  <si>
    <t>11 478,32</t>
  </si>
  <si>
    <t>17 217,48</t>
  </si>
  <si>
    <t>20 087,06</t>
  </si>
  <si>
    <t>8 608,74</t>
  </si>
  <si>
    <t>1 855,62</t>
  </si>
  <si>
    <t>3 711,24</t>
  </si>
  <si>
    <t>8 719</t>
  </si>
  <si>
    <t>6 539,25</t>
  </si>
  <si>
    <t>1 260,39</t>
  </si>
  <si>
    <t>2 520,78</t>
  </si>
  <si>
    <t>6 953,76</t>
  </si>
  <si>
    <t>1 738,45</t>
  </si>
  <si>
    <t>3 476,9</t>
  </si>
  <si>
    <t>5 566,86</t>
  </si>
  <si>
    <t>1 951,70</t>
  </si>
  <si>
    <t>1 951,7</t>
  </si>
  <si>
    <t>1 527,13</t>
  </si>
  <si>
    <t>3 054,26</t>
  </si>
  <si>
    <t>7 482,2</t>
  </si>
  <si>
    <t>13 467,96</t>
  </si>
  <si>
    <t>1 200,38</t>
  </si>
  <si>
    <t>1 800,57</t>
  </si>
  <si>
    <t>8 155,47</t>
  </si>
  <si>
    <t>10 873,96</t>
  </si>
  <si>
    <t>2 260,7</t>
  </si>
  <si>
    <t>6 108,93</t>
  </si>
  <si>
    <t>9 766,9</t>
  </si>
  <si>
    <t>18 326,79</t>
  </si>
  <si>
    <t>46 835,13</t>
  </si>
  <si>
    <t>23 440,56</t>
  </si>
  <si>
    <t>2 797,86</t>
  </si>
  <si>
    <t>37 114,22</t>
  </si>
  <si>
    <t>2 045,07</t>
  </si>
  <si>
    <t>1 836,49</t>
  </si>
  <si>
    <t>7 032,32</t>
  </si>
  <si>
    <t>12 306,56</t>
  </si>
  <si>
    <t>3 987,9</t>
  </si>
  <si>
    <t>7 408,32</t>
  </si>
  <si>
    <t>7 408,29</t>
  </si>
  <si>
    <t>11 331,45</t>
  </si>
  <si>
    <t>3 908,2</t>
  </si>
  <si>
    <t>13 678,7</t>
  </si>
  <si>
    <t>5 862,3</t>
  </si>
  <si>
    <t>31 265,6</t>
  </si>
  <si>
    <t>19 541</t>
  </si>
  <si>
    <t>9 858,48</t>
  </si>
  <si>
    <t>6 572,32</t>
  </si>
  <si>
    <t>2 226,44</t>
  </si>
  <si>
    <t>24 490,84</t>
  </si>
  <si>
    <t>37 849,48</t>
  </si>
  <si>
    <t>25 403,3</t>
  </si>
  <si>
    <t>4 452,88</t>
  </si>
  <si>
    <t>3 782,19</t>
  </si>
  <si>
    <t>7 564,38</t>
  </si>
  <si>
    <t>18 910,95</t>
  </si>
  <si>
    <t>2 315,09</t>
  </si>
  <si>
    <t>2 315,10</t>
  </si>
  <si>
    <t>2 315,1</t>
  </si>
  <si>
    <t>4 630,2</t>
  </si>
  <si>
    <t>2 789,29</t>
  </si>
  <si>
    <t>4 630,18</t>
  </si>
  <si>
    <t>13 804,05</t>
  </si>
  <si>
    <t>24 847,29</t>
  </si>
  <si>
    <t>2 760,82</t>
  </si>
  <si>
    <t>5 521,64</t>
  </si>
  <si>
    <t>6 953,8</t>
  </si>
  <si>
    <t>10 430,64</t>
  </si>
  <si>
    <t>2 527,45</t>
  </si>
  <si>
    <t>14 294,7</t>
  </si>
  <si>
    <t>8 168,4</t>
  </si>
  <si>
    <t>2 269,85</t>
  </si>
  <si>
    <t>11 349,25</t>
  </si>
  <si>
    <t>13 619,1</t>
  </si>
  <si>
    <t>9 079,4</t>
  </si>
  <si>
    <t>4 539,7</t>
  </si>
  <si>
    <t>15 888,95</t>
  </si>
  <si>
    <t>3 005,41</t>
  </si>
  <si>
    <t>3 171,79</t>
  </si>
  <si>
    <t>19 030,74</t>
  </si>
  <si>
    <t>12 687,16</t>
  </si>
  <si>
    <t>15 027,05</t>
  </si>
  <si>
    <t>2 985,21</t>
  </si>
  <si>
    <t>14 926,05</t>
  </si>
  <si>
    <t>3 062,94</t>
  </si>
  <si>
    <t>12 251,76</t>
  </si>
  <si>
    <t>6 010,82</t>
  </si>
  <si>
    <t>1 562,54</t>
  </si>
  <si>
    <t>6 250,16</t>
  </si>
  <si>
    <t>10 937,78</t>
  </si>
  <si>
    <t>14 062,86</t>
  </si>
  <si>
    <t>4 687,62</t>
  </si>
  <si>
    <t>9 375,24</t>
  </si>
  <si>
    <t>3 125,08</t>
  </si>
  <si>
    <t>9 781,71</t>
  </si>
  <si>
    <t>13 042,28</t>
  </si>
  <si>
    <t>2 872,65</t>
  </si>
  <si>
    <t>5 745,3</t>
  </si>
  <si>
    <t>2 197,67</t>
  </si>
  <si>
    <t>4 395,34</t>
  </si>
  <si>
    <t>6 593,01</t>
  </si>
  <si>
    <t>8 790,68</t>
  </si>
  <si>
    <t>2 197,68</t>
  </si>
  <si>
    <t>4 395,36</t>
  </si>
  <si>
    <t>1 977,41</t>
  </si>
  <si>
    <t>3 954,82</t>
  </si>
  <si>
    <t>8 790,72</t>
  </si>
  <si>
    <t>13 186,08</t>
  </si>
  <si>
    <t>6 593,04</t>
  </si>
  <si>
    <t>10 988,4</t>
  </si>
  <si>
    <t>2 442,91</t>
  </si>
  <si>
    <t>4 885,82</t>
  </si>
  <si>
    <t>20 396,61</t>
  </si>
  <si>
    <t>27 195,48</t>
  </si>
  <si>
    <t>13 673,66</t>
  </si>
  <si>
    <t>1 959,52</t>
  </si>
  <si>
    <t>3 919,04</t>
  </si>
  <si>
    <t>1 249,48</t>
  </si>
  <si>
    <t>3 748,44</t>
  </si>
  <si>
    <t>4 997,92</t>
  </si>
  <si>
    <t>6 247,4</t>
  </si>
  <si>
    <t>2 498,96</t>
  </si>
  <si>
    <t>18 285,42</t>
  </si>
  <si>
    <t>24 380,48</t>
  </si>
  <si>
    <t>12 190,28</t>
  </si>
  <si>
    <t>1 809,26</t>
  </si>
  <si>
    <t>4 523,15</t>
  </si>
  <si>
    <t>8 141,67</t>
  </si>
  <si>
    <t>6 332,41</t>
  </si>
  <si>
    <t>5 427,78</t>
  </si>
  <si>
    <t>9 950,93</t>
  </si>
  <si>
    <t>3 618,52</t>
  </si>
  <si>
    <t>2 415,24</t>
  </si>
  <si>
    <t>7 245,72</t>
  </si>
  <si>
    <t>12 076,2</t>
  </si>
  <si>
    <t>4 830,48</t>
  </si>
  <si>
    <t>10 277,88</t>
  </si>
  <si>
    <t>1 809,25</t>
  </si>
  <si>
    <t>7 237</t>
  </si>
  <si>
    <t>9 046,25</t>
  </si>
  <si>
    <t>19 321,92</t>
  </si>
  <si>
    <t>2 476,52</t>
  </si>
  <si>
    <t>4 953,04</t>
  </si>
  <si>
    <t>2 476,51</t>
  </si>
  <si>
    <t>27 241,61</t>
  </si>
  <si>
    <t>9 906,04</t>
  </si>
  <si>
    <t>42 100,67</t>
  </si>
  <si>
    <t>7 429,53</t>
  </si>
  <si>
    <t>4 953,02</t>
  </si>
  <si>
    <t>5 677,41</t>
  </si>
  <si>
    <t>4 411,32</t>
  </si>
  <si>
    <t>26 467,92</t>
  </si>
  <si>
    <t>8 822,64</t>
  </si>
  <si>
    <t>2 869,00</t>
  </si>
  <si>
    <t>5 738</t>
  </si>
  <si>
    <t>2 881,16</t>
  </si>
  <si>
    <t>14 405,8</t>
  </si>
  <si>
    <t>31 692,76</t>
  </si>
  <si>
    <t>2 869</t>
  </si>
  <si>
    <t>20 168,12</t>
  </si>
  <si>
    <t>8 607</t>
  </si>
  <si>
    <t>43 217,4</t>
  </si>
  <si>
    <t>51 860,88</t>
  </si>
  <si>
    <t>17 214</t>
  </si>
  <si>
    <t>46 098,56</t>
  </si>
  <si>
    <t>23 049,28</t>
  </si>
  <si>
    <t>34 573,92</t>
  </si>
  <si>
    <t>3 095,91</t>
  </si>
  <si>
    <t>11 476</t>
  </si>
  <si>
    <t>20 108,55</t>
  </si>
  <si>
    <t>8 643,48</t>
  </si>
  <si>
    <t>2 577,12</t>
  </si>
  <si>
    <t>30 368,91</t>
  </si>
  <si>
    <t>7 304</t>
  </si>
  <si>
    <t>2 566,19</t>
  </si>
  <si>
    <t>5 132,38</t>
  </si>
  <si>
    <t>2 566,20</t>
  </si>
  <si>
    <t>2 566,2</t>
  </si>
  <si>
    <t>3 041,51</t>
  </si>
  <si>
    <t>24 332,08</t>
  </si>
  <si>
    <t>28 264,17</t>
  </si>
  <si>
    <t>17 286,01</t>
  </si>
  <si>
    <t>2 559,26</t>
  </si>
  <si>
    <t>5 118,52</t>
  </si>
  <si>
    <t>12 500,32</t>
  </si>
  <si>
    <t>3 555,18</t>
  </si>
  <si>
    <t>7 110,36</t>
  </si>
  <si>
    <t>3 511,56</t>
  </si>
  <si>
    <t>3 511,55</t>
  </si>
  <si>
    <t>7 023,1</t>
  </si>
  <si>
    <t>7 023,12</t>
  </si>
  <si>
    <t>2 752,02</t>
  </si>
  <si>
    <t>24 768,18</t>
  </si>
  <si>
    <t>2 752,03</t>
  </si>
  <si>
    <t>11 008,12</t>
  </si>
  <si>
    <t>41 280,3</t>
  </si>
  <si>
    <t>8 256,06</t>
  </si>
  <si>
    <t>21 671,37</t>
  </si>
  <si>
    <t>25 930,44</t>
  </si>
  <si>
    <t>28 811,6</t>
  </si>
  <si>
    <t>8 617,95</t>
  </si>
  <si>
    <t>19 393,78</t>
  </si>
  <si>
    <t>54 580,35</t>
  </si>
  <si>
    <t>60 325,65</t>
  </si>
  <si>
    <t>14 363,25</t>
  </si>
  <si>
    <t>5 578,58</t>
  </si>
  <si>
    <t>33 471,48</t>
  </si>
  <si>
    <t>30 682,19</t>
  </si>
  <si>
    <t>40 336,24</t>
  </si>
  <si>
    <t>8 311,62</t>
  </si>
  <si>
    <t>24 934,86</t>
  </si>
  <si>
    <t>16 623,24</t>
  </si>
  <si>
    <t>8 955,63</t>
  </si>
  <si>
    <t>24 503,52</t>
  </si>
  <si>
    <t>15 314,7</t>
  </si>
  <si>
    <t>3 422,89</t>
  </si>
  <si>
    <t>6 845,78</t>
  </si>
  <si>
    <t>28 546,11</t>
  </si>
  <si>
    <t>3 422,88</t>
  </si>
  <si>
    <t>23 960,16</t>
  </si>
  <si>
    <t>37 651,68</t>
  </si>
  <si>
    <t>17 114,4</t>
  </si>
  <si>
    <t>15 858,95</t>
  </si>
  <si>
    <t>6 343,58</t>
  </si>
  <si>
    <t>2 196,93</t>
  </si>
  <si>
    <t>19 772,37</t>
  </si>
  <si>
    <t>24 166,23</t>
  </si>
  <si>
    <t>15 378,51</t>
  </si>
  <si>
    <t>6 590,79</t>
  </si>
  <si>
    <t>1 793,88</t>
  </si>
  <si>
    <t>3 587,76</t>
  </si>
  <si>
    <t>3 119,74</t>
  </si>
  <si>
    <t>9 359,22</t>
  </si>
  <si>
    <t>3 071,10</t>
  </si>
  <si>
    <t>3 071,1</t>
  </si>
  <si>
    <t>3 476,88</t>
  </si>
  <si>
    <t>15 645,96</t>
  </si>
  <si>
    <t>2 263,40</t>
  </si>
  <si>
    <t>2 263,4</t>
  </si>
  <si>
    <t>9 053,6</t>
  </si>
  <si>
    <t>6 790,2</t>
  </si>
  <si>
    <t>1 793,89</t>
  </si>
  <si>
    <t>17 586,9</t>
  </si>
  <si>
    <t>29 311,5</t>
  </si>
  <si>
    <t>5 381,64</t>
  </si>
  <si>
    <t>3 467,02</t>
  </si>
  <si>
    <t>9 582,6</t>
  </si>
  <si>
    <t>7 666,08</t>
  </si>
  <si>
    <t>2 422,85</t>
  </si>
  <si>
    <t>4 845,7</t>
  </si>
  <si>
    <t>7 268,55</t>
  </si>
  <si>
    <t>3 060,94</t>
  </si>
  <si>
    <t>5 054,9</t>
  </si>
  <si>
    <t>3 327,69</t>
  </si>
  <si>
    <t>2 746,97</t>
  </si>
  <si>
    <t>8 240,91</t>
  </si>
  <si>
    <t>2 573,51</t>
  </si>
  <si>
    <t>15 441,06</t>
  </si>
  <si>
    <t>20 588,08</t>
  </si>
  <si>
    <t>18 014,57</t>
  </si>
  <si>
    <t>5 147,02</t>
  </si>
  <si>
    <t>4 163,45</t>
  </si>
  <si>
    <t>8 326,9</t>
  </si>
  <si>
    <t>11 724,6</t>
  </si>
  <si>
    <t>42 990,2</t>
  </si>
  <si>
    <t>23 449,2</t>
  </si>
  <si>
    <t>9 188,82</t>
  </si>
  <si>
    <t>3 175,83</t>
  </si>
  <si>
    <t>19 054,98</t>
  </si>
  <si>
    <t>12 021,64</t>
  </si>
  <si>
    <t>2 877,17</t>
  </si>
  <si>
    <t>8 631,51</t>
  </si>
  <si>
    <t>5 754,34</t>
  </si>
  <si>
    <t>3 042,36</t>
  </si>
  <si>
    <t>12 169,44</t>
  </si>
  <si>
    <t>18 254,16</t>
  </si>
  <si>
    <t>3 602,52</t>
  </si>
  <si>
    <t>7 205,04</t>
  </si>
  <si>
    <t>14 410,08</t>
  </si>
  <si>
    <t>2 273,09</t>
  </si>
  <si>
    <t>15 479,55</t>
  </si>
  <si>
    <t>2 478,14</t>
  </si>
  <si>
    <t>4 956,28</t>
  </si>
  <si>
    <t>2 478,13</t>
  </si>
  <si>
    <t>9 912,52</t>
  </si>
  <si>
    <t>2 215,74</t>
  </si>
  <si>
    <t>4 431,48</t>
  </si>
  <si>
    <t>17 725,92</t>
  </si>
  <si>
    <t>8 862,96</t>
  </si>
  <si>
    <t>33 236,1</t>
  </si>
  <si>
    <t>15 510,18</t>
  </si>
  <si>
    <t>6 647,22</t>
  </si>
  <si>
    <t>2 000,61</t>
  </si>
  <si>
    <t>2 024,31</t>
  </si>
  <si>
    <t>3 393,39</t>
  </si>
  <si>
    <t>8 577,52</t>
  </si>
  <si>
    <t>4 901,44</t>
  </si>
  <si>
    <t>5 655,65</t>
  </si>
  <si>
    <t>1 089,21</t>
  </si>
  <si>
    <t>3 267,63</t>
  </si>
  <si>
    <t>4 356,84</t>
  </si>
  <si>
    <t>3 289,55</t>
  </si>
  <si>
    <t>24 174,37</t>
  </si>
  <si>
    <t>26 372,04</t>
  </si>
  <si>
    <t>11 078,7</t>
  </si>
  <si>
    <t>20 421</t>
  </si>
  <si>
    <t>24 505,2</t>
  </si>
  <si>
    <t>16 336,8</t>
  </si>
  <si>
    <t>26 547,3</t>
  </si>
  <si>
    <t>1 531,50</t>
  </si>
  <si>
    <t>1 531,5</t>
  </si>
  <si>
    <t>1 555,75</t>
  </si>
  <si>
    <t>6 223</t>
  </si>
  <si>
    <t>2 520,76</t>
  </si>
  <si>
    <t>1 492,44</t>
  </si>
  <si>
    <t>4 477,32</t>
  </si>
  <si>
    <t>2 869,58</t>
  </si>
  <si>
    <t>3 781,14</t>
  </si>
  <si>
    <t>7 173,95</t>
  </si>
  <si>
    <t>12 913,11</t>
  </si>
  <si>
    <t>1 531,49</t>
  </si>
  <si>
    <t>7 657,45</t>
  </si>
  <si>
    <t>6 125,96</t>
  </si>
  <si>
    <t>15 782,69</t>
  </si>
  <si>
    <t>2 422,84</t>
  </si>
  <si>
    <t>7 268,52</t>
  </si>
  <si>
    <t>6 809,55</t>
  </si>
  <si>
    <t>18 158,8</t>
  </si>
  <si>
    <t>10 898,7</t>
  </si>
  <si>
    <t>12 114,25</t>
  </si>
  <si>
    <t>4 845,68</t>
  </si>
  <si>
    <t>19 825,04</t>
  </si>
  <si>
    <t>27 259,43</t>
  </si>
  <si>
    <t>12 390,65</t>
  </si>
  <si>
    <t>2 214,27</t>
  </si>
  <si>
    <t>8 578,68</t>
  </si>
  <si>
    <t>2 467,16</t>
  </si>
  <si>
    <t>7 717,92</t>
  </si>
  <si>
    <t>1 527,14</t>
  </si>
  <si>
    <t>5 788,44</t>
  </si>
  <si>
    <t>2 314,39</t>
  </si>
  <si>
    <t>4 628,78</t>
  </si>
  <si>
    <t>6 943,17</t>
  </si>
  <si>
    <t>2 198,47</t>
  </si>
  <si>
    <t>9 771,64</t>
  </si>
  <si>
    <t>7 328,73</t>
  </si>
  <si>
    <t>2 431,59</t>
  </si>
  <si>
    <t>4 863,18</t>
  </si>
  <si>
    <t>2 431,58</t>
  </si>
  <si>
    <t>4 863,16</t>
  </si>
  <si>
    <t>3 027,96</t>
  </si>
  <si>
    <t>10 800,92</t>
  </si>
  <si>
    <t>3 700,74</t>
  </si>
  <si>
    <t>3 479,01</t>
  </si>
  <si>
    <t>10 437,03</t>
  </si>
  <si>
    <t>6 958,02</t>
  </si>
  <si>
    <t>4 891,16</t>
  </si>
  <si>
    <t>1 642,57</t>
  </si>
  <si>
    <t>11 497,99</t>
  </si>
  <si>
    <t>3 471,44</t>
  </si>
  <si>
    <t>4 927,71</t>
  </si>
  <si>
    <t>1 741,03</t>
  </si>
  <si>
    <t>10 446,18</t>
  </si>
  <si>
    <t>1 764,12</t>
  </si>
  <si>
    <t>5 263,28</t>
  </si>
  <si>
    <t>1 234,80</t>
  </si>
  <si>
    <t>11 113,2</t>
  </si>
  <si>
    <t>14 325,4</t>
  </si>
  <si>
    <t>1 430,71</t>
  </si>
  <si>
    <t>14 307,1</t>
  </si>
  <si>
    <t>1 437,00</t>
  </si>
  <si>
    <t>7 185</t>
  </si>
  <si>
    <t>11 082,16</t>
  </si>
  <si>
    <t>22 952</t>
  </si>
  <si>
    <t>14 338,35</t>
  </si>
  <si>
    <t>2 725,17</t>
  </si>
  <si>
    <t>1 747,46</t>
  </si>
  <si>
    <t>31 454,28</t>
  </si>
  <si>
    <t>2 725,16</t>
  </si>
  <si>
    <t>3 633,56</t>
  </si>
  <si>
    <t>1 816,78</t>
  </si>
  <si>
    <t>2 178,42</t>
  </si>
  <si>
    <t>9 802,89</t>
  </si>
  <si>
    <t>14 159,73</t>
  </si>
  <si>
    <t>11 981,31</t>
  </si>
  <si>
    <t>17 532,54</t>
  </si>
  <si>
    <t>18 506,57</t>
  </si>
  <si>
    <t>15 584,48</t>
  </si>
  <si>
    <t>2 270,97</t>
  </si>
  <si>
    <t>1 644,78</t>
  </si>
  <si>
    <t>12 382,55</t>
  </si>
  <si>
    <t>17 335,57</t>
  </si>
  <si>
    <t>24 765,1</t>
  </si>
  <si>
    <t>32 194,63</t>
  </si>
  <si>
    <t>1 355,66</t>
  </si>
  <si>
    <t>5 422,64</t>
  </si>
  <si>
    <t>1 234,8</t>
  </si>
  <si>
    <t>6 778,3</t>
  </si>
  <si>
    <t>6 942,88</t>
  </si>
  <si>
    <t>24 300,08</t>
  </si>
  <si>
    <t>18 068,27</t>
  </si>
  <si>
    <t>3 285,14</t>
  </si>
  <si>
    <t>1 376,77</t>
  </si>
  <si>
    <t>11 014,16</t>
  </si>
  <si>
    <t>8 595,24</t>
  </si>
  <si>
    <t>2 861,42</t>
  </si>
  <si>
    <t>4 292,13</t>
  </si>
  <si>
    <t>17 898,01</t>
  </si>
  <si>
    <t>3 482,06</t>
  </si>
  <si>
    <t>15 669,27</t>
  </si>
  <si>
    <t>8 705,15</t>
  </si>
  <si>
    <t>9 855,42</t>
  </si>
  <si>
    <t>19 710,84</t>
  </si>
  <si>
    <t>9 558,9</t>
  </si>
  <si>
    <t>9 921,6</t>
  </si>
  <si>
    <t>8 260,62</t>
  </si>
  <si>
    <t>12 426,57</t>
  </si>
  <si>
    <t>20 590,95</t>
  </si>
  <si>
    <t>27 454,6</t>
  </si>
  <si>
    <t>16 052,4</t>
  </si>
  <si>
    <t>1 668,15</t>
  </si>
  <si>
    <t>8 340,75</t>
  </si>
  <si>
    <t>10 008,9</t>
  </si>
  <si>
    <t>5 878,56</t>
  </si>
  <si>
    <t>11 757,12</t>
  </si>
  <si>
    <t>11 358,49</t>
  </si>
  <si>
    <t>1 233,59</t>
  </si>
  <si>
    <t>3 700,77</t>
  </si>
  <si>
    <t>9 083,88</t>
  </si>
  <si>
    <t>5 985,76</t>
  </si>
  <si>
    <t>22 446,6</t>
  </si>
  <si>
    <t>13 868,08</t>
  </si>
  <si>
    <t>29 566,26</t>
  </si>
  <si>
    <t>15 066,18</t>
  </si>
  <si>
    <t>5 200,5</t>
  </si>
  <si>
    <t>8 236,38</t>
  </si>
  <si>
    <t>6 863,65</t>
  </si>
  <si>
    <t>6 526,16</t>
  </si>
  <si>
    <t>11 499,12</t>
  </si>
  <si>
    <t>4 894,62</t>
  </si>
  <si>
    <t>3 135,9</t>
  </si>
  <si>
    <t>3 784,95</t>
  </si>
  <si>
    <t>15 139,8</t>
  </si>
  <si>
    <t>37 849,5</t>
  </si>
  <si>
    <t>4 779,45</t>
  </si>
  <si>
    <t>5 735,34</t>
  </si>
  <si>
    <t>11 470,68</t>
  </si>
  <si>
    <t>1 470,54</t>
  </si>
  <si>
    <t>4 411,62</t>
  </si>
  <si>
    <t>33 024,36</t>
  </si>
  <si>
    <t>44 032,48</t>
  </si>
  <si>
    <t>27 520,3</t>
  </si>
  <si>
    <t>1 397,14</t>
  </si>
  <si>
    <t>8 382,84</t>
  </si>
  <si>
    <t>1 323,74</t>
  </si>
  <si>
    <t>2 647,48</t>
  </si>
  <si>
    <t>6 618,7</t>
  </si>
  <si>
    <t>1 323,75</t>
  </si>
  <si>
    <t>2 647,5</t>
  </si>
  <si>
    <t>7 942,44</t>
  </si>
  <si>
    <t>22 016,24</t>
  </si>
  <si>
    <t>35 776,26</t>
  </si>
  <si>
    <t>35 776,39</t>
  </si>
  <si>
    <t>19 264,21</t>
  </si>
  <si>
    <t>6 534,15</t>
  </si>
  <si>
    <t>8 712,24</t>
  </si>
  <si>
    <t>21 495,1</t>
  </si>
  <si>
    <t>5 762,32</t>
  </si>
  <si>
    <t>6 055,92</t>
  </si>
  <si>
    <t>2 270,98</t>
  </si>
  <si>
    <t>6 812,91</t>
  </si>
  <si>
    <t>2 131,98</t>
  </si>
  <si>
    <t>4 263,96</t>
  </si>
  <si>
    <t>6 395,94</t>
  </si>
  <si>
    <t>1 102,69</t>
  </si>
  <si>
    <t>6 616,14</t>
  </si>
  <si>
    <t>9 887,05</t>
  </si>
  <si>
    <t>7 909,64</t>
  </si>
  <si>
    <t>1 029,29</t>
  </si>
  <si>
    <t>4 117,16</t>
  </si>
  <si>
    <t>5 146,45</t>
  </si>
  <si>
    <t>4 088,50</t>
  </si>
  <si>
    <t>8 177</t>
  </si>
  <si>
    <t>2 273,08</t>
  </si>
  <si>
    <t>8 155,6</t>
  </si>
  <si>
    <t>4 320,34</t>
  </si>
  <si>
    <t>8 640,68</t>
  </si>
  <si>
    <t>18 750,48</t>
  </si>
  <si>
    <t>12 961,02</t>
  </si>
  <si>
    <t>1 135,49</t>
  </si>
  <si>
    <t>1 135,48</t>
  </si>
  <si>
    <t>3 406,44</t>
  </si>
  <si>
    <t>4 714,98</t>
  </si>
  <si>
    <t>9 429,96</t>
  </si>
  <si>
    <t>4 601,41</t>
  </si>
  <si>
    <t>9 202,82</t>
  </si>
  <si>
    <t>13 294,44</t>
  </si>
  <si>
    <t>4 338,64</t>
  </si>
  <si>
    <t>8 677,28</t>
  </si>
  <si>
    <t>7 496,88</t>
  </si>
  <si>
    <t>2 794,28</t>
  </si>
  <si>
    <t>5 588,56</t>
  </si>
  <si>
    <t>19 941,66</t>
  </si>
  <si>
    <t>5 521,62</t>
  </si>
  <si>
    <t>19 325,67</t>
  </si>
  <si>
    <t>27 608,1</t>
  </si>
  <si>
    <t>3 634,94</t>
  </si>
  <si>
    <t>10 904,82</t>
  </si>
  <si>
    <t>14 539,76</t>
  </si>
  <si>
    <t>7 269,88</t>
  </si>
  <si>
    <t>18 174,7</t>
  </si>
  <si>
    <t>2 573,23</t>
  </si>
  <si>
    <t>5 146,46</t>
  </si>
  <si>
    <t>4 334,67</t>
  </si>
  <si>
    <t>17 338,68</t>
  </si>
  <si>
    <t>4 868,16</t>
  </si>
  <si>
    <t>8 282,46</t>
  </si>
  <si>
    <t>4 185,71</t>
  </si>
  <si>
    <t>8 371,42</t>
  </si>
  <si>
    <t>29 299,97</t>
  </si>
  <si>
    <t>4 825,34</t>
  </si>
  <si>
    <t>19 301,36</t>
  </si>
  <si>
    <t>12 557,13</t>
  </si>
  <si>
    <t>3 378,54</t>
  </si>
  <si>
    <t>19 563,42</t>
  </si>
  <si>
    <t>4 926,70</t>
  </si>
  <si>
    <t>4 926,7</t>
  </si>
  <si>
    <t>4 926,71</t>
  </si>
  <si>
    <t>9 853,42</t>
  </si>
  <si>
    <t>4 662,32</t>
  </si>
  <si>
    <t>9 324,64</t>
  </si>
  <si>
    <t>4 920,43</t>
  </si>
  <si>
    <t>19 681,72</t>
  </si>
  <si>
    <t>9 840,86</t>
  </si>
  <si>
    <t>5 026,27</t>
  </si>
  <si>
    <t>10 052,54</t>
  </si>
  <si>
    <t>5 026,28</t>
  </si>
  <si>
    <t>25 131,4</t>
  </si>
  <si>
    <t>3 298,08</t>
  </si>
  <si>
    <t>3 298,07</t>
  </si>
  <si>
    <t>5 043,99</t>
  </si>
  <si>
    <t>20 175,96</t>
  </si>
  <si>
    <t>9 853,4</t>
  </si>
  <si>
    <t>10 087,98</t>
  </si>
  <si>
    <t>5 295,28</t>
  </si>
  <si>
    <t>7 720,53</t>
  </si>
  <si>
    <t>12 867,55</t>
  </si>
  <si>
    <t>10 294,04</t>
  </si>
  <si>
    <t>7 906,66</t>
  </si>
  <si>
    <t>7 181,28</t>
  </si>
  <si>
    <t>3 620,08</t>
  </si>
  <si>
    <t>10 860,24</t>
  </si>
  <si>
    <t>3 815,50</t>
  </si>
  <si>
    <t>3 815,5</t>
  </si>
  <si>
    <t>3 185,18</t>
  </si>
  <si>
    <t>6 370,36</t>
  </si>
  <si>
    <t>2 803,40</t>
  </si>
  <si>
    <t>5 606,8</t>
  </si>
  <si>
    <t>2 902,38</t>
  </si>
  <si>
    <t>3 270,20</t>
  </si>
  <si>
    <t>6 540,4</t>
  </si>
  <si>
    <t>9 810,6</t>
  </si>
  <si>
    <t>3 270,2</t>
  </si>
  <si>
    <t>1 543,94</t>
  </si>
  <si>
    <t>4 631,82</t>
  </si>
  <si>
    <t>7 719,7</t>
  </si>
  <si>
    <t>3 634,95</t>
  </si>
  <si>
    <t>7 269,9</t>
  </si>
  <si>
    <t>10 052,56</t>
  </si>
  <si>
    <t>15 078,84</t>
  </si>
  <si>
    <t>20 140,19</t>
  </si>
  <si>
    <t>14 385,85</t>
  </si>
  <si>
    <t>3 153,84</t>
  </si>
  <si>
    <t>9 461,52</t>
  </si>
  <si>
    <t>2 676,92</t>
  </si>
  <si>
    <t>21 415,36</t>
  </si>
  <si>
    <t>6 142,2</t>
  </si>
  <si>
    <t>9 213,3</t>
  </si>
  <si>
    <t>4 424,83</t>
  </si>
  <si>
    <t>5 769,52</t>
  </si>
  <si>
    <t>11 539,04</t>
  </si>
  <si>
    <t>5 769,51</t>
  </si>
  <si>
    <t>17 308,53</t>
  </si>
  <si>
    <t>3 788,14</t>
  </si>
  <si>
    <t>11 364,42</t>
  </si>
  <si>
    <t>18 940,7</t>
  </si>
  <si>
    <t>7 576,28</t>
  </si>
  <si>
    <t>1 371,40</t>
  </si>
  <si>
    <t>1 371,4</t>
  </si>
  <si>
    <t>2 461,22</t>
  </si>
  <si>
    <t>4 922,44</t>
  </si>
  <si>
    <t>23 017,36</t>
  </si>
  <si>
    <t>25 894,53</t>
  </si>
  <si>
    <t>2 992,78</t>
  </si>
  <si>
    <t>23 942,24</t>
  </si>
  <si>
    <t>10 043,53</t>
  </si>
  <si>
    <t>10 707,68</t>
  </si>
  <si>
    <t>5 493,94</t>
  </si>
  <si>
    <t>15 152,56</t>
  </si>
  <si>
    <t>5 855,1</t>
  </si>
  <si>
    <t>4 427,20</t>
  </si>
  <si>
    <t>17 708,8</t>
  </si>
  <si>
    <t>8 854,4</t>
  </si>
  <si>
    <t>3 569,89</t>
  </si>
  <si>
    <t>3 481,79</t>
  </si>
  <si>
    <t>5 300,16</t>
  </si>
  <si>
    <t>5 300,17</t>
  </si>
  <si>
    <t>10 600,34</t>
  </si>
  <si>
    <t>4 365,05</t>
  </si>
  <si>
    <t>4 164,54</t>
  </si>
  <si>
    <t>4 770,83</t>
  </si>
  <si>
    <t>9 541,66</t>
  </si>
  <si>
    <t>14 312,49</t>
  </si>
  <si>
    <t>2 881,15</t>
  </si>
  <si>
    <t>2 315,11</t>
  </si>
  <si>
    <t>2 566,53</t>
  </si>
  <si>
    <t>9 683,86</t>
  </si>
  <si>
    <t>11 490,6</t>
  </si>
  <si>
    <t>9 527,49</t>
  </si>
  <si>
    <t>6 351,66</t>
  </si>
  <si>
    <t>13 501,15</t>
  </si>
  <si>
    <t>1 176,08</t>
  </si>
  <si>
    <t>5 880,4</t>
  </si>
  <si>
    <t>1 176,09</t>
  </si>
  <si>
    <t>4 704,36</t>
  </si>
  <si>
    <t>2 352,18</t>
  </si>
  <si>
    <t>3 971,22</t>
  </si>
  <si>
    <t>2 413,47</t>
  </si>
  <si>
    <t>12 067,35</t>
  </si>
  <si>
    <t>6 390,78</t>
  </si>
  <si>
    <t>2 124,16</t>
  </si>
  <si>
    <t>10 620,8</t>
  </si>
  <si>
    <t>6 372,48</t>
  </si>
  <si>
    <t>9 647,4</t>
  </si>
  <si>
    <t>3 858,96</t>
  </si>
  <si>
    <t>19 122,84</t>
  </si>
  <si>
    <t>29 553,48</t>
  </si>
  <si>
    <t>22 599,72</t>
  </si>
  <si>
    <t>14 345</t>
  </si>
  <si>
    <t>3 400,39</t>
  </si>
  <si>
    <t>23 802,73</t>
  </si>
  <si>
    <t>17 286,96</t>
  </si>
  <si>
    <t>13 804,1</t>
  </si>
  <si>
    <t>16 201,38</t>
  </si>
  <si>
    <t>3 777,39</t>
  </si>
  <si>
    <t>7 554,78</t>
  </si>
  <si>
    <t>3 777,38</t>
  </si>
  <si>
    <t>11 332,14</t>
  </si>
  <si>
    <t>18 886,9</t>
  </si>
  <si>
    <t>7 554,76</t>
  </si>
  <si>
    <t>3 579,23</t>
  </si>
  <si>
    <t>10 737,69</t>
  </si>
  <si>
    <t>3 782,20</t>
  </si>
  <si>
    <t>3 782,2</t>
  </si>
  <si>
    <t>11 346,57</t>
  </si>
  <si>
    <t>4 135,31</t>
  </si>
  <si>
    <t>3 687,12</t>
  </si>
  <si>
    <t>2 649,47</t>
  </si>
  <si>
    <t>10 597,88</t>
  </si>
  <si>
    <t>2 042,11</t>
  </si>
  <si>
    <t>4 084,22</t>
  </si>
  <si>
    <t>24 134,7</t>
  </si>
  <si>
    <t>3 942,92</t>
  </si>
  <si>
    <t>12 703,32</t>
  </si>
  <si>
    <t>6 084,72</t>
  </si>
  <si>
    <t>15 879,15</t>
  </si>
  <si>
    <t>25 406,64</t>
  </si>
  <si>
    <t>2 422,82</t>
  </si>
  <si>
    <t>5 627,88</t>
  </si>
  <si>
    <t>11 255,76</t>
  </si>
  <si>
    <t>5 068,23</t>
  </si>
  <si>
    <t>4 067,92</t>
  </si>
  <si>
    <t>8 135,84</t>
  </si>
  <si>
    <t>3 479,02</t>
  </si>
  <si>
    <t>10 437,06</t>
  </si>
  <si>
    <t>20 874,06</t>
  </si>
  <si>
    <t>13 916,04</t>
  </si>
  <si>
    <t>2 999,79</t>
  </si>
  <si>
    <t>8 999,37</t>
  </si>
  <si>
    <t>14 998,95</t>
  </si>
  <si>
    <t>4 029,71</t>
  </si>
  <si>
    <t>12 089,13</t>
  </si>
  <si>
    <t>24 178,26</t>
  </si>
  <si>
    <t>3 623,01</t>
  </si>
  <si>
    <t>21 738,06</t>
  </si>
  <si>
    <t>32 607,09</t>
  </si>
  <si>
    <t>3 108,00</t>
  </si>
  <si>
    <t>3 108</t>
  </si>
  <si>
    <t>12 432</t>
  </si>
  <si>
    <t>18 648</t>
  </si>
  <si>
    <t>9 324</t>
  </si>
  <si>
    <t>34 526,04</t>
  </si>
  <si>
    <t>11 508,68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</si>
</sst>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#,##0\ &quot;₽&quot;;[Red]\-#,##0\ &quot;₽&quot;"/>
    <numFmt numFmtId="44" formatCode="_-* #,##0.00\ &quot;₽&quot;_-;\-* #,##0.00\ &quot;₽&quot;_-;_-* &quot;-&quot;??\ &quot;₽&quot;_-;_-@_-"/>
    <numFmt numFmtId="164" formatCode="_-[$€-2]\ * #,##0.00_-;\-[$€-2]\ * #,##0.00_-;_-[$€-2]\ * &quot;-&quot;??_-;_-@_-"/>
    <numFmt numFmtId="165" formatCode="_-* #,##0&quot;р.&quot;_-;\-* #,##0&quot;р.&quot;_-;_-* &quot;-&quot;??&quot;р.&quot;_-;_-@_-"/>
    <numFmt numFmtId="166" formatCode="_-[$€-2]\ * #,##0_-;\-[$€-2]\ * #,##0_-;_-[$€-2]\ * &quot;-&quot;??_-;_-@_-"/>
    <numFmt numFmtId="167" formatCode="_-* #,##0\ &quot;₽&quot;_-;\-* #,##0\ &quot;₽&quot;_-;_-* &quot;-&quot;??\ &quot;₽&quot;_-;_-@_-"/>
    <numFmt numFmtId="168" formatCode="0.0"/>
    <numFmt numFmtId="169" formatCode="_-* #,##0.00\ [$€-1]_-;\-* #,##0.00\ [$€-1]_-;_-* &quot;-&quot;??\ [$€-1]_-;_-@_-"/>
    <numFmt numFmtId="170" formatCode="#,##0.00\ [$€-1];\-#,##0.00\ [$€-1]"/>
    <numFmt numFmtId="171" formatCode="[$€-2]\ #,##0.00;[Red]\-[$€-2]\ #,##0.00"/>
    <numFmt numFmtId="172" formatCode="[$€-2]\ #,##0;[Red]\-[$€-2]\ #,##0"/>
    <numFmt numFmtId="173" formatCode="#,##0.0"/>
    <numFmt numFmtId="174" formatCode="0.000;[Red]\-0.000"/>
  </numFmts>
  <fonts count="25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</font>
    <font>
      <b/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  <charset val="204"/>
    </font>
    <font>
      <sz val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00B050"/>
      <name val="Calibri"/>
      <family val="2"/>
      <charset val="204"/>
      <scheme val="minor"/>
    </font>
    <font>
      <b/>
      <sz val="10"/>
      <color rgb="FF00B050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4ECC5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thick">
        <color indexed="64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ck">
        <color indexed="64"/>
      </left>
      <right/>
      <top/>
      <bottom/>
      <diagonal/>
    </border>
  </borders>
  <cellStyleXfs count="4">
    <xf numFmtId="0" fontId="0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270">
    <xf numFmtId="0" fontId="0" fillId="0" borderId="0" xfId="0"/>
    <xf numFmtId="0" fontId="14" fillId="0" borderId="0" xfId="0" applyFont="1" applyFill="1" applyAlignment="1">
      <alignment horizontal="center"/>
    </xf>
    <xf numFmtId="9" fontId="14" fillId="0" borderId="0" xfId="2" applyFont="1" applyFill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" fillId="0" borderId="10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Fill="1" applyBorder="1" applyAlignment="1" applyProtection="1">
      <alignment horizontal="center" vertical="center" wrapText="1"/>
      <protection locked="0"/>
    </xf>
    <xf numFmtId="0" fontId="1" fillId="0" borderId="9" xfId="0" applyFont="1" applyFill="1" applyBorder="1" applyAlignment="1" applyProtection="1">
      <alignment horizontal="center" vertical="center" wrapText="1"/>
      <protection locked="0"/>
    </xf>
    <xf numFmtId="0" fontId="1" fillId="0" borderId="11" xfId="0" applyFont="1" applyFill="1" applyBorder="1" applyAlignment="1" applyProtection="1">
      <alignment horizontal="center" vertical="center" wrapText="1"/>
      <protection locked="0"/>
    </xf>
    <xf numFmtId="44" fontId="1" fillId="0" borderId="9" xfId="1" applyFont="1" applyFill="1" applyBorder="1" applyAlignment="1" applyProtection="1">
      <alignment horizontal="center" vertical="center" wrapText="1"/>
      <protection locked="0"/>
    </xf>
    <xf numFmtId="44" fontId="1" fillId="0" borderId="10" xfId="1" applyFont="1" applyFill="1" applyBorder="1" applyAlignment="1" applyProtection="1">
      <alignment horizontal="center" vertical="center" wrapText="1"/>
      <protection locked="0"/>
    </xf>
    <xf numFmtId="44" fontId="1" fillId="0" borderId="11" xfId="1" applyFont="1" applyFill="1" applyBorder="1" applyAlignment="1" applyProtection="1">
      <alignment horizontal="center" vertical="center" wrapText="1"/>
      <protection locked="0"/>
    </xf>
    <xf numFmtId="1" fontId="1" fillId="0" borderId="10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10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 applyProtection="1">
      <alignment horizontal="center" vertical="center" wrapText="1"/>
      <protection locked="0"/>
    </xf>
    <xf numFmtId="168" fontId="2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22" xfId="0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7" fontId="10" fillId="0" borderId="0" xfId="1" applyNumberFormat="1" applyFont="1" applyFill="1"/>
    <xf numFmtId="0" fontId="0" fillId="0" borderId="0" xfId="0" applyFill="1" applyAlignment="1">
      <alignment horizontal="right"/>
    </xf>
    <xf numFmtId="0" fontId="0" fillId="0" borderId="3" xfId="0" applyFill="1" applyBorder="1"/>
    <xf numFmtId="0" fontId="0" fillId="0" borderId="23" xfId="0" applyFill="1" applyBorder="1"/>
    <xf numFmtId="0" fontId="0" fillId="0" borderId="9" xfId="0" applyFill="1" applyBorder="1"/>
    <xf numFmtId="166" fontId="1" fillId="0" borderId="9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/>
    <xf numFmtId="9" fontId="10" fillId="0" borderId="18" xfId="2" applyFont="1" applyFill="1" applyBorder="1" applyAlignment="1">
      <alignment wrapText="1"/>
    </xf>
    <xf numFmtId="0" fontId="18" fillId="0" borderId="15" xfId="0" applyFont="1" applyFill="1" applyBorder="1" applyAlignment="1">
      <alignment horizontal="center" vertical="center" wrapText="1"/>
    </xf>
    <xf numFmtId="169" fontId="1" fillId="0" borderId="9" xfId="0" applyNumberFormat="1" applyFont="1" applyFill="1" applyBorder="1" applyAlignment="1" applyProtection="1">
      <alignment horizontal="center" vertical="center" wrapText="1"/>
      <protection locked="0"/>
    </xf>
    <xf numFmtId="169" fontId="1" fillId="0" borderId="14" xfId="1" applyNumberFormat="1" applyFont="1" applyFill="1" applyBorder="1" applyAlignment="1" applyProtection="1">
      <alignment horizontal="center" vertical="center" wrapText="1"/>
      <protection locked="0"/>
    </xf>
    <xf numFmtId="169" fontId="6" fillId="0" borderId="14" xfId="1" applyNumberFormat="1" applyFont="1" applyFill="1" applyBorder="1" applyAlignment="1" applyProtection="1">
      <alignment horizontal="center" vertical="center" wrapText="1"/>
      <protection locked="0"/>
    </xf>
    <xf numFmtId="169" fontId="0" fillId="0" borderId="0" xfId="0" applyNumberFormat="1" applyFill="1" applyAlignment="1"/>
    <xf numFmtId="0" fontId="0" fillId="0" borderId="0" xfId="0" applyFill="1" applyAlignment="1">
      <alignment wrapText="1"/>
    </xf>
    <xf numFmtId="0" fontId="14" fillId="0" borderId="0" xfId="0" applyFont="1" applyFill="1" applyAlignment="1"/>
    <xf numFmtId="0" fontId="5" fillId="0" borderId="16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70" fontId="1" fillId="0" borderId="13" xfId="0" applyNumberFormat="1" applyFont="1" applyFill="1" applyBorder="1" applyAlignment="1" applyProtection="1">
      <alignment horizontal="center" vertical="center" wrapText="1"/>
      <protection locked="0"/>
    </xf>
    <xf numFmtId="170" fontId="0" fillId="0" borderId="0" xfId="0" applyNumberFormat="1" applyFill="1" applyAlignment="1"/>
    <xf numFmtId="1" fontId="3" fillId="0" borderId="10" xfId="0" applyNumberFormat="1" applyFont="1" applyFill="1" applyBorder="1" applyAlignment="1" applyProtection="1">
      <alignment horizontal="center" vertical="center" wrapText="1"/>
      <protection locked="0"/>
    </xf>
    <xf numFmtId="1" fontId="3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70" fontId="14" fillId="0" borderId="0" xfId="0" applyNumberFormat="1" applyFont="1" applyFill="1" applyAlignment="1"/>
    <xf numFmtId="169" fontId="14" fillId="0" borderId="0" xfId="0" applyNumberFormat="1" applyFont="1" applyFill="1" applyAlignment="1"/>
    <xf numFmtId="0" fontId="0" fillId="0" borderId="7" xfId="0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9" fontId="14" fillId="0" borderId="0" xfId="1" applyNumberFormat="1" applyFont="1" applyFill="1" applyAlignment="1"/>
    <xf numFmtId="169" fontId="21" fillId="0" borderId="0" xfId="1" applyNumberFormat="1" applyFont="1" applyFill="1" applyAlignment="1"/>
    <xf numFmtId="0" fontId="16" fillId="0" borderId="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44" fontId="1" fillId="0" borderId="11" xfId="1" applyFont="1" applyFill="1" applyBorder="1" applyAlignment="1" applyProtection="1">
      <alignment horizontal="center" vertical="center"/>
      <protection locked="0"/>
    </xf>
    <xf numFmtId="1" fontId="1" fillId="0" borderId="9" xfId="0" applyNumberFormat="1" applyFont="1" applyFill="1" applyBorder="1" applyAlignment="1" applyProtection="1">
      <alignment horizontal="center" vertical="center"/>
      <protection locked="0"/>
    </xf>
    <xf numFmtId="1" fontId="2" fillId="0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18" fillId="0" borderId="15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6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0" fontId="5" fillId="0" borderId="6" xfId="1" applyNumberFormat="1" applyFont="1" applyFill="1" applyBorder="1" applyAlignment="1">
      <alignment horizontal="center" vertical="center"/>
    </xf>
    <xf numFmtId="169" fontId="5" fillId="0" borderId="6" xfId="1" applyNumberFormat="1" applyFont="1" applyFill="1" applyBorder="1" applyAlignment="1">
      <alignment horizontal="center" vertical="center"/>
    </xf>
    <xf numFmtId="169" fontId="5" fillId="0" borderId="1" xfId="1" applyNumberFormat="1" applyFont="1" applyFill="1" applyBorder="1" applyAlignment="1">
      <alignment horizontal="center" vertical="center"/>
    </xf>
    <xf numFmtId="169" fontId="7" fillId="0" borderId="27" xfId="1" applyNumberFormat="1" applyFont="1" applyFill="1" applyBorder="1" applyAlignment="1">
      <alignment horizontal="center" vertical="center"/>
    </xf>
    <xf numFmtId="169" fontId="20" fillId="0" borderId="26" xfId="1" applyNumberFormat="1" applyFont="1" applyFill="1" applyBorder="1" applyAlignment="1">
      <alignment horizontal="center" vertical="center"/>
    </xf>
    <xf numFmtId="166" fontId="5" fillId="0" borderId="3" xfId="1" applyNumberFormat="1" applyFont="1" applyFill="1" applyBorder="1" applyAlignment="1">
      <alignment horizontal="center" vertical="center"/>
    </xf>
    <xf numFmtId="165" fontId="5" fillId="0" borderId="4" xfId="1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64" fontId="13" fillId="0" borderId="3" xfId="1" applyNumberFormat="1" applyFont="1" applyFill="1" applyBorder="1" applyAlignment="1">
      <alignment horizontal="center" vertical="center"/>
    </xf>
    <xf numFmtId="164" fontId="5" fillId="0" borderId="3" xfId="1" applyNumberFormat="1" applyFont="1" applyFill="1" applyBorder="1" applyAlignment="1">
      <alignment horizontal="center" vertical="center"/>
    </xf>
    <xf numFmtId="165" fontId="5" fillId="0" borderId="6" xfId="1" applyNumberFormat="1" applyFont="1" applyFill="1" applyBorder="1" applyAlignment="1">
      <alignment horizontal="center" vertical="center"/>
    </xf>
    <xf numFmtId="1" fontId="5" fillId="0" borderId="16" xfId="0" applyNumberFormat="1" applyFont="1" applyFill="1" applyBorder="1" applyAlignment="1">
      <alignment horizontal="center" vertical="center"/>
    </xf>
    <xf numFmtId="1" fontId="5" fillId="0" borderId="17" xfId="0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2" fillId="0" borderId="18" xfId="0" applyFont="1" applyFill="1" applyBorder="1" applyAlignment="1">
      <alignment horizontal="center" vertical="center"/>
    </xf>
    <xf numFmtId="164" fontId="12" fillId="0" borderId="19" xfId="0" applyNumberFormat="1" applyFont="1" applyFill="1" applyBorder="1" applyAlignment="1">
      <alignment horizontal="center" vertical="center"/>
    </xf>
    <xf numFmtId="164" fontId="12" fillId="0" borderId="18" xfId="0" applyNumberFormat="1" applyFont="1" applyFill="1" applyBorder="1" applyAlignment="1">
      <alignment horizontal="center" vertical="center"/>
    </xf>
    <xf numFmtId="1" fontId="12" fillId="0" borderId="18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1" fillId="0" borderId="16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168" fontId="2" fillId="0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9" xfId="0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3" xfId="0" applyFill="1" applyBorder="1" applyAlignment="1"/>
    <xf numFmtId="166" fontId="0" fillId="0" borderId="18" xfId="0" applyNumberFormat="1" applyFill="1" applyBorder="1" applyAlignment="1"/>
    <xf numFmtId="0" fontId="0" fillId="0" borderId="6" xfId="0" applyFill="1" applyBorder="1" applyAlignment="1"/>
    <xf numFmtId="0" fontId="0" fillId="0" borderId="23" xfId="0" applyFill="1" applyBorder="1" applyAlignment="1"/>
    <xf numFmtId="166" fontId="0" fillId="0" borderId="24" xfId="0" applyNumberFormat="1" applyFill="1" applyBorder="1" applyAlignment="1"/>
    <xf numFmtId="0" fontId="0" fillId="0" borderId="25" xfId="0" applyFill="1" applyBorder="1" applyAlignment="1"/>
    <xf numFmtId="0" fontId="0" fillId="0" borderId="9" xfId="0" applyFill="1" applyBorder="1" applyAlignment="1"/>
    <xf numFmtId="166" fontId="0" fillId="0" borderId="7" xfId="0" applyNumberFormat="1" applyFill="1" applyBorder="1" applyAlignment="1"/>
    <xf numFmtId="0" fontId="0" fillId="0" borderId="13" xfId="0" applyFill="1" applyBorder="1" applyAlignment="1"/>
    <xf numFmtId="169" fontId="17" fillId="0" borderId="0" xfId="0" applyNumberFormat="1" applyFont="1" applyFill="1" applyAlignment="1"/>
    <xf numFmtId="0" fontId="14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4" fillId="2" borderId="0" xfId="0" applyFont="1" applyFill="1" applyAlignment="1"/>
    <xf numFmtId="0" fontId="0" fillId="2" borderId="0" xfId="0" applyFill="1" applyAlignment="1"/>
    <xf numFmtId="169" fontId="0" fillId="0" borderId="0" xfId="0" applyNumberFormat="1" applyFont="1" applyFill="1" applyAlignment="1">
      <alignment horizontal="center"/>
    </xf>
    <xf numFmtId="169" fontId="0" fillId="0" borderId="0" xfId="0" applyNumberFormat="1" applyFont="1" applyFill="1" applyAlignment="1"/>
    <xf numFmtId="0" fontId="18" fillId="0" borderId="0" xfId="0" applyFont="1" applyAlignment="1">
      <alignment horizontal="center"/>
    </xf>
    <xf numFmtId="0" fontId="23" fillId="0" borderId="0" xfId="0" applyFont="1"/>
    <xf numFmtId="171" fontId="23" fillId="0" borderId="0" xfId="0" applyNumberFormat="1" applyFont="1"/>
    <xf numFmtId="0" fontId="0" fillId="0" borderId="3" xfId="0" applyBorder="1"/>
    <xf numFmtId="0" fontId="0" fillId="0" borderId="6" xfId="0" applyBorder="1"/>
    <xf numFmtId="0" fontId="0" fillId="0" borderId="23" xfId="0" applyBorder="1"/>
    <xf numFmtId="0" fontId="0" fillId="0" borderId="25" xfId="0" applyBorder="1"/>
    <xf numFmtId="0" fontId="0" fillId="0" borderId="9" xfId="0" applyBorder="1"/>
    <xf numFmtId="0" fontId="0" fillId="0" borderId="13" xfId="0" applyBorder="1"/>
    <xf numFmtId="0" fontId="0" fillId="0" borderId="0" xfId="0" applyFill="1" applyBorder="1" applyAlignment="1"/>
    <xf numFmtId="0" fontId="23" fillId="0" borderId="0" xfId="0" applyFont="1" applyBorder="1"/>
    <xf numFmtId="0" fontId="23" fillId="0" borderId="0" xfId="0" applyFont="1" applyBorder="1" applyAlignment="1">
      <alignment wrapText="1"/>
    </xf>
    <xf numFmtId="0" fontId="23" fillId="0" borderId="0" xfId="0" applyFont="1" applyBorder="1" applyAlignment="1">
      <alignment horizontal="center" wrapText="1"/>
    </xf>
    <xf numFmtId="6" fontId="23" fillId="0" borderId="0" xfId="0" applyNumberFormat="1" applyFont="1" applyBorder="1"/>
    <xf numFmtId="0" fontId="23" fillId="0" borderId="0" xfId="0" applyFont="1" applyBorder="1" applyAlignment="1"/>
    <xf numFmtId="172" fontId="23" fillId="0" borderId="0" xfId="0" applyNumberFormat="1" applyFont="1" applyBorder="1" applyAlignment="1">
      <alignment wrapText="1"/>
    </xf>
    <xf numFmtId="9" fontId="23" fillId="0" borderId="0" xfId="0" applyNumberFormat="1" applyFont="1" applyBorder="1" applyAlignment="1">
      <alignment wrapText="1"/>
    </xf>
    <xf numFmtId="0" fontId="23" fillId="0" borderId="0" xfId="0" applyFont="1" applyBorder="1" applyAlignment="1">
      <alignment horizontal="right"/>
    </xf>
    <xf numFmtId="172" fontId="12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5" fillId="0" borderId="1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1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169" fontId="1" fillId="0" borderId="40" xfId="1" applyNumberFormat="1" applyFont="1" applyFill="1" applyBorder="1" applyAlignment="1" applyProtection="1">
      <alignment horizontal="center" vertical="center" wrapText="1"/>
      <protection locked="0"/>
    </xf>
    <xf numFmtId="1" fontId="5" fillId="2" borderId="16" xfId="0" applyNumberFormat="1" applyFon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0" fillId="0" borderId="46" xfId="0" applyFill="1" applyBorder="1" applyAlignment="1">
      <alignment vertical="center"/>
    </xf>
    <xf numFmtId="0" fontId="0" fillId="0" borderId="47" xfId="0" applyFill="1" applyBorder="1" applyAlignment="1">
      <alignment horizontal="center" vertical="center"/>
    </xf>
    <xf numFmtId="170" fontId="5" fillId="0" borderId="45" xfId="1" applyNumberFormat="1" applyFont="1" applyFill="1" applyBorder="1" applyAlignment="1">
      <alignment horizontal="center" vertical="center"/>
    </xf>
    <xf numFmtId="169" fontId="20" fillId="0" borderId="48" xfId="1" applyNumberFormat="1" applyFont="1" applyFill="1" applyBorder="1" applyAlignment="1">
      <alignment horizontal="center" vertical="center"/>
    </xf>
    <xf numFmtId="1" fontId="5" fillId="0" borderId="46" xfId="0" applyNumberFormat="1" applyFont="1" applyFill="1" applyBorder="1" applyAlignment="1">
      <alignment horizontal="center" vertical="center"/>
    </xf>
    <xf numFmtId="1" fontId="5" fillId="0" borderId="49" xfId="0" applyNumberFormat="1" applyFont="1" applyFill="1" applyBorder="1" applyAlignment="1">
      <alignment horizontal="center" vertical="center"/>
    </xf>
    <xf numFmtId="166" fontId="5" fillId="0" borderId="50" xfId="1" applyNumberFormat="1" applyFont="1" applyFill="1" applyBorder="1" applyAlignment="1">
      <alignment horizontal="center" vertical="center"/>
    </xf>
    <xf numFmtId="170" fontId="5" fillId="0" borderId="44" xfId="1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5" fillId="2" borderId="1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wrapText="1"/>
    </xf>
    <xf numFmtId="164" fontId="0" fillId="0" borderId="0" xfId="0" applyNumberFormat="1"/>
    <xf numFmtId="166" fontId="0" fillId="0" borderId="7" xfId="0" applyNumberFormat="1" applyBorder="1" applyAlignment="1">
      <alignment wrapText="1"/>
    </xf>
    <xf numFmtId="166" fontId="12" fillId="0" borderId="0" xfId="0" applyNumberFormat="1" applyFont="1" applyAlignment="1">
      <alignment wrapText="1"/>
    </xf>
    <xf numFmtId="166" fontId="0" fillId="0" borderId="18" xfId="0" applyNumberFormat="1" applyBorder="1" applyAlignment="1">
      <alignment wrapText="1"/>
    </xf>
    <xf numFmtId="166" fontId="0" fillId="0" borderId="24" xfId="0" applyNumberFormat="1" applyBorder="1" applyAlignment="1">
      <alignment wrapText="1"/>
    </xf>
    <xf numFmtId="9" fontId="15" fillId="0" borderId="42" xfId="0" applyNumberFormat="1" applyFont="1" applyFill="1" applyBorder="1" applyAlignment="1">
      <alignment horizontal="center"/>
    </xf>
    <xf numFmtId="169" fontId="5" fillId="0" borderId="44" xfId="1" applyNumberFormat="1" applyFont="1" applyFill="1" applyBorder="1" applyAlignment="1">
      <alignment horizontal="center" vertical="center"/>
    </xf>
    <xf numFmtId="166" fontId="5" fillId="0" borderId="17" xfId="1" applyNumberFormat="1" applyFont="1" applyFill="1" applyBorder="1" applyAlignment="1">
      <alignment horizontal="center" vertical="center"/>
    </xf>
    <xf numFmtId="165" fontId="5" fillId="0" borderId="16" xfId="1" applyNumberFormat="1" applyFont="1" applyFill="1" applyBorder="1" applyAlignment="1">
      <alignment horizontal="center" vertical="center"/>
    </xf>
    <xf numFmtId="9" fontId="5" fillId="0" borderId="5" xfId="2" applyFont="1" applyFill="1" applyBorder="1" applyAlignment="1">
      <alignment horizontal="center" vertical="center"/>
    </xf>
    <xf numFmtId="164" fontId="13" fillId="0" borderId="17" xfId="1" applyNumberFormat="1" applyFont="1" applyFill="1" applyBorder="1" applyAlignment="1">
      <alignment horizontal="center" vertical="center"/>
    </xf>
    <xf numFmtId="164" fontId="5" fillId="0" borderId="17" xfId="1" applyNumberFormat="1" applyFont="1" applyFill="1" applyBorder="1" applyAlignment="1">
      <alignment horizontal="center" vertical="center"/>
    </xf>
    <xf numFmtId="165" fontId="5" fillId="0" borderId="44" xfId="1" applyNumberFormat="1" applyFont="1" applyFill="1" applyBorder="1" applyAlignment="1">
      <alignment horizontal="center" vertical="center"/>
    </xf>
    <xf numFmtId="9" fontId="5" fillId="0" borderId="1" xfId="2" applyFont="1" applyFill="1" applyBorder="1" applyAlignment="1">
      <alignment horizontal="center" vertical="center"/>
    </xf>
    <xf numFmtId="169" fontId="5" fillId="0" borderId="45" xfId="1" applyNumberFormat="1" applyFont="1" applyFill="1" applyBorder="1" applyAlignment="1">
      <alignment horizontal="center" vertical="center"/>
    </xf>
    <xf numFmtId="169" fontId="5" fillId="0" borderId="47" xfId="1" applyNumberFormat="1" applyFont="1" applyFill="1" applyBorder="1" applyAlignment="1">
      <alignment horizontal="center" vertical="center"/>
    </xf>
    <xf numFmtId="169" fontId="7" fillId="0" borderId="0" xfId="1" applyNumberFormat="1" applyFont="1" applyFill="1" applyBorder="1" applyAlignment="1">
      <alignment horizontal="center" vertical="center"/>
    </xf>
    <xf numFmtId="166" fontId="5" fillId="0" borderId="41" xfId="1" applyNumberFormat="1" applyFont="1" applyFill="1" applyBorder="1" applyAlignment="1">
      <alignment horizontal="center" vertical="center"/>
    </xf>
    <xf numFmtId="165" fontId="5" fillId="0" borderId="42" xfId="1" applyNumberFormat="1" applyFont="1" applyFill="1" applyBorder="1" applyAlignment="1">
      <alignment horizontal="center" vertical="center"/>
    </xf>
    <xf numFmtId="9" fontId="5" fillId="0" borderId="43" xfId="2" applyFont="1" applyFill="1" applyBorder="1" applyAlignment="1">
      <alignment horizontal="center" vertical="center"/>
    </xf>
    <xf numFmtId="164" fontId="13" fillId="0" borderId="41" xfId="1" applyNumberFormat="1" applyFont="1" applyFill="1" applyBorder="1" applyAlignment="1">
      <alignment horizontal="center" vertical="center"/>
    </xf>
    <xf numFmtId="164" fontId="5" fillId="0" borderId="41" xfId="1" applyNumberFormat="1" applyFont="1" applyFill="1" applyBorder="1" applyAlignment="1">
      <alignment horizontal="center" vertical="center"/>
    </xf>
    <xf numFmtId="165" fontId="5" fillId="0" borderId="45" xfId="1" applyNumberFormat="1" applyFont="1" applyFill="1" applyBorder="1" applyAlignment="1">
      <alignment horizontal="center" vertical="center"/>
    </xf>
    <xf numFmtId="169" fontId="5" fillId="0" borderId="12" xfId="1" applyNumberFormat="1" applyFont="1" applyFill="1" applyBorder="1" applyAlignment="1">
      <alignment horizontal="center" vertical="center" wrapText="1"/>
    </xf>
    <xf numFmtId="169" fontId="7" fillId="0" borderId="7" xfId="1" applyNumberFormat="1" applyFont="1" applyFill="1" applyBorder="1" applyAlignment="1">
      <alignment horizontal="center" vertical="center" wrapText="1"/>
    </xf>
    <xf numFmtId="0" fontId="24" fillId="3" borderId="51" xfId="0" applyFont="1" applyFill="1" applyBorder="1" applyAlignment="1">
      <alignment vertical="top"/>
    </xf>
    <xf numFmtId="0" fontId="0" fillId="0" borderId="51" xfId="0" applyBorder="1" applyAlignment="1">
      <alignment vertical="top"/>
    </xf>
    <xf numFmtId="0" fontId="24" fillId="3" borderId="51" xfId="0" applyFont="1" applyFill="1" applyBorder="1" applyAlignment="1">
      <alignment horizontal="left" vertical="top"/>
    </xf>
    <xf numFmtId="0" fontId="0" fillId="0" borderId="51" xfId="0" applyBorder="1" applyAlignment="1">
      <alignment horizontal="left" vertical="top"/>
    </xf>
    <xf numFmtId="0" fontId="24" fillId="3" borderId="52" xfId="0" applyFont="1" applyFill="1" applyBorder="1" applyAlignment="1">
      <alignment vertical="top"/>
    </xf>
    <xf numFmtId="4" fontId="0" fillId="0" borderId="51" xfId="0" applyNumberFormat="1" applyBorder="1" applyAlignment="1">
      <alignment horizontal="right" vertical="top"/>
    </xf>
    <xf numFmtId="2" fontId="0" fillId="0" borderId="51" xfId="0" applyNumberFormat="1" applyBorder="1" applyAlignment="1">
      <alignment horizontal="right" vertical="top"/>
    </xf>
    <xf numFmtId="1" fontId="0" fillId="0" borderId="51" xfId="0" applyNumberFormat="1" applyBorder="1" applyAlignment="1">
      <alignment horizontal="right" vertical="top"/>
    </xf>
    <xf numFmtId="173" fontId="0" fillId="0" borderId="51" xfId="0" applyNumberFormat="1" applyBorder="1" applyAlignment="1">
      <alignment horizontal="right" vertical="top"/>
    </xf>
    <xf numFmtId="3" fontId="0" fillId="0" borderId="51" xfId="0" applyNumberFormat="1" applyBorder="1" applyAlignment="1">
      <alignment horizontal="right" vertical="top"/>
    </xf>
    <xf numFmtId="174" fontId="0" fillId="0" borderId="51" xfId="0" applyNumberFormat="1" applyBorder="1" applyAlignment="1">
      <alignment horizontal="right" vertical="top"/>
    </xf>
    <xf numFmtId="1" fontId="17" fillId="0" borderId="0" xfId="0" applyNumberFormat="1" applyFont="1" applyFill="1" applyAlignment="1">
      <alignment horizontal="center" vertical="center"/>
    </xf>
    <xf numFmtId="1" fontId="8" fillId="0" borderId="10" xfId="0" applyNumberFormat="1" applyFont="1" applyFill="1" applyBorder="1" applyAlignment="1" applyProtection="1">
      <alignment horizontal="center" vertical="center" wrapText="1"/>
      <protection locked="0"/>
    </xf>
    <xf numFmtId="1" fontId="22" fillId="0" borderId="16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/>
    <xf numFmtId="0" fontId="0" fillId="0" borderId="0" xfId="0"/>
    <xf numFmtId="1" fontId="22" fillId="0" borderId="16" xfId="0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166" fontId="0" fillId="0" borderId="4" xfId="0" applyNumberFormat="1" applyBorder="1" applyAlignment="1">
      <alignment wrapText="1"/>
    </xf>
    <xf numFmtId="166" fontId="0" fillId="0" borderId="20" xfId="0" applyNumberFormat="1" applyBorder="1" applyAlignment="1">
      <alignment wrapText="1"/>
    </xf>
    <xf numFmtId="166" fontId="0" fillId="0" borderId="2" xfId="0" applyNumberFormat="1" applyBorder="1" applyAlignment="1">
      <alignment wrapText="1"/>
    </xf>
    <xf numFmtId="166" fontId="0" fillId="0" borderId="28" xfId="0" applyNumberFormat="1" applyBorder="1" applyAlignment="1">
      <alignment wrapText="1"/>
    </xf>
    <xf numFmtId="166" fontId="0" fillId="0" borderId="29" xfId="0" applyNumberFormat="1" applyBorder="1" applyAlignment="1">
      <alignment wrapText="1"/>
    </xf>
    <xf numFmtId="166" fontId="0" fillId="0" borderId="30" xfId="0" applyNumberFormat="1" applyBorder="1" applyAlignment="1">
      <alignment wrapText="1"/>
    </xf>
    <xf numFmtId="166" fontId="0" fillId="0" borderId="10" xfId="0" applyNumberFormat="1" applyBorder="1" applyAlignment="1">
      <alignment wrapText="1"/>
    </xf>
    <xf numFmtId="166" fontId="0" fillId="0" borderId="12" xfId="0" applyNumberFormat="1" applyBorder="1" applyAlignment="1">
      <alignment wrapText="1"/>
    </xf>
    <xf numFmtId="166" fontId="0" fillId="0" borderId="11" xfId="0" applyNumberFormat="1" applyBorder="1" applyAlignment="1">
      <alignment wrapText="1"/>
    </xf>
    <xf numFmtId="166" fontId="12" fillId="0" borderId="9" xfId="0" applyNumberFormat="1" applyFont="1" applyBorder="1" applyAlignment="1">
      <alignment wrapText="1"/>
    </xf>
    <xf numFmtId="166" fontId="12" fillId="0" borderId="7" xfId="0" applyNumberFormat="1" applyFont="1" applyBorder="1" applyAlignment="1">
      <alignment wrapText="1"/>
    </xf>
    <xf numFmtId="166" fontId="12" fillId="0" borderId="11" xfId="0" applyNumberFormat="1" applyFont="1" applyBorder="1" applyAlignment="1">
      <alignment wrapText="1"/>
    </xf>
    <xf numFmtId="0" fontId="11" fillId="0" borderId="4" xfId="0" applyFont="1" applyFill="1" applyBorder="1" applyAlignment="1">
      <alignment horizontal="center"/>
    </xf>
    <xf numFmtId="166" fontId="0" fillId="0" borderId="4" xfId="0" applyNumberFormat="1" applyFill="1" applyBorder="1" applyAlignment="1"/>
    <xf numFmtId="166" fontId="0" fillId="0" borderId="20" xfId="0" applyNumberFormat="1" applyFill="1" applyBorder="1" applyAlignment="1"/>
    <xf numFmtId="166" fontId="0" fillId="0" borderId="2" xfId="0" applyNumberFormat="1" applyFill="1" applyBorder="1" applyAlignment="1"/>
    <xf numFmtId="166" fontId="0" fillId="0" borderId="28" xfId="0" applyNumberFormat="1" applyFill="1" applyBorder="1" applyAlignment="1"/>
    <xf numFmtId="166" fontId="0" fillId="0" borderId="29" xfId="0" applyNumberFormat="1" applyFill="1" applyBorder="1" applyAlignment="1"/>
    <xf numFmtId="166" fontId="0" fillId="0" borderId="30" xfId="0" applyNumberFormat="1" applyFill="1" applyBorder="1" applyAlignment="1"/>
    <xf numFmtId="166" fontId="0" fillId="0" borderId="10" xfId="0" applyNumberFormat="1" applyFill="1" applyBorder="1" applyAlignment="1"/>
    <xf numFmtId="166" fontId="0" fillId="0" borderId="12" xfId="0" applyNumberFormat="1" applyFill="1" applyBorder="1" applyAlignment="1"/>
    <xf numFmtId="166" fontId="0" fillId="0" borderId="11" xfId="0" applyNumberFormat="1" applyFill="1" applyBorder="1" applyAlignment="1"/>
    <xf numFmtId="44" fontId="1" fillId="0" borderId="9" xfId="1" applyFont="1" applyFill="1" applyBorder="1" applyAlignment="1" applyProtection="1">
      <alignment horizontal="center" vertical="center" wrapText="1"/>
      <protection locked="0"/>
    </xf>
    <xf numFmtId="0" fontId="0" fillId="0" borderId="10" xfId="0" applyFill="1" applyBorder="1" applyAlignment="1">
      <alignment horizontal="center" vertical="center" wrapText="1"/>
    </xf>
    <xf numFmtId="44" fontId="1" fillId="0" borderId="13" xfId="1" applyFont="1" applyFill="1" applyBorder="1" applyAlignment="1" applyProtection="1">
      <alignment horizontal="center" vertical="center" wrapText="1"/>
      <protection locked="0"/>
    </xf>
    <xf numFmtId="0" fontId="0" fillId="0" borderId="31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1" fontId="14" fillId="0" borderId="14" xfId="0" applyNumberFormat="1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164" fontId="14" fillId="0" borderId="14" xfId="0" applyNumberFormat="1" applyFont="1" applyFill="1" applyBorder="1" applyAlignment="1">
      <alignment horizontal="center" vertical="center"/>
    </xf>
    <xf numFmtId="164" fontId="14" fillId="0" borderId="7" xfId="0" applyNumberFormat="1" applyFont="1" applyFill="1" applyBorder="1" applyAlignment="1">
      <alignment horizontal="center" vertical="center"/>
    </xf>
    <xf numFmtId="0" fontId="0" fillId="0" borderId="7" xfId="0" applyFill="1" applyBorder="1" applyAlignment="1"/>
    <xf numFmtId="0" fontId="0" fillId="0" borderId="22" xfId="0" applyFill="1" applyBorder="1" applyAlignment="1"/>
    <xf numFmtId="9" fontId="15" fillId="0" borderId="36" xfId="0" applyNumberFormat="1" applyFont="1" applyFill="1" applyBorder="1" applyAlignment="1">
      <alignment horizontal="center"/>
    </xf>
    <xf numFmtId="0" fontId="0" fillId="0" borderId="8" xfId="0" applyFill="1" applyBorder="1" applyAlignment="1"/>
    <xf numFmtId="0" fontId="0" fillId="0" borderId="37" xfId="0" applyFill="1" applyBorder="1" applyAlignment="1"/>
    <xf numFmtId="0" fontId="14" fillId="0" borderId="36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1" fontId="14" fillId="0" borderId="36" xfId="0" applyNumberFormat="1" applyFont="1" applyFill="1" applyBorder="1" applyAlignment="1">
      <alignment horizontal="center"/>
    </xf>
    <xf numFmtId="0" fontId="18" fillId="0" borderId="14" xfId="0" applyFont="1" applyFill="1" applyBorder="1" applyAlignment="1" applyProtection="1">
      <alignment horizontal="center" vertical="center" wrapText="1"/>
      <protection locked="0"/>
    </xf>
    <xf numFmtId="0" fontId="18" fillId="0" borderId="7" xfId="0" applyFont="1" applyFill="1" applyBorder="1" applyAlignment="1" applyProtection="1">
      <alignment horizontal="center" vertical="center" wrapText="1"/>
      <protection locked="0"/>
    </xf>
    <xf numFmtId="0" fontId="18" fillId="0" borderId="22" xfId="0" applyFont="1" applyFill="1" applyBorder="1" applyAlignment="1" applyProtection="1">
      <alignment horizontal="center" vertical="center" wrapText="1"/>
      <protection locked="0"/>
    </xf>
    <xf numFmtId="0" fontId="18" fillId="0" borderId="38" xfId="0" applyFont="1" applyFill="1" applyBorder="1" applyAlignment="1" applyProtection="1">
      <alignment horizontal="center" vertical="center" wrapText="1"/>
      <protection locked="0"/>
    </xf>
    <xf numFmtId="0" fontId="18" fillId="0" borderId="15" xfId="0" applyFont="1" applyFill="1" applyBorder="1" applyAlignment="1" applyProtection="1">
      <alignment horizontal="center" vertical="center" wrapText="1"/>
      <protection locked="0"/>
    </xf>
    <xf numFmtId="0" fontId="18" fillId="0" borderId="39" xfId="0" applyFont="1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/>
    <xf numFmtId="0" fontId="18" fillId="0" borderId="38" xfId="0" applyFont="1" applyFill="1" applyBorder="1" applyAlignment="1" applyProtection="1">
      <alignment horizontal="center" vertical="center"/>
      <protection locked="0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18" fillId="0" borderId="15" xfId="0" applyFont="1" applyFill="1" applyBorder="1" applyAlignment="1">
      <alignment horizontal="center" vertical="center"/>
    </xf>
    <xf numFmtId="0" fontId="18" fillId="0" borderId="39" xfId="0" applyFont="1" applyFill="1" applyBorder="1" applyAlignment="1">
      <alignment horizontal="center" vertical="center"/>
    </xf>
    <xf numFmtId="0" fontId="24" fillId="3" borderId="51" xfId="0" applyFont="1" applyFill="1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51" xfId="0" applyBorder="1" applyAlignment="1">
      <alignment horizontal="right" vertical="top"/>
    </xf>
    <xf numFmtId="0" fontId="24" fillId="3" borderId="53" xfId="0" applyFont="1" applyFill="1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24" fillId="3" borderId="54" xfId="0" applyFont="1" applyFill="1" applyBorder="1" applyAlignment="1">
      <alignment vertical="top"/>
    </xf>
    <xf numFmtId="0" fontId="0" fillId="0" borderId="54" xfId="0" applyBorder="1" applyAlignment="1">
      <alignment vertical="top"/>
    </xf>
    <xf numFmtId="0" fontId="0" fillId="0" borderId="55" xfId="0" applyBorder="1"/>
    <xf numFmtId="0" fontId="0" fillId="0" borderId="54" xfId="0" applyBorder="1"/>
    <xf numFmtId="0" fontId="0" fillId="0" borderId="51" xfId="0" applyBorder="1"/>
  </cellXfs>
  <cellStyles count="4">
    <cellStyle name="Денежный" xfId="1" builtinId="4"/>
    <cellStyle name="Денежный 2" xfId="3" xr:uid="{C9C216A8-E6EE-4770-891B-39E8B9422C10}"/>
    <cellStyle name="Обычный" xfId="0" builtinId="0"/>
    <cellStyle name="Процентный" xfId="2" builtinId="5"/>
  </cellStyles>
  <dxfs count="15">
    <dxf>
      <fill>
        <patternFill>
          <bgColor rgb="FFFF0000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g"/><Relationship Id="rId21" Type="http://schemas.openxmlformats.org/officeDocument/2006/relationships/image" Target="../media/image21.jpg"/><Relationship Id="rId324" Type="http://schemas.openxmlformats.org/officeDocument/2006/relationships/image" Target="../media/image324.jpg"/><Relationship Id="rId170" Type="http://schemas.openxmlformats.org/officeDocument/2006/relationships/image" Target="../media/image170.jpg"/><Relationship Id="rId226" Type="http://schemas.openxmlformats.org/officeDocument/2006/relationships/image" Target="../media/image226.jpg"/><Relationship Id="rId433" Type="http://schemas.openxmlformats.org/officeDocument/2006/relationships/image" Target="../media/image433.jpg"/><Relationship Id="rId268" Type="http://schemas.openxmlformats.org/officeDocument/2006/relationships/image" Target="../media/image268.jpg"/><Relationship Id="rId475" Type="http://schemas.openxmlformats.org/officeDocument/2006/relationships/image" Target="../media/image475.jpg"/><Relationship Id="rId32" Type="http://schemas.openxmlformats.org/officeDocument/2006/relationships/image" Target="../media/image32.jpg"/><Relationship Id="rId74" Type="http://schemas.openxmlformats.org/officeDocument/2006/relationships/image" Target="../media/image74.jpg"/><Relationship Id="rId128" Type="http://schemas.openxmlformats.org/officeDocument/2006/relationships/image" Target="../media/image128.jpg"/><Relationship Id="rId335" Type="http://schemas.openxmlformats.org/officeDocument/2006/relationships/image" Target="../media/image335.jpg"/><Relationship Id="rId377" Type="http://schemas.openxmlformats.org/officeDocument/2006/relationships/image" Target="../media/image377.jpg"/><Relationship Id="rId500" Type="http://schemas.openxmlformats.org/officeDocument/2006/relationships/image" Target="../media/image500.jpg"/><Relationship Id="rId5" Type="http://schemas.openxmlformats.org/officeDocument/2006/relationships/image" Target="../media/image5.jpg"/><Relationship Id="rId181" Type="http://schemas.openxmlformats.org/officeDocument/2006/relationships/image" Target="../media/image181.jpg"/><Relationship Id="rId237" Type="http://schemas.openxmlformats.org/officeDocument/2006/relationships/image" Target="../media/image237.jpg"/><Relationship Id="rId402" Type="http://schemas.openxmlformats.org/officeDocument/2006/relationships/image" Target="../media/image402.jpg"/><Relationship Id="rId279" Type="http://schemas.openxmlformats.org/officeDocument/2006/relationships/image" Target="../media/image279.jpg"/><Relationship Id="rId444" Type="http://schemas.openxmlformats.org/officeDocument/2006/relationships/image" Target="../media/image444.jpg"/><Relationship Id="rId486" Type="http://schemas.openxmlformats.org/officeDocument/2006/relationships/image" Target="../media/image486.jpg"/><Relationship Id="rId43" Type="http://schemas.openxmlformats.org/officeDocument/2006/relationships/image" Target="../media/image43.jpg"/><Relationship Id="rId139" Type="http://schemas.openxmlformats.org/officeDocument/2006/relationships/image" Target="../media/image139.jpg"/><Relationship Id="rId290" Type="http://schemas.openxmlformats.org/officeDocument/2006/relationships/image" Target="../media/image290.jpg"/><Relationship Id="rId304" Type="http://schemas.openxmlformats.org/officeDocument/2006/relationships/image" Target="../media/image304.jpg"/><Relationship Id="rId346" Type="http://schemas.openxmlformats.org/officeDocument/2006/relationships/image" Target="../media/image346.jpg"/><Relationship Id="rId388" Type="http://schemas.openxmlformats.org/officeDocument/2006/relationships/image" Target="../media/image388.jpg"/><Relationship Id="rId511" Type="http://schemas.openxmlformats.org/officeDocument/2006/relationships/image" Target="../media/image511.jpg"/><Relationship Id="rId85" Type="http://schemas.openxmlformats.org/officeDocument/2006/relationships/image" Target="../media/image85.jpg"/><Relationship Id="rId150" Type="http://schemas.openxmlformats.org/officeDocument/2006/relationships/image" Target="../media/image150.jpg"/><Relationship Id="rId192" Type="http://schemas.openxmlformats.org/officeDocument/2006/relationships/image" Target="../media/image192.jpg"/><Relationship Id="rId206" Type="http://schemas.openxmlformats.org/officeDocument/2006/relationships/image" Target="../media/image206.jpg"/><Relationship Id="rId413" Type="http://schemas.openxmlformats.org/officeDocument/2006/relationships/image" Target="../media/image413.jpg"/><Relationship Id="rId248" Type="http://schemas.openxmlformats.org/officeDocument/2006/relationships/image" Target="../media/image248.jpg"/><Relationship Id="rId455" Type="http://schemas.openxmlformats.org/officeDocument/2006/relationships/image" Target="../media/image455.jpg"/><Relationship Id="rId497" Type="http://schemas.openxmlformats.org/officeDocument/2006/relationships/image" Target="../media/image497.jpg"/><Relationship Id="rId12" Type="http://schemas.openxmlformats.org/officeDocument/2006/relationships/image" Target="../media/image12.jpg"/><Relationship Id="rId108" Type="http://schemas.openxmlformats.org/officeDocument/2006/relationships/image" Target="../media/image108.jpg"/><Relationship Id="rId315" Type="http://schemas.openxmlformats.org/officeDocument/2006/relationships/image" Target="../media/image315.jpg"/><Relationship Id="rId357" Type="http://schemas.openxmlformats.org/officeDocument/2006/relationships/image" Target="../media/image357.jpg"/><Relationship Id="rId54" Type="http://schemas.openxmlformats.org/officeDocument/2006/relationships/image" Target="../media/image54.jpg"/><Relationship Id="rId96" Type="http://schemas.openxmlformats.org/officeDocument/2006/relationships/image" Target="../media/image96.jpg"/><Relationship Id="rId161" Type="http://schemas.openxmlformats.org/officeDocument/2006/relationships/image" Target="../media/image161.jpg"/><Relationship Id="rId217" Type="http://schemas.openxmlformats.org/officeDocument/2006/relationships/image" Target="../media/image217.jpg"/><Relationship Id="rId399" Type="http://schemas.openxmlformats.org/officeDocument/2006/relationships/image" Target="../media/image399.jpg"/><Relationship Id="rId259" Type="http://schemas.openxmlformats.org/officeDocument/2006/relationships/image" Target="../media/image259.jpg"/><Relationship Id="rId424" Type="http://schemas.openxmlformats.org/officeDocument/2006/relationships/image" Target="../media/image424.jpg"/><Relationship Id="rId466" Type="http://schemas.openxmlformats.org/officeDocument/2006/relationships/image" Target="../media/image466.jpg"/><Relationship Id="rId23" Type="http://schemas.openxmlformats.org/officeDocument/2006/relationships/image" Target="../media/image23.jpg"/><Relationship Id="rId119" Type="http://schemas.openxmlformats.org/officeDocument/2006/relationships/image" Target="../media/image119.jpg"/><Relationship Id="rId270" Type="http://schemas.openxmlformats.org/officeDocument/2006/relationships/image" Target="../media/image270.jpg"/><Relationship Id="rId326" Type="http://schemas.openxmlformats.org/officeDocument/2006/relationships/image" Target="../media/image326.jpg"/><Relationship Id="rId65" Type="http://schemas.openxmlformats.org/officeDocument/2006/relationships/image" Target="../media/image65.jpg"/><Relationship Id="rId130" Type="http://schemas.openxmlformats.org/officeDocument/2006/relationships/image" Target="../media/image130.jpg"/><Relationship Id="rId368" Type="http://schemas.openxmlformats.org/officeDocument/2006/relationships/image" Target="../media/image368.jpg"/><Relationship Id="rId172" Type="http://schemas.openxmlformats.org/officeDocument/2006/relationships/image" Target="../media/image172.jpg"/><Relationship Id="rId228" Type="http://schemas.openxmlformats.org/officeDocument/2006/relationships/image" Target="../media/image228.jpg"/><Relationship Id="rId435" Type="http://schemas.openxmlformats.org/officeDocument/2006/relationships/image" Target="../media/image435.jpg"/><Relationship Id="rId477" Type="http://schemas.openxmlformats.org/officeDocument/2006/relationships/image" Target="../media/image477.jpg"/><Relationship Id="rId281" Type="http://schemas.openxmlformats.org/officeDocument/2006/relationships/image" Target="../media/image281.jpg"/><Relationship Id="rId337" Type="http://schemas.openxmlformats.org/officeDocument/2006/relationships/image" Target="../media/image337.jpg"/><Relationship Id="rId502" Type="http://schemas.openxmlformats.org/officeDocument/2006/relationships/image" Target="../media/image502.jpg"/><Relationship Id="rId34" Type="http://schemas.openxmlformats.org/officeDocument/2006/relationships/image" Target="../media/image34.jpg"/><Relationship Id="rId76" Type="http://schemas.openxmlformats.org/officeDocument/2006/relationships/image" Target="../media/image76.jpg"/><Relationship Id="rId141" Type="http://schemas.openxmlformats.org/officeDocument/2006/relationships/image" Target="../media/image141.jpg"/><Relationship Id="rId379" Type="http://schemas.openxmlformats.org/officeDocument/2006/relationships/image" Target="../media/image379.jpg"/><Relationship Id="rId7" Type="http://schemas.openxmlformats.org/officeDocument/2006/relationships/image" Target="../media/image7.jpg"/><Relationship Id="rId183" Type="http://schemas.openxmlformats.org/officeDocument/2006/relationships/image" Target="../media/image183.jpg"/><Relationship Id="rId239" Type="http://schemas.openxmlformats.org/officeDocument/2006/relationships/image" Target="../media/image239.jpg"/><Relationship Id="rId390" Type="http://schemas.openxmlformats.org/officeDocument/2006/relationships/image" Target="../media/image390.jpg"/><Relationship Id="rId404" Type="http://schemas.openxmlformats.org/officeDocument/2006/relationships/image" Target="../media/image404.jpg"/><Relationship Id="rId446" Type="http://schemas.openxmlformats.org/officeDocument/2006/relationships/image" Target="../media/image446.jpg"/><Relationship Id="rId250" Type="http://schemas.openxmlformats.org/officeDocument/2006/relationships/image" Target="../media/image250.jpg"/><Relationship Id="rId292" Type="http://schemas.openxmlformats.org/officeDocument/2006/relationships/image" Target="../media/image292.jpg"/><Relationship Id="rId306" Type="http://schemas.openxmlformats.org/officeDocument/2006/relationships/image" Target="../media/image306.jpg"/><Relationship Id="rId488" Type="http://schemas.openxmlformats.org/officeDocument/2006/relationships/image" Target="../media/image488.jpg"/><Relationship Id="rId45" Type="http://schemas.openxmlformats.org/officeDocument/2006/relationships/image" Target="../media/image45.jpg"/><Relationship Id="rId87" Type="http://schemas.openxmlformats.org/officeDocument/2006/relationships/image" Target="../media/image87.jpg"/><Relationship Id="rId110" Type="http://schemas.openxmlformats.org/officeDocument/2006/relationships/image" Target="../media/image110.jpg"/><Relationship Id="rId348" Type="http://schemas.openxmlformats.org/officeDocument/2006/relationships/image" Target="../media/image348.jpg"/><Relationship Id="rId513" Type="http://schemas.openxmlformats.org/officeDocument/2006/relationships/image" Target="../media/image513.jpg"/><Relationship Id="rId152" Type="http://schemas.openxmlformats.org/officeDocument/2006/relationships/image" Target="../media/image152.jpg"/><Relationship Id="rId194" Type="http://schemas.openxmlformats.org/officeDocument/2006/relationships/image" Target="../media/image194.jpg"/><Relationship Id="rId208" Type="http://schemas.openxmlformats.org/officeDocument/2006/relationships/image" Target="../media/image208.jpg"/><Relationship Id="rId415" Type="http://schemas.openxmlformats.org/officeDocument/2006/relationships/image" Target="../media/image415.jpg"/><Relationship Id="rId457" Type="http://schemas.openxmlformats.org/officeDocument/2006/relationships/image" Target="../media/image457.jpg"/><Relationship Id="rId261" Type="http://schemas.openxmlformats.org/officeDocument/2006/relationships/image" Target="../media/image261.jpg"/><Relationship Id="rId499" Type="http://schemas.openxmlformats.org/officeDocument/2006/relationships/image" Target="../media/image499.jpg"/><Relationship Id="rId14" Type="http://schemas.openxmlformats.org/officeDocument/2006/relationships/image" Target="../media/image14.jpg"/><Relationship Id="rId56" Type="http://schemas.openxmlformats.org/officeDocument/2006/relationships/image" Target="../media/image56.jpg"/><Relationship Id="rId317" Type="http://schemas.openxmlformats.org/officeDocument/2006/relationships/image" Target="../media/image317.jpg"/><Relationship Id="rId359" Type="http://schemas.openxmlformats.org/officeDocument/2006/relationships/image" Target="../media/image359.jpg"/><Relationship Id="rId98" Type="http://schemas.openxmlformats.org/officeDocument/2006/relationships/image" Target="../media/image98.jpg"/><Relationship Id="rId121" Type="http://schemas.openxmlformats.org/officeDocument/2006/relationships/image" Target="../media/image121.jpg"/><Relationship Id="rId163" Type="http://schemas.openxmlformats.org/officeDocument/2006/relationships/image" Target="../media/image163.jpg"/><Relationship Id="rId219" Type="http://schemas.openxmlformats.org/officeDocument/2006/relationships/image" Target="../media/image219.jpg"/><Relationship Id="rId370" Type="http://schemas.openxmlformats.org/officeDocument/2006/relationships/image" Target="../media/image370.jpg"/><Relationship Id="rId426" Type="http://schemas.openxmlformats.org/officeDocument/2006/relationships/image" Target="../media/image426.jpg"/><Relationship Id="rId230" Type="http://schemas.openxmlformats.org/officeDocument/2006/relationships/image" Target="../media/image230.jpg"/><Relationship Id="rId468" Type="http://schemas.openxmlformats.org/officeDocument/2006/relationships/image" Target="../media/image468.jpg"/><Relationship Id="rId25" Type="http://schemas.openxmlformats.org/officeDocument/2006/relationships/image" Target="../media/image25.jpg"/><Relationship Id="rId67" Type="http://schemas.openxmlformats.org/officeDocument/2006/relationships/image" Target="../media/image67.jpg"/><Relationship Id="rId272" Type="http://schemas.openxmlformats.org/officeDocument/2006/relationships/image" Target="../media/image272.jpg"/><Relationship Id="rId328" Type="http://schemas.openxmlformats.org/officeDocument/2006/relationships/image" Target="../media/image328.jpg"/><Relationship Id="rId132" Type="http://schemas.openxmlformats.org/officeDocument/2006/relationships/image" Target="../media/image132.jpg"/><Relationship Id="rId174" Type="http://schemas.openxmlformats.org/officeDocument/2006/relationships/image" Target="../media/image174.jpg"/><Relationship Id="rId381" Type="http://schemas.openxmlformats.org/officeDocument/2006/relationships/image" Target="../media/image381.jpg"/><Relationship Id="rId241" Type="http://schemas.openxmlformats.org/officeDocument/2006/relationships/image" Target="../media/image241.jpg"/><Relationship Id="rId437" Type="http://schemas.openxmlformats.org/officeDocument/2006/relationships/image" Target="../media/image437.jpg"/><Relationship Id="rId479" Type="http://schemas.openxmlformats.org/officeDocument/2006/relationships/image" Target="../media/image479.jpg"/><Relationship Id="rId36" Type="http://schemas.openxmlformats.org/officeDocument/2006/relationships/image" Target="../media/image36.jpg"/><Relationship Id="rId283" Type="http://schemas.openxmlformats.org/officeDocument/2006/relationships/image" Target="../media/image283.jpg"/><Relationship Id="rId339" Type="http://schemas.openxmlformats.org/officeDocument/2006/relationships/image" Target="../media/image339.jpg"/><Relationship Id="rId490" Type="http://schemas.openxmlformats.org/officeDocument/2006/relationships/image" Target="../media/image490.jpg"/><Relationship Id="rId504" Type="http://schemas.openxmlformats.org/officeDocument/2006/relationships/image" Target="../media/image504.jpg"/><Relationship Id="rId78" Type="http://schemas.openxmlformats.org/officeDocument/2006/relationships/image" Target="../media/image78.jpg"/><Relationship Id="rId101" Type="http://schemas.openxmlformats.org/officeDocument/2006/relationships/image" Target="../media/image101.jpg"/><Relationship Id="rId143" Type="http://schemas.openxmlformats.org/officeDocument/2006/relationships/image" Target="../media/image143.jpg"/><Relationship Id="rId185" Type="http://schemas.openxmlformats.org/officeDocument/2006/relationships/image" Target="../media/image185.jpg"/><Relationship Id="rId350" Type="http://schemas.openxmlformats.org/officeDocument/2006/relationships/image" Target="../media/image350.jpg"/><Relationship Id="rId406" Type="http://schemas.openxmlformats.org/officeDocument/2006/relationships/image" Target="../media/image406.jpg"/><Relationship Id="rId9" Type="http://schemas.openxmlformats.org/officeDocument/2006/relationships/image" Target="../media/image9.jpg"/><Relationship Id="rId210" Type="http://schemas.openxmlformats.org/officeDocument/2006/relationships/image" Target="../media/image210.jpg"/><Relationship Id="rId392" Type="http://schemas.openxmlformats.org/officeDocument/2006/relationships/image" Target="../media/image392.jpg"/><Relationship Id="rId448" Type="http://schemas.openxmlformats.org/officeDocument/2006/relationships/image" Target="../media/image448.jpg"/><Relationship Id="rId252" Type="http://schemas.openxmlformats.org/officeDocument/2006/relationships/image" Target="../media/image252.jpg"/><Relationship Id="rId294" Type="http://schemas.openxmlformats.org/officeDocument/2006/relationships/image" Target="../media/image294.jpg"/><Relationship Id="rId308" Type="http://schemas.openxmlformats.org/officeDocument/2006/relationships/image" Target="../media/image308.jpg"/><Relationship Id="rId515" Type="http://schemas.openxmlformats.org/officeDocument/2006/relationships/image" Target="../media/image515.jpg"/><Relationship Id="rId47" Type="http://schemas.openxmlformats.org/officeDocument/2006/relationships/image" Target="../media/image47.jpg"/><Relationship Id="rId89" Type="http://schemas.openxmlformats.org/officeDocument/2006/relationships/image" Target="../media/image89.jpg"/><Relationship Id="rId112" Type="http://schemas.openxmlformats.org/officeDocument/2006/relationships/image" Target="../media/image112.jpg"/><Relationship Id="rId154" Type="http://schemas.openxmlformats.org/officeDocument/2006/relationships/image" Target="../media/image154.jpg"/><Relationship Id="rId361" Type="http://schemas.openxmlformats.org/officeDocument/2006/relationships/image" Target="../media/image361.jpg"/><Relationship Id="rId196" Type="http://schemas.openxmlformats.org/officeDocument/2006/relationships/image" Target="../media/image196.jpg"/><Relationship Id="rId417" Type="http://schemas.openxmlformats.org/officeDocument/2006/relationships/image" Target="../media/image417.jpg"/><Relationship Id="rId459" Type="http://schemas.openxmlformats.org/officeDocument/2006/relationships/image" Target="../media/image459.jpg"/><Relationship Id="rId16" Type="http://schemas.openxmlformats.org/officeDocument/2006/relationships/image" Target="../media/image16.jpg"/><Relationship Id="rId221" Type="http://schemas.openxmlformats.org/officeDocument/2006/relationships/image" Target="../media/image221.jpg"/><Relationship Id="rId263" Type="http://schemas.openxmlformats.org/officeDocument/2006/relationships/image" Target="../media/image263.jpg"/><Relationship Id="rId319" Type="http://schemas.openxmlformats.org/officeDocument/2006/relationships/image" Target="../media/image319.jpg"/><Relationship Id="rId470" Type="http://schemas.openxmlformats.org/officeDocument/2006/relationships/image" Target="../media/image470.jpg"/><Relationship Id="rId58" Type="http://schemas.openxmlformats.org/officeDocument/2006/relationships/image" Target="../media/image58.jpg"/><Relationship Id="rId123" Type="http://schemas.openxmlformats.org/officeDocument/2006/relationships/image" Target="../media/image123.jpg"/><Relationship Id="rId330" Type="http://schemas.openxmlformats.org/officeDocument/2006/relationships/image" Target="../media/image330.jpg"/><Relationship Id="rId165" Type="http://schemas.openxmlformats.org/officeDocument/2006/relationships/image" Target="../media/image165.jpg"/><Relationship Id="rId372" Type="http://schemas.openxmlformats.org/officeDocument/2006/relationships/image" Target="../media/image372.jpg"/><Relationship Id="rId428" Type="http://schemas.openxmlformats.org/officeDocument/2006/relationships/image" Target="../media/image428.jpg"/><Relationship Id="rId232" Type="http://schemas.openxmlformats.org/officeDocument/2006/relationships/image" Target="../media/image232.jpg"/><Relationship Id="rId274" Type="http://schemas.openxmlformats.org/officeDocument/2006/relationships/image" Target="../media/image274.jpg"/><Relationship Id="rId481" Type="http://schemas.openxmlformats.org/officeDocument/2006/relationships/image" Target="../media/image481.jpg"/><Relationship Id="rId27" Type="http://schemas.openxmlformats.org/officeDocument/2006/relationships/image" Target="../media/image27.jpg"/><Relationship Id="rId69" Type="http://schemas.openxmlformats.org/officeDocument/2006/relationships/image" Target="../media/image69.jpg"/><Relationship Id="rId134" Type="http://schemas.openxmlformats.org/officeDocument/2006/relationships/image" Target="../media/image134.jpg"/><Relationship Id="rId80" Type="http://schemas.openxmlformats.org/officeDocument/2006/relationships/image" Target="../media/image80.jpg"/><Relationship Id="rId176" Type="http://schemas.openxmlformats.org/officeDocument/2006/relationships/image" Target="../media/image176.jpg"/><Relationship Id="rId341" Type="http://schemas.openxmlformats.org/officeDocument/2006/relationships/image" Target="../media/image341.jpg"/><Relationship Id="rId383" Type="http://schemas.openxmlformats.org/officeDocument/2006/relationships/image" Target="../media/image383.jpg"/><Relationship Id="rId439" Type="http://schemas.openxmlformats.org/officeDocument/2006/relationships/image" Target="../media/image439.jpg"/><Relationship Id="rId201" Type="http://schemas.openxmlformats.org/officeDocument/2006/relationships/image" Target="../media/image201.jpg"/><Relationship Id="rId243" Type="http://schemas.openxmlformats.org/officeDocument/2006/relationships/image" Target="../media/image243.jpg"/><Relationship Id="rId285" Type="http://schemas.openxmlformats.org/officeDocument/2006/relationships/image" Target="../media/image285.jpg"/><Relationship Id="rId450" Type="http://schemas.openxmlformats.org/officeDocument/2006/relationships/image" Target="../media/image450.jpg"/><Relationship Id="rId506" Type="http://schemas.openxmlformats.org/officeDocument/2006/relationships/image" Target="../media/image506.jpg"/><Relationship Id="rId38" Type="http://schemas.openxmlformats.org/officeDocument/2006/relationships/image" Target="../media/image38.jpg"/><Relationship Id="rId103" Type="http://schemas.openxmlformats.org/officeDocument/2006/relationships/image" Target="../media/image103.jpg"/><Relationship Id="rId310" Type="http://schemas.openxmlformats.org/officeDocument/2006/relationships/image" Target="../media/image310.jpg"/><Relationship Id="rId492" Type="http://schemas.openxmlformats.org/officeDocument/2006/relationships/image" Target="../media/image492.jpg"/><Relationship Id="rId91" Type="http://schemas.openxmlformats.org/officeDocument/2006/relationships/image" Target="../media/image91.jpg"/><Relationship Id="rId145" Type="http://schemas.openxmlformats.org/officeDocument/2006/relationships/image" Target="../media/image145.jpg"/><Relationship Id="rId187" Type="http://schemas.openxmlformats.org/officeDocument/2006/relationships/image" Target="../media/image187.jpg"/><Relationship Id="rId352" Type="http://schemas.openxmlformats.org/officeDocument/2006/relationships/image" Target="../media/image352.jpg"/><Relationship Id="rId394" Type="http://schemas.openxmlformats.org/officeDocument/2006/relationships/image" Target="../media/image394.jpg"/><Relationship Id="rId408" Type="http://schemas.openxmlformats.org/officeDocument/2006/relationships/image" Target="../media/image408.jpg"/><Relationship Id="rId212" Type="http://schemas.openxmlformats.org/officeDocument/2006/relationships/image" Target="../media/image212.jpg"/><Relationship Id="rId254" Type="http://schemas.openxmlformats.org/officeDocument/2006/relationships/image" Target="../media/image254.jpg"/><Relationship Id="rId49" Type="http://schemas.openxmlformats.org/officeDocument/2006/relationships/image" Target="../media/image49.jpg"/><Relationship Id="rId114" Type="http://schemas.openxmlformats.org/officeDocument/2006/relationships/image" Target="../media/image114.jpg"/><Relationship Id="rId296" Type="http://schemas.openxmlformats.org/officeDocument/2006/relationships/image" Target="../media/image296.jpg"/><Relationship Id="rId461" Type="http://schemas.openxmlformats.org/officeDocument/2006/relationships/image" Target="../media/image461.jpg"/><Relationship Id="rId517" Type="http://schemas.openxmlformats.org/officeDocument/2006/relationships/image" Target="../media/image517.jpg"/><Relationship Id="rId60" Type="http://schemas.openxmlformats.org/officeDocument/2006/relationships/image" Target="../media/image60.jpg"/><Relationship Id="rId156" Type="http://schemas.openxmlformats.org/officeDocument/2006/relationships/image" Target="../media/image156.jpg"/><Relationship Id="rId198" Type="http://schemas.openxmlformats.org/officeDocument/2006/relationships/image" Target="../media/image198.jpg"/><Relationship Id="rId321" Type="http://schemas.openxmlformats.org/officeDocument/2006/relationships/image" Target="../media/image321.jpg"/><Relationship Id="rId363" Type="http://schemas.openxmlformats.org/officeDocument/2006/relationships/image" Target="../media/image363.jpg"/><Relationship Id="rId419" Type="http://schemas.openxmlformats.org/officeDocument/2006/relationships/image" Target="../media/image419.jpg"/><Relationship Id="rId223" Type="http://schemas.openxmlformats.org/officeDocument/2006/relationships/image" Target="../media/image223.jpg"/><Relationship Id="rId430" Type="http://schemas.openxmlformats.org/officeDocument/2006/relationships/image" Target="../media/image430.jpg"/><Relationship Id="rId18" Type="http://schemas.openxmlformats.org/officeDocument/2006/relationships/image" Target="../media/image18.jpg"/><Relationship Id="rId265" Type="http://schemas.openxmlformats.org/officeDocument/2006/relationships/image" Target="../media/image265.jpg"/><Relationship Id="rId472" Type="http://schemas.openxmlformats.org/officeDocument/2006/relationships/image" Target="../media/image472.jpg"/><Relationship Id="rId125" Type="http://schemas.openxmlformats.org/officeDocument/2006/relationships/image" Target="../media/image125.jpg"/><Relationship Id="rId167" Type="http://schemas.openxmlformats.org/officeDocument/2006/relationships/image" Target="../media/image167.jpg"/><Relationship Id="rId332" Type="http://schemas.openxmlformats.org/officeDocument/2006/relationships/image" Target="../media/image332.jpg"/><Relationship Id="rId374" Type="http://schemas.openxmlformats.org/officeDocument/2006/relationships/image" Target="../media/image374.jpg"/><Relationship Id="rId71" Type="http://schemas.openxmlformats.org/officeDocument/2006/relationships/image" Target="../media/image71.jpg"/><Relationship Id="rId234" Type="http://schemas.openxmlformats.org/officeDocument/2006/relationships/image" Target="../media/image234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276" Type="http://schemas.openxmlformats.org/officeDocument/2006/relationships/image" Target="../media/image276.jpg"/><Relationship Id="rId441" Type="http://schemas.openxmlformats.org/officeDocument/2006/relationships/image" Target="../media/image441.jpg"/><Relationship Id="rId483" Type="http://schemas.openxmlformats.org/officeDocument/2006/relationships/image" Target="../media/image483.jpg"/><Relationship Id="rId40" Type="http://schemas.openxmlformats.org/officeDocument/2006/relationships/image" Target="../media/image40.jpg"/><Relationship Id="rId136" Type="http://schemas.openxmlformats.org/officeDocument/2006/relationships/image" Target="../media/image136.jpg"/><Relationship Id="rId178" Type="http://schemas.openxmlformats.org/officeDocument/2006/relationships/image" Target="../media/image178.jpg"/><Relationship Id="rId301" Type="http://schemas.openxmlformats.org/officeDocument/2006/relationships/image" Target="../media/image301.jpg"/><Relationship Id="rId343" Type="http://schemas.openxmlformats.org/officeDocument/2006/relationships/image" Target="../media/image343.jpg"/><Relationship Id="rId82" Type="http://schemas.openxmlformats.org/officeDocument/2006/relationships/image" Target="../media/image82.jpg"/><Relationship Id="rId203" Type="http://schemas.openxmlformats.org/officeDocument/2006/relationships/image" Target="../media/image203.jpg"/><Relationship Id="rId385" Type="http://schemas.openxmlformats.org/officeDocument/2006/relationships/image" Target="../media/image385.jpg"/><Relationship Id="rId245" Type="http://schemas.openxmlformats.org/officeDocument/2006/relationships/image" Target="../media/image245.jpg"/><Relationship Id="rId287" Type="http://schemas.openxmlformats.org/officeDocument/2006/relationships/image" Target="../media/image287.jpg"/><Relationship Id="rId410" Type="http://schemas.openxmlformats.org/officeDocument/2006/relationships/image" Target="../media/image410.jpg"/><Relationship Id="rId452" Type="http://schemas.openxmlformats.org/officeDocument/2006/relationships/image" Target="../media/image452.jpg"/><Relationship Id="rId494" Type="http://schemas.openxmlformats.org/officeDocument/2006/relationships/image" Target="../media/image494.jpg"/><Relationship Id="rId508" Type="http://schemas.openxmlformats.org/officeDocument/2006/relationships/image" Target="../media/image508.jpg"/><Relationship Id="rId105" Type="http://schemas.openxmlformats.org/officeDocument/2006/relationships/image" Target="../media/image105.jpg"/><Relationship Id="rId147" Type="http://schemas.openxmlformats.org/officeDocument/2006/relationships/image" Target="../media/image147.jpg"/><Relationship Id="rId312" Type="http://schemas.openxmlformats.org/officeDocument/2006/relationships/image" Target="../media/image312.jpg"/><Relationship Id="rId354" Type="http://schemas.openxmlformats.org/officeDocument/2006/relationships/image" Target="../media/image354.jpg"/><Relationship Id="rId51" Type="http://schemas.openxmlformats.org/officeDocument/2006/relationships/image" Target="../media/image51.jpg"/><Relationship Id="rId93" Type="http://schemas.openxmlformats.org/officeDocument/2006/relationships/image" Target="../media/image93.jpg"/><Relationship Id="rId189" Type="http://schemas.openxmlformats.org/officeDocument/2006/relationships/image" Target="../media/image189.jpg"/><Relationship Id="rId396" Type="http://schemas.openxmlformats.org/officeDocument/2006/relationships/image" Target="../media/image396.jpg"/><Relationship Id="rId214" Type="http://schemas.openxmlformats.org/officeDocument/2006/relationships/image" Target="../media/image214.jpg"/><Relationship Id="rId256" Type="http://schemas.openxmlformats.org/officeDocument/2006/relationships/image" Target="../media/image256.jpg"/><Relationship Id="rId298" Type="http://schemas.openxmlformats.org/officeDocument/2006/relationships/image" Target="../media/image298.jpg"/><Relationship Id="rId421" Type="http://schemas.openxmlformats.org/officeDocument/2006/relationships/image" Target="../media/image421.jpg"/><Relationship Id="rId463" Type="http://schemas.openxmlformats.org/officeDocument/2006/relationships/image" Target="../media/image463.jpg"/><Relationship Id="rId116" Type="http://schemas.openxmlformats.org/officeDocument/2006/relationships/image" Target="../media/image116.jpg"/><Relationship Id="rId158" Type="http://schemas.openxmlformats.org/officeDocument/2006/relationships/image" Target="../media/image158.jpg"/><Relationship Id="rId323" Type="http://schemas.openxmlformats.org/officeDocument/2006/relationships/image" Target="../media/image323.jpg"/><Relationship Id="rId20" Type="http://schemas.openxmlformats.org/officeDocument/2006/relationships/image" Target="../media/image20.jpg"/><Relationship Id="rId62" Type="http://schemas.openxmlformats.org/officeDocument/2006/relationships/image" Target="../media/image62.jpg"/><Relationship Id="rId365" Type="http://schemas.openxmlformats.org/officeDocument/2006/relationships/image" Target="../media/image365.jpg"/><Relationship Id="rId225" Type="http://schemas.openxmlformats.org/officeDocument/2006/relationships/image" Target="../media/image225.jpg"/><Relationship Id="rId267" Type="http://schemas.openxmlformats.org/officeDocument/2006/relationships/image" Target="../media/image267.jpg"/><Relationship Id="rId432" Type="http://schemas.openxmlformats.org/officeDocument/2006/relationships/image" Target="../media/image432.jpg"/><Relationship Id="rId474" Type="http://schemas.openxmlformats.org/officeDocument/2006/relationships/image" Target="../media/image474.jpg"/><Relationship Id="rId127" Type="http://schemas.openxmlformats.org/officeDocument/2006/relationships/image" Target="../media/image127.jpg"/><Relationship Id="rId31" Type="http://schemas.openxmlformats.org/officeDocument/2006/relationships/image" Target="../media/image31.jpg"/><Relationship Id="rId73" Type="http://schemas.openxmlformats.org/officeDocument/2006/relationships/image" Target="../media/image73.jpg"/><Relationship Id="rId169" Type="http://schemas.openxmlformats.org/officeDocument/2006/relationships/image" Target="../media/image169.jpg"/><Relationship Id="rId334" Type="http://schemas.openxmlformats.org/officeDocument/2006/relationships/image" Target="../media/image334.jpg"/><Relationship Id="rId376" Type="http://schemas.openxmlformats.org/officeDocument/2006/relationships/image" Target="../media/image376.jpg"/><Relationship Id="rId4" Type="http://schemas.openxmlformats.org/officeDocument/2006/relationships/image" Target="../media/image4.jpg"/><Relationship Id="rId180" Type="http://schemas.openxmlformats.org/officeDocument/2006/relationships/image" Target="../media/image180.jpg"/><Relationship Id="rId236" Type="http://schemas.openxmlformats.org/officeDocument/2006/relationships/image" Target="../media/image236.jpg"/><Relationship Id="rId278" Type="http://schemas.openxmlformats.org/officeDocument/2006/relationships/image" Target="../media/image278.jpg"/><Relationship Id="rId401" Type="http://schemas.openxmlformats.org/officeDocument/2006/relationships/image" Target="../media/image401.jpg"/><Relationship Id="rId443" Type="http://schemas.openxmlformats.org/officeDocument/2006/relationships/image" Target="../media/image443.jpg"/><Relationship Id="rId303" Type="http://schemas.openxmlformats.org/officeDocument/2006/relationships/image" Target="../media/image303.jpg"/><Relationship Id="rId485" Type="http://schemas.openxmlformats.org/officeDocument/2006/relationships/image" Target="../media/image485.jpg"/><Relationship Id="rId42" Type="http://schemas.openxmlformats.org/officeDocument/2006/relationships/image" Target="../media/image42.jpg"/><Relationship Id="rId84" Type="http://schemas.openxmlformats.org/officeDocument/2006/relationships/image" Target="../media/image84.jpg"/><Relationship Id="rId138" Type="http://schemas.openxmlformats.org/officeDocument/2006/relationships/image" Target="../media/image138.jpg"/><Relationship Id="rId345" Type="http://schemas.openxmlformats.org/officeDocument/2006/relationships/image" Target="../media/image345.jpg"/><Relationship Id="rId387" Type="http://schemas.openxmlformats.org/officeDocument/2006/relationships/image" Target="../media/image387.jpg"/><Relationship Id="rId510" Type="http://schemas.openxmlformats.org/officeDocument/2006/relationships/image" Target="../media/image510.jpg"/><Relationship Id="rId191" Type="http://schemas.openxmlformats.org/officeDocument/2006/relationships/image" Target="../media/image191.jpg"/><Relationship Id="rId205" Type="http://schemas.openxmlformats.org/officeDocument/2006/relationships/image" Target="../media/image205.jpg"/><Relationship Id="rId247" Type="http://schemas.openxmlformats.org/officeDocument/2006/relationships/image" Target="../media/image247.jpg"/><Relationship Id="rId412" Type="http://schemas.openxmlformats.org/officeDocument/2006/relationships/image" Target="../media/image412.jpg"/><Relationship Id="rId107" Type="http://schemas.openxmlformats.org/officeDocument/2006/relationships/image" Target="../media/image107.jpg"/><Relationship Id="rId289" Type="http://schemas.openxmlformats.org/officeDocument/2006/relationships/image" Target="../media/image289.jpg"/><Relationship Id="rId454" Type="http://schemas.openxmlformats.org/officeDocument/2006/relationships/image" Target="../media/image454.jpg"/><Relationship Id="rId496" Type="http://schemas.openxmlformats.org/officeDocument/2006/relationships/image" Target="../media/image496.jpg"/><Relationship Id="rId11" Type="http://schemas.openxmlformats.org/officeDocument/2006/relationships/image" Target="../media/image11.jpg"/><Relationship Id="rId53" Type="http://schemas.openxmlformats.org/officeDocument/2006/relationships/image" Target="../media/image53.jpg"/><Relationship Id="rId149" Type="http://schemas.openxmlformats.org/officeDocument/2006/relationships/image" Target="../media/image149.jpg"/><Relationship Id="rId314" Type="http://schemas.openxmlformats.org/officeDocument/2006/relationships/image" Target="../media/image314.jpg"/><Relationship Id="rId356" Type="http://schemas.openxmlformats.org/officeDocument/2006/relationships/image" Target="../media/image356.jpg"/><Relationship Id="rId398" Type="http://schemas.openxmlformats.org/officeDocument/2006/relationships/image" Target="../media/image398.jpg"/><Relationship Id="rId95" Type="http://schemas.openxmlformats.org/officeDocument/2006/relationships/image" Target="../media/image95.jpg"/><Relationship Id="rId160" Type="http://schemas.openxmlformats.org/officeDocument/2006/relationships/image" Target="../media/image160.jpg"/><Relationship Id="rId216" Type="http://schemas.openxmlformats.org/officeDocument/2006/relationships/image" Target="../media/image216.jpg"/><Relationship Id="rId423" Type="http://schemas.openxmlformats.org/officeDocument/2006/relationships/image" Target="../media/image423.jpg"/><Relationship Id="rId258" Type="http://schemas.openxmlformats.org/officeDocument/2006/relationships/image" Target="../media/image258.jpg"/><Relationship Id="rId465" Type="http://schemas.openxmlformats.org/officeDocument/2006/relationships/image" Target="../media/image465.jpg"/><Relationship Id="rId22" Type="http://schemas.openxmlformats.org/officeDocument/2006/relationships/image" Target="../media/image22.jpg"/><Relationship Id="rId64" Type="http://schemas.openxmlformats.org/officeDocument/2006/relationships/image" Target="../media/image64.jpg"/><Relationship Id="rId118" Type="http://schemas.openxmlformats.org/officeDocument/2006/relationships/image" Target="../media/image118.jpg"/><Relationship Id="rId325" Type="http://schemas.openxmlformats.org/officeDocument/2006/relationships/image" Target="../media/image325.jpg"/><Relationship Id="rId367" Type="http://schemas.openxmlformats.org/officeDocument/2006/relationships/image" Target="../media/image367.jpg"/><Relationship Id="rId171" Type="http://schemas.openxmlformats.org/officeDocument/2006/relationships/image" Target="../media/image171.jpg"/><Relationship Id="rId227" Type="http://schemas.openxmlformats.org/officeDocument/2006/relationships/image" Target="../media/image227.jpg"/><Relationship Id="rId269" Type="http://schemas.openxmlformats.org/officeDocument/2006/relationships/image" Target="../media/image269.jpg"/><Relationship Id="rId434" Type="http://schemas.openxmlformats.org/officeDocument/2006/relationships/image" Target="../media/image434.jpg"/><Relationship Id="rId476" Type="http://schemas.openxmlformats.org/officeDocument/2006/relationships/image" Target="../media/image476.jpg"/><Relationship Id="rId33" Type="http://schemas.openxmlformats.org/officeDocument/2006/relationships/image" Target="../media/image33.jpg"/><Relationship Id="rId129" Type="http://schemas.openxmlformats.org/officeDocument/2006/relationships/image" Target="../media/image129.jpg"/><Relationship Id="rId280" Type="http://schemas.openxmlformats.org/officeDocument/2006/relationships/image" Target="../media/image280.jpg"/><Relationship Id="rId336" Type="http://schemas.openxmlformats.org/officeDocument/2006/relationships/image" Target="../media/image336.jpg"/><Relationship Id="rId501" Type="http://schemas.openxmlformats.org/officeDocument/2006/relationships/image" Target="../media/image501.jpg"/><Relationship Id="rId75" Type="http://schemas.openxmlformats.org/officeDocument/2006/relationships/image" Target="../media/image75.jpg"/><Relationship Id="rId140" Type="http://schemas.openxmlformats.org/officeDocument/2006/relationships/image" Target="../media/image140.jpg"/><Relationship Id="rId182" Type="http://schemas.openxmlformats.org/officeDocument/2006/relationships/image" Target="../media/image182.jpg"/><Relationship Id="rId378" Type="http://schemas.openxmlformats.org/officeDocument/2006/relationships/image" Target="../media/image378.jpg"/><Relationship Id="rId403" Type="http://schemas.openxmlformats.org/officeDocument/2006/relationships/image" Target="../media/image403.jpg"/><Relationship Id="rId6" Type="http://schemas.openxmlformats.org/officeDocument/2006/relationships/image" Target="../media/image6.jpg"/><Relationship Id="rId238" Type="http://schemas.openxmlformats.org/officeDocument/2006/relationships/image" Target="../media/image238.jpg"/><Relationship Id="rId445" Type="http://schemas.openxmlformats.org/officeDocument/2006/relationships/image" Target="../media/image445.jpg"/><Relationship Id="rId487" Type="http://schemas.openxmlformats.org/officeDocument/2006/relationships/image" Target="../media/image487.jpg"/><Relationship Id="rId291" Type="http://schemas.openxmlformats.org/officeDocument/2006/relationships/image" Target="../media/image291.jpg"/><Relationship Id="rId305" Type="http://schemas.openxmlformats.org/officeDocument/2006/relationships/image" Target="../media/image305.jpg"/><Relationship Id="rId347" Type="http://schemas.openxmlformats.org/officeDocument/2006/relationships/image" Target="../media/image347.jpg"/><Relationship Id="rId512" Type="http://schemas.openxmlformats.org/officeDocument/2006/relationships/image" Target="../media/image512.jpg"/><Relationship Id="rId44" Type="http://schemas.openxmlformats.org/officeDocument/2006/relationships/image" Target="../media/image44.jpg"/><Relationship Id="rId86" Type="http://schemas.openxmlformats.org/officeDocument/2006/relationships/image" Target="../media/image86.jpg"/><Relationship Id="rId151" Type="http://schemas.openxmlformats.org/officeDocument/2006/relationships/image" Target="../media/image151.jpg"/><Relationship Id="rId389" Type="http://schemas.openxmlformats.org/officeDocument/2006/relationships/image" Target="../media/image389.jpg"/><Relationship Id="rId193" Type="http://schemas.openxmlformats.org/officeDocument/2006/relationships/image" Target="../media/image193.jpg"/><Relationship Id="rId207" Type="http://schemas.openxmlformats.org/officeDocument/2006/relationships/image" Target="../media/image207.jpg"/><Relationship Id="rId249" Type="http://schemas.openxmlformats.org/officeDocument/2006/relationships/image" Target="../media/image249.jpg"/><Relationship Id="rId414" Type="http://schemas.openxmlformats.org/officeDocument/2006/relationships/image" Target="../media/image414.jpg"/><Relationship Id="rId456" Type="http://schemas.openxmlformats.org/officeDocument/2006/relationships/image" Target="../media/image456.jpg"/><Relationship Id="rId498" Type="http://schemas.openxmlformats.org/officeDocument/2006/relationships/image" Target="../media/image498.jpg"/><Relationship Id="rId13" Type="http://schemas.openxmlformats.org/officeDocument/2006/relationships/image" Target="../media/image13.jpg"/><Relationship Id="rId109" Type="http://schemas.openxmlformats.org/officeDocument/2006/relationships/image" Target="../media/image109.jpg"/><Relationship Id="rId260" Type="http://schemas.openxmlformats.org/officeDocument/2006/relationships/image" Target="../media/image260.jpg"/><Relationship Id="rId316" Type="http://schemas.openxmlformats.org/officeDocument/2006/relationships/image" Target="../media/image316.jpg"/><Relationship Id="rId55" Type="http://schemas.openxmlformats.org/officeDocument/2006/relationships/image" Target="../media/image55.jpg"/><Relationship Id="rId97" Type="http://schemas.openxmlformats.org/officeDocument/2006/relationships/image" Target="../media/image97.jpg"/><Relationship Id="rId120" Type="http://schemas.openxmlformats.org/officeDocument/2006/relationships/image" Target="../media/image120.jpg"/><Relationship Id="rId358" Type="http://schemas.openxmlformats.org/officeDocument/2006/relationships/image" Target="../media/image358.jpg"/><Relationship Id="rId162" Type="http://schemas.openxmlformats.org/officeDocument/2006/relationships/image" Target="../media/image162.jpg"/><Relationship Id="rId218" Type="http://schemas.openxmlformats.org/officeDocument/2006/relationships/image" Target="../media/image218.jpg"/><Relationship Id="rId425" Type="http://schemas.openxmlformats.org/officeDocument/2006/relationships/image" Target="../media/image425.jpg"/><Relationship Id="rId467" Type="http://schemas.openxmlformats.org/officeDocument/2006/relationships/image" Target="../media/image467.jpg"/><Relationship Id="rId271" Type="http://schemas.openxmlformats.org/officeDocument/2006/relationships/image" Target="../media/image271.jpg"/><Relationship Id="rId24" Type="http://schemas.openxmlformats.org/officeDocument/2006/relationships/image" Target="../media/image24.jpg"/><Relationship Id="rId66" Type="http://schemas.openxmlformats.org/officeDocument/2006/relationships/image" Target="../media/image66.jpg"/><Relationship Id="rId131" Type="http://schemas.openxmlformats.org/officeDocument/2006/relationships/image" Target="../media/image131.jpg"/><Relationship Id="rId327" Type="http://schemas.openxmlformats.org/officeDocument/2006/relationships/image" Target="../media/image327.jpg"/><Relationship Id="rId369" Type="http://schemas.openxmlformats.org/officeDocument/2006/relationships/image" Target="../media/image369.jpg"/><Relationship Id="rId173" Type="http://schemas.openxmlformats.org/officeDocument/2006/relationships/image" Target="../media/image173.jpg"/><Relationship Id="rId229" Type="http://schemas.openxmlformats.org/officeDocument/2006/relationships/image" Target="../media/image229.jpg"/><Relationship Id="rId380" Type="http://schemas.openxmlformats.org/officeDocument/2006/relationships/image" Target="../media/image380.jpg"/><Relationship Id="rId436" Type="http://schemas.openxmlformats.org/officeDocument/2006/relationships/image" Target="../media/image436.jpg"/><Relationship Id="rId240" Type="http://schemas.openxmlformats.org/officeDocument/2006/relationships/image" Target="../media/image240.jpg"/><Relationship Id="rId478" Type="http://schemas.openxmlformats.org/officeDocument/2006/relationships/image" Target="../media/image478.jpg"/><Relationship Id="rId35" Type="http://schemas.openxmlformats.org/officeDocument/2006/relationships/image" Target="../media/image35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282" Type="http://schemas.openxmlformats.org/officeDocument/2006/relationships/image" Target="../media/image282.jpg"/><Relationship Id="rId338" Type="http://schemas.openxmlformats.org/officeDocument/2006/relationships/image" Target="../media/image338.jpg"/><Relationship Id="rId503" Type="http://schemas.openxmlformats.org/officeDocument/2006/relationships/image" Target="../media/image503.jpg"/><Relationship Id="rId8" Type="http://schemas.openxmlformats.org/officeDocument/2006/relationships/image" Target="../media/image8.jpg"/><Relationship Id="rId142" Type="http://schemas.openxmlformats.org/officeDocument/2006/relationships/image" Target="../media/image142.jpg"/><Relationship Id="rId184" Type="http://schemas.openxmlformats.org/officeDocument/2006/relationships/image" Target="../media/image184.jpg"/><Relationship Id="rId391" Type="http://schemas.openxmlformats.org/officeDocument/2006/relationships/image" Target="../media/image391.jpg"/><Relationship Id="rId405" Type="http://schemas.openxmlformats.org/officeDocument/2006/relationships/image" Target="../media/image405.jpg"/><Relationship Id="rId447" Type="http://schemas.openxmlformats.org/officeDocument/2006/relationships/image" Target="../media/image447.jpg"/><Relationship Id="rId251" Type="http://schemas.openxmlformats.org/officeDocument/2006/relationships/image" Target="../media/image251.jpg"/><Relationship Id="rId489" Type="http://schemas.openxmlformats.org/officeDocument/2006/relationships/image" Target="../media/image489.jpg"/><Relationship Id="rId46" Type="http://schemas.openxmlformats.org/officeDocument/2006/relationships/image" Target="../media/image46.jpg"/><Relationship Id="rId293" Type="http://schemas.openxmlformats.org/officeDocument/2006/relationships/image" Target="../media/image293.jpg"/><Relationship Id="rId307" Type="http://schemas.openxmlformats.org/officeDocument/2006/relationships/image" Target="../media/image307.jpg"/><Relationship Id="rId349" Type="http://schemas.openxmlformats.org/officeDocument/2006/relationships/image" Target="../media/image349.jpg"/><Relationship Id="rId514" Type="http://schemas.openxmlformats.org/officeDocument/2006/relationships/image" Target="../media/image514.jpg"/><Relationship Id="rId88" Type="http://schemas.openxmlformats.org/officeDocument/2006/relationships/image" Target="../media/image88.jpg"/><Relationship Id="rId111" Type="http://schemas.openxmlformats.org/officeDocument/2006/relationships/image" Target="../media/image111.jpg"/><Relationship Id="rId153" Type="http://schemas.openxmlformats.org/officeDocument/2006/relationships/image" Target="../media/image153.jpg"/><Relationship Id="rId195" Type="http://schemas.openxmlformats.org/officeDocument/2006/relationships/image" Target="../media/image195.jpg"/><Relationship Id="rId209" Type="http://schemas.openxmlformats.org/officeDocument/2006/relationships/image" Target="../media/image209.jpg"/><Relationship Id="rId360" Type="http://schemas.openxmlformats.org/officeDocument/2006/relationships/image" Target="../media/image360.jpg"/><Relationship Id="rId416" Type="http://schemas.openxmlformats.org/officeDocument/2006/relationships/image" Target="../media/image416.jpg"/><Relationship Id="rId220" Type="http://schemas.openxmlformats.org/officeDocument/2006/relationships/image" Target="../media/image220.jpg"/><Relationship Id="rId458" Type="http://schemas.openxmlformats.org/officeDocument/2006/relationships/image" Target="../media/image458.jpg"/><Relationship Id="rId15" Type="http://schemas.openxmlformats.org/officeDocument/2006/relationships/image" Target="../media/image15.jpg"/><Relationship Id="rId57" Type="http://schemas.openxmlformats.org/officeDocument/2006/relationships/image" Target="../media/image57.jpg"/><Relationship Id="rId262" Type="http://schemas.openxmlformats.org/officeDocument/2006/relationships/image" Target="../media/image262.jpg"/><Relationship Id="rId318" Type="http://schemas.openxmlformats.org/officeDocument/2006/relationships/image" Target="../media/image318.jpg"/><Relationship Id="rId99" Type="http://schemas.openxmlformats.org/officeDocument/2006/relationships/image" Target="../media/image99.jpg"/><Relationship Id="rId122" Type="http://schemas.openxmlformats.org/officeDocument/2006/relationships/image" Target="../media/image122.jpg"/><Relationship Id="rId164" Type="http://schemas.openxmlformats.org/officeDocument/2006/relationships/image" Target="../media/image164.jpg"/><Relationship Id="rId371" Type="http://schemas.openxmlformats.org/officeDocument/2006/relationships/image" Target="../media/image371.jpg"/><Relationship Id="rId427" Type="http://schemas.openxmlformats.org/officeDocument/2006/relationships/image" Target="../media/image427.jpg"/><Relationship Id="rId469" Type="http://schemas.openxmlformats.org/officeDocument/2006/relationships/image" Target="../media/image469.jpg"/><Relationship Id="rId26" Type="http://schemas.openxmlformats.org/officeDocument/2006/relationships/image" Target="../media/image26.jpg"/><Relationship Id="rId231" Type="http://schemas.openxmlformats.org/officeDocument/2006/relationships/image" Target="../media/image231.jpg"/><Relationship Id="rId273" Type="http://schemas.openxmlformats.org/officeDocument/2006/relationships/image" Target="../media/image273.jpg"/><Relationship Id="rId329" Type="http://schemas.openxmlformats.org/officeDocument/2006/relationships/image" Target="../media/image329.jpg"/><Relationship Id="rId480" Type="http://schemas.openxmlformats.org/officeDocument/2006/relationships/image" Target="../media/image480.jpg"/><Relationship Id="rId68" Type="http://schemas.openxmlformats.org/officeDocument/2006/relationships/image" Target="../media/image68.jpg"/><Relationship Id="rId133" Type="http://schemas.openxmlformats.org/officeDocument/2006/relationships/image" Target="../media/image133.jpg"/><Relationship Id="rId175" Type="http://schemas.openxmlformats.org/officeDocument/2006/relationships/image" Target="../media/image175.jpg"/><Relationship Id="rId340" Type="http://schemas.openxmlformats.org/officeDocument/2006/relationships/image" Target="../media/image340.jpg"/><Relationship Id="rId200" Type="http://schemas.openxmlformats.org/officeDocument/2006/relationships/image" Target="../media/image200.jpg"/><Relationship Id="rId382" Type="http://schemas.openxmlformats.org/officeDocument/2006/relationships/image" Target="../media/image382.jpg"/><Relationship Id="rId438" Type="http://schemas.openxmlformats.org/officeDocument/2006/relationships/image" Target="../media/image438.jpg"/><Relationship Id="rId242" Type="http://schemas.openxmlformats.org/officeDocument/2006/relationships/image" Target="../media/image242.jpg"/><Relationship Id="rId284" Type="http://schemas.openxmlformats.org/officeDocument/2006/relationships/image" Target="../media/image284.jpg"/><Relationship Id="rId491" Type="http://schemas.openxmlformats.org/officeDocument/2006/relationships/image" Target="../media/image491.jpg"/><Relationship Id="rId505" Type="http://schemas.openxmlformats.org/officeDocument/2006/relationships/image" Target="../media/image505.jpg"/><Relationship Id="rId37" Type="http://schemas.openxmlformats.org/officeDocument/2006/relationships/image" Target="../media/image37.jpg"/><Relationship Id="rId79" Type="http://schemas.openxmlformats.org/officeDocument/2006/relationships/image" Target="../media/image79.jpg"/><Relationship Id="rId102" Type="http://schemas.openxmlformats.org/officeDocument/2006/relationships/image" Target="../media/image102.jpg"/><Relationship Id="rId144" Type="http://schemas.openxmlformats.org/officeDocument/2006/relationships/image" Target="../media/image144.jpg"/><Relationship Id="rId90" Type="http://schemas.openxmlformats.org/officeDocument/2006/relationships/image" Target="../media/image90.jpg"/><Relationship Id="rId186" Type="http://schemas.openxmlformats.org/officeDocument/2006/relationships/image" Target="../media/image186.jpg"/><Relationship Id="rId351" Type="http://schemas.openxmlformats.org/officeDocument/2006/relationships/image" Target="../media/image351.jpg"/><Relationship Id="rId393" Type="http://schemas.openxmlformats.org/officeDocument/2006/relationships/image" Target="../media/image393.jpg"/><Relationship Id="rId407" Type="http://schemas.openxmlformats.org/officeDocument/2006/relationships/image" Target="../media/image407.jpg"/><Relationship Id="rId449" Type="http://schemas.openxmlformats.org/officeDocument/2006/relationships/image" Target="../media/image449.jpg"/><Relationship Id="rId211" Type="http://schemas.openxmlformats.org/officeDocument/2006/relationships/image" Target="../media/image211.jpg"/><Relationship Id="rId253" Type="http://schemas.openxmlformats.org/officeDocument/2006/relationships/image" Target="../media/image253.jpg"/><Relationship Id="rId295" Type="http://schemas.openxmlformats.org/officeDocument/2006/relationships/image" Target="../media/image295.jpg"/><Relationship Id="rId309" Type="http://schemas.openxmlformats.org/officeDocument/2006/relationships/image" Target="../media/image309.jpg"/><Relationship Id="rId460" Type="http://schemas.openxmlformats.org/officeDocument/2006/relationships/image" Target="../media/image460.jpg"/><Relationship Id="rId516" Type="http://schemas.openxmlformats.org/officeDocument/2006/relationships/image" Target="../media/image516.jpg"/><Relationship Id="rId48" Type="http://schemas.openxmlformats.org/officeDocument/2006/relationships/image" Target="../media/image48.jpg"/><Relationship Id="rId113" Type="http://schemas.openxmlformats.org/officeDocument/2006/relationships/image" Target="../media/image113.jpg"/><Relationship Id="rId320" Type="http://schemas.openxmlformats.org/officeDocument/2006/relationships/image" Target="../media/image320.jpg"/><Relationship Id="rId155" Type="http://schemas.openxmlformats.org/officeDocument/2006/relationships/image" Target="../media/image155.jpg"/><Relationship Id="rId197" Type="http://schemas.openxmlformats.org/officeDocument/2006/relationships/image" Target="../media/image197.jpg"/><Relationship Id="rId362" Type="http://schemas.openxmlformats.org/officeDocument/2006/relationships/image" Target="../media/image362.jpg"/><Relationship Id="rId418" Type="http://schemas.openxmlformats.org/officeDocument/2006/relationships/image" Target="../media/image418.jpg"/><Relationship Id="rId222" Type="http://schemas.openxmlformats.org/officeDocument/2006/relationships/image" Target="../media/image222.jpg"/><Relationship Id="rId264" Type="http://schemas.openxmlformats.org/officeDocument/2006/relationships/image" Target="../media/image264.jpg"/><Relationship Id="rId471" Type="http://schemas.openxmlformats.org/officeDocument/2006/relationships/image" Target="../media/image471.jpg"/><Relationship Id="rId17" Type="http://schemas.openxmlformats.org/officeDocument/2006/relationships/image" Target="../media/image17.jpg"/><Relationship Id="rId59" Type="http://schemas.openxmlformats.org/officeDocument/2006/relationships/image" Target="../media/image59.jpg"/><Relationship Id="rId124" Type="http://schemas.openxmlformats.org/officeDocument/2006/relationships/image" Target="../media/image124.jpg"/><Relationship Id="rId70" Type="http://schemas.openxmlformats.org/officeDocument/2006/relationships/image" Target="../media/image70.jpg"/><Relationship Id="rId166" Type="http://schemas.openxmlformats.org/officeDocument/2006/relationships/image" Target="../media/image166.jpg"/><Relationship Id="rId331" Type="http://schemas.openxmlformats.org/officeDocument/2006/relationships/image" Target="../media/image331.jpg"/><Relationship Id="rId373" Type="http://schemas.openxmlformats.org/officeDocument/2006/relationships/image" Target="../media/image373.jpg"/><Relationship Id="rId429" Type="http://schemas.openxmlformats.org/officeDocument/2006/relationships/image" Target="../media/image429.jpg"/><Relationship Id="rId1" Type="http://schemas.openxmlformats.org/officeDocument/2006/relationships/image" Target="../media/image1.jpg"/><Relationship Id="rId233" Type="http://schemas.openxmlformats.org/officeDocument/2006/relationships/image" Target="../media/image233.jpg"/><Relationship Id="rId440" Type="http://schemas.openxmlformats.org/officeDocument/2006/relationships/image" Target="../media/image440.jpg"/><Relationship Id="rId28" Type="http://schemas.openxmlformats.org/officeDocument/2006/relationships/image" Target="../media/image28.jpg"/><Relationship Id="rId275" Type="http://schemas.openxmlformats.org/officeDocument/2006/relationships/image" Target="../media/image275.jpg"/><Relationship Id="rId300" Type="http://schemas.openxmlformats.org/officeDocument/2006/relationships/image" Target="../media/image300.jpg"/><Relationship Id="rId482" Type="http://schemas.openxmlformats.org/officeDocument/2006/relationships/image" Target="../media/image482.jpg"/><Relationship Id="rId81" Type="http://schemas.openxmlformats.org/officeDocument/2006/relationships/image" Target="../media/image81.jpg"/><Relationship Id="rId135" Type="http://schemas.openxmlformats.org/officeDocument/2006/relationships/image" Target="../media/image135.jpg"/><Relationship Id="rId177" Type="http://schemas.openxmlformats.org/officeDocument/2006/relationships/image" Target="../media/image177.jpg"/><Relationship Id="rId342" Type="http://schemas.openxmlformats.org/officeDocument/2006/relationships/image" Target="../media/image342.jpg"/><Relationship Id="rId384" Type="http://schemas.openxmlformats.org/officeDocument/2006/relationships/image" Target="../media/image384.jpg"/><Relationship Id="rId202" Type="http://schemas.openxmlformats.org/officeDocument/2006/relationships/image" Target="../media/image202.jpg"/><Relationship Id="rId244" Type="http://schemas.openxmlformats.org/officeDocument/2006/relationships/image" Target="../media/image244.jpg"/><Relationship Id="rId39" Type="http://schemas.openxmlformats.org/officeDocument/2006/relationships/image" Target="../media/image39.jpg"/><Relationship Id="rId286" Type="http://schemas.openxmlformats.org/officeDocument/2006/relationships/image" Target="../media/image286.jpg"/><Relationship Id="rId451" Type="http://schemas.openxmlformats.org/officeDocument/2006/relationships/image" Target="../media/image451.jpg"/><Relationship Id="rId493" Type="http://schemas.openxmlformats.org/officeDocument/2006/relationships/image" Target="../media/image493.jpg"/><Relationship Id="rId507" Type="http://schemas.openxmlformats.org/officeDocument/2006/relationships/image" Target="../media/image507.jpg"/><Relationship Id="rId50" Type="http://schemas.openxmlformats.org/officeDocument/2006/relationships/image" Target="../media/image50.jpg"/><Relationship Id="rId104" Type="http://schemas.openxmlformats.org/officeDocument/2006/relationships/image" Target="../media/image104.jpg"/><Relationship Id="rId146" Type="http://schemas.openxmlformats.org/officeDocument/2006/relationships/image" Target="../media/image146.jpg"/><Relationship Id="rId188" Type="http://schemas.openxmlformats.org/officeDocument/2006/relationships/image" Target="../media/image188.jpg"/><Relationship Id="rId311" Type="http://schemas.openxmlformats.org/officeDocument/2006/relationships/image" Target="../media/image311.jpg"/><Relationship Id="rId353" Type="http://schemas.openxmlformats.org/officeDocument/2006/relationships/image" Target="../media/image353.jpg"/><Relationship Id="rId395" Type="http://schemas.openxmlformats.org/officeDocument/2006/relationships/image" Target="../media/image395.jpg"/><Relationship Id="rId409" Type="http://schemas.openxmlformats.org/officeDocument/2006/relationships/image" Target="../media/image409.jpg"/><Relationship Id="rId92" Type="http://schemas.openxmlformats.org/officeDocument/2006/relationships/image" Target="../media/image92.jpg"/><Relationship Id="rId213" Type="http://schemas.openxmlformats.org/officeDocument/2006/relationships/image" Target="../media/image213.jpg"/><Relationship Id="rId420" Type="http://schemas.openxmlformats.org/officeDocument/2006/relationships/image" Target="../media/image420.jpg"/><Relationship Id="rId255" Type="http://schemas.openxmlformats.org/officeDocument/2006/relationships/image" Target="../media/image255.jpg"/><Relationship Id="rId297" Type="http://schemas.openxmlformats.org/officeDocument/2006/relationships/image" Target="../media/image297.jpg"/><Relationship Id="rId462" Type="http://schemas.openxmlformats.org/officeDocument/2006/relationships/image" Target="../media/image462.jpg"/><Relationship Id="rId518" Type="http://schemas.openxmlformats.org/officeDocument/2006/relationships/image" Target="../media/image518.emf"/><Relationship Id="rId115" Type="http://schemas.openxmlformats.org/officeDocument/2006/relationships/image" Target="../media/image115.jpg"/><Relationship Id="rId157" Type="http://schemas.openxmlformats.org/officeDocument/2006/relationships/image" Target="../media/image157.jpg"/><Relationship Id="rId322" Type="http://schemas.openxmlformats.org/officeDocument/2006/relationships/image" Target="../media/image322.jpg"/><Relationship Id="rId364" Type="http://schemas.openxmlformats.org/officeDocument/2006/relationships/image" Target="../media/image364.jpg"/><Relationship Id="rId61" Type="http://schemas.openxmlformats.org/officeDocument/2006/relationships/image" Target="../media/image61.jpg"/><Relationship Id="rId199" Type="http://schemas.openxmlformats.org/officeDocument/2006/relationships/image" Target="../media/image199.jpg"/><Relationship Id="rId19" Type="http://schemas.openxmlformats.org/officeDocument/2006/relationships/image" Target="../media/image19.jpg"/><Relationship Id="rId224" Type="http://schemas.openxmlformats.org/officeDocument/2006/relationships/image" Target="../media/image224.jpg"/><Relationship Id="rId266" Type="http://schemas.openxmlformats.org/officeDocument/2006/relationships/image" Target="../media/image266.jpg"/><Relationship Id="rId431" Type="http://schemas.openxmlformats.org/officeDocument/2006/relationships/image" Target="../media/image431.jpg"/><Relationship Id="rId473" Type="http://schemas.openxmlformats.org/officeDocument/2006/relationships/image" Target="../media/image473.jpg"/><Relationship Id="rId30" Type="http://schemas.openxmlformats.org/officeDocument/2006/relationships/image" Target="../media/image30.jpg"/><Relationship Id="rId126" Type="http://schemas.openxmlformats.org/officeDocument/2006/relationships/image" Target="../media/image126.jpg"/><Relationship Id="rId168" Type="http://schemas.openxmlformats.org/officeDocument/2006/relationships/image" Target="../media/image168.jpg"/><Relationship Id="rId333" Type="http://schemas.openxmlformats.org/officeDocument/2006/relationships/image" Target="../media/image333.jpg"/><Relationship Id="rId72" Type="http://schemas.openxmlformats.org/officeDocument/2006/relationships/image" Target="../media/image72.jpg"/><Relationship Id="rId375" Type="http://schemas.openxmlformats.org/officeDocument/2006/relationships/image" Target="../media/image375.jpg"/><Relationship Id="rId3" Type="http://schemas.openxmlformats.org/officeDocument/2006/relationships/image" Target="../media/image3.jpg"/><Relationship Id="rId235" Type="http://schemas.openxmlformats.org/officeDocument/2006/relationships/image" Target="../media/image235.jpg"/><Relationship Id="rId277" Type="http://schemas.openxmlformats.org/officeDocument/2006/relationships/image" Target="../media/image277.jpg"/><Relationship Id="rId400" Type="http://schemas.openxmlformats.org/officeDocument/2006/relationships/image" Target="../media/image400.jpg"/><Relationship Id="rId442" Type="http://schemas.openxmlformats.org/officeDocument/2006/relationships/image" Target="../media/image442.jpg"/><Relationship Id="rId484" Type="http://schemas.openxmlformats.org/officeDocument/2006/relationships/image" Target="../media/image484.jpg"/><Relationship Id="rId137" Type="http://schemas.openxmlformats.org/officeDocument/2006/relationships/image" Target="../media/image137.jpg"/><Relationship Id="rId302" Type="http://schemas.openxmlformats.org/officeDocument/2006/relationships/image" Target="../media/image302.jpg"/><Relationship Id="rId344" Type="http://schemas.openxmlformats.org/officeDocument/2006/relationships/image" Target="../media/image344.jpg"/><Relationship Id="rId41" Type="http://schemas.openxmlformats.org/officeDocument/2006/relationships/image" Target="../media/image41.jpg"/><Relationship Id="rId83" Type="http://schemas.openxmlformats.org/officeDocument/2006/relationships/image" Target="../media/image83.jpg"/><Relationship Id="rId179" Type="http://schemas.openxmlformats.org/officeDocument/2006/relationships/image" Target="../media/image179.jpg"/><Relationship Id="rId386" Type="http://schemas.openxmlformats.org/officeDocument/2006/relationships/image" Target="../media/image386.jpg"/><Relationship Id="rId190" Type="http://schemas.openxmlformats.org/officeDocument/2006/relationships/image" Target="../media/image190.jpg"/><Relationship Id="rId204" Type="http://schemas.openxmlformats.org/officeDocument/2006/relationships/image" Target="../media/image204.jpg"/><Relationship Id="rId246" Type="http://schemas.openxmlformats.org/officeDocument/2006/relationships/image" Target="../media/image246.jpg"/><Relationship Id="rId288" Type="http://schemas.openxmlformats.org/officeDocument/2006/relationships/image" Target="../media/image288.jpg"/><Relationship Id="rId411" Type="http://schemas.openxmlformats.org/officeDocument/2006/relationships/image" Target="../media/image411.jpg"/><Relationship Id="rId453" Type="http://schemas.openxmlformats.org/officeDocument/2006/relationships/image" Target="../media/image453.jpg"/><Relationship Id="rId509" Type="http://schemas.openxmlformats.org/officeDocument/2006/relationships/image" Target="../media/image509.jpg"/><Relationship Id="rId106" Type="http://schemas.openxmlformats.org/officeDocument/2006/relationships/image" Target="../media/image106.jpg"/><Relationship Id="rId313" Type="http://schemas.openxmlformats.org/officeDocument/2006/relationships/image" Target="../media/image313.jpg"/><Relationship Id="rId495" Type="http://schemas.openxmlformats.org/officeDocument/2006/relationships/image" Target="../media/image495.jpg"/><Relationship Id="rId10" Type="http://schemas.openxmlformats.org/officeDocument/2006/relationships/image" Target="../media/image10.jpg"/><Relationship Id="rId52" Type="http://schemas.openxmlformats.org/officeDocument/2006/relationships/image" Target="../media/image52.jpg"/><Relationship Id="rId94" Type="http://schemas.openxmlformats.org/officeDocument/2006/relationships/image" Target="../media/image94.jpg"/><Relationship Id="rId148" Type="http://schemas.openxmlformats.org/officeDocument/2006/relationships/image" Target="../media/image148.jpg"/><Relationship Id="rId355" Type="http://schemas.openxmlformats.org/officeDocument/2006/relationships/image" Target="../media/image355.jpg"/><Relationship Id="rId397" Type="http://schemas.openxmlformats.org/officeDocument/2006/relationships/image" Target="../media/image397.jpg"/><Relationship Id="rId215" Type="http://schemas.openxmlformats.org/officeDocument/2006/relationships/image" Target="../media/image215.jpg"/><Relationship Id="rId257" Type="http://schemas.openxmlformats.org/officeDocument/2006/relationships/image" Target="../media/image257.jpg"/><Relationship Id="rId422" Type="http://schemas.openxmlformats.org/officeDocument/2006/relationships/image" Target="../media/image422.jpg"/><Relationship Id="rId464" Type="http://schemas.openxmlformats.org/officeDocument/2006/relationships/image" Target="../media/image464.jpg"/><Relationship Id="rId299" Type="http://schemas.openxmlformats.org/officeDocument/2006/relationships/image" Target="../media/image299.jpg"/><Relationship Id="rId63" Type="http://schemas.openxmlformats.org/officeDocument/2006/relationships/image" Target="../media/image63.jpg"/><Relationship Id="rId159" Type="http://schemas.openxmlformats.org/officeDocument/2006/relationships/image" Target="../media/image159.jpg"/><Relationship Id="rId366" Type="http://schemas.openxmlformats.org/officeDocument/2006/relationships/image" Target="../media/image36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169618</xdr:colOff>
      <xdr:row>3</xdr:row>
      <xdr:rowOff>23813</xdr:rowOff>
    </xdr:from>
    <xdr:to>
      <xdr:col>8</xdr:col>
      <xdr:colOff>1554406</xdr:colOff>
      <xdr:row>3</xdr:row>
      <xdr:rowOff>1166813</xdr:rowOff>
    </xdr:to>
    <xdr:pic>
      <xdr:nvPicPr>
        <xdr:cNvPr id="2151" name="Рисунок 2150">
          <a:extLst>
            <a:ext uri="{FF2B5EF4-FFF2-40B4-BE49-F238E27FC236}">
              <a16:creationId xmlns:a16="http://schemas.microsoft.com/office/drawing/2014/main" id="{C0396E13-9120-4773-B715-6B682A3CD0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918" y="1604963"/>
          <a:ext cx="138478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</xdr:row>
      <xdr:rowOff>21595</xdr:rowOff>
    </xdr:from>
    <xdr:to>
      <xdr:col>8</xdr:col>
      <xdr:colOff>1560513</xdr:colOff>
      <xdr:row>4</xdr:row>
      <xdr:rowOff>864230</xdr:rowOff>
    </xdr:to>
    <xdr:pic>
      <xdr:nvPicPr>
        <xdr:cNvPr id="2153" name="Рисунок 2152">
          <a:extLst>
            <a:ext uri="{FF2B5EF4-FFF2-40B4-BE49-F238E27FC236}">
              <a16:creationId xmlns:a16="http://schemas.microsoft.com/office/drawing/2014/main" id="{C8FF8190-BE59-4C11-AFA7-9F12B73C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793370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</xdr:row>
      <xdr:rowOff>23233</xdr:rowOff>
    </xdr:from>
    <xdr:to>
      <xdr:col>8</xdr:col>
      <xdr:colOff>1560513</xdr:colOff>
      <xdr:row>5</xdr:row>
      <xdr:rowOff>910217</xdr:rowOff>
    </xdr:to>
    <xdr:pic>
      <xdr:nvPicPr>
        <xdr:cNvPr id="2155" name="Рисунок 2154">
          <a:extLst>
            <a:ext uri="{FF2B5EF4-FFF2-40B4-BE49-F238E27FC236}">
              <a16:creationId xmlns:a16="http://schemas.microsoft.com/office/drawing/2014/main" id="{A8703CC3-1364-479B-94E7-12C7580691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680833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6</xdr:row>
      <xdr:rowOff>24947</xdr:rowOff>
    </xdr:from>
    <xdr:to>
      <xdr:col>8</xdr:col>
      <xdr:colOff>1560513</xdr:colOff>
      <xdr:row>6</xdr:row>
      <xdr:rowOff>1022804</xdr:rowOff>
    </xdr:to>
    <xdr:pic>
      <xdr:nvPicPr>
        <xdr:cNvPr id="2157" name="Рисунок 2156">
          <a:extLst>
            <a:ext uri="{FF2B5EF4-FFF2-40B4-BE49-F238E27FC236}">
              <a16:creationId xmlns:a16="http://schemas.microsoft.com/office/drawing/2014/main" id="{FCD73655-689F-400F-8F58-9590E74877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615997"/>
          <a:ext cx="1397000" cy="99785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7</xdr:row>
      <xdr:rowOff>23459</xdr:rowOff>
    </xdr:from>
    <xdr:to>
      <xdr:col>8</xdr:col>
      <xdr:colOff>1560513</xdr:colOff>
      <xdr:row>7</xdr:row>
      <xdr:rowOff>1110015</xdr:rowOff>
    </xdr:to>
    <xdr:pic>
      <xdr:nvPicPr>
        <xdr:cNvPr id="2159" name="Рисунок 2158">
          <a:extLst>
            <a:ext uri="{FF2B5EF4-FFF2-40B4-BE49-F238E27FC236}">
              <a16:creationId xmlns:a16="http://schemas.microsoft.com/office/drawing/2014/main" id="{CE719CCA-B2DB-45CF-91F9-2D00397CA1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662259"/>
          <a:ext cx="1397000" cy="108655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8</xdr:row>
      <xdr:rowOff>23158</xdr:rowOff>
    </xdr:from>
    <xdr:to>
      <xdr:col>8</xdr:col>
      <xdr:colOff>1560513</xdr:colOff>
      <xdr:row>8</xdr:row>
      <xdr:rowOff>843618</xdr:rowOff>
    </xdr:to>
    <xdr:pic>
      <xdr:nvPicPr>
        <xdr:cNvPr id="2161" name="Рисунок 2160">
          <a:extLst>
            <a:ext uri="{FF2B5EF4-FFF2-40B4-BE49-F238E27FC236}">
              <a16:creationId xmlns:a16="http://schemas.microsoft.com/office/drawing/2014/main" id="{E432DB32-150C-4D82-B538-E04043B02B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6795433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9</xdr:row>
      <xdr:rowOff>23233</xdr:rowOff>
    </xdr:from>
    <xdr:to>
      <xdr:col>8</xdr:col>
      <xdr:colOff>1560513</xdr:colOff>
      <xdr:row>9</xdr:row>
      <xdr:rowOff>910217</xdr:rowOff>
    </xdr:to>
    <xdr:pic>
      <xdr:nvPicPr>
        <xdr:cNvPr id="2163" name="Рисунок 2162">
          <a:extLst>
            <a:ext uri="{FF2B5EF4-FFF2-40B4-BE49-F238E27FC236}">
              <a16:creationId xmlns:a16="http://schemas.microsoft.com/office/drawing/2014/main" id="{54702A48-3DE1-4500-9052-426B89EDC3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7662283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10</xdr:row>
      <xdr:rowOff>25022</xdr:rowOff>
    </xdr:from>
    <xdr:to>
      <xdr:col>8</xdr:col>
      <xdr:colOff>1560513</xdr:colOff>
      <xdr:row>10</xdr:row>
      <xdr:rowOff>1089403</xdr:rowOff>
    </xdr:to>
    <xdr:pic>
      <xdr:nvPicPr>
        <xdr:cNvPr id="2165" name="Рисунок 2164">
          <a:extLst>
            <a:ext uri="{FF2B5EF4-FFF2-40B4-BE49-F238E27FC236}">
              <a16:creationId xmlns:a16="http://schemas.microsoft.com/office/drawing/2014/main" id="{3F3F0827-95A4-468A-AE22-CF36939D31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8597522"/>
          <a:ext cx="1397000" cy="106438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11</xdr:row>
      <xdr:rowOff>23233</xdr:rowOff>
    </xdr:from>
    <xdr:to>
      <xdr:col>8</xdr:col>
      <xdr:colOff>1560513</xdr:colOff>
      <xdr:row>11</xdr:row>
      <xdr:rowOff>910217</xdr:rowOff>
    </xdr:to>
    <xdr:pic>
      <xdr:nvPicPr>
        <xdr:cNvPr id="2167" name="Рисунок 2166">
          <a:extLst>
            <a:ext uri="{FF2B5EF4-FFF2-40B4-BE49-F238E27FC236}">
              <a16:creationId xmlns:a16="http://schemas.microsoft.com/office/drawing/2014/main" id="{71E94FCD-4BE2-4D9E-A758-735864D599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9710158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12</xdr:row>
      <xdr:rowOff>21520</xdr:rowOff>
    </xdr:from>
    <xdr:to>
      <xdr:col>8</xdr:col>
      <xdr:colOff>1560513</xdr:colOff>
      <xdr:row>12</xdr:row>
      <xdr:rowOff>797631</xdr:rowOff>
    </xdr:to>
    <xdr:pic>
      <xdr:nvPicPr>
        <xdr:cNvPr id="2169" name="Рисунок 2168">
          <a:extLst>
            <a:ext uri="{FF2B5EF4-FFF2-40B4-BE49-F238E27FC236}">
              <a16:creationId xmlns:a16="http://schemas.microsoft.com/office/drawing/2014/main" id="{42CD8E7E-1A88-4009-B64A-CBBDA041A7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0641895"/>
          <a:ext cx="1397000" cy="77611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13</xdr:row>
      <xdr:rowOff>21520</xdr:rowOff>
    </xdr:from>
    <xdr:to>
      <xdr:col>8</xdr:col>
      <xdr:colOff>1560513</xdr:colOff>
      <xdr:row>13</xdr:row>
      <xdr:rowOff>797631</xdr:rowOff>
    </xdr:to>
    <xdr:pic>
      <xdr:nvPicPr>
        <xdr:cNvPr id="2171" name="Рисунок 2170">
          <a:extLst>
            <a:ext uri="{FF2B5EF4-FFF2-40B4-BE49-F238E27FC236}">
              <a16:creationId xmlns:a16="http://schemas.microsoft.com/office/drawing/2014/main" id="{740CBDD6-2A02-41DD-AFE5-8A1FC00B4F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1461045"/>
          <a:ext cx="1397000" cy="77611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14</xdr:row>
      <xdr:rowOff>21520</xdr:rowOff>
    </xdr:from>
    <xdr:to>
      <xdr:col>8</xdr:col>
      <xdr:colOff>1560513</xdr:colOff>
      <xdr:row>14</xdr:row>
      <xdr:rowOff>797631</xdr:rowOff>
    </xdr:to>
    <xdr:pic>
      <xdr:nvPicPr>
        <xdr:cNvPr id="2173" name="Рисунок 2172">
          <a:extLst>
            <a:ext uri="{FF2B5EF4-FFF2-40B4-BE49-F238E27FC236}">
              <a16:creationId xmlns:a16="http://schemas.microsoft.com/office/drawing/2014/main" id="{5A0E04CD-6C9F-4C0F-BF0A-E1131EC8E2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2280195"/>
          <a:ext cx="1397000" cy="77611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15</xdr:row>
      <xdr:rowOff>21520</xdr:rowOff>
    </xdr:from>
    <xdr:to>
      <xdr:col>8</xdr:col>
      <xdr:colOff>1560513</xdr:colOff>
      <xdr:row>15</xdr:row>
      <xdr:rowOff>797631</xdr:rowOff>
    </xdr:to>
    <xdr:pic>
      <xdr:nvPicPr>
        <xdr:cNvPr id="2175" name="Рисунок 2174">
          <a:extLst>
            <a:ext uri="{FF2B5EF4-FFF2-40B4-BE49-F238E27FC236}">
              <a16:creationId xmlns:a16="http://schemas.microsoft.com/office/drawing/2014/main" id="{AC082A3C-0333-430E-804B-1A22F3471E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3099345"/>
          <a:ext cx="1397000" cy="77611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16</xdr:row>
      <xdr:rowOff>21520</xdr:rowOff>
    </xdr:from>
    <xdr:to>
      <xdr:col>8</xdr:col>
      <xdr:colOff>1560513</xdr:colOff>
      <xdr:row>16</xdr:row>
      <xdr:rowOff>797631</xdr:rowOff>
    </xdr:to>
    <xdr:pic>
      <xdr:nvPicPr>
        <xdr:cNvPr id="2177" name="Рисунок 2176">
          <a:extLst>
            <a:ext uri="{FF2B5EF4-FFF2-40B4-BE49-F238E27FC236}">
              <a16:creationId xmlns:a16="http://schemas.microsoft.com/office/drawing/2014/main" id="{5A32C536-08FF-40AB-AB2C-FF5EABAF6B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3918495"/>
          <a:ext cx="1397000" cy="776111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17</xdr:row>
      <xdr:rowOff>23813</xdr:rowOff>
    </xdr:from>
    <xdr:to>
      <xdr:col>8</xdr:col>
      <xdr:colOff>1433513</xdr:colOff>
      <xdr:row>17</xdr:row>
      <xdr:rowOff>1166813</xdr:rowOff>
    </xdr:to>
    <xdr:pic>
      <xdr:nvPicPr>
        <xdr:cNvPr id="2179" name="Рисунок 2178">
          <a:extLst>
            <a:ext uri="{FF2B5EF4-FFF2-40B4-BE49-F238E27FC236}">
              <a16:creationId xmlns:a16="http://schemas.microsoft.com/office/drawing/2014/main" id="{0B2EE9C9-DB66-47B7-AD56-D1047151ED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473993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18</xdr:row>
      <xdr:rowOff>23813</xdr:rowOff>
    </xdr:from>
    <xdr:to>
      <xdr:col>8</xdr:col>
      <xdr:colOff>1433513</xdr:colOff>
      <xdr:row>18</xdr:row>
      <xdr:rowOff>1166813</xdr:rowOff>
    </xdr:to>
    <xdr:pic>
      <xdr:nvPicPr>
        <xdr:cNvPr id="2181" name="Рисунок 2180">
          <a:extLst>
            <a:ext uri="{FF2B5EF4-FFF2-40B4-BE49-F238E27FC236}">
              <a16:creationId xmlns:a16="http://schemas.microsoft.com/office/drawing/2014/main" id="{0241604C-CAC6-412C-89D2-A19300C8B8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59305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19</xdr:row>
      <xdr:rowOff>23813</xdr:rowOff>
    </xdr:from>
    <xdr:to>
      <xdr:col>8</xdr:col>
      <xdr:colOff>1433513</xdr:colOff>
      <xdr:row>19</xdr:row>
      <xdr:rowOff>1166813</xdr:rowOff>
    </xdr:to>
    <xdr:pic>
      <xdr:nvPicPr>
        <xdr:cNvPr id="2183" name="Рисунок 2182">
          <a:extLst>
            <a:ext uri="{FF2B5EF4-FFF2-40B4-BE49-F238E27FC236}">
              <a16:creationId xmlns:a16="http://schemas.microsoft.com/office/drawing/2014/main" id="{87A95455-67AF-4C9A-AF3D-5B9D7F5B30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712118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20</xdr:row>
      <xdr:rowOff>23385</xdr:rowOff>
    </xdr:from>
    <xdr:to>
      <xdr:col>8</xdr:col>
      <xdr:colOff>1560513</xdr:colOff>
      <xdr:row>20</xdr:row>
      <xdr:rowOff>1043417</xdr:rowOff>
    </xdr:to>
    <xdr:pic>
      <xdr:nvPicPr>
        <xdr:cNvPr id="2185" name="Рисунок 2184">
          <a:extLst>
            <a:ext uri="{FF2B5EF4-FFF2-40B4-BE49-F238E27FC236}">
              <a16:creationId xmlns:a16="http://schemas.microsoft.com/office/drawing/2014/main" id="{26F5BB20-2408-4715-8771-EAD78B3A53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8311385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21</xdr:row>
      <xdr:rowOff>23385</xdr:rowOff>
    </xdr:from>
    <xdr:to>
      <xdr:col>8</xdr:col>
      <xdr:colOff>1560513</xdr:colOff>
      <xdr:row>21</xdr:row>
      <xdr:rowOff>1043417</xdr:rowOff>
    </xdr:to>
    <xdr:pic>
      <xdr:nvPicPr>
        <xdr:cNvPr id="2187" name="Рисунок 2186">
          <a:extLst>
            <a:ext uri="{FF2B5EF4-FFF2-40B4-BE49-F238E27FC236}">
              <a16:creationId xmlns:a16="http://schemas.microsoft.com/office/drawing/2014/main" id="{63DA86BA-B25B-4731-AEF7-A444A84912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9378185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22</xdr:row>
      <xdr:rowOff>23385</xdr:rowOff>
    </xdr:from>
    <xdr:to>
      <xdr:col>8</xdr:col>
      <xdr:colOff>1560513</xdr:colOff>
      <xdr:row>22</xdr:row>
      <xdr:rowOff>1043417</xdr:rowOff>
    </xdr:to>
    <xdr:pic>
      <xdr:nvPicPr>
        <xdr:cNvPr id="2189" name="Рисунок 2188">
          <a:extLst>
            <a:ext uri="{FF2B5EF4-FFF2-40B4-BE49-F238E27FC236}">
              <a16:creationId xmlns:a16="http://schemas.microsoft.com/office/drawing/2014/main" id="{5C39909C-2D39-40C9-9728-B5F39ED566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0444985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23</xdr:row>
      <xdr:rowOff>24719</xdr:rowOff>
    </xdr:from>
    <xdr:to>
      <xdr:col>8</xdr:col>
      <xdr:colOff>1560513</xdr:colOff>
      <xdr:row>23</xdr:row>
      <xdr:rowOff>823005</xdr:rowOff>
    </xdr:to>
    <xdr:pic>
      <xdr:nvPicPr>
        <xdr:cNvPr id="2191" name="Рисунок 2190">
          <a:extLst>
            <a:ext uri="{FF2B5EF4-FFF2-40B4-BE49-F238E27FC236}">
              <a16:creationId xmlns:a16="http://schemas.microsoft.com/office/drawing/2014/main" id="{3F248CB0-457A-446C-9DA6-86595AC939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1513119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24</xdr:row>
      <xdr:rowOff>21670</xdr:rowOff>
    </xdr:from>
    <xdr:to>
      <xdr:col>8</xdr:col>
      <xdr:colOff>1560513</xdr:colOff>
      <xdr:row>24</xdr:row>
      <xdr:rowOff>930829</xdr:rowOff>
    </xdr:to>
    <xdr:pic>
      <xdr:nvPicPr>
        <xdr:cNvPr id="2193" name="Рисунок 2192">
          <a:extLst>
            <a:ext uri="{FF2B5EF4-FFF2-40B4-BE49-F238E27FC236}">
              <a16:creationId xmlns:a16="http://schemas.microsoft.com/office/drawing/2014/main" id="{08EECA1C-8654-4E27-BE67-1C9C2AB544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2357795"/>
          <a:ext cx="1397000" cy="90915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25</xdr:row>
      <xdr:rowOff>23459</xdr:rowOff>
    </xdr:from>
    <xdr:to>
      <xdr:col>8</xdr:col>
      <xdr:colOff>1560513</xdr:colOff>
      <xdr:row>25</xdr:row>
      <xdr:rowOff>1110015</xdr:rowOff>
    </xdr:to>
    <xdr:pic>
      <xdr:nvPicPr>
        <xdr:cNvPr id="2195" name="Рисунок 2194">
          <a:extLst>
            <a:ext uri="{FF2B5EF4-FFF2-40B4-BE49-F238E27FC236}">
              <a16:creationId xmlns:a16="http://schemas.microsoft.com/office/drawing/2014/main" id="{68227BFB-7070-4F6F-8137-558DC2094E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3312084"/>
          <a:ext cx="1397000" cy="108655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26</xdr:row>
      <xdr:rowOff>23233</xdr:rowOff>
    </xdr:from>
    <xdr:to>
      <xdr:col>8</xdr:col>
      <xdr:colOff>1560513</xdr:colOff>
      <xdr:row>26</xdr:row>
      <xdr:rowOff>910217</xdr:rowOff>
    </xdr:to>
    <xdr:pic>
      <xdr:nvPicPr>
        <xdr:cNvPr id="2197" name="Рисунок 2196">
          <a:extLst>
            <a:ext uri="{FF2B5EF4-FFF2-40B4-BE49-F238E27FC236}">
              <a16:creationId xmlns:a16="http://schemas.microsoft.com/office/drawing/2014/main" id="{F69FC6AD-2048-4612-85DC-18D71945EB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4445333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27</xdr:row>
      <xdr:rowOff>24719</xdr:rowOff>
    </xdr:from>
    <xdr:to>
      <xdr:col>8</xdr:col>
      <xdr:colOff>1560513</xdr:colOff>
      <xdr:row>27</xdr:row>
      <xdr:rowOff>823005</xdr:rowOff>
    </xdr:to>
    <xdr:pic>
      <xdr:nvPicPr>
        <xdr:cNvPr id="2199" name="Рисунок 2198">
          <a:extLst>
            <a:ext uri="{FF2B5EF4-FFF2-40B4-BE49-F238E27FC236}">
              <a16:creationId xmlns:a16="http://schemas.microsoft.com/office/drawing/2014/main" id="{F4EA90CA-28F7-4198-9250-8316AC88AA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5380269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28</xdr:row>
      <xdr:rowOff>24795</xdr:rowOff>
    </xdr:from>
    <xdr:to>
      <xdr:col>8</xdr:col>
      <xdr:colOff>1560513</xdr:colOff>
      <xdr:row>28</xdr:row>
      <xdr:rowOff>889605</xdr:rowOff>
    </xdr:to>
    <xdr:pic>
      <xdr:nvPicPr>
        <xdr:cNvPr id="2201" name="Рисунок 2200">
          <a:extLst>
            <a:ext uri="{FF2B5EF4-FFF2-40B4-BE49-F238E27FC236}">
              <a16:creationId xmlns:a16="http://schemas.microsoft.com/office/drawing/2014/main" id="{092708AC-AEB0-4B86-B65F-FFB539A9D1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6228070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207386</xdr:colOff>
      <xdr:row>29</xdr:row>
      <xdr:rowOff>23813</xdr:rowOff>
    </xdr:from>
    <xdr:to>
      <xdr:col>8</xdr:col>
      <xdr:colOff>1516640</xdr:colOff>
      <xdr:row>29</xdr:row>
      <xdr:rowOff>1166813</xdr:rowOff>
    </xdr:to>
    <xdr:pic>
      <xdr:nvPicPr>
        <xdr:cNvPr id="2203" name="Рисунок 2202">
          <a:extLst>
            <a:ext uri="{FF2B5EF4-FFF2-40B4-BE49-F238E27FC236}">
              <a16:creationId xmlns:a16="http://schemas.microsoft.com/office/drawing/2014/main" id="{326F3E24-5C9E-4CC9-A8F0-58E1C47686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8686" y="27141488"/>
          <a:ext cx="130925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30</xdr:row>
      <xdr:rowOff>21670</xdr:rowOff>
    </xdr:from>
    <xdr:to>
      <xdr:col>8</xdr:col>
      <xdr:colOff>1560513</xdr:colOff>
      <xdr:row>30</xdr:row>
      <xdr:rowOff>930829</xdr:rowOff>
    </xdr:to>
    <xdr:pic>
      <xdr:nvPicPr>
        <xdr:cNvPr id="2205" name="Рисунок 2204">
          <a:extLst>
            <a:ext uri="{FF2B5EF4-FFF2-40B4-BE49-F238E27FC236}">
              <a16:creationId xmlns:a16="http://schemas.microsoft.com/office/drawing/2014/main" id="{655891B9-7274-4AB0-B8E9-248054E4F0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8329970"/>
          <a:ext cx="1397000" cy="90915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31</xdr:row>
      <xdr:rowOff>23385</xdr:rowOff>
    </xdr:from>
    <xdr:to>
      <xdr:col>8</xdr:col>
      <xdr:colOff>1560513</xdr:colOff>
      <xdr:row>31</xdr:row>
      <xdr:rowOff>1043417</xdr:rowOff>
    </xdr:to>
    <xdr:pic>
      <xdr:nvPicPr>
        <xdr:cNvPr id="2207" name="Рисунок 2206">
          <a:extLst>
            <a:ext uri="{FF2B5EF4-FFF2-40B4-BE49-F238E27FC236}">
              <a16:creationId xmlns:a16="http://schemas.microsoft.com/office/drawing/2014/main" id="{6C15EEA0-C2DF-4290-BFD2-F1CF02062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9284185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32</xdr:row>
      <xdr:rowOff>23385</xdr:rowOff>
    </xdr:from>
    <xdr:to>
      <xdr:col>8</xdr:col>
      <xdr:colOff>1560513</xdr:colOff>
      <xdr:row>32</xdr:row>
      <xdr:rowOff>1043417</xdr:rowOff>
    </xdr:to>
    <xdr:pic>
      <xdr:nvPicPr>
        <xdr:cNvPr id="2209" name="Рисунок 2208">
          <a:extLst>
            <a:ext uri="{FF2B5EF4-FFF2-40B4-BE49-F238E27FC236}">
              <a16:creationId xmlns:a16="http://schemas.microsoft.com/office/drawing/2014/main" id="{6CD54914-00A3-4233-A4C3-1344B4760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0350985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33</xdr:row>
      <xdr:rowOff>23385</xdr:rowOff>
    </xdr:from>
    <xdr:to>
      <xdr:col>8</xdr:col>
      <xdr:colOff>1560513</xdr:colOff>
      <xdr:row>33</xdr:row>
      <xdr:rowOff>1043417</xdr:rowOff>
    </xdr:to>
    <xdr:pic>
      <xdr:nvPicPr>
        <xdr:cNvPr id="2211" name="Рисунок 2210">
          <a:extLst>
            <a:ext uri="{FF2B5EF4-FFF2-40B4-BE49-F238E27FC236}">
              <a16:creationId xmlns:a16="http://schemas.microsoft.com/office/drawing/2014/main" id="{10AC4EC1-92FA-4B35-8627-DFB96E4AF1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1417785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34</xdr:row>
      <xdr:rowOff>23307</xdr:rowOff>
    </xdr:from>
    <xdr:to>
      <xdr:col>8</xdr:col>
      <xdr:colOff>1560513</xdr:colOff>
      <xdr:row>34</xdr:row>
      <xdr:rowOff>976815</xdr:rowOff>
    </xdr:to>
    <xdr:pic>
      <xdr:nvPicPr>
        <xdr:cNvPr id="2213" name="Рисунок 2212">
          <a:extLst>
            <a:ext uri="{FF2B5EF4-FFF2-40B4-BE49-F238E27FC236}">
              <a16:creationId xmlns:a16="http://schemas.microsoft.com/office/drawing/2014/main" id="{6462C1F6-1CD2-4124-B105-61A3C745DE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2484507"/>
          <a:ext cx="1397000" cy="95350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35</xdr:row>
      <xdr:rowOff>21596</xdr:rowOff>
    </xdr:from>
    <xdr:to>
      <xdr:col>8</xdr:col>
      <xdr:colOff>1560513</xdr:colOff>
      <xdr:row>35</xdr:row>
      <xdr:rowOff>864231</xdr:rowOff>
    </xdr:to>
    <xdr:pic>
      <xdr:nvPicPr>
        <xdr:cNvPr id="2215" name="Рисунок 2214">
          <a:extLst>
            <a:ext uri="{FF2B5EF4-FFF2-40B4-BE49-F238E27FC236}">
              <a16:creationId xmlns:a16="http://schemas.microsoft.com/office/drawing/2014/main" id="{F6B625C5-E89F-4A2E-80BC-52FEACF728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3482921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36</xdr:row>
      <xdr:rowOff>23233</xdr:rowOff>
    </xdr:from>
    <xdr:to>
      <xdr:col>8</xdr:col>
      <xdr:colOff>1560513</xdr:colOff>
      <xdr:row>36</xdr:row>
      <xdr:rowOff>910217</xdr:rowOff>
    </xdr:to>
    <xdr:pic>
      <xdr:nvPicPr>
        <xdr:cNvPr id="2217" name="Рисунок 2216">
          <a:extLst>
            <a:ext uri="{FF2B5EF4-FFF2-40B4-BE49-F238E27FC236}">
              <a16:creationId xmlns:a16="http://schemas.microsoft.com/office/drawing/2014/main" id="{51A4604A-4AE4-40E2-923F-0F92EB66A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4370383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37</xdr:row>
      <xdr:rowOff>21670</xdr:rowOff>
    </xdr:from>
    <xdr:to>
      <xdr:col>8</xdr:col>
      <xdr:colOff>1560513</xdr:colOff>
      <xdr:row>37</xdr:row>
      <xdr:rowOff>930829</xdr:rowOff>
    </xdr:to>
    <xdr:pic>
      <xdr:nvPicPr>
        <xdr:cNvPr id="2219" name="Рисунок 2218">
          <a:extLst>
            <a:ext uri="{FF2B5EF4-FFF2-40B4-BE49-F238E27FC236}">
              <a16:creationId xmlns:a16="http://schemas.microsoft.com/office/drawing/2014/main" id="{92989CA4-DFB8-4B25-9EEB-DAE6C10686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5302270"/>
          <a:ext cx="1397000" cy="90915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38</xdr:row>
      <xdr:rowOff>21670</xdr:rowOff>
    </xdr:from>
    <xdr:to>
      <xdr:col>8</xdr:col>
      <xdr:colOff>1560513</xdr:colOff>
      <xdr:row>38</xdr:row>
      <xdr:rowOff>930829</xdr:rowOff>
    </xdr:to>
    <xdr:pic>
      <xdr:nvPicPr>
        <xdr:cNvPr id="2221" name="Рисунок 2220">
          <a:extLst>
            <a:ext uri="{FF2B5EF4-FFF2-40B4-BE49-F238E27FC236}">
              <a16:creationId xmlns:a16="http://schemas.microsoft.com/office/drawing/2014/main" id="{EBECA8B1-0357-4152-B8B5-8E9212728F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6254770"/>
          <a:ext cx="1397000" cy="90915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39</xdr:row>
      <xdr:rowOff>24721</xdr:rowOff>
    </xdr:from>
    <xdr:to>
      <xdr:col>8</xdr:col>
      <xdr:colOff>1560513</xdr:colOff>
      <xdr:row>39</xdr:row>
      <xdr:rowOff>823007</xdr:rowOff>
    </xdr:to>
    <xdr:pic>
      <xdr:nvPicPr>
        <xdr:cNvPr id="2223" name="Рисунок 2222">
          <a:extLst>
            <a:ext uri="{FF2B5EF4-FFF2-40B4-BE49-F238E27FC236}">
              <a16:creationId xmlns:a16="http://schemas.microsoft.com/office/drawing/2014/main" id="{14274679-EAF6-43A3-B742-4BDC923621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7210321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40</xdr:row>
      <xdr:rowOff>24870</xdr:rowOff>
    </xdr:from>
    <xdr:to>
      <xdr:col>8</xdr:col>
      <xdr:colOff>1560513</xdr:colOff>
      <xdr:row>40</xdr:row>
      <xdr:rowOff>956203</xdr:rowOff>
    </xdr:to>
    <xdr:pic>
      <xdr:nvPicPr>
        <xdr:cNvPr id="2225" name="Рисунок 2224">
          <a:extLst>
            <a:ext uri="{FF2B5EF4-FFF2-40B4-BE49-F238E27FC236}">
              <a16:creationId xmlns:a16="http://schemas.microsoft.com/office/drawing/2014/main" id="{4000D944-DF83-48C8-B31A-0EA3B2B86B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8058195"/>
          <a:ext cx="1397000" cy="93133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41</xdr:row>
      <xdr:rowOff>24870</xdr:rowOff>
    </xdr:from>
    <xdr:to>
      <xdr:col>8</xdr:col>
      <xdr:colOff>1560513</xdr:colOff>
      <xdr:row>41</xdr:row>
      <xdr:rowOff>956203</xdr:rowOff>
    </xdr:to>
    <xdr:pic>
      <xdr:nvPicPr>
        <xdr:cNvPr id="2227" name="Рисунок 2226">
          <a:extLst>
            <a:ext uri="{FF2B5EF4-FFF2-40B4-BE49-F238E27FC236}">
              <a16:creationId xmlns:a16="http://schemas.microsoft.com/office/drawing/2014/main" id="{7F71DCAA-93E2-411A-B84A-F880B1EFC8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9039270"/>
          <a:ext cx="1397000" cy="93133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42</xdr:row>
      <xdr:rowOff>24870</xdr:rowOff>
    </xdr:from>
    <xdr:to>
      <xdr:col>8</xdr:col>
      <xdr:colOff>1560513</xdr:colOff>
      <xdr:row>42</xdr:row>
      <xdr:rowOff>956203</xdr:rowOff>
    </xdr:to>
    <xdr:pic>
      <xdr:nvPicPr>
        <xdr:cNvPr id="2229" name="Рисунок 2228">
          <a:extLst>
            <a:ext uri="{FF2B5EF4-FFF2-40B4-BE49-F238E27FC236}">
              <a16:creationId xmlns:a16="http://schemas.microsoft.com/office/drawing/2014/main" id="{5313F3CB-B39A-473A-B30F-5B1ED0EEA2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0020345"/>
          <a:ext cx="1397000" cy="93133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43</xdr:row>
      <xdr:rowOff>21596</xdr:rowOff>
    </xdr:from>
    <xdr:to>
      <xdr:col>8</xdr:col>
      <xdr:colOff>1560513</xdr:colOff>
      <xdr:row>43</xdr:row>
      <xdr:rowOff>864231</xdr:rowOff>
    </xdr:to>
    <xdr:pic>
      <xdr:nvPicPr>
        <xdr:cNvPr id="2231" name="Рисунок 2230">
          <a:extLst>
            <a:ext uri="{FF2B5EF4-FFF2-40B4-BE49-F238E27FC236}">
              <a16:creationId xmlns:a16="http://schemas.microsoft.com/office/drawing/2014/main" id="{81ABA5B3-5390-4E1F-9E1E-65D262DCE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0998146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44</xdr:row>
      <xdr:rowOff>23813</xdr:rowOff>
    </xdr:from>
    <xdr:to>
      <xdr:col>8</xdr:col>
      <xdr:colOff>1433513</xdr:colOff>
      <xdr:row>44</xdr:row>
      <xdr:rowOff>1166813</xdr:rowOff>
    </xdr:to>
    <xdr:pic>
      <xdr:nvPicPr>
        <xdr:cNvPr id="2233" name="Рисунок 2232">
          <a:extLst>
            <a:ext uri="{FF2B5EF4-FFF2-40B4-BE49-F238E27FC236}">
              <a16:creationId xmlns:a16="http://schemas.microsoft.com/office/drawing/2014/main" id="{54281AF2-8630-4585-8348-3D16BB3AF8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4188618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45</xdr:row>
      <xdr:rowOff>23813</xdr:rowOff>
    </xdr:from>
    <xdr:to>
      <xdr:col>8</xdr:col>
      <xdr:colOff>1433513</xdr:colOff>
      <xdr:row>45</xdr:row>
      <xdr:rowOff>1166813</xdr:rowOff>
    </xdr:to>
    <xdr:pic>
      <xdr:nvPicPr>
        <xdr:cNvPr id="2235" name="Рисунок 2234">
          <a:extLst>
            <a:ext uri="{FF2B5EF4-FFF2-40B4-BE49-F238E27FC236}">
              <a16:creationId xmlns:a16="http://schemas.microsoft.com/office/drawing/2014/main" id="{AF5378C8-50C0-4F1E-B7EC-A0242D577B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430768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46</xdr:row>
      <xdr:rowOff>23158</xdr:rowOff>
    </xdr:from>
    <xdr:to>
      <xdr:col>8</xdr:col>
      <xdr:colOff>1560513</xdr:colOff>
      <xdr:row>46</xdr:row>
      <xdr:rowOff>843618</xdr:rowOff>
    </xdr:to>
    <xdr:pic>
      <xdr:nvPicPr>
        <xdr:cNvPr id="2237" name="Рисунок 2236">
          <a:extLst>
            <a:ext uri="{FF2B5EF4-FFF2-40B4-BE49-F238E27FC236}">
              <a16:creationId xmlns:a16="http://schemas.microsoft.com/office/drawing/2014/main" id="{3B8D75AB-1365-43FB-84C0-56A5BD99D0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4266783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47</xdr:row>
      <xdr:rowOff>24795</xdr:rowOff>
    </xdr:from>
    <xdr:to>
      <xdr:col>8</xdr:col>
      <xdr:colOff>1560513</xdr:colOff>
      <xdr:row>47</xdr:row>
      <xdr:rowOff>889605</xdr:rowOff>
    </xdr:to>
    <xdr:pic>
      <xdr:nvPicPr>
        <xdr:cNvPr id="2239" name="Рисунок 2238">
          <a:extLst>
            <a:ext uri="{FF2B5EF4-FFF2-40B4-BE49-F238E27FC236}">
              <a16:creationId xmlns:a16="http://schemas.microsoft.com/office/drawing/2014/main" id="{E0E09350-9050-43AE-963D-C87B383AB3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5135195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48</xdr:row>
      <xdr:rowOff>24721</xdr:rowOff>
    </xdr:from>
    <xdr:to>
      <xdr:col>8</xdr:col>
      <xdr:colOff>1560513</xdr:colOff>
      <xdr:row>48</xdr:row>
      <xdr:rowOff>823007</xdr:rowOff>
    </xdr:to>
    <xdr:pic>
      <xdr:nvPicPr>
        <xdr:cNvPr id="2241" name="Рисунок 2240">
          <a:extLst>
            <a:ext uri="{FF2B5EF4-FFF2-40B4-BE49-F238E27FC236}">
              <a16:creationId xmlns:a16="http://schemas.microsoft.com/office/drawing/2014/main" id="{B3AFDE0B-F5C3-4D5C-8BEE-64677C9B5F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6049521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49</xdr:row>
      <xdr:rowOff>21748</xdr:rowOff>
    </xdr:from>
    <xdr:to>
      <xdr:col>8</xdr:col>
      <xdr:colOff>1560513</xdr:colOff>
      <xdr:row>49</xdr:row>
      <xdr:rowOff>997431</xdr:rowOff>
    </xdr:to>
    <xdr:pic>
      <xdr:nvPicPr>
        <xdr:cNvPr id="2243" name="Рисунок 2242">
          <a:extLst>
            <a:ext uri="{FF2B5EF4-FFF2-40B4-BE49-F238E27FC236}">
              <a16:creationId xmlns:a16="http://schemas.microsoft.com/office/drawing/2014/main" id="{4B6A6C3E-3FDA-4135-A65A-304918DD16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6894273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50</xdr:row>
      <xdr:rowOff>21748</xdr:rowOff>
    </xdr:from>
    <xdr:to>
      <xdr:col>8</xdr:col>
      <xdr:colOff>1560513</xdr:colOff>
      <xdr:row>50</xdr:row>
      <xdr:rowOff>997431</xdr:rowOff>
    </xdr:to>
    <xdr:pic>
      <xdr:nvPicPr>
        <xdr:cNvPr id="2245" name="Рисунок 2244">
          <a:extLst>
            <a:ext uri="{FF2B5EF4-FFF2-40B4-BE49-F238E27FC236}">
              <a16:creationId xmlns:a16="http://schemas.microsoft.com/office/drawing/2014/main" id="{E66793D7-68D6-4E01-8879-DB10E1C483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7913448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51</xdr:row>
      <xdr:rowOff>21748</xdr:rowOff>
    </xdr:from>
    <xdr:to>
      <xdr:col>8</xdr:col>
      <xdr:colOff>1560513</xdr:colOff>
      <xdr:row>51</xdr:row>
      <xdr:rowOff>997431</xdr:rowOff>
    </xdr:to>
    <xdr:pic>
      <xdr:nvPicPr>
        <xdr:cNvPr id="2247" name="Рисунок 2246">
          <a:extLst>
            <a:ext uri="{FF2B5EF4-FFF2-40B4-BE49-F238E27FC236}">
              <a16:creationId xmlns:a16="http://schemas.microsoft.com/office/drawing/2014/main" id="{E46B9DE8-D817-4202-923A-EABEE67514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8932623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52</xdr:row>
      <xdr:rowOff>24795</xdr:rowOff>
    </xdr:from>
    <xdr:to>
      <xdr:col>8</xdr:col>
      <xdr:colOff>1560513</xdr:colOff>
      <xdr:row>52</xdr:row>
      <xdr:rowOff>889605</xdr:rowOff>
    </xdr:to>
    <xdr:pic>
      <xdr:nvPicPr>
        <xdr:cNvPr id="2249" name="Рисунок 2248">
          <a:extLst>
            <a:ext uri="{FF2B5EF4-FFF2-40B4-BE49-F238E27FC236}">
              <a16:creationId xmlns:a16="http://schemas.microsoft.com/office/drawing/2014/main" id="{98BDEA48-269E-4FA2-880A-8EA93B4DF3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9954845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53</xdr:row>
      <xdr:rowOff>21444</xdr:rowOff>
    </xdr:from>
    <xdr:to>
      <xdr:col>8</xdr:col>
      <xdr:colOff>1560513</xdr:colOff>
      <xdr:row>53</xdr:row>
      <xdr:rowOff>731031</xdr:rowOff>
    </xdr:to>
    <xdr:pic>
      <xdr:nvPicPr>
        <xdr:cNvPr id="2251" name="Рисунок 2250">
          <a:extLst>
            <a:ext uri="{FF2B5EF4-FFF2-40B4-BE49-F238E27FC236}">
              <a16:creationId xmlns:a16="http://schemas.microsoft.com/office/drawing/2014/main" id="{D06BEEF8-88DD-461A-A48F-953A8580BF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0865894"/>
          <a:ext cx="1397000" cy="70958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54</xdr:row>
      <xdr:rowOff>23385</xdr:rowOff>
    </xdr:from>
    <xdr:to>
      <xdr:col>8</xdr:col>
      <xdr:colOff>1560513</xdr:colOff>
      <xdr:row>54</xdr:row>
      <xdr:rowOff>1043417</xdr:rowOff>
    </xdr:to>
    <xdr:pic>
      <xdr:nvPicPr>
        <xdr:cNvPr id="2253" name="Рисунок 2252">
          <a:extLst>
            <a:ext uri="{FF2B5EF4-FFF2-40B4-BE49-F238E27FC236}">
              <a16:creationId xmlns:a16="http://schemas.microsoft.com/office/drawing/2014/main" id="{3B51D5AE-E623-4D76-B824-FAFB2FC1E2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1620310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55</xdr:row>
      <xdr:rowOff>23385</xdr:rowOff>
    </xdr:from>
    <xdr:to>
      <xdr:col>8</xdr:col>
      <xdr:colOff>1560513</xdr:colOff>
      <xdr:row>55</xdr:row>
      <xdr:rowOff>1043417</xdr:rowOff>
    </xdr:to>
    <xdr:pic>
      <xdr:nvPicPr>
        <xdr:cNvPr id="2255" name="Рисунок 2254">
          <a:extLst>
            <a:ext uri="{FF2B5EF4-FFF2-40B4-BE49-F238E27FC236}">
              <a16:creationId xmlns:a16="http://schemas.microsoft.com/office/drawing/2014/main" id="{6AD38EA0-99FD-4FF8-B5CA-5B9A63FF94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2687110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56</xdr:row>
      <xdr:rowOff>23310</xdr:rowOff>
    </xdr:from>
    <xdr:to>
      <xdr:col>8</xdr:col>
      <xdr:colOff>1560513</xdr:colOff>
      <xdr:row>56</xdr:row>
      <xdr:rowOff>976818</xdr:rowOff>
    </xdr:to>
    <xdr:pic>
      <xdr:nvPicPr>
        <xdr:cNvPr id="2257" name="Рисунок 2256">
          <a:extLst>
            <a:ext uri="{FF2B5EF4-FFF2-40B4-BE49-F238E27FC236}">
              <a16:creationId xmlns:a16="http://schemas.microsoft.com/office/drawing/2014/main" id="{F816A5B8-4969-4F2F-B37C-BC0D03494D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3753835"/>
          <a:ext cx="1397000" cy="953508"/>
        </a:xfrm>
        <a:prstGeom prst="rect">
          <a:avLst/>
        </a:prstGeom>
      </xdr:spPr>
    </xdr:pic>
    <xdr:clientData/>
  </xdr:twoCellAnchor>
  <xdr:twoCellAnchor editAs="oneCell">
    <xdr:from>
      <xdr:col>8</xdr:col>
      <xdr:colOff>169618</xdr:colOff>
      <xdr:row>57</xdr:row>
      <xdr:rowOff>23813</xdr:rowOff>
    </xdr:from>
    <xdr:to>
      <xdr:col>8</xdr:col>
      <xdr:colOff>1554406</xdr:colOff>
      <xdr:row>57</xdr:row>
      <xdr:rowOff>1166813</xdr:rowOff>
    </xdr:to>
    <xdr:pic>
      <xdr:nvPicPr>
        <xdr:cNvPr id="2259" name="Рисунок 2258">
          <a:extLst>
            <a:ext uri="{FF2B5EF4-FFF2-40B4-BE49-F238E27FC236}">
              <a16:creationId xmlns:a16="http://schemas.microsoft.com/office/drawing/2014/main" id="{446C5258-E7D2-412C-BD8D-D3039A3615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918" y="54754463"/>
          <a:ext cx="138478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58</xdr:row>
      <xdr:rowOff>24947</xdr:rowOff>
    </xdr:from>
    <xdr:to>
      <xdr:col>8</xdr:col>
      <xdr:colOff>1560513</xdr:colOff>
      <xdr:row>58</xdr:row>
      <xdr:rowOff>1022804</xdr:rowOff>
    </xdr:to>
    <xdr:pic>
      <xdr:nvPicPr>
        <xdr:cNvPr id="2261" name="Рисунок 2260">
          <a:extLst>
            <a:ext uri="{FF2B5EF4-FFF2-40B4-BE49-F238E27FC236}">
              <a16:creationId xmlns:a16="http://schemas.microsoft.com/office/drawing/2014/main" id="{716FF77E-5CBC-4D78-9CB7-2AC0637B4A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5946222"/>
          <a:ext cx="1397000" cy="997857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59</xdr:row>
      <xdr:rowOff>23813</xdr:rowOff>
    </xdr:from>
    <xdr:to>
      <xdr:col>8</xdr:col>
      <xdr:colOff>1433513</xdr:colOff>
      <xdr:row>59</xdr:row>
      <xdr:rowOff>1166813</xdr:rowOff>
    </xdr:to>
    <xdr:pic>
      <xdr:nvPicPr>
        <xdr:cNvPr id="2263" name="Рисунок 2262">
          <a:extLst>
            <a:ext uri="{FF2B5EF4-FFF2-40B4-BE49-F238E27FC236}">
              <a16:creationId xmlns:a16="http://schemas.microsoft.com/office/drawing/2014/main" id="{D1A196C6-F812-4F67-8C29-DB64751A18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5699283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60</xdr:row>
      <xdr:rowOff>23813</xdr:rowOff>
    </xdr:from>
    <xdr:to>
      <xdr:col>8</xdr:col>
      <xdr:colOff>1433513</xdr:colOff>
      <xdr:row>60</xdr:row>
      <xdr:rowOff>1166813</xdr:rowOff>
    </xdr:to>
    <xdr:pic>
      <xdr:nvPicPr>
        <xdr:cNvPr id="2265" name="Рисунок 2264">
          <a:extLst>
            <a:ext uri="{FF2B5EF4-FFF2-40B4-BE49-F238E27FC236}">
              <a16:creationId xmlns:a16="http://schemas.microsoft.com/office/drawing/2014/main" id="{893FD4D0-F59A-4A42-B87E-808FE2E35E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581834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61</xdr:row>
      <xdr:rowOff>23155</xdr:rowOff>
    </xdr:from>
    <xdr:to>
      <xdr:col>8</xdr:col>
      <xdr:colOff>1560513</xdr:colOff>
      <xdr:row>61</xdr:row>
      <xdr:rowOff>843615</xdr:rowOff>
    </xdr:to>
    <xdr:pic>
      <xdr:nvPicPr>
        <xdr:cNvPr id="2267" name="Рисунок 2266">
          <a:extLst>
            <a:ext uri="{FF2B5EF4-FFF2-40B4-BE49-F238E27FC236}">
              <a16:creationId xmlns:a16="http://schemas.microsoft.com/office/drawing/2014/main" id="{A94E447E-D8FF-445B-9DFB-42EFC6F5AD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9373430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62</xdr:row>
      <xdr:rowOff>21444</xdr:rowOff>
    </xdr:from>
    <xdr:to>
      <xdr:col>8</xdr:col>
      <xdr:colOff>1560513</xdr:colOff>
      <xdr:row>62</xdr:row>
      <xdr:rowOff>731031</xdr:rowOff>
    </xdr:to>
    <xdr:pic>
      <xdr:nvPicPr>
        <xdr:cNvPr id="2269" name="Рисунок 2268">
          <a:extLst>
            <a:ext uri="{FF2B5EF4-FFF2-40B4-BE49-F238E27FC236}">
              <a16:creationId xmlns:a16="http://schemas.microsoft.com/office/drawing/2014/main" id="{C92FE06F-5B32-48A2-8606-ADFFE767D9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60238494"/>
          <a:ext cx="1397000" cy="70958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63</xdr:row>
      <xdr:rowOff>21518</xdr:rowOff>
    </xdr:from>
    <xdr:to>
      <xdr:col>8</xdr:col>
      <xdr:colOff>1560513</xdr:colOff>
      <xdr:row>63</xdr:row>
      <xdr:rowOff>797629</xdr:rowOff>
    </xdr:to>
    <xdr:pic>
      <xdr:nvPicPr>
        <xdr:cNvPr id="2271" name="Рисунок 2270">
          <a:extLst>
            <a:ext uri="{FF2B5EF4-FFF2-40B4-BE49-F238E27FC236}">
              <a16:creationId xmlns:a16="http://schemas.microsoft.com/office/drawing/2014/main" id="{E25D8EFA-5898-47B1-AE2C-BBA3EA995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60991043"/>
          <a:ext cx="1397000" cy="77611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64</xdr:row>
      <xdr:rowOff>21518</xdr:rowOff>
    </xdr:from>
    <xdr:to>
      <xdr:col>8</xdr:col>
      <xdr:colOff>1560513</xdr:colOff>
      <xdr:row>64</xdr:row>
      <xdr:rowOff>797629</xdr:rowOff>
    </xdr:to>
    <xdr:pic>
      <xdr:nvPicPr>
        <xdr:cNvPr id="2273" name="Рисунок 2272">
          <a:extLst>
            <a:ext uri="{FF2B5EF4-FFF2-40B4-BE49-F238E27FC236}">
              <a16:creationId xmlns:a16="http://schemas.microsoft.com/office/drawing/2014/main" id="{DC9694D0-E2FC-4888-A078-0A14878ACA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61810193"/>
          <a:ext cx="1397000" cy="776111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65</xdr:row>
      <xdr:rowOff>23813</xdr:rowOff>
    </xdr:from>
    <xdr:to>
      <xdr:col>8</xdr:col>
      <xdr:colOff>1433513</xdr:colOff>
      <xdr:row>65</xdr:row>
      <xdr:rowOff>1166813</xdr:rowOff>
    </xdr:to>
    <xdr:pic>
      <xdr:nvPicPr>
        <xdr:cNvPr id="2275" name="Рисунок 2274">
          <a:extLst>
            <a:ext uri="{FF2B5EF4-FFF2-40B4-BE49-F238E27FC236}">
              <a16:creationId xmlns:a16="http://schemas.microsoft.com/office/drawing/2014/main" id="{9C3B05EB-C9BE-4D5F-9395-C7FA8C30F1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6263163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66</xdr:row>
      <xdr:rowOff>23236</xdr:rowOff>
    </xdr:from>
    <xdr:to>
      <xdr:col>8</xdr:col>
      <xdr:colOff>1560513</xdr:colOff>
      <xdr:row>66</xdr:row>
      <xdr:rowOff>910220</xdr:rowOff>
    </xdr:to>
    <xdr:pic>
      <xdr:nvPicPr>
        <xdr:cNvPr id="2277" name="Рисунок 2276">
          <a:extLst>
            <a:ext uri="{FF2B5EF4-FFF2-40B4-BE49-F238E27FC236}">
              <a16:creationId xmlns:a16="http://schemas.microsoft.com/office/drawing/2014/main" id="{5120FCF7-C2C6-4F33-975C-8AF0C1E812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63821686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67</xdr:row>
      <xdr:rowOff>21369</xdr:rowOff>
    </xdr:from>
    <xdr:to>
      <xdr:col>8</xdr:col>
      <xdr:colOff>1560513</xdr:colOff>
      <xdr:row>67</xdr:row>
      <xdr:rowOff>664432</xdr:rowOff>
    </xdr:to>
    <xdr:pic>
      <xdr:nvPicPr>
        <xdr:cNvPr id="2279" name="Рисунок 2278">
          <a:extLst>
            <a:ext uri="{FF2B5EF4-FFF2-40B4-BE49-F238E27FC236}">
              <a16:creationId xmlns:a16="http://schemas.microsoft.com/office/drawing/2014/main" id="{ABD6CB08-0440-4A46-80F6-1640F28ECB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64753269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68</xdr:row>
      <xdr:rowOff>23813</xdr:rowOff>
    </xdr:from>
    <xdr:to>
      <xdr:col>8</xdr:col>
      <xdr:colOff>1433513</xdr:colOff>
      <xdr:row>68</xdr:row>
      <xdr:rowOff>1166813</xdr:rowOff>
    </xdr:to>
    <xdr:pic>
      <xdr:nvPicPr>
        <xdr:cNvPr id="2281" name="Рисунок 2280">
          <a:extLst>
            <a:ext uri="{FF2B5EF4-FFF2-40B4-BE49-F238E27FC236}">
              <a16:creationId xmlns:a16="http://schemas.microsoft.com/office/drawing/2014/main" id="{C2E08710-3E45-481C-92BA-32C84D9CEF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654415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69</xdr:row>
      <xdr:rowOff>23385</xdr:rowOff>
    </xdr:from>
    <xdr:to>
      <xdr:col>8</xdr:col>
      <xdr:colOff>1560513</xdr:colOff>
      <xdr:row>69</xdr:row>
      <xdr:rowOff>1043417</xdr:rowOff>
    </xdr:to>
    <xdr:pic>
      <xdr:nvPicPr>
        <xdr:cNvPr id="2283" name="Рисунок 2282">
          <a:extLst>
            <a:ext uri="{FF2B5EF4-FFF2-40B4-BE49-F238E27FC236}">
              <a16:creationId xmlns:a16="http://schemas.microsoft.com/office/drawing/2014/main" id="{11C90F7E-1668-4A86-9E79-FB8B22C929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66631710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70</xdr:row>
      <xdr:rowOff>23310</xdr:rowOff>
    </xdr:from>
    <xdr:to>
      <xdr:col>8</xdr:col>
      <xdr:colOff>1560513</xdr:colOff>
      <xdr:row>70</xdr:row>
      <xdr:rowOff>976818</xdr:rowOff>
    </xdr:to>
    <xdr:pic>
      <xdr:nvPicPr>
        <xdr:cNvPr id="2285" name="Рисунок 2284">
          <a:extLst>
            <a:ext uri="{FF2B5EF4-FFF2-40B4-BE49-F238E27FC236}">
              <a16:creationId xmlns:a16="http://schemas.microsoft.com/office/drawing/2014/main" id="{B388B740-9001-4036-A7E1-FF2AB89A29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67698435"/>
          <a:ext cx="1397000" cy="95350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71</xdr:row>
      <xdr:rowOff>25096</xdr:rowOff>
    </xdr:from>
    <xdr:to>
      <xdr:col>8</xdr:col>
      <xdr:colOff>1560513</xdr:colOff>
      <xdr:row>71</xdr:row>
      <xdr:rowOff>1156001</xdr:rowOff>
    </xdr:to>
    <xdr:pic>
      <xdr:nvPicPr>
        <xdr:cNvPr id="2287" name="Рисунок 2286">
          <a:extLst>
            <a:ext uri="{FF2B5EF4-FFF2-40B4-BE49-F238E27FC236}">
              <a16:creationId xmlns:a16="http://schemas.microsoft.com/office/drawing/2014/main" id="{3AC0F576-C44D-498C-ADC3-9BAD26AE58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68700346"/>
          <a:ext cx="1397000" cy="113090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72</xdr:row>
      <xdr:rowOff>23155</xdr:rowOff>
    </xdr:from>
    <xdr:to>
      <xdr:col>8</xdr:col>
      <xdr:colOff>1560513</xdr:colOff>
      <xdr:row>72</xdr:row>
      <xdr:rowOff>843615</xdr:rowOff>
    </xdr:to>
    <xdr:pic>
      <xdr:nvPicPr>
        <xdr:cNvPr id="2289" name="Рисунок 2288">
          <a:extLst>
            <a:ext uri="{FF2B5EF4-FFF2-40B4-BE49-F238E27FC236}">
              <a16:creationId xmlns:a16="http://schemas.microsoft.com/office/drawing/2014/main" id="{D7E56966-E639-434F-BC73-F132142EA1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69879505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73</xdr:row>
      <xdr:rowOff>21214</xdr:rowOff>
    </xdr:from>
    <xdr:to>
      <xdr:col>8</xdr:col>
      <xdr:colOff>1560513</xdr:colOff>
      <xdr:row>73</xdr:row>
      <xdr:rowOff>531230</xdr:rowOff>
    </xdr:to>
    <xdr:pic>
      <xdr:nvPicPr>
        <xdr:cNvPr id="2291" name="Рисунок 2290">
          <a:extLst>
            <a:ext uri="{FF2B5EF4-FFF2-40B4-BE49-F238E27FC236}">
              <a16:creationId xmlns:a16="http://schemas.microsoft.com/office/drawing/2014/main" id="{0B4FAC06-954B-4193-BAA9-2803AD0B1E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70744339"/>
          <a:ext cx="1397000" cy="51001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74</xdr:row>
      <xdr:rowOff>21748</xdr:rowOff>
    </xdr:from>
    <xdr:to>
      <xdr:col>8</xdr:col>
      <xdr:colOff>1560513</xdr:colOff>
      <xdr:row>74</xdr:row>
      <xdr:rowOff>997431</xdr:rowOff>
    </xdr:to>
    <xdr:pic>
      <xdr:nvPicPr>
        <xdr:cNvPr id="2293" name="Рисунок 2292">
          <a:extLst>
            <a:ext uri="{FF2B5EF4-FFF2-40B4-BE49-F238E27FC236}">
              <a16:creationId xmlns:a16="http://schemas.microsoft.com/office/drawing/2014/main" id="{00AC38DA-19B2-4CE1-97DF-6AB26D155D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71297323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75</xdr:row>
      <xdr:rowOff>24792</xdr:rowOff>
    </xdr:from>
    <xdr:to>
      <xdr:col>8</xdr:col>
      <xdr:colOff>1560513</xdr:colOff>
      <xdr:row>75</xdr:row>
      <xdr:rowOff>889602</xdr:rowOff>
    </xdr:to>
    <xdr:pic>
      <xdr:nvPicPr>
        <xdr:cNvPr id="2295" name="Рисунок 2294">
          <a:extLst>
            <a:ext uri="{FF2B5EF4-FFF2-40B4-BE49-F238E27FC236}">
              <a16:creationId xmlns:a16="http://schemas.microsoft.com/office/drawing/2014/main" id="{175CBE82-A8B8-4C03-AB2D-2A47A344B4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72319542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76</xdr:row>
      <xdr:rowOff>23813</xdr:rowOff>
    </xdr:from>
    <xdr:to>
      <xdr:col>8</xdr:col>
      <xdr:colOff>1433513</xdr:colOff>
      <xdr:row>76</xdr:row>
      <xdr:rowOff>1166813</xdr:rowOff>
    </xdr:to>
    <xdr:pic>
      <xdr:nvPicPr>
        <xdr:cNvPr id="2297" name="Рисунок 2296">
          <a:extLst>
            <a:ext uri="{FF2B5EF4-FFF2-40B4-BE49-F238E27FC236}">
              <a16:creationId xmlns:a16="http://schemas.microsoft.com/office/drawing/2014/main" id="{EF94DC53-1ECA-44F2-8355-4EE0583D83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732329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77</xdr:row>
      <xdr:rowOff>21592</xdr:rowOff>
    </xdr:from>
    <xdr:to>
      <xdr:col>8</xdr:col>
      <xdr:colOff>1560513</xdr:colOff>
      <xdr:row>77</xdr:row>
      <xdr:rowOff>864227</xdr:rowOff>
    </xdr:to>
    <xdr:pic>
      <xdr:nvPicPr>
        <xdr:cNvPr id="2299" name="Рисунок 2298">
          <a:extLst>
            <a:ext uri="{FF2B5EF4-FFF2-40B4-BE49-F238E27FC236}">
              <a16:creationId xmlns:a16="http://schemas.microsoft.com/office/drawing/2014/main" id="{5A8D56F3-FE17-4403-8B2F-0306E6B64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74421367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78</xdr:row>
      <xdr:rowOff>21592</xdr:rowOff>
    </xdr:from>
    <xdr:to>
      <xdr:col>8</xdr:col>
      <xdr:colOff>1560513</xdr:colOff>
      <xdr:row>78</xdr:row>
      <xdr:rowOff>864227</xdr:rowOff>
    </xdr:to>
    <xdr:pic>
      <xdr:nvPicPr>
        <xdr:cNvPr id="2301" name="Рисунок 2300">
          <a:extLst>
            <a:ext uri="{FF2B5EF4-FFF2-40B4-BE49-F238E27FC236}">
              <a16:creationId xmlns:a16="http://schemas.microsoft.com/office/drawing/2014/main" id="{5A80B047-A09A-44C6-A248-899390D195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75307192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79</xdr:row>
      <xdr:rowOff>21592</xdr:rowOff>
    </xdr:from>
    <xdr:to>
      <xdr:col>8</xdr:col>
      <xdr:colOff>1560513</xdr:colOff>
      <xdr:row>79</xdr:row>
      <xdr:rowOff>864227</xdr:rowOff>
    </xdr:to>
    <xdr:pic>
      <xdr:nvPicPr>
        <xdr:cNvPr id="2303" name="Рисунок 2302">
          <a:extLst>
            <a:ext uri="{FF2B5EF4-FFF2-40B4-BE49-F238E27FC236}">
              <a16:creationId xmlns:a16="http://schemas.microsoft.com/office/drawing/2014/main" id="{E7039F0C-618D-4DFB-ACFD-01C51AF47E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76193017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80</xdr:row>
      <xdr:rowOff>21673</xdr:rowOff>
    </xdr:from>
    <xdr:to>
      <xdr:col>8</xdr:col>
      <xdr:colOff>1560513</xdr:colOff>
      <xdr:row>80</xdr:row>
      <xdr:rowOff>930832</xdr:rowOff>
    </xdr:to>
    <xdr:pic>
      <xdr:nvPicPr>
        <xdr:cNvPr id="2305" name="Рисунок 2304">
          <a:extLst>
            <a:ext uri="{FF2B5EF4-FFF2-40B4-BE49-F238E27FC236}">
              <a16:creationId xmlns:a16="http://schemas.microsoft.com/office/drawing/2014/main" id="{CC9A7FE9-C278-4359-A315-E04D1E0CA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77078923"/>
          <a:ext cx="1397000" cy="90915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81</xdr:row>
      <xdr:rowOff>21673</xdr:rowOff>
    </xdr:from>
    <xdr:to>
      <xdr:col>8</xdr:col>
      <xdr:colOff>1560513</xdr:colOff>
      <xdr:row>81</xdr:row>
      <xdr:rowOff>930832</xdr:rowOff>
    </xdr:to>
    <xdr:pic>
      <xdr:nvPicPr>
        <xdr:cNvPr id="2307" name="Рисунок 2306">
          <a:extLst>
            <a:ext uri="{FF2B5EF4-FFF2-40B4-BE49-F238E27FC236}">
              <a16:creationId xmlns:a16="http://schemas.microsoft.com/office/drawing/2014/main" id="{DC798DE9-7872-43A7-8EB9-E174697DEA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78031423"/>
          <a:ext cx="1397000" cy="90915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82</xdr:row>
      <xdr:rowOff>21673</xdr:rowOff>
    </xdr:from>
    <xdr:to>
      <xdr:col>8</xdr:col>
      <xdr:colOff>1560513</xdr:colOff>
      <xdr:row>82</xdr:row>
      <xdr:rowOff>930832</xdr:rowOff>
    </xdr:to>
    <xdr:pic>
      <xdr:nvPicPr>
        <xdr:cNvPr id="2309" name="Рисунок 2308">
          <a:extLst>
            <a:ext uri="{FF2B5EF4-FFF2-40B4-BE49-F238E27FC236}">
              <a16:creationId xmlns:a16="http://schemas.microsoft.com/office/drawing/2014/main" id="{8E408C10-31D6-4AA8-85B7-449BF033CF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78983923"/>
          <a:ext cx="1397000" cy="90915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83</xdr:row>
      <xdr:rowOff>24947</xdr:rowOff>
    </xdr:from>
    <xdr:to>
      <xdr:col>8</xdr:col>
      <xdr:colOff>1560513</xdr:colOff>
      <xdr:row>83</xdr:row>
      <xdr:rowOff>1022804</xdr:rowOff>
    </xdr:to>
    <xdr:pic>
      <xdr:nvPicPr>
        <xdr:cNvPr id="2311" name="Рисунок 2310">
          <a:extLst>
            <a:ext uri="{FF2B5EF4-FFF2-40B4-BE49-F238E27FC236}">
              <a16:creationId xmlns:a16="http://schemas.microsoft.com/office/drawing/2014/main" id="{4EED2925-C4F2-4D14-AF39-E776CFB127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79939697"/>
          <a:ext cx="1397000" cy="99785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84</xdr:row>
      <xdr:rowOff>24718</xdr:rowOff>
    </xdr:from>
    <xdr:to>
      <xdr:col>8</xdr:col>
      <xdr:colOff>1560513</xdr:colOff>
      <xdr:row>84</xdr:row>
      <xdr:rowOff>823004</xdr:rowOff>
    </xdr:to>
    <xdr:pic>
      <xdr:nvPicPr>
        <xdr:cNvPr id="2313" name="Рисунок 2312">
          <a:extLst>
            <a:ext uri="{FF2B5EF4-FFF2-40B4-BE49-F238E27FC236}">
              <a16:creationId xmlns:a16="http://schemas.microsoft.com/office/drawing/2014/main" id="{9ABFD80A-B10F-4B51-A3CD-F72FAF03B8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80987218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85</xdr:row>
      <xdr:rowOff>23236</xdr:rowOff>
    </xdr:from>
    <xdr:to>
      <xdr:col>8</xdr:col>
      <xdr:colOff>1560513</xdr:colOff>
      <xdr:row>85</xdr:row>
      <xdr:rowOff>910220</xdr:rowOff>
    </xdr:to>
    <xdr:pic>
      <xdr:nvPicPr>
        <xdr:cNvPr id="2315" name="Рисунок 2314">
          <a:extLst>
            <a:ext uri="{FF2B5EF4-FFF2-40B4-BE49-F238E27FC236}">
              <a16:creationId xmlns:a16="http://schemas.microsoft.com/office/drawing/2014/main" id="{AD33D5B3-D15F-4582-895A-3D0003FE2A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81833461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86</xdr:row>
      <xdr:rowOff>23813</xdr:rowOff>
    </xdr:from>
    <xdr:to>
      <xdr:col>8</xdr:col>
      <xdr:colOff>1433513</xdr:colOff>
      <xdr:row>86</xdr:row>
      <xdr:rowOff>1166813</xdr:rowOff>
    </xdr:to>
    <xdr:pic>
      <xdr:nvPicPr>
        <xdr:cNvPr id="2317" name="Рисунок 2316">
          <a:extLst>
            <a:ext uri="{FF2B5EF4-FFF2-40B4-BE49-F238E27FC236}">
              <a16:creationId xmlns:a16="http://schemas.microsoft.com/office/drawing/2014/main" id="{CAF268C5-4EBE-40B1-ADC6-B92E2D478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8276748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87</xdr:row>
      <xdr:rowOff>23813</xdr:rowOff>
    </xdr:from>
    <xdr:to>
      <xdr:col>8</xdr:col>
      <xdr:colOff>1433513</xdr:colOff>
      <xdr:row>87</xdr:row>
      <xdr:rowOff>1166813</xdr:rowOff>
    </xdr:to>
    <xdr:pic>
      <xdr:nvPicPr>
        <xdr:cNvPr id="2319" name="Рисунок 2318">
          <a:extLst>
            <a:ext uri="{FF2B5EF4-FFF2-40B4-BE49-F238E27FC236}">
              <a16:creationId xmlns:a16="http://schemas.microsoft.com/office/drawing/2014/main" id="{735D731E-B435-4FE4-BD25-2579C4DD16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839581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88</xdr:row>
      <xdr:rowOff>21748</xdr:rowOff>
    </xdr:from>
    <xdr:to>
      <xdr:col>8</xdr:col>
      <xdr:colOff>1560513</xdr:colOff>
      <xdr:row>88</xdr:row>
      <xdr:rowOff>997431</xdr:rowOff>
    </xdr:to>
    <xdr:pic>
      <xdr:nvPicPr>
        <xdr:cNvPr id="2321" name="Рисунок 2320">
          <a:extLst>
            <a:ext uri="{FF2B5EF4-FFF2-40B4-BE49-F238E27FC236}">
              <a16:creationId xmlns:a16="http://schemas.microsoft.com/office/drawing/2014/main" id="{EBC5BB3E-C703-4E92-B04B-EAA62E8272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85146673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89</xdr:row>
      <xdr:rowOff>23236</xdr:rowOff>
    </xdr:from>
    <xdr:to>
      <xdr:col>8</xdr:col>
      <xdr:colOff>1560513</xdr:colOff>
      <xdr:row>89</xdr:row>
      <xdr:rowOff>910220</xdr:rowOff>
    </xdr:to>
    <xdr:pic>
      <xdr:nvPicPr>
        <xdr:cNvPr id="2323" name="Рисунок 2322">
          <a:extLst>
            <a:ext uri="{FF2B5EF4-FFF2-40B4-BE49-F238E27FC236}">
              <a16:creationId xmlns:a16="http://schemas.microsoft.com/office/drawing/2014/main" id="{F86719F9-524A-417B-94DF-F6093F63B9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86167336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90</xdr:row>
      <xdr:rowOff>21896</xdr:rowOff>
    </xdr:from>
    <xdr:to>
      <xdr:col>8</xdr:col>
      <xdr:colOff>1560513</xdr:colOff>
      <xdr:row>90</xdr:row>
      <xdr:rowOff>1130626</xdr:rowOff>
    </xdr:to>
    <xdr:pic>
      <xdr:nvPicPr>
        <xdr:cNvPr id="2325" name="Рисунок 2324">
          <a:extLst>
            <a:ext uri="{FF2B5EF4-FFF2-40B4-BE49-F238E27FC236}">
              <a16:creationId xmlns:a16="http://schemas.microsoft.com/office/drawing/2014/main" id="{20F2515F-595F-48CB-A50D-BF5D89501D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87099446"/>
          <a:ext cx="1397000" cy="110873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91</xdr:row>
      <xdr:rowOff>24792</xdr:rowOff>
    </xdr:from>
    <xdr:to>
      <xdr:col>8</xdr:col>
      <xdr:colOff>1560513</xdr:colOff>
      <xdr:row>91</xdr:row>
      <xdr:rowOff>889602</xdr:rowOff>
    </xdr:to>
    <xdr:pic>
      <xdr:nvPicPr>
        <xdr:cNvPr id="2327" name="Рисунок 2326">
          <a:extLst>
            <a:ext uri="{FF2B5EF4-FFF2-40B4-BE49-F238E27FC236}">
              <a16:creationId xmlns:a16="http://schemas.microsoft.com/office/drawing/2014/main" id="{3B4B54F9-8543-469E-911F-8D3D65C19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88254867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92</xdr:row>
      <xdr:rowOff>24718</xdr:rowOff>
    </xdr:from>
    <xdr:to>
      <xdr:col>8</xdr:col>
      <xdr:colOff>1560513</xdr:colOff>
      <xdr:row>92</xdr:row>
      <xdr:rowOff>823004</xdr:rowOff>
    </xdr:to>
    <xdr:pic>
      <xdr:nvPicPr>
        <xdr:cNvPr id="2329" name="Рисунок 2328">
          <a:extLst>
            <a:ext uri="{FF2B5EF4-FFF2-40B4-BE49-F238E27FC236}">
              <a16:creationId xmlns:a16="http://schemas.microsoft.com/office/drawing/2014/main" id="{36B57901-3FD1-40AF-B168-D33681BCD4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89169193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93</xdr:row>
      <xdr:rowOff>24873</xdr:rowOff>
    </xdr:from>
    <xdr:to>
      <xdr:col>8</xdr:col>
      <xdr:colOff>1560513</xdr:colOff>
      <xdr:row>93</xdr:row>
      <xdr:rowOff>956206</xdr:rowOff>
    </xdr:to>
    <xdr:pic>
      <xdr:nvPicPr>
        <xdr:cNvPr id="2331" name="Рисунок 2330">
          <a:extLst>
            <a:ext uri="{FF2B5EF4-FFF2-40B4-BE49-F238E27FC236}">
              <a16:creationId xmlns:a16="http://schemas.microsoft.com/office/drawing/2014/main" id="{79948EB0-25FD-45A9-ACC4-83242C88A6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90017073"/>
          <a:ext cx="1397000" cy="93133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94</xdr:row>
      <xdr:rowOff>24643</xdr:rowOff>
    </xdr:from>
    <xdr:to>
      <xdr:col>8</xdr:col>
      <xdr:colOff>1560513</xdr:colOff>
      <xdr:row>94</xdr:row>
      <xdr:rowOff>756405</xdr:rowOff>
    </xdr:to>
    <xdr:pic>
      <xdr:nvPicPr>
        <xdr:cNvPr id="2333" name="Рисунок 2332">
          <a:extLst>
            <a:ext uri="{FF2B5EF4-FFF2-40B4-BE49-F238E27FC236}">
              <a16:creationId xmlns:a16="http://schemas.microsoft.com/office/drawing/2014/main" id="{18DD1D93-7C73-4078-AF56-1C2EA00F98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90997918"/>
          <a:ext cx="1397000" cy="73176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95</xdr:row>
      <xdr:rowOff>24643</xdr:rowOff>
    </xdr:from>
    <xdr:to>
      <xdr:col>8</xdr:col>
      <xdr:colOff>1560513</xdr:colOff>
      <xdr:row>95</xdr:row>
      <xdr:rowOff>756405</xdr:rowOff>
    </xdr:to>
    <xdr:pic>
      <xdr:nvPicPr>
        <xdr:cNvPr id="2335" name="Рисунок 2334">
          <a:extLst>
            <a:ext uri="{FF2B5EF4-FFF2-40B4-BE49-F238E27FC236}">
              <a16:creationId xmlns:a16="http://schemas.microsoft.com/office/drawing/2014/main" id="{E57745E1-FAAF-4E78-A197-EDAF3FFF4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91778968"/>
          <a:ext cx="1397000" cy="73176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96</xdr:row>
      <xdr:rowOff>24643</xdr:rowOff>
    </xdr:from>
    <xdr:to>
      <xdr:col>8</xdr:col>
      <xdr:colOff>1560513</xdr:colOff>
      <xdr:row>96</xdr:row>
      <xdr:rowOff>756405</xdr:rowOff>
    </xdr:to>
    <xdr:pic>
      <xdr:nvPicPr>
        <xdr:cNvPr id="2337" name="Рисунок 2336">
          <a:extLst>
            <a:ext uri="{FF2B5EF4-FFF2-40B4-BE49-F238E27FC236}">
              <a16:creationId xmlns:a16="http://schemas.microsoft.com/office/drawing/2014/main" id="{61CE3173-59FB-4263-9B90-AC5D443AF2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92560018"/>
          <a:ext cx="1397000" cy="73176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97</xdr:row>
      <xdr:rowOff>24643</xdr:rowOff>
    </xdr:from>
    <xdr:to>
      <xdr:col>8</xdr:col>
      <xdr:colOff>1560513</xdr:colOff>
      <xdr:row>97</xdr:row>
      <xdr:rowOff>756405</xdr:rowOff>
    </xdr:to>
    <xdr:pic>
      <xdr:nvPicPr>
        <xdr:cNvPr id="2339" name="Рисунок 2338">
          <a:extLst>
            <a:ext uri="{FF2B5EF4-FFF2-40B4-BE49-F238E27FC236}">
              <a16:creationId xmlns:a16="http://schemas.microsoft.com/office/drawing/2014/main" id="{C591D586-1F81-47E7-9ED4-62C195BE80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93341068"/>
          <a:ext cx="1397000" cy="73176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98</xdr:row>
      <xdr:rowOff>21748</xdr:rowOff>
    </xdr:from>
    <xdr:to>
      <xdr:col>8</xdr:col>
      <xdr:colOff>1560513</xdr:colOff>
      <xdr:row>98</xdr:row>
      <xdr:rowOff>997431</xdr:rowOff>
    </xdr:to>
    <xdr:pic>
      <xdr:nvPicPr>
        <xdr:cNvPr id="2341" name="Рисунок 2340">
          <a:extLst>
            <a:ext uri="{FF2B5EF4-FFF2-40B4-BE49-F238E27FC236}">
              <a16:creationId xmlns:a16="http://schemas.microsoft.com/office/drawing/2014/main" id="{E380535F-C1B3-47BF-8D13-E12CC798F3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94119223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99</xdr:row>
      <xdr:rowOff>24947</xdr:rowOff>
    </xdr:from>
    <xdr:to>
      <xdr:col>8</xdr:col>
      <xdr:colOff>1560513</xdr:colOff>
      <xdr:row>99</xdr:row>
      <xdr:rowOff>1022804</xdr:rowOff>
    </xdr:to>
    <xdr:pic>
      <xdr:nvPicPr>
        <xdr:cNvPr id="2343" name="Рисунок 2342">
          <a:extLst>
            <a:ext uri="{FF2B5EF4-FFF2-40B4-BE49-F238E27FC236}">
              <a16:creationId xmlns:a16="http://schemas.microsoft.com/office/drawing/2014/main" id="{0083257C-8DFD-48E8-9DDC-F888EB57DD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95141597"/>
          <a:ext cx="1397000" cy="99785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100</xdr:row>
      <xdr:rowOff>23236</xdr:rowOff>
    </xdr:from>
    <xdr:to>
      <xdr:col>8</xdr:col>
      <xdr:colOff>1560513</xdr:colOff>
      <xdr:row>100</xdr:row>
      <xdr:rowOff>910220</xdr:rowOff>
    </xdr:to>
    <xdr:pic>
      <xdr:nvPicPr>
        <xdr:cNvPr id="2345" name="Рисунок 2344">
          <a:extLst>
            <a:ext uri="{FF2B5EF4-FFF2-40B4-BE49-F238E27FC236}">
              <a16:creationId xmlns:a16="http://schemas.microsoft.com/office/drawing/2014/main" id="{39262B4E-F67A-4AEF-9BAE-E31AF8B761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96187636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101</xdr:row>
      <xdr:rowOff>23310</xdr:rowOff>
    </xdr:from>
    <xdr:to>
      <xdr:col>8</xdr:col>
      <xdr:colOff>1560513</xdr:colOff>
      <xdr:row>101</xdr:row>
      <xdr:rowOff>976818</xdr:rowOff>
    </xdr:to>
    <xdr:pic>
      <xdr:nvPicPr>
        <xdr:cNvPr id="2347" name="Рисунок 2346">
          <a:extLst>
            <a:ext uri="{FF2B5EF4-FFF2-40B4-BE49-F238E27FC236}">
              <a16:creationId xmlns:a16="http://schemas.microsoft.com/office/drawing/2014/main" id="{5C06DDC5-52FB-45EC-AEA6-600FE8A38F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97121160"/>
          <a:ext cx="1397000" cy="95350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102</xdr:row>
      <xdr:rowOff>23081</xdr:rowOff>
    </xdr:from>
    <xdr:to>
      <xdr:col>8</xdr:col>
      <xdr:colOff>1560513</xdr:colOff>
      <xdr:row>102</xdr:row>
      <xdr:rowOff>777018</xdr:rowOff>
    </xdr:to>
    <xdr:pic>
      <xdr:nvPicPr>
        <xdr:cNvPr id="2349" name="Рисунок 2348">
          <a:extLst>
            <a:ext uri="{FF2B5EF4-FFF2-40B4-BE49-F238E27FC236}">
              <a16:creationId xmlns:a16="http://schemas.microsoft.com/office/drawing/2014/main" id="{DEEB0171-EE57-4132-B8F6-5C75E815B5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98121056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103</xdr:row>
      <xdr:rowOff>21822</xdr:rowOff>
    </xdr:from>
    <xdr:to>
      <xdr:col>8</xdr:col>
      <xdr:colOff>1560513</xdr:colOff>
      <xdr:row>103</xdr:row>
      <xdr:rowOff>1064028</xdr:rowOff>
    </xdr:to>
    <xdr:pic>
      <xdr:nvPicPr>
        <xdr:cNvPr id="2351" name="Рисунок 2350">
          <a:extLst>
            <a:ext uri="{FF2B5EF4-FFF2-40B4-BE49-F238E27FC236}">
              <a16:creationId xmlns:a16="http://schemas.microsoft.com/office/drawing/2014/main" id="{E64F1E0E-73E5-4EFF-828A-F8B1972F3E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98919897"/>
          <a:ext cx="1397000" cy="104220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104</xdr:row>
      <xdr:rowOff>21822</xdr:rowOff>
    </xdr:from>
    <xdr:to>
      <xdr:col>8</xdr:col>
      <xdr:colOff>1560513</xdr:colOff>
      <xdr:row>104</xdr:row>
      <xdr:rowOff>1064028</xdr:rowOff>
    </xdr:to>
    <xdr:pic>
      <xdr:nvPicPr>
        <xdr:cNvPr id="2353" name="Рисунок 2352">
          <a:extLst>
            <a:ext uri="{FF2B5EF4-FFF2-40B4-BE49-F238E27FC236}">
              <a16:creationId xmlns:a16="http://schemas.microsoft.com/office/drawing/2014/main" id="{125DC099-76AF-490B-9BC1-E2EE4CCECC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00005747"/>
          <a:ext cx="1397000" cy="104220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105</xdr:row>
      <xdr:rowOff>24873</xdr:rowOff>
    </xdr:from>
    <xdr:to>
      <xdr:col>8</xdr:col>
      <xdr:colOff>1560513</xdr:colOff>
      <xdr:row>105</xdr:row>
      <xdr:rowOff>956206</xdr:rowOff>
    </xdr:to>
    <xdr:pic>
      <xdr:nvPicPr>
        <xdr:cNvPr id="2355" name="Рисунок 2354">
          <a:extLst>
            <a:ext uri="{FF2B5EF4-FFF2-40B4-BE49-F238E27FC236}">
              <a16:creationId xmlns:a16="http://schemas.microsoft.com/office/drawing/2014/main" id="{1699A415-57CD-4053-8BB1-7CBF3D4565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01094648"/>
          <a:ext cx="1397000" cy="93133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106</xdr:row>
      <xdr:rowOff>23236</xdr:rowOff>
    </xdr:from>
    <xdr:to>
      <xdr:col>8</xdr:col>
      <xdr:colOff>1560513</xdr:colOff>
      <xdr:row>106</xdr:row>
      <xdr:rowOff>910220</xdr:rowOff>
    </xdr:to>
    <xdr:pic>
      <xdr:nvPicPr>
        <xdr:cNvPr id="2357" name="Рисунок 2356">
          <a:extLst>
            <a:ext uri="{FF2B5EF4-FFF2-40B4-BE49-F238E27FC236}">
              <a16:creationId xmlns:a16="http://schemas.microsoft.com/office/drawing/2014/main" id="{2AE6675D-B88D-4F6D-B954-C191C06094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02074086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107</xdr:row>
      <xdr:rowOff>21592</xdr:rowOff>
    </xdr:from>
    <xdr:to>
      <xdr:col>8</xdr:col>
      <xdr:colOff>1560513</xdr:colOff>
      <xdr:row>107</xdr:row>
      <xdr:rowOff>864227</xdr:rowOff>
    </xdr:to>
    <xdr:pic>
      <xdr:nvPicPr>
        <xdr:cNvPr id="2359" name="Рисунок 2358">
          <a:extLst>
            <a:ext uri="{FF2B5EF4-FFF2-40B4-BE49-F238E27FC236}">
              <a16:creationId xmlns:a16="http://schemas.microsoft.com/office/drawing/2014/main" id="{516D2D00-DF90-4756-BF9A-7D56764AEE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03005892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108</xdr:row>
      <xdr:rowOff>25022</xdr:rowOff>
    </xdr:from>
    <xdr:to>
      <xdr:col>8</xdr:col>
      <xdr:colOff>1560513</xdr:colOff>
      <xdr:row>108</xdr:row>
      <xdr:rowOff>1089403</xdr:rowOff>
    </xdr:to>
    <xdr:pic>
      <xdr:nvPicPr>
        <xdr:cNvPr id="2361" name="Рисунок 2360">
          <a:extLst>
            <a:ext uri="{FF2B5EF4-FFF2-40B4-BE49-F238E27FC236}">
              <a16:creationId xmlns:a16="http://schemas.microsoft.com/office/drawing/2014/main" id="{D75787A6-A724-4614-BC62-45E39466CE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03895147"/>
          <a:ext cx="1397000" cy="106438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109</xdr:row>
      <xdr:rowOff>24792</xdr:rowOff>
    </xdr:from>
    <xdr:to>
      <xdr:col>8</xdr:col>
      <xdr:colOff>1560513</xdr:colOff>
      <xdr:row>109</xdr:row>
      <xdr:rowOff>889602</xdr:rowOff>
    </xdr:to>
    <xdr:pic>
      <xdr:nvPicPr>
        <xdr:cNvPr id="2363" name="Рисунок 2362">
          <a:extLst>
            <a:ext uri="{FF2B5EF4-FFF2-40B4-BE49-F238E27FC236}">
              <a16:creationId xmlns:a16="http://schemas.microsoft.com/office/drawing/2014/main" id="{B4FF791F-2CAC-479C-A008-EA8E69B8F0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05009342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110</xdr:row>
      <xdr:rowOff>21741</xdr:rowOff>
    </xdr:from>
    <xdr:to>
      <xdr:col>8</xdr:col>
      <xdr:colOff>1560513</xdr:colOff>
      <xdr:row>110</xdr:row>
      <xdr:rowOff>997424</xdr:rowOff>
    </xdr:to>
    <xdr:pic>
      <xdr:nvPicPr>
        <xdr:cNvPr id="2365" name="Рисунок 2364">
          <a:extLst>
            <a:ext uri="{FF2B5EF4-FFF2-40B4-BE49-F238E27FC236}">
              <a16:creationId xmlns:a16="http://schemas.microsoft.com/office/drawing/2014/main" id="{10A7D669-2F96-4EA7-911C-00C047BC85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05920691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207386</xdr:colOff>
      <xdr:row>111</xdr:row>
      <xdr:rowOff>23813</xdr:rowOff>
    </xdr:from>
    <xdr:to>
      <xdr:col>8</xdr:col>
      <xdr:colOff>1516640</xdr:colOff>
      <xdr:row>111</xdr:row>
      <xdr:rowOff>1166813</xdr:rowOff>
    </xdr:to>
    <xdr:pic>
      <xdr:nvPicPr>
        <xdr:cNvPr id="2367" name="Рисунок 2366">
          <a:extLst>
            <a:ext uri="{FF2B5EF4-FFF2-40B4-BE49-F238E27FC236}">
              <a16:creationId xmlns:a16="http://schemas.microsoft.com/office/drawing/2014/main" id="{1BBFB5D6-0426-4409-8B35-729AEBBEC2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8686" y="106941938"/>
          <a:ext cx="130925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112</xdr:row>
      <xdr:rowOff>21741</xdr:rowOff>
    </xdr:from>
    <xdr:to>
      <xdr:col>8</xdr:col>
      <xdr:colOff>1560513</xdr:colOff>
      <xdr:row>112</xdr:row>
      <xdr:rowOff>997424</xdr:rowOff>
    </xdr:to>
    <xdr:pic>
      <xdr:nvPicPr>
        <xdr:cNvPr id="2369" name="Рисунок 2368">
          <a:extLst>
            <a:ext uri="{FF2B5EF4-FFF2-40B4-BE49-F238E27FC236}">
              <a16:creationId xmlns:a16="http://schemas.microsoft.com/office/drawing/2014/main" id="{96443DFE-82AE-4949-ADD7-22072B268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08130491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169618</xdr:colOff>
      <xdr:row>113</xdr:row>
      <xdr:rowOff>23813</xdr:rowOff>
    </xdr:from>
    <xdr:to>
      <xdr:col>8</xdr:col>
      <xdr:colOff>1554406</xdr:colOff>
      <xdr:row>113</xdr:row>
      <xdr:rowOff>1166813</xdr:rowOff>
    </xdr:to>
    <xdr:pic>
      <xdr:nvPicPr>
        <xdr:cNvPr id="2371" name="Рисунок 2370">
          <a:extLst>
            <a:ext uri="{FF2B5EF4-FFF2-40B4-BE49-F238E27FC236}">
              <a16:creationId xmlns:a16="http://schemas.microsoft.com/office/drawing/2014/main" id="{833CDEFE-95CF-470D-85A5-2E0C093E06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918" y="109151738"/>
          <a:ext cx="138478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114</xdr:row>
      <xdr:rowOff>23230</xdr:rowOff>
    </xdr:from>
    <xdr:to>
      <xdr:col>8</xdr:col>
      <xdr:colOff>1560513</xdr:colOff>
      <xdr:row>114</xdr:row>
      <xdr:rowOff>910214</xdr:rowOff>
    </xdr:to>
    <xdr:pic>
      <xdr:nvPicPr>
        <xdr:cNvPr id="2373" name="Рисунок 2372">
          <a:extLst>
            <a:ext uri="{FF2B5EF4-FFF2-40B4-BE49-F238E27FC236}">
              <a16:creationId xmlns:a16="http://schemas.microsoft.com/office/drawing/2014/main" id="{00858740-54E8-407C-9BBD-6BC603E4FE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10341780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115</xdr:row>
      <xdr:rowOff>23155</xdr:rowOff>
    </xdr:from>
    <xdr:to>
      <xdr:col>8</xdr:col>
      <xdr:colOff>1560513</xdr:colOff>
      <xdr:row>115</xdr:row>
      <xdr:rowOff>843615</xdr:rowOff>
    </xdr:to>
    <xdr:pic>
      <xdr:nvPicPr>
        <xdr:cNvPr id="2375" name="Рисунок 2374">
          <a:extLst>
            <a:ext uri="{FF2B5EF4-FFF2-40B4-BE49-F238E27FC236}">
              <a16:creationId xmlns:a16="http://schemas.microsoft.com/office/drawing/2014/main" id="{4516D7E1-7CA4-413B-833B-09C9D6484C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11275155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116</xdr:row>
      <xdr:rowOff>23813</xdr:rowOff>
    </xdr:from>
    <xdr:to>
      <xdr:col>8</xdr:col>
      <xdr:colOff>1433513</xdr:colOff>
      <xdr:row>116</xdr:row>
      <xdr:rowOff>1166813</xdr:rowOff>
    </xdr:to>
    <xdr:pic>
      <xdr:nvPicPr>
        <xdr:cNvPr id="2377" name="Рисунок 2376">
          <a:extLst>
            <a:ext uri="{FF2B5EF4-FFF2-40B4-BE49-F238E27FC236}">
              <a16:creationId xmlns:a16="http://schemas.microsoft.com/office/drawing/2014/main" id="{6EF9640F-2651-4AEC-806F-F48A07F7F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1214258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117</xdr:row>
      <xdr:rowOff>23813</xdr:rowOff>
    </xdr:from>
    <xdr:to>
      <xdr:col>8</xdr:col>
      <xdr:colOff>1433513</xdr:colOff>
      <xdr:row>117</xdr:row>
      <xdr:rowOff>1166813</xdr:rowOff>
    </xdr:to>
    <xdr:pic>
      <xdr:nvPicPr>
        <xdr:cNvPr id="2379" name="Рисунок 2378">
          <a:extLst>
            <a:ext uri="{FF2B5EF4-FFF2-40B4-BE49-F238E27FC236}">
              <a16:creationId xmlns:a16="http://schemas.microsoft.com/office/drawing/2014/main" id="{EF711EB4-BCCB-47F2-AF80-E542B8B38F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133332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118</xdr:row>
      <xdr:rowOff>25028</xdr:rowOff>
    </xdr:from>
    <xdr:to>
      <xdr:col>8</xdr:col>
      <xdr:colOff>1560513</xdr:colOff>
      <xdr:row>118</xdr:row>
      <xdr:rowOff>1089409</xdr:rowOff>
    </xdr:to>
    <xdr:pic>
      <xdr:nvPicPr>
        <xdr:cNvPr id="2381" name="Рисунок 2380">
          <a:extLst>
            <a:ext uri="{FF2B5EF4-FFF2-40B4-BE49-F238E27FC236}">
              <a16:creationId xmlns:a16="http://schemas.microsoft.com/office/drawing/2014/main" id="{C6CC9875-52A0-40D4-ADAD-EE122A6C14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14525053"/>
          <a:ext cx="1397000" cy="1064381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119</xdr:row>
      <xdr:rowOff>23813</xdr:rowOff>
    </xdr:from>
    <xdr:to>
      <xdr:col>8</xdr:col>
      <xdr:colOff>1433513</xdr:colOff>
      <xdr:row>119</xdr:row>
      <xdr:rowOff>1166813</xdr:rowOff>
    </xdr:to>
    <xdr:pic>
      <xdr:nvPicPr>
        <xdr:cNvPr id="2383" name="Рисунок 2382">
          <a:extLst>
            <a:ext uri="{FF2B5EF4-FFF2-40B4-BE49-F238E27FC236}">
              <a16:creationId xmlns:a16="http://schemas.microsoft.com/office/drawing/2014/main" id="{0F0A578C-5A37-4C76-A343-717DED8D5E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156382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120</xdr:row>
      <xdr:rowOff>24867</xdr:rowOff>
    </xdr:from>
    <xdr:to>
      <xdr:col>8</xdr:col>
      <xdr:colOff>1560513</xdr:colOff>
      <xdr:row>120</xdr:row>
      <xdr:rowOff>956200</xdr:rowOff>
    </xdr:to>
    <xdr:pic>
      <xdr:nvPicPr>
        <xdr:cNvPr id="2385" name="Рисунок 2384">
          <a:extLst>
            <a:ext uri="{FF2B5EF4-FFF2-40B4-BE49-F238E27FC236}">
              <a16:creationId xmlns:a16="http://schemas.microsoft.com/office/drawing/2014/main" id="{64E31A5D-9B0D-485F-B42C-303A5C373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16829942"/>
          <a:ext cx="1397000" cy="93133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121</xdr:row>
      <xdr:rowOff>24867</xdr:rowOff>
    </xdr:from>
    <xdr:to>
      <xdr:col>8</xdr:col>
      <xdr:colOff>1560513</xdr:colOff>
      <xdr:row>121</xdr:row>
      <xdr:rowOff>956200</xdr:rowOff>
    </xdr:to>
    <xdr:pic>
      <xdr:nvPicPr>
        <xdr:cNvPr id="2387" name="Рисунок 2386">
          <a:extLst>
            <a:ext uri="{FF2B5EF4-FFF2-40B4-BE49-F238E27FC236}">
              <a16:creationId xmlns:a16="http://schemas.microsoft.com/office/drawing/2014/main" id="{D2360CDC-36C0-445A-ACAB-4CDA6799E6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17811017"/>
          <a:ext cx="1397000" cy="93133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122</xdr:row>
      <xdr:rowOff>23081</xdr:rowOff>
    </xdr:from>
    <xdr:to>
      <xdr:col>8</xdr:col>
      <xdr:colOff>1560513</xdr:colOff>
      <xdr:row>122</xdr:row>
      <xdr:rowOff>777018</xdr:rowOff>
    </xdr:to>
    <xdr:pic>
      <xdr:nvPicPr>
        <xdr:cNvPr id="2389" name="Рисунок 2388">
          <a:extLst>
            <a:ext uri="{FF2B5EF4-FFF2-40B4-BE49-F238E27FC236}">
              <a16:creationId xmlns:a16="http://schemas.microsoft.com/office/drawing/2014/main" id="{4976341D-4DEE-47E0-9AB0-AAFEDF208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18790306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123</xdr:row>
      <xdr:rowOff>23378</xdr:rowOff>
    </xdr:from>
    <xdr:to>
      <xdr:col>8</xdr:col>
      <xdr:colOff>1560513</xdr:colOff>
      <xdr:row>123</xdr:row>
      <xdr:rowOff>1043410</xdr:rowOff>
    </xdr:to>
    <xdr:pic>
      <xdr:nvPicPr>
        <xdr:cNvPr id="2391" name="Рисунок 2390">
          <a:extLst>
            <a:ext uri="{FF2B5EF4-FFF2-40B4-BE49-F238E27FC236}">
              <a16:creationId xmlns:a16="http://schemas.microsoft.com/office/drawing/2014/main" id="{3BC974CE-1227-45D6-87ED-3BF71E3A83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19590703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124</xdr:row>
      <xdr:rowOff>23155</xdr:rowOff>
    </xdr:from>
    <xdr:to>
      <xdr:col>8</xdr:col>
      <xdr:colOff>1560513</xdr:colOff>
      <xdr:row>124</xdr:row>
      <xdr:rowOff>843615</xdr:rowOff>
    </xdr:to>
    <xdr:pic>
      <xdr:nvPicPr>
        <xdr:cNvPr id="2393" name="Рисунок 2392">
          <a:extLst>
            <a:ext uri="{FF2B5EF4-FFF2-40B4-BE49-F238E27FC236}">
              <a16:creationId xmlns:a16="http://schemas.microsoft.com/office/drawing/2014/main" id="{A1018DBE-3F9A-4172-9B9F-58DEE57B27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20657280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125</xdr:row>
      <xdr:rowOff>21592</xdr:rowOff>
    </xdr:from>
    <xdr:to>
      <xdr:col>8</xdr:col>
      <xdr:colOff>1560513</xdr:colOff>
      <xdr:row>125</xdr:row>
      <xdr:rowOff>864227</xdr:rowOff>
    </xdr:to>
    <xdr:pic>
      <xdr:nvPicPr>
        <xdr:cNvPr id="2395" name="Рисунок 2394">
          <a:extLst>
            <a:ext uri="{FF2B5EF4-FFF2-40B4-BE49-F238E27FC236}">
              <a16:creationId xmlns:a16="http://schemas.microsoft.com/office/drawing/2014/main" id="{FF190FE1-1CA4-4D38-A3DA-40465F7E2B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21522492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126</xdr:row>
      <xdr:rowOff>21667</xdr:rowOff>
    </xdr:from>
    <xdr:to>
      <xdr:col>8</xdr:col>
      <xdr:colOff>1560513</xdr:colOff>
      <xdr:row>126</xdr:row>
      <xdr:rowOff>930826</xdr:rowOff>
    </xdr:to>
    <xdr:pic>
      <xdr:nvPicPr>
        <xdr:cNvPr id="2397" name="Рисунок 2396">
          <a:extLst>
            <a:ext uri="{FF2B5EF4-FFF2-40B4-BE49-F238E27FC236}">
              <a16:creationId xmlns:a16="http://schemas.microsoft.com/office/drawing/2014/main" id="{49543A68-9877-49B5-AFAA-41C2F1CF3E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22408392"/>
          <a:ext cx="1397000" cy="90915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127</xdr:row>
      <xdr:rowOff>23230</xdr:rowOff>
    </xdr:from>
    <xdr:to>
      <xdr:col>8</xdr:col>
      <xdr:colOff>1560513</xdr:colOff>
      <xdr:row>127</xdr:row>
      <xdr:rowOff>910214</xdr:rowOff>
    </xdr:to>
    <xdr:pic>
      <xdr:nvPicPr>
        <xdr:cNvPr id="2399" name="Рисунок 2398">
          <a:extLst>
            <a:ext uri="{FF2B5EF4-FFF2-40B4-BE49-F238E27FC236}">
              <a16:creationId xmlns:a16="http://schemas.microsoft.com/office/drawing/2014/main" id="{4F11647E-B829-4472-AA28-15E2A289DD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23362455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128</xdr:row>
      <xdr:rowOff>21518</xdr:rowOff>
    </xdr:from>
    <xdr:to>
      <xdr:col>8</xdr:col>
      <xdr:colOff>1560513</xdr:colOff>
      <xdr:row>128</xdr:row>
      <xdr:rowOff>797629</xdr:rowOff>
    </xdr:to>
    <xdr:pic>
      <xdr:nvPicPr>
        <xdr:cNvPr id="2401" name="Рисунок 2400">
          <a:extLst>
            <a:ext uri="{FF2B5EF4-FFF2-40B4-BE49-F238E27FC236}">
              <a16:creationId xmlns:a16="http://schemas.microsoft.com/office/drawing/2014/main" id="{58128E73-DBCA-48B9-A2C8-A743EDAC44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24294193"/>
          <a:ext cx="1397000" cy="77611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129</xdr:row>
      <xdr:rowOff>24718</xdr:rowOff>
    </xdr:from>
    <xdr:to>
      <xdr:col>8</xdr:col>
      <xdr:colOff>1560513</xdr:colOff>
      <xdr:row>129</xdr:row>
      <xdr:rowOff>823004</xdr:rowOff>
    </xdr:to>
    <xdr:pic>
      <xdr:nvPicPr>
        <xdr:cNvPr id="2403" name="Рисунок 2402">
          <a:extLst>
            <a:ext uri="{FF2B5EF4-FFF2-40B4-BE49-F238E27FC236}">
              <a16:creationId xmlns:a16="http://schemas.microsoft.com/office/drawing/2014/main" id="{3FA8421E-6485-4BEB-BC1C-42128FBCF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25116543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130</xdr:row>
      <xdr:rowOff>23304</xdr:rowOff>
    </xdr:from>
    <xdr:to>
      <xdr:col>8</xdr:col>
      <xdr:colOff>1560513</xdr:colOff>
      <xdr:row>130</xdr:row>
      <xdr:rowOff>976812</xdr:rowOff>
    </xdr:to>
    <xdr:pic>
      <xdr:nvPicPr>
        <xdr:cNvPr id="2405" name="Рисунок 2404">
          <a:extLst>
            <a:ext uri="{FF2B5EF4-FFF2-40B4-BE49-F238E27FC236}">
              <a16:creationId xmlns:a16="http://schemas.microsoft.com/office/drawing/2014/main" id="{24930849-B444-41BF-812D-A2B7BCCB73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25962854"/>
          <a:ext cx="1397000" cy="95350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131</xdr:row>
      <xdr:rowOff>24792</xdr:rowOff>
    </xdr:from>
    <xdr:to>
      <xdr:col>8</xdr:col>
      <xdr:colOff>1560513</xdr:colOff>
      <xdr:row>131</xdr:row>
      <xdr:rowOff>889602</xdr:rowOff>
    </xdr:to>
    <xdr:pic>
      <xdr:nvPicPr>
        <xdr:cNvPr id="2407" name="Рисунок 2406">
          <a:extLst>
            <a:ext uri="{FF2B5EF4-FFF2-40B4-BE49-F238E27FC236}">
              <a16:creationId xmlns:a16="http://schemas.microsoft.com/office/drawing/2014/main" id="{E85BD355-3552-4B05-9CBD-096F3FBC9A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26964467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132</xdr:row>
      <xdr:rowOff>23304</xdr:rowOff>
    </xdr:from>
    <xdr:to>
      <xdr:col>8</xdr:col>
      <xdr:colOff>1560513</xdr:colOff>
      <xdr:row>132</xdr:row>
      <xdr:rowOff>976812</xdr:rowOff>
    </xdr:to>
    <xdr:pic>
      <xdr:nvPicPr>
        <xdr:cNvPr id="2409" name="Рисунок 2408">
          <a:extLst>
            <a:ext uri="{FF2B5EF4-FFF2-40B4-BE49-F238E27FC236}">
              <a16:creationId xmlns:a16="http://schemas.microsoft.com/office/drawing/2014/main" id="{2692E865-AAA9-48EA-AF52-84EA8D983A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27877379"/>
          <a:ext cx="1397000" cy="95350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133</xdr:row>
      <xdr:rowOff>23465</xdr:rowOff>
    </xdr:from>
    <xdr:to>
      <xdr:col>8</xdr:col>
      <xdr:colOff>1560513</xdr:colOff>
      <xdr:row>133</xdr:row>
      <xdr:rowOff>1110021</xdr:rowOff>
    </xdr:to>
    <xdr:pic>
      <xdr:nvPicPr>
        <xdr:cNvPr id="2411" name="Рисунок 2410">
          <a:extLst>
            <a:ext uri="{FF2B5EF4-FFF2-40B4-BE49-F238E27FC236}">
              <a16:creationId xmlns:a16="http://schemas.microsoft.com/office/drawing/2014/main" id="{4E6FF8E6-1743-40E4-9875-03E06EB565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28877665"/>
          <a:ext cx="1397000" cy="108655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134</xdr:row>
      <xdr:rowOff>23230</xdr:rowOff>
    </xdr:from>
    <xdr:to>
      <xdr:col>8</xdr:col>
      <xdr:colOff>1560513</xdr:colOff>
      <xdr:row>134</xdr:row>
      <xdr:rowOff>910214</xdr:rowOff>
    </xdr:to>
    <xdr:pic>
      <xdr:nvPicPr>
        <xdr:cNvPr id="2413" name="Рисунок 2412">
          <a:extLst>
            <a:ext uri="{FF2B5EF4-FFF2-40B4-BE49-F238E27FC236}">
              <a16:creationId xmlns:a16="http://schemas.microsoft.com/office/drawing/2014/main" id="{D7FA087B-6E8D-4216-9619-D08FBE5C3B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30010905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135</xdr:row>
      <xdr:rowOff>23378</xdr:rowOff>
    </xdr:from>
    <xdr:to>
      <xdr:col>8</xdr:col>
      <xdr:colOff>1560513</xdr:colOff>
      <xdr:row>135</xdr:row>
      <xdr:rowOff>1043410</xdr:rowOff>
    </xdr:to>
    <xdr:pic>
      <xdr:nvPicPr>
        <xdr:cNvPr id="2415" name="Рисунок 2414">
          <a:extLst>
            <a:ext uri="{FF2B5EF4-FFF2-40B4-BE49-F238E27FC236}">
              <a16:creationId xmlns:a16="http://schemas.microsoft.com/office/drawing/2014/main" id="{690ADDED-8104-453A-B6BD-337C41D917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30944503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136</xdr:row>
      <xdr:rowOff>23155</xdr:rowOff>
    </xdr:from>
    <xdr:to>
      <xdr:col>8</xdr:col>
      <xdr:colOff>1560513</xdr:colOff>
      <xdr:row>136</xdr:row>
      <xdr:rowOff>843615</xdr:rowOff>
    </xdr:to>
    <xdr:pic>
      <xdr:nvPicPr>
        <xdr:cNvPr id="2417" name="Рисунок 2416">
          <a:extLst>
            <a:ext uri="{FF2B5EF4-FFF2-40B4-BE49-F238E27FC236}">
              <a16:creationId xmlns:a16="http://schemas.microsoft.com/office/drawing/2014/main" id="{AA024116-ADFB-470D-A99F-6A6290F33D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32011080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137</xdr:row>
      <xdr:rowOff>24718</xdr:rowOff>
    </xdr:from>
    <xdr:to>
      <xdr:col>8</xdr:col>
      <xdr:colOff>1560513</xdr:colOff>
      <xdr:row>137</xdr:row>
      <xdr:rowOff>823004</xdr:rowOff>
    </xdr:to>
    <xdr:pic>
      <xdr:nvPicPr>
        <xdr:cNvPr id="2419" name="Рисунок 2418">
          <a:extLst>
            <a:ext uri="{FF2B5EF4-FFF2-40B4-BE49-F238E27FC236}">
              <a16:creationId xmlns:a16="http://schemas.microsoft.com/office/drawing/2014/main" id="{DE9C178E-B35E-418C-857A-69FE5B4DC6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32879418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138</xdr:row>
      <xdr:rowOff>21592</xdr:rowOff>
    </xdr:from>
    <xdr:to>
      <xdr:col>8</xdr:col>
      <xdr:colOff>1560513</xdr:colOff>
      <xdr:row>138</xdr:row>
      <xdr:rowOff>864227</xdr:rowOff>
    </xdr:to>
    <xdr:pic>
      <xdr:nvPicPr>
        <xdr:cNvPr id="2421" name="Рисунок 2420">
          <a:extLst>
            <a:ext uri="{FF2B5EF4-FFF2-40B4-BE49-F238E27FC236}">
              <a16:creationId xmlns:a16="http://schemas.microsoft.com/office/drawing/2014/main" id="{C95440A7-A237-4675-AE6A-18A7FFB95A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33724017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139</xdr:row>
      <xdr:rowOff>25028</xdr:rowOff>
    </xdr:from>
    <xdr:to>
      <xdr:col>8</xdr:col>
      <xdr:colOff>1560513</xdr:colOff>
      <xdr:row>139</xdr:row>
      <xdr:rowOff>1089409</xdr:rowOff>
    </xdr:to>
    <xdr:pic>
      <xdr:nvPicPr>
        <xdr:cNvPr id="2423" name="Рисунок 2422">
          <a:extLst>
            <a:ext uri="{FF2B5EF4-FFF2-40B4-BE49-F238E27FC236}">
              <a16:creationId xmlns:a16="http://schemas.microsoft.com/office/drawing/2014/main" id="{582FBF54-17F8-4D83-916D-95C3DCDA93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34613278"/>
          <a:ext cx="1397000" cy="106438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140</xdr:row>
      <xdr:rowOff>23230</xdr:rowOff>
    </xdr:from>
    <xdr:to>
      <xdr:col>8</xdr:col>
      <xdr:colOff>1560513</xdr:colOff>
      <xdr:row>140</xdr:row>
      <xdr:rowOff>910214</xdr:rowOff>
    </xdr:to>
    <xdr:pic>
      <xdr:nvPicPr>
        <xdr:cNvPr id="2425" name="Рисунок 2424">
          <a:extLst>
            <a:ext uri="{FF2B5EF4-FFF2-40B4-BE49-F238E27FC236}">
              <a16:creationId xmlns:a16="http://schemas.microsoft.com/office/drawing/2014/main" id="{B53BBF7A-86BE-4186-A87D-E601D32AC9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35725905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141</xdr:row>
      <xdr:rowOff>24495</xdr:rowOff>
    </xdr:from>
    <xdr:to>
      <xdr:col>8</xdr:col>
      <xdr:colOff>1560513</xdr:colOff>
      <xdr:row>141</xdr:row>
      <xdr:rowOff>623209</xdr:rowOff>
    </xdr:to>
    <xdr:pic>
      <xdr:nvPicPr>
        <xdr:cNvPr id="2427" name="Рисунок 2426">
          <a:extLst>
            <a:ext uri="{FF2B5EF4-FFF2-40B4-BE49-F238E27FC236}">
              <a16:creationId xmlns:a16="http://schemas.microsoft.com/office/drawing/2014/main" id="{45C9B49F-8278-4D54-AAD4-8B865A9B3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36660620"/>
          <a:ext cx="1397000" cy="59871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142</xdr:row>
      <xdr:rowOff>23081</xdr:rowOff>
    </xdr:from>
    <xdr:to>
      <xdr:col>8</xdr:col>
      <xdr:colOff>1560513</xdr:colOff>
      <xdr:row>142</xdr:row>
      <xdr:rowOff>777018</xdr:rowOff>
    </xdr:to>
    <xdr:pic>
      <xdr:nvPicPr>
        <xdr:cNvPr id="2429" name="Рисунок 2428">
          <a:extLst>
            <a:ext uri="{FF2B5EF4-FFF2-40B4-BE49-F238E27FC236}">
              <a16:creationId xmlns:a16="http://schemas.microsoft.com/office/drawing/2014/main" id="{9EF7A780-F63E-4E6E-86C4-FFD17AD535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37306906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143</xdr:row>
      <xdr:rowOff>23230</xdr:rowOff>
    </xdr:from>
    <xdr:to>
      <xdr:col>8</xdr:col>
      <xdr:colOff>1560513</xdr:colOff>
      <xdr:row>143</xdr:row>
      <xdr:rowOff>910214</xdr:rowOff>
    </xdr:to>
    <xdr:pic>
      <xdr:nvPicPr>
        <xdr:cNvPr id="2431" name="Рисунок 2430">
          <a:extLst>
            <a:ext uri="{FF2B5EF4-FFF2-40B4-BE49-F238E27FC236}">
              <a16:creationId xmlns:a16="http://schemas.microsoft.com/office/drawing/2014/main" id="{AAF66EA9-A060-44A5-9D0E-E205B76299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38107155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144</xdr:row>
      <xdr:rowOff>24792</xdr:rowOff>
    </xdr:from>
    <xdr:to>
      <xdr:col>8</xdr:col>
      <xdr:colOff>1560513</xdr:colOff>
      <xdr:row>144</xdr:row>
      <xdr:rowOff>889602</xdr:rowOff>
    </xdr:to>
    <xdr:pic>
      <xdr:nvPicPr>
        <xdr:cNvPr id="2433" name="Рисунок 2432">
          <a:extLst>
            <a:ext uri="{FF2B5EF4-FFF2-40B4-BE49-F238E27FC236}">
              <a16:creationId xmlns:a16="http://schemas.microsoft.com/office/drawing/2014/main" id="{6EDD81AA-297B-47E0-A0B0-41D72656D6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39042167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145</xdr:row>
      <xdr:rowOff>24792</xdr:rowOff>
    </xdr:from>
    <xdr:to>
      <xdr:col>8</xdr:col>
      <xdr:colOff>1560513</xdr:colOff>
      <xdr:row>145</xdr:row>
      <xdr:rowOff>889602</xdr:rowOff>
    </xdr:to>
    <xdr:pic>
      <xdr:nvPicPr>
        <xdr:cNvPr id="2435" name="Рисунок 2434">
          <a:extLst>
            <a:ext uri="{FF2B5EF4-FFF2-40B4-BE49-F238E27FC236}">
              <a16:creationId xmlns:a16="http://schemas.microsoft.com/office/drawing/2014/main" id="{71F778C7-EF58-4D23-804F-7F5C70BAE1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39956567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146</xdr:row>
      <xdr:rowOff>24792</xdr:rowOff>
    </xdr:from>
    <xdr:to>
      <xdr:col>8</xdr:col>
      <xdr:colOff>1560513</xdr:colOff>
      <xdr:row>146</xdr:row>
      <xdr:rowOff>889602</xdr:rowOff>
    </xdr:to>
    <xdr:pic>
      <xdr:nvPicPr>
        <xdr:cNvPr id="2437" name="Рисунок 2436">
          <a:extLst>
            <a:ext uri="{FF2B5EF4-FFF2-40B4-BE49-F238E27FC236}">
              <a16:creationId xmlns:a16="http://schemas.microsoft.com/office/drawing/2014/main" id="{6748AF21-A308-4CBE-828E-3F833832D6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40870967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147</xdr:row>
      <xdr:rowOff>24792</xdr:rowOff>
    </xdr:from>
    <xdr:to>
      <xdr:col>8</xdr:col>
      <xdr:colOff>1560513</xdr:colOff>
      <xdr:row>147</xdr:row>
      <xdr:rowOff>889602</xdr:rowOff>
    </xdr:to>
    <xdr:pic>
      <xdr:nvPicPr>
        <xdr:cNvPr id="2439" name="Рисунок 2438">
          <a:extLst>
            <a:ext uri="{FF2B5EF4-FFF2-40B4-BE49-F238E27FC236}">
              <a16:creationId xmlns:a16="http://schemas.microsoft.com/office/drawing/2014/main" id="{649BE15B-B220-4C59-AA8F-389E1C1FEC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41785367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148</xdr:row>
      <xdr:rowOff>21369</xdr:rowOff>
    </xdr:from>
    <xdr:to>
      <xdr:col>8</xdr:col>
      <xdr:colOff>1560513</xdr:colOff>
      <xdr:row>148</xdr:row>
      <xdr:rowOff>664432</xdr:rowOff>
    </xdr:to>
    <xdr:pic>
      <xdr:nvPicPr>
        <xdr:cNvPr id="2441" name="Рисунок 2440">
          <a:extLst>
            <a:ext uri="{FF2B5EF4-FFF2-40B4-BE49-F238E27FC236}">
              <a16:creationId xmlns:a16="http://schemas.microsoft.com/office/drawing/2014/main" id="{CD61EC4F-FB93-4D58-B972-1EB53CF63E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42696344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149</xdr:row>
      <xdr:rowOff>24643</xdr:rowOff>
    </xdr:from>
    <xdr:to>
      <xdr:col>8</xdr:col>
      <xdr:colOff>1560513</xdr:colOff>
      <xdr:row>149</xdr:row>
      <xdr:rowOff>756405</xdr:rowOff>
    </xdr:to>
    <xdr:pic>
      <xdr:nvPicPr>
        <xdr:cNvPr id="2443" name="Рисунок 2442">
          <a:extLst>
            <a:ext uri="{FF2B5EF4-FFF2-40B4-BE49-F238E27FC236}">
              <a16:creationId xmlns:a16="http://schemas.microsoft.com/office/drawing/2014/main" id="{13AB72B5-3A6B-4B3C-8C94-FC9F75689C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43385418"/>
          <a:ext cx="1397000" cy="73176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150</xdr:row>
      <xdr:rowOff>21369</xdr:rowOff>
    </xdr:from>
    <xdr:to>
      <xdr:col>8</xdr:col>
      <xdr:colOff>1560513</xdr:colOff>
      <xdr:row>150</xdr:row>
      <xdr:rowOff>664432</xdr:rowOff>
    </xdr:to>
    <xdr:pic>
      <xdr:nvPicPr>
        <xdr:cNvPr id="2445" name="Рисунок 2444">
          <a:extLst>
            <a:ext uri="{FF2B5EF4-FFF2-40B4-BE49-F238E27FC236}">
              <a16:creationId xmlns:a16="http://schemas.microsoft.com/office/drawing/2014/main" id="{28BBA65B-9A4B-4E9D-AD58-9EB538A8F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44163194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151</xdr:row>
      <xdr:rowOff>21369</xdr:rowOff>
    </xdr:from>
    <xdr:to>
      <xdr:col>8</xdr:col>
      <xdr:colOff>1560513</xdr:colOff>
      <xdr:row>151</xdr:row>
      <xdr:rowOff>664432</xdr:rowOff>
    </xdr:to>
    <xdr:pic>
      <xdr:nvPicPr>
        <xdr:cNvPr id="2447" name="Рисунок 2446">
          <a:extLst>
            <a:ext uri="{FF2B5EF4-FFF2-40B4-BE49-F238E27FC236}">
              <a16:creationId xmlns:a16="http://schemas.microsoft.com/office/drawing/2014/main" id="{A001C9E7-E38D-4BFA-A2AB-E77885AC2A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44848994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152</xdr:row>
      <xdr:rowOff>23230</xdr:rowOff>
    </xdr:from>
    <xdr:to>
      <xdr:col>8</xdr:col>
      <xdr:colOff>1560513</xdr:colOff>
      <xdr:row>152</xdr:row>
      <xdr:rowOff>910214</xdr:rowOff>
    </xdr:to>
    <xdr:pic>
      <xdr:nvPicPr>
        <xdr:cNvPr id="2449" name="Рисунок 2448">
          <a:extLst>
            <a:ext uri="{FF2B5EF4-FFF2-40B4-BE49-F238E27FC236}">
              <a16:creationId xmlns:a16="http://schemas.microsoft.com/office/drawing/2014/main" id="{101EF15F-4020-4A1F-9CBE-2C87C8271E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45536655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153</xdr:row>
      <xdr:rowOff>24792</xdr:rowOff>
    </xdr:from>
    <xdr:to>
      <xdr:col>8</xdr:col>
      <xdr:colOff>1560513</xdr:colOff>
      <xdr:row>153</xdr:row>
      <xdr:rowOff>889602</xdr:rowOff>
    </xdr:to>
    <xdr:pic>
      <xdr:nvPicPr>
        <xdr:cNvPr id="2451" name="Рисунок 2450">
          <a:extLst>
            <a:ext uri="{FF2B5EF4-FFF2-40B4-BE49-F238E27FC236}">
              <a16:creationId xmlns:a16="http://schemas.microsoft.com/office/drawing/2014/main" id="{91DE6381-A76B-498C-88C3-E29B432E9D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46471667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154</xdr:row>
      <xdr:rowOff>21741</xdr:rowOff>
    </xdr:from>
    <xdr:to>
      <xdr:col>8</xdr:col>
      <xdr:colOff>1560513</xdr:colOff>
      <xdr:row>154</xdr:row>
      <xdr:rowOff>997424</xdr:rowOff>
    </xdr:to>
    <xdr:pic>
      <xdr:nvPicPr>
        <xdr:cNvPr id="2453" name="Рисунок 2452">
          <a:extLst>
            <a:ext uri="{FF2B5EF4-FFF2-40B4-BE49-F238E27FC236}">
              <a16:creationId xmlns:a16="http://schemas.microsoft.com/office/drawing/2014/main" id="{43092BA7-6C5F-4433-A44F-B8D9603ACA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47383016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155</xdr:row>
      <xdr:rowOff>23081</xdr:rowOff>
    </xdr:from>
    <xdr:to>
      <xdr:col>8</xdr:col>
      <xdr:colOff>1560513</xdr:colOff>
      <xdr:row>155</xdr:row>
      <xdr:rowOff>777018</xdr:rowOff>
    </xdr:to>
    <xdr:pic>
      <xdr:nvPicPr>
        <xdr:cNvPr id="2455" name="Рисунок 2454">
          <a:extLst>
            <a:ext uri="{FF2B5EF4-FFF2-40B4-BE49-F238E27FC236}">
              <a16:creationId xmlns:a16="http://schemas.microsoft.com/office/drawing/2014/main" id="{5755527D-A192-46C7-ABF0-FFF496E719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48403531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156</xdr:row>
      <xdr:rowOff>21444</xdr:rowOff>
    </xdr:from>
    <xdr:to>
      <xdr:col>8</xdr:col>
      <xdr:colOff>1560513</xdr:colOff>
      <xdr:row>156</xdr:row>
      <xdr:rowOff>731031</xdr:rowOff>
    </xdr:to>
    <xdr:pic>
      <xdr:nvPicPr>
        <xdr:cNvPr id="2457" name="Рисунок 2456">
          <a:extLst>
            <a:ext uri="{FF2B5EF4-FFF2-40B4-BE49-F238E27FC236}">
              <a16:creationId xmlns:a16="http://schemas.microsoft.com/office/drawing/2014/main" id="{ED3FC8F3-CF7F-4449-B81B-141F422360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49201994"/>
          <a:ext cx="1397000" cy="70958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157</xdr:row>
      <xdr:rowOff>23155</xdr:rowOff>
    </xdr:from>
    <xdr:to>
      <xdr:col>8</xdr:col>
      <xdr:colOff>1560513</xdr:colOff>
      <xdr:row>157</xdr:row>
      <xdr:rowOff>843615</xdr:rowOff>
    </xdr:to>
    <xdr:pic>
      <xdr:nvPicPr>
        <xdr:cNvPr id="2459" name="Рисунок 2458">
          <a:extLst>
            <a:ext uri="{FF2B5EF4-FFF2-40B4-BE49-F238E27FC236}">
              <a16:creationId xmlns:a16="http://schemas.microsoft.com/office/drawing/2014/main" id="{DA257683-ADD6-44F0-B759-C2BB1B1F96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49956180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158</xdr:row>
      <xdr:rowOff>22932</xdr:rowOff>
    </xdr:from>
    <xdr:to>
      <xdr:col>8</xdr:col>
      <xdr:colOff>1560513</xdr:colOff>
      <xdr:row>158</xdr:row>
      <xdr:rowOff>643821</xdr:rowOff>
    </xdr:to>
    <xdr:pic>
      <xdr:nvPicPr>
        <xdr:cNvPr id="2461" name="Рисунок 2460">
          <a:extLst>
            <a:ext uri="{FF2B5EF4-FFF2-40B4-BE49-F238E27FC236}">
              <a16:creationId xmlns:a16="http://schemas.microsoft.com/office/drawing/2014/main" id="{1FA178D3-DF60-4A31-A727-FBC19A000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50822732"/>
          <a:ext cx="1397000" cy="62088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159</xdr:row>
      <xdr:rowOff>21369</xdr:rowOff>
    </xdr:from>
    <xdr:to>
      <xdr:col>8</xdr:col>
      <xdr:colOff>1560513</xdr:colOff>
      <xdr:row>159</xdr:row>
      <xdr:rowOff>664432</xdr:rowOff>
    </xdr:to>
    <xdr:pic>
      <xdr:nvPicPr>
        <xdr:cNvPr id="2463" name="Рисунок 2462">
          <a:extLst>
            <a:ext uri="{FF2B5EF4-FFF2-40B4-BE49-F238E27FC236}">
              <a16:creationId xmlns:a16="http://schemas.microsoft.com/office/drawing/2014/main" id="{ABAE185E-7C78-433A-B688-51A997B0A2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51487919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160</xdr:row>
      <xdr:rowOff>23006</xdr:rowOff>
    </xdr:from>
    <xdr:to>
      <xdr:col>8</xdr:col>
      <xdr:colOff>1560513</xdr:colOff>
      <xdr:row>160</xdr:row>
      <xdr:rowOff>710419</xdr:rowOff>
    </xdr:to>
    <xdr:pic>
      <xdr:nvPicPr>
        <xdr:cNvPr id="2465" name="Рисунок 2464">
          <a:extLst>
            <a:ext uri="{FF2B5EF4-FFF2-40B4-BE49-F238E27FC236}">
              <a16:creationId xmlns:a16="http://schemas.microsoft.com/office/drawing/2014/main" id="{D35DA3B8-0D36-4678-A851-DD16FA521D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52175356"/>
          <a:ext cx="1397000" cy="68741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161</xdr:row>
      <xdr:rowOff>21369</xdr:rowOff>
    </xdr:from>
    <xdr:to>
      <xdr:col>8</xdr:col>
      <xdr:colOff>1560513</xdr:colOff>
      <xdr:row>161</xdr:row>
      <xdr:rowOff>664432</xdr:rowOff>
    </xdr:to>
    <xdr:pic>
      <xdr:nvPicPr>
        <xdr:cNvPr id="2467" name="Рисунок 2466">
          <a:extLst>
            <a:ext uri="{FF2B5EF4-FFF2-40B4-BE49-F238E27FC236}">
              <a16:creationId xmlns:a16="http://schemas.microsoft.com/office/drawing/2014/main" id="{2592DDC2-CC0D-459F-90DC-5F421B652A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52907144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162</xdr:row>
      <xdr:rowOff>21369</xdr:rowOff>
    </xdr:from>
    <xdr:to>
      <xdr:col>8</xdr:col>
      <xdr:colOff>1560513</xdr:colOff>
      <xdr:row>162</xdr:row>
      <xdr:rowOff>664432</xdr:rowOff>
    </xdr:to>
    <xdr:pic>
      <xdr:nvPicPr>
        <xdr:cNvPr id="2469" name="Рисунок 2468">
          <a:extLst>
            <a:ext uri="{FF2B5EF4-FFF2-40B4-BE49-F238E27FC236}">
              <a16:creationId xmlns:a16="http://schemas.microsoft.com/office/drawing/2014/main" id="{E5E59585-8078-4F2C-8574-A93323A264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53592944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163</xdr:row>
      <xdr:rowOff>23155</xdr:rowOff>
    </xdr:from>
    <xdr:to>
      <xdr:col>8</xdr:col>
      <xdr:colOff>1560513</xdr:colOff>
      <xdr:row>163</xdr:row>
      <xdr:rowOff>843615</xdr:rowOff>
    </xdr:to>
    <xdr:pic>
      <xdr:nvPicPr>
        <xdr:cNvPr id="2471" name="Рисунок 2470">
          <a:extLst>
            <a:ext uri="{FF2B5EF4-FFF2-40B4-BE49-F238E27FC236}">
              <a16:creationId xmlns:a16="http://schemas.microsoft.com/office/drawing/2014/main" id="{2EEB2D41-A33C-4F80-A6D5-CC6554756A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54280530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164</xdr:row>
      <xdr:rowOff>21592</xdr:rowOff>
    </xdr:from>
    <xdr:to>
      <xdr:col>8</xdr:col>
      <xdr:colOff>1560513</xdr:colOff>
      <xdr:row>164</xdr:row>
      <xdr:rowOff>864227</xdr:rowOff>
    </xdr:to>
    <xdr:pic>
      <xdr:nvPicPr>
        <xdr:cNvPr id="2473" name="Рисунок 2472">
          <a:extLst>
            <a:ext uri="{FF2B5EF4-FFF2-40B4-BE49-F238E27FC236}">
              <a16:creationId xmlns:a16="http://schemas.microsoft.com/office/drawing/2014/main" id="{BF7A76AE-79F6-404D-A6DA-051BA22CCE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55145742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165</xdr:row>
      <xdr:rowOff>21592</xdr:rowOff>
    </xdr:from>
    <xdr:to>
      <xdr:col>8</xdr:col>
      <xdr:colOff>1560513</xdr:colOff>
      <xdr:row>165</xdr:row>
      <xdr:rowOff>864227</xdr:rowOff>
    </xdr:to>
    <xdr:pic>
      <xdr:nvPicPr>
        <xdr:cNvPr id="2475" name="Рисунок 2474">
          <a:extLst>
            <a:ext uri="{FF2B5EF4-FFF2-40B4-BE49-F238E27FC236}">
              <a16:creationId xmlns:a16="http://schemas.microsoft.com/office/drawing/2014/main" id="{4EB0A6BA-3CB2-43E1-AEED-BB22E64114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56031567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166</xdr:row>
      <xdr:rowOff>21444</xdr:rowOff>
    </xdr:from>
    <xdr:to>
      <xdr:col>8</xdr:col>
      <xdr:colOff>1560513</xdr:colOff>
      <xdr:row>166</xdr:row>
      <xdr:rowOff>731031</xdr:rowOff>
    </xdr:to>
    <xdr:pic>
      <xdr:nvPicPr>
        <xdr:cNvPr id="2477" name="Рисунок 2476">
          <a:extLst>
            <a:ext uri="{FF2B5EF4-FFF2-40B4-BE49-F238E27FC236}">
              <a16:creationId xmlns:a16="http://schemas.microsoft.com/office/drawing/2014/main" id="{132AC7C8-A266-4EA4-AE7C-D7A987342B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56917244"/>
          <a:ext cx="1397000" cy="70958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167</xdr:row>
      <xdr:rowOff>21369</xdr:rowOff>
    </xdr:from>
    <xdr:to>
      <xdr:col>8</xdr:col>
      <xdr:colOff>1560513</xdr:colOff>
      <xdr:row>167</xdr:row>
      <xdr:rowOff>664432</xdr:rowOff>
    </xdr:to>
    <xdr:pic>
      <xdr:nvPicPr>
        <xdr:cNvPr id="2479" name="Рисунок 2478">
          <a:extLst>
            <a:ext uri="{FF2B5EF4-FFF2-40B4-BE49-F238E27FC236}">
              <a16:creationId xmlns:a16="http://schemas.microsoft.com/office/drawing/2014/main" id="{5FE9A4B0-78A6-4576-89A7-C39253885F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57669644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168</xdr:row>
      <xdr:rowOff>21369</xdr:rowOff>
    </xdr:from>
    <xdr:to>
      <xdr:col>8</xdr:col>
      <xdr:colOff>1560513</xdr:colOff>
      <xdr:row>168</xdr:row>
      <xdr:rowOff>664432</xdr:rowOff>
    </xdr:to>
    <xdr:pic>
      <xdr:nvPicPr>
        <xdr:cNvPr id="2481" name="Рисунок 2480">
          <a:extLst>
            <a:ext uri="{FF2B5EF4-FFF2-40B4-BE49-F238E27FC236}">
              <a16:creationId xmlns:a16="http://schemas.microsoft.com/office/drawing/2014/main" id="{B4D66D31-211F-4FF1-A702-32E9769ACB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58355444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169</xdr:row>
      <xdr:rowOff>23230</xdr:rowOff>
    </xdr:from>
    <xdr:to>
      <xdr:col>8</xdr:col>
      <xdr:colOff>1560513</xdr:colOff>
      <xdr:row>169</xdr:row>
      <xdr:rowOff>910214</xdr:rowOff>
    </xdr:to>
    <xdr:pic>
      <xdr:nvPicPr>
        <xdr:cNvPr id="2483" name="Рисунок 2482">
          <a:extLst>
            <a:ext uri="{FF2B5EF4-FFF2-40B4-BE49-F238E27FC236}">
              <a16:creationId xmlns:a16="http://schemas.microsoft.com/office/drawing/2014/main" id="{C48E2A8F-01FD-4283-B30B-6FC30C98F3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59043105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170</xdr:row>
      <xdr:rowOff>24792</xdr:rowOff>
    </xdr:from>
    <xdr:to>
      <xdr:col>8</xdr:col>
      <xdr:colOff>1560513</xdr:colOff>
      <xdr:row>170</xdr:row>
      <xdr:rowOff>889602</xdr:rowOff>
    </xdr:to>
    <xdr:pic>
      <xdr:nvPicPr>
        <xdr:cNvPr id="2485" name="Рисунок 2484">
          <a:extLst>
            <a:ext uri="{FF2B5EF4-FFF2-40B4-BE49-F238E27FC236}">
              <a16:creationId xmlns:a16="http://schemas.microsoft.com/office/drawing/2014/main" id="{52CC8849-3CB2-48DB-8CA7-C2162FC556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59978117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171</xdr:row>
      <xdr:rowOff>24792</xdr:rowOff>
    </xdr:from>
    <xdr:to>
      <xdr:col>8</xdr:col>
      <xdr:colOff>1560513</xdr:colOff>
      <xdr:row>171</xdr:row>
      <xdr:rowOff>889602</xdr:rowOff>
    </xdr:to>
    <xdr:pic>
      <xdr:nvPicPr>
        <xdr:cNvPr id="2487" name="Рисунок 2486">
          <a:extLst>
            <a:ext uri="{FF2B5EF4-FFF2-40B4-BE49-F238E27FC236}">
              <a16:creationId xmlns:a16="http://schemas.microsoft.com/office/drawing/2014/main" id="{087E648E-5906-4535-9BAA-F59A6F5D7C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60892517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172</xdr:row>
      <xdr:rowOff>21903</xdr:rowOff>
    </xdr:from>
    <xdr:to>
      <xdr:col>8</xdr:col>
      <xdr:colOff>1560513</xdr:colOff>
      <xdr:row>172</xdr:row>
      <xdr:rowOff>1130633</xdr:rowOff>
    </xdr:to>
    <xdr:pic>
      <xdr:nvPicPr>
        <xdr:cNvPr id="2489" name="Рисунок 2488">
          <a:extLst>
            <a:ext uri="{FF2B5EF4-FFF2-40B4-BE49-F238E27FC236}">
              <a16:creationId xmlns:a16="http://schemas.microsoft.com/office/drawing/2014/main" id="{79EAC1EC-3E9C-47B8-B806-F80B79011F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61804028"/>
          <a:ext cx="1397000" cy="110873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173</xdr:row>
      <xdr:rowOff>23813</xdr:rowOff>
    </xdr:from>
    <xdr:to>
      <xdr:col>8</xdr:col>
      <xdr:colOff>1433513</xdr:colOff>
      <xdr:row>173</xdr:row>
      <xdr:rowOff>1166813</xdr:rowOff>
    </xdr:to>
    <xdr:pic>
      <xdr:nvPicPr>
        <xdr:cNvPr id="2491" name="Рисунок 2490">
          <a:extLst>
            <a:ext uri="{FF2B5EF4-FFF2-40B4-BE49-F238E27FC236}">
              <a16:creationId xmlns:a16="http://schemas.microsoft.com/office/drawing/2014/main" id="{AFE628A4-AC8D-446F-98E5-2B1B81EEFF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629584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174</xdr:row>
      <xdr:rowOff>23813</xdr:rowOff>
    </xdr:from>
    <xdr:to>
      <xdr:col>8</xdr:col>
      <xdr:colOff>1433513</xdr:colOff>
      <xdr:row>174</xdr:row>
      <xdr:rowOff>1166813</xdr:rowOff>
    </xdr:to>
    <xdr:pic>
      <xdr:nvPicPr>
        <xdr:cNvPr id="2493" name="Рисунок 2492">
          <a:extLst>
            <a:ext uri="{FF2B5EF4-FFF2-40B4-BE49-F238E27FC236}">
              <a16:creationId xmlns:a16="http://schemas.microsoft.com/office/drawing/2014/main" id="{0BF0B871-A79F-4B3E-B084-42FF5A2158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6414908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175</xdr:row>
      <xdr:rowOff>21828</xdr:rowOff>
    </xdr:from>
    <xdr:to>
      <xdr:col>8</xdr:col>
      <xdr:colOff>1560513</xdr:colOff>
      <xdr:row>175</xdr:row>
      <xdr:rowOff>1064034</xdr:rowOff>
    </xdr:to>
    <xdr:pic>
      <xdr:nvPicPr>
        <xdr:cNvPr id="2495" name="Рисунок 2494">
          <a:extLst>
            <a:ext uri="{FF2B5EF4-FFF2-40B4-BE49-F238E27FC236}">
              <a16:creationId xmlns:a16="http://schemas.microsoft.com/office/drawing/2014/main" id="{87114CA6-ED04-4BD5-898A-B86C3ABD35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65337728"/>
          <a:ext cx="1397000" cy="1042206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176</xdr:row>
      <xdr:rowOff>23813</xdr:rowOff>
    </xdr:from>
    <xdr:to>
      <xdr:col>8</xdr:col>
      <xdr:colOff>1433513</xdr:colOff>
      <xdr:row>176</xdr:row>
      <xdr:rowOff>1166813</xdr:rowOff>
    </xdr:to>
    <xdr:pic>
      <xdr:nvPicPr>
        <xdr:cNvPr id="2497" name="Рисунок 2496">
          <a:extLst>
            <a:ext uri="{FF2B5EF4-FFF2-40B4-BE49-F238E27FC236}">
              <a16:creationId xmlns:a16="http://schemas.microsoft.com/office/drawing/2014/main" id="{E38BD290-0A3D-42FD-844D-5291A87DA0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664255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177</xdr:row>
      <xdr:rowOff>23813</xdr:rowOff>
    </xdr:from>
    <xdr:to>
      <xdr:col>8</xdr:col>
      <xdr:colOff>1433513</xdr:colOff>
      <xdr:row>177</xdr:row>
      <xdr:rowOff>1166813</xdr:rowOff>
    </xdr:to>
    <xdr:pic>
      <xdr:nvPicPr>
        <xdr:cNvPr id="2499" name="Рисунок 2498">
          <a:extLst>
            <a:ext uri="{FF2B5EF4-FFF2-40B4-BE49-F238E27FC236}">
              <a16:creationId xmlns:a16="http://schemas.microsoft.com/office/drawing/2014/main" id="{0004741E-B60F-48BB-9101-CD71E3154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6761618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178</xdr:row>
      <xdr:rowOff>25028</xdr:rowOff>
    </xdr:from>
    <xdr:to>
      <xdr:col>8</xdr:col>
      <xdr:colOff>1560513</xdr:colOff>
      <xdr:row>178</xdr:row>
      <xdr:rowOff>1089409</xdr:rowOff>
    </xdr:to>
    <xdr:pic>
      <xdr:nvPicPr>
        <xdr:cNvPr id="2501" name="Рисунок 2500">
          <a:extLst>
            <a:ext uri="{FF2B5EF4-FFF2-40B4-BE49-F238E27FC236}">
              <a16:creationId xmlns:a16="http://schemas.microsoft.com/office/drawing/2014/main" id="{1B1DE776-46E5-40BF-9F78-EB810F2960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68808028"/>
          <a:ext cx="1397000" cy="106438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179</xdr:row>
      <xdr:rowOff>25102</xdr:rowOff>
    </xdr:from>
    <xdr:to>
      <xdr:col>8</xdr:col>
      <xdr:colOff>1560513</xdr:colOff>
      <xdr:row>179</xdr:row>
      <xdr:rowOff>1156007</xdr:rowOff>
    </xdr:to>
    <xdr:pic>
      <xdr:nvPicPr>
        <xdr:cNvPr id="2503" name="Рисунок 2502">
          <a:extLst>
            <a:ext uri="{FF2B5EF4-FFF2-40B4-BE49-F238E27FC236}">
              <a16:creationId xmlns:a16="http://schemas.microsoft.com/office/drawing/2014/main" id="{1A7F6F9A-1750-4681-8EFF-6293DD2E36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69922527"/>
          <a:ext cx="1397000" cy="1130905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180</xdr:row>
      <xdr:rowOff>23813</xdr:rowOff>
    </xdr:from>
    <xdr:to>
      <xdr:col>8</xdr:col>
      <xdr:colOff>1433513</xdr:colOff>
      <xdr:row>180</xdr:row>
      <xdr:rowOff>1166813</xdr:rowOff>
    </xdr:to>
    <xdr:pic>
      <xdr:nvPicPr>
        <xdr:cNvPr id="2505" name="Рисунок 2504">
          <a:extLst>
            <a:ext uri="{FF2B5EF4-FFF2-40B4-BE49-F238E27FC236}">
              <a16:creationId xmlns:a16="http://schemas.microsoft.com/office/drawing/2014/main" id="{D06E0EE8-E6AE-4FA2-AF26-6555C9D78B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7110233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181</xdr:row>
      <xdr:rowOff>21903</xdr:rowOff>
    </xdr:from>
    <xdr:to>
      <xdr:col>8</xdr:col>
      <xdr:colOff>1560513</xdr:colOff>
      <xdr:row>181</xdr:row>
      <xdr:rowOff>1130633</xdr:rowOff>
    </xdr:to>
    <xdr:pic>
      <xdr:nvPicPr>
        <xdr:cNvPr id="2507" name="Рисунок 2506">
          <a:extLst>
            <a:ext uri="{FF2B5EF4-FFF2-40B4-BE49-F238E27FC236}">
              <a16:creationId xmlns:a16="http://schemas.microsoft.com/office/drawing/2014/main" id="{44F5D816-EDC7-4C8B-8427-D98A7B6A81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72291053"/>
          <a:ext cx="1397000" cy="110873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182</xdr:row>
      <xdr:rowOff>23813</xdr:rowOff>
    </xdr:from>
    <xdr:to>
      <xdr:col>8</xdr:col>
      <xdr:colOff>1433513</xdr:colOff>
      <xdr:row>182</xdr:row>
      <xdr:rowOff>1166813</xdr:rowOff>
    </xdr:to>
    <xdr:pic>
      <xdr:nvPicPr>
        <xdr:cNvPr id="2509" name="Рисунок 2508">
          <a:extLst>
            <a:ext uri="{FF2B5EF4-FFF2-40B4-BE49-F238E27FC236}">
              <a16:creationId xmlns:a16="http://schemas.microsoft.com/office/drawing/2014/main" id="{FD534613-3D5C-4416-B7A6-945A2A26F5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7344548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183</xdr:row>
      <xdr:rowOff>23813</xdr:rowOff>
    </xdr:from>
    <xdr:to>
      <xdr:col>8</xdr:col>
      <xdr:colOff>1433513</xdr:colOff>
      <xdr:row>183</xdr:row>
      <xdr:rowOff>1166813</xdr:rowOff>
    </xdr:to>
    <xdr:pic>
      <xdr:nvPicPr>
        <xdr:cNvPr id="2511" name="Рисунок 2510">
          <a:extLst>
            <a:ext uri="{FF2B5EF4-FFF2-40B4-BE49-F238E27FC236}">
              <a16:creationId xmlns:a16="http://schemas.microsoft.com/office/drawing/2014/main" id="{5E5D59CA-AE6B-4B4C-8683-D02FB39144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746361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184</xdr:row>
      <xdr:rowOff>23813</xdr:rowOff>
    </xdr:from>
    <xdr:to>
      <xdr:col>8</xdr:col>
      <xdr:colOff>1433513</xdr:colOff>
      <xdr:row>184</xdr:row>
      <xdr:rowOff>1166813</xdr:rowOff>
    </xdr:to>
    <xdr:pic>
      <xdr:nvPicPr>
        <xdr:cNvPr id="2513" name="Рисунок 2512">
          <a:extLst>
            <a:ext uri="{FF2B5EF4-FFF2-40B4-BE49-F238E27FC236}">
              <a16:creationId xmlns:a16="http://schemas.microsoft.com/office/drawing/2014/main" id="{48C51D81-E61C-47D2-A253-E7F15ED794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7582673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185</xdr:row>
      <xdr:rowOff>23813</xdr:rowOff>
    </xdr:from>
    <xdr:to>
      <xdr:col>8</xdr:col>
      <xdr:colOff>1433513</xdr:colOff>
      <xdr:row>185</xdr:row>
      <xdr:rowOff>1166813</xdr:rowOff>
    </xdr:to>
    <xdr:pic>
      <xdr:nvPicPr>
        <xdr:cNvPr id="2515" name="Рисунок 2514">
          <a:extLst>
            <a:ext uri="{FF2B5EF4-FFF2-40B4-BE49-F238E27FC236}">
              <a16:creationId xmlns:a16="http://schemas.microsoft.com/office/drawing/2014/main" id="{C3D033E5-3F31-450A-8CAF-EF6A00A02A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770173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186</xdr:row>
      <xdr:rowOff>23813</xdr:rowOff>
    </xdr:from>
    <xdr:to>
      <xdr:col>8</xdr:col>
      <xdr:colOff>1433513</xdr:colOff>
      <xdr:row>186</xdr:row>
      <xdr:rowOff>1166813</xdr:rowOff>
    </xdr:to>
    <xdr:pic>
      <xdr:nvPicPr>
        <xdr:cNvPr id="2517" name="Рисунок 2516">
          <a:extLst>
            <a:ext uri="{FF2B5EF4-FFF2-40B4-BE49-F238E27FC236}">
              <a16:creationId xmlns:a16="http://schemas.microsoft.com/office/drawing/2014/main" id="{9C8BF22D-C9E3-4400-A2A8-7A30C2F0BA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7820798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187</xdr:row>
      <xdr:rowOff>23813</xdr:rowOff>
    </xdr:from>
    <xdr:to>
      <xdr:col>8</xdr:col>
      <xdr:colOff>1433513</xdr:colOff>
      <xdr:row>187</xdr:row>
      <xdr:rowOff>1166813</xdr:rowOff>
    </xdr:to>
    <xdr:pic>
      <xdr:nvPicPr>
        <xdr:cNvPr id="2519" name="Рисунок 2518">
          <a:extLst>
            <a:ext uri="{FF2B5EF4-FFF2-40B4-BE49-F238E27FC236}">
              <a16:creationId xmlns:a16="http://schemas.microsoft.com/office/drawing/2014/main" id="{DF7A91FF-B90A-4701-952E-3722735594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793986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188</xdr:row>
      <xdr:rowOff>21828</xdr:rowOff>
    </xdr:from>
    <xdr:to>
      <xdr:col>8</xdr:col>
      <xdr:colOff>1560513</xdr:colOff>
      <xdr:row>188</xdr:row>
      <xdr:rowOff>1064034</xdr:rowOff>
    </xdr:to>
    <xdr:pic>
      <xdr:nvPicPr>
        <xdr:cNvPr id="2521" name="Рисунок 2520">
          <a:extLst>
            <a:ext uri="{FF2B5EF4-FFF2-40B4-BE49-F238E27FC236}">
              <a16:creationId xmlns:a16="http://schemas.microsoft.com/office/drawing/2014/main" id="{2E57E28C-A03C-400C-9FF6-1993702598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80587253"/>
          <a:ext cx="1397000" cy="1042206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189</xdr:row>
      <xdr:rowOff>23813</xdr:rowOff>
    </xdr:from>
    <xdr:to>
      <xdr:col>8</xdr:col>
      <xdr:colOff>1433513</xdr:colOff>
      <xdr:row>189</xdr:row>
      <xdr:rowOff>1166813</xdr:rowOff>
    </xdr:to>
    <xdr:pic>
      <xdr:nvPicPr>
        <xdr:cNvPr id="2523" name="Рисунок 2522">
          <a:extLst>
            <a:ext uri="{FF2B5EF4-FFF2-40B4-BE49-F238E27FC236}">
              <a16:creationId xmlns:a16="http://schemas.microsoft.com/office/drawing/2014/main" id="{40D57799-5803-48DC-8BD4-D1814297BB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8167508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190</xdr:row>
      <xdr:rowOff>23813</xdr:rowOff>
    </xdr:from>
    <xdr:to>
      <xdr:col>8</xdr:col>
      <xdr:colOff>1433513</xdr:colOff>
      <xdr:row>190</xdr:row>
      <xdr:rowOff>1166813</xdr:rowOff>
    </xdr:to>
    <xdr:pic>
      <xdr:nvPicPr>
        <xdr:cNvPr id="2525" name="Рисунок 2524">
          <a:extLst>
            <a:ext uri="{FF2B5EF4-FFF2-40B4-BE49-F238E27FC236}">
              <a16:creationId xmlns:a16="http://schemas.microsoft.com/office/drawing/2014/main" id="{74B8F5FD-ED67-47DE-8CE9-47BB034C30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828657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191</xdr:row>
      <xdr:rowOff>25028</xdr:rowOff>
    </xdr:from>
    <xdr:to>
      <xdr:col>8</xdr:col>
      <xdr:colOff>1560513</xdr:colOff>
      <xdr:row>191</xdr:row>
      <xdr:rowOff>1089409</xdr:rowOff>
    </xdr:to>
    <xdr:pic>
      <xdr:nvPicPr>
        <xdr:cNvPr id="2527" name="Рисунок 2526">
          <a:extLst>
            <a:ext uri="{FF2B5EF4-FFF2-40B4-BE49-F238E27FC236}">
              <a16:creationId xmlns:a16="http://schemas.microsoft.com/office/drawing/2014/main" id="{C2AC9CDF-14EC-4B9D-9036-141FB0390B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84057553"/>
          <a:ext cx="1397000" cy="106438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192</xdr:row>
      <xdr:rowOff>23465</xdr:rowOff>
    </xdr:from>
    <xdr:to>
      <xdr:col>8</xdr:col>
      <xdr:colOff>1560513</xdr:colOff>
      <xdr:row>192</xdr:row>
      <xdr:rowOff>1110021</xdr:rowOff>
    </xdr:to>
    <xdr:pic>
      <xdr:nvPicPr>
        <xdr:cNvPr id="2529" name="Рисунок 2528">
          <a:extLst>
            <a:ext uri="{FF2B5EF4-FFF2-40B4-BE49-F238E27FC236}">
              <a16:creationId xmlns:a16="http://schemas.microsoft.com/office/drawing/2014/main" id="{34307B8E-F777-4C3B-BE9B-FEB1C43A2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85170415"/>
          <a:ext cx="1397000" cy="108655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193</xdr:row>
      <xdr:rowOff>23378</xdr:rowOff>
    </xdr:from>
    <xdr:to>
      <xdr:col>8</xdr:col>
      <xdr:colOff>1560513</xdr:colOff>
      <xdr:row>193</xdr:row>
      <xdr:rowOff>1043410</xdr:rowOff>
    </xdr:to>
    <xdr:pic>
      <xdr:nvPicPr>
        <xdr:cNvPr id="2531" name="Рисунок 2530">
          <a:extLst>
            <a:ext uri="{FF2B5EF4-FFF2-40B4-BE49-F238E27FC236}">
              <a16:creationId xmlns:a16="http://schemas.microsoft.com/office/drawing/2014/main" id="{BCD4293F-AE98-4ADD-875F-D89908714C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86303803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194</xdr:row>
      <xdr:rowOff>23465</xdr:rowOff>
    </xdr:from>
    <xdr:to>
      <xdr:col>8</xdr:col>
      <xdr:colOff>1560513</xdr:colOff>
      <xdr:row>194</xdr:row>
      <xdr:rowOff>1110021</xdr:rowOff>
    </xdr:to>
    <xdr:pic>
      <xdr:nvPicPr>
        <xdr:cNvPr id="2533" name="Рисунок 2532">
          <a:extLst>
            <a:ext uri="{FF2B5EF4-FFF2-40B4-BE49-F238E27FC236}">
              <a16:creationId xmlns:a16="http://schemas.microsoft.com/office/drawing/2014/main" id="{C785C0B7-18D0-4809-87C8-101ED2E38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87370690"/>
          <a:ext cx="1397000" cy="108655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195</xdr:row>
      <xdr:rowOff>23378</xdr:rowOff>
    </xdr:from>
    <xdr:to>
      <xdr:col>8</xdr:col>
      <xdr:colOff>1560513</xdr:colOff>
      <xdr:row>195</xdr:row>
      <xdr:rowOff>1043410</xdr:rowOff>
    </xdr:to>
    <xdr:pic>
      <xdr:nvPicPr>
        <xdr:cNvPr id="2535" name="Рисунок 2534">
          <a:extLst>
            <a:ext uri="{FF2B5EF4-FFF2-40B4-BE49-F238E27FC236}">
              <a16:creationId xmlns:a16="http://schemas.microsoft.com/office/drawing/2014/main" id="{BBA7F239-3D45-46A7-83AF-26C84E930F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88504078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196</xdr:row>
      <xdr:rowOff>23813</xdr:rowOff>
    </xdr:from>
    <xdr:to>
      <xdr:col>8</xdr:col>
      <xdr:colOff>1433513</xdr:colOff>
      <xdr:row>196</xdr:row>
      <xdr:rowOff>1166813</xdr:rowOff>
    </xdr:to>
    <xdr:pic>
      <xdr:nvPicPr>
        <xdr:cNvPr id="2537" name="Рисунок 2536">
          <a:extLst>
            <a:ext uri="{FF2B5EF4-FFF2-40B4-BE49-F238E27FC236}">
              <a16:creationId xmlns:a16="http://schemas.microsoft.com/office/drawing/2014/main" id="{3FEA190F-04FD-4751-9D2D-57C3121155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895713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197</xdr:row>
      <xdr:rowOff>23813</xdr:rowOff>
    </xdr:from>
    <xdr:to>
      <xdr:col>8</xdr:col>
      <xdr:colOff>1433513</xdr:colOff>
      <xdr:row>197</xdr:row>
      <xdr:rowOff>1166813</xdr:rowOff>
    </xdr:to>
    <xdr:pic>
      <xdr:nvPicPr>
        <xdr:cNvPr id="2539" name="Рисунок 2538">
          <a:extLst>
            <a:ext uri="{FF2B5EF4-FFF2-40B4-BE49-F238E27FC236}">
              <a16:creationId xmlns:a16="http://schemas.microsoft.com/office/drawing/2014/main" id="{93054390-EA71-4642-A2A7-98A42E4A33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9076193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198</xdr:row>
      <xdr:rowOff>23813</xdr:rowOff>
    </xdr:from>
    <xdr:to>
      <xdr:col>8</xdr:col>
      <xdr:colOff>1433513</xdr:colOff>
      <xdr:row>198</xdr:row>
      <xdr:rowOff>1166813</xdr:rowOff>
    </xdr:to>
    <xdr:pic>
      <xdr:nvPicPr>
        <xdr:cNvPr id="2541" name="Рисунок 2540">
          <a:extLst>
            <a:ext uri="{FF2B5EF4-FFF2-40B4-BE49-F238E27FC236}">
              <a16:creationId xmlns:a16="http://schemas.microsoft.com/office/drawing/2014/main" id="{5AC3331C-0DFE-479A-97DA-4403D8BF39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919525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199</xdr:row>
      <xdr:rowOff>23230</xdr:rowOff>
    </xdr:from>
    <xdr:to>
      <xdr:col>8</xdr:col>
      <xdr:colOff>1560513</xdr:colOff>
      <xdr:row>199</xdr:row>
      <xdr:rowOff>910214</xdr:rowOff>
    </xdr:to>
    <xdr:pic>
      <xdr:nvPicPr>
        <xdr:cNvPr id="2543" name="Рисунок 2542">
          <a:extLst>
            <a:ext uri="{FF2B5EF4-FFF2-40B4-BE49-F238E27FC236}">
              <a16:creationId xmlns:a16="http://schemas.microsoft.com/office/drawing/2014/main" id="{EEA7C25A-21EF-47DF-B1EC-64C608D185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93142605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200</xdr:row>
      <xdr:rowOff>23465</xdr:rowOff>
    </xdr:from>
    <xdr:to>
      <xdr:col>8</xdr:col>
      <xdr:colOff>1560513</xdr:colOff>
      <xdr:row>200</xdr:row>
      <xdr:rowOff>1110021</xdr:rowOff>
    </xdr:to>
    <xdr:pic>
      <xdr:nvPicPr>
        <xdr:cNvPr id="2545" name="Рисунок 2544">
          <a:extLst>
            <a:ext uri="{FF2B5EF4-FFF2-40B4-BE49-F238E27FC236}">
              <a16:creationId xmlns:a16="http://schemas.microsoft.com/office/drawing/2014/main" id="{7A8A54EE-CAD2-48D6-A9DF-D603766555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94076290"/>
          <a:ext cx="1397000" cy="108655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201</xdr:row>
      <xdr:rowOff>24792</xdr:rowOff>
    </xdr:from>
    <xdr:to>
      <xdr:col>8</xdr:col>
      <xdr:colOff>1560513</xdr:colOff>
      <xdr:row>201</xdr:row>
      <xdr:rowOff>889602</xdr:rowOff>
    </xdr:to>
    <xdr:pic>
      <xdr:nvPicPr>
        <xdr:cNvPr id="2547" name="Рисунок 2546">
          <a:extLst>
            <a:ext uri="{FF2B5EF4-FFF2-40B4-BE49-F238E27FC236}">
              <a16:creationId xmlns:a16="http://schemas.microsoft.com/office/drawing/2014/main" id="{77422FA7-7D02-471D-9885-9FB0FCD4E7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95211092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202</xdr:row>
      <xdr:rowOff>23230</xdr:rowOff>
    </xdr:from>
    <xdr:to>
      <xdr:col>8</xdr:col>
      <xdr:colOff>1560513</xdr:colOff>
      <xdr:row>202</xdr:row>
      <xdr:rowOff>910214</xdr:rowOff>
    </xdr:to>
    <xdr:pic>
      <xdr:nvPicPr>
        <xdr:cNvPr id="2549" name="Рисунок 2548">
          <a:extLst>
            <a:ext uri="{FF2B5EF4-FFF2-40B4-BE49-F238E27FC236}">
              <a16:creationId xmlns:a16="http://schemas.microsoft.com/office/drawing/2014/main" id="{493B71F8-EDFC-4D2D-AB4C-C70D5C8D91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96123930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203</xdr:row>
      <xdr:rowOff>24792</xdr:rowOff>
    </xdr:from>
    <xdr:to>
      <xdr:col>8</xdr:col>
      <xdr:colOff>1560513</xdr:colOff>
      <xdr:row>203</xdr:row>
      <xdr:rowOff>889602</xdr:rowOff>
    </xdr:to>
    <xdr:pic>
      <xdr:nvPicPr>
        <xdr:cNvPr id="2551" name="Рисунок 2550">
          <a:extLst>
            <a:ext uri="{FF2B5EF4-FFF2-40B4-BE49-F238E27FC236}">
              <a16:creationId xmlns:a16="http://schemas.microsoft.com/office/drawing/2014/main" id="{F55BFED9-5113-4A7B-961E-25166C2417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97058942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204</xdr:row>
      <xdr:rowOff>24941</xdr:rowOff>
    </xdr:from>
    <xdr:to>
      <xdr:col>8</xdr:col>
      <xdr:colOff>1560513</xdr:colOff>
      <xdr:row>204</xdr:row>
      <xdr:rowOff>1022798</xdr:rowOff>
    </xdr:to>
    <xdr:pic>
      <xdr:nvPicPr>
        <xdr:cNvPr id="2553" name="Рисунок 2552">
          <a:extLst>
            <a:ext uri="{FF2B5EF4-FFF2-40B4-BE49-F238E27FC236}">
              <a16:creationId xmlns:a16="http://schemas.microsoft.com/office/drawing/2014/main" id="{0823F505-760C-450E-975D-ED629E90BA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97973491"/>
          <a:ext cx="1397000" cy="99785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205</xdr:row>
      <xdr:rowOff>24941</xdr:rowOff>
    </xdr:from>
    <xdr:to>
      <xdr:col>8</xdr:col>
      <xdr:colOff>1560513</xdr:colOff>
      <xdr:row>205</xdr:row>
      <xdr:rowOff>1022798</xdr:rowOff>
    </xdr:to>
    <xdr:pic>
      <xdr:nvPicPr>
        <xdr:cNvPr id="2555" name="Рисунок 2554">
          <a:extLst>
            <a:ext uri="{FF2B5EF4-FFF2-40B4-BE49-F238E27FC236}">
              <a16:creationId xmlns:a16="http://schemas.microsoft.com/office/drawing/2014/main" id="{66690BEF-F716-4003-B999-18BB02BAEA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99021241"/>
          <a:ext cx="1397000" cy="99785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206</xdr:row>
      <xdr:rowOff>23378</xdr:rowOff>
    </xdr:from>
    <xdr:to>
      <xdr:col>8</xdr:col>
      <xdr:colOff>1560513</xdr:colOff>
      <xdr:row>206</xdr:row>
      <xdr:rowOff>1043410</xdr:rowOff>
    </xdr:to>
    <xdr:pic>
      <xdr:nvPicPr>
        <xdr:cNvPr id="2557" name="Рисунок 2556">
          <a:extLst>
            <a:ext uri="{FF2B5EF4-FFF2-40B4-BE49-F238E27FC236}">
              <a16:creationId xmlns:a16="http://schemas.microsoft.com/office/drawing/2014/main" id="{B21CC746-0DF0-4980-ABF4-4A85DDD884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00067428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207</xdr:row>
      <xdr:rowOff>23378</xdr:rowOff>
    </xdr:from>
    <xdr:to>
      <xdr:col>8</xdr:col>
      <xdr:colOff>1560513</xdr:colOff>
      <xdr:row>207</xdr:row>
      <xdr:rowOff>1043410</xdr:rowOff>
    </xdr:to>
    <xdr:pic>
      <xdr:nvPicPr>
        <xdr:cNvPr id="2559" name="Рисунок 2558">
          <a:extLst>
            <a:ext uri="{FF2B5EF4-FFF2-40B4-BE49-F238E27FC236}">
              <a16:creationId xmlns:a16="http://schemas.microsoft.com/office/drawing/2014/main" id="{38A10971-A77A-46B9-AEBC-E3CD227C8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01134228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208</xdr:row>
      <xdr:rowOff>21828</xdr:rowOff>
    </xdr:from>
    <xdr:to>
      <xdr:col>8</xdr:col>
      <xdr:colOff>1560513</xdr:colOff>
      <xdr:row>208</xdr:row>
      <xdr:rowOff>1064034</xdr:rowOff>
    </xdr:to>
    <xdr:pic>
      <xdr:nvPicPr>
        <xdr:cNvPr id="2561" name="Рисунок 2560">
          <a:extLst>
            <a:ext uri="{FF2B5EF4-FFF2-40B4-BE49-F238E27FC236}">
              <a16:creationId xmlns:a16="http://schemas.microsoft.com/office/drawing/2014/main" id="{FCE31EDD-ADD4-4B4F-A55C-5D2AD476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02199478"/>
          <a:ext cx="1397000" cy="104220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209</xdr:row>
      <xdr:rowOff>23465</xdr:rowOff>
    </xdr:from>
    <xdr:to>
      <xdr:col>8</xdr:col>
      <xdr:colOff>1560513</xdr:colOff>
      <xdr:row>209</xdr:row>
      <xdr:rowOff>1110021</xdr:rowOff>
    </xdr:to>
    <xdr:pic>
      <xdr:nvPicPr>
        <xdr:cNvPr id="2563" name="Рисунок 2562">
          <a:extLst>
            <a:ext uri="{FF2B5EF4-FFF2-40B4-BE49-F238E27FC236}">
              <a16:creationId xmlns:a16="http://schemas.microsoft.com/office/drawing/2014/main" id="{4AF4921C-5417-4498-8CF1-E5E2F0AA87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03286965"/>
          <a:ext cx="1397000" cy="108655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210</xdr:row>
      <xdr:rowOff>21903</xdr:rowOff>
    </xdr:from>
    <xdr:to>
      <xdr:col>8</xdr:col>
      <xdr:colOff>1560513</xdr:colOff>
      <xdr:row>210</xdr:row>
      <xdr:rowOff>1130633</xdr:rowOff>
    </xdr:to>
    <xdr:pic>
      <xdr:nvPicPr>
        <xdr:cNvPr id="2565" name="Рисунок 2564">
          <a:extLst>
            <a:ext uri="{FF2B5EF4-FFF2-40B4-BE49-F238E27FC236}">
              <a16:creationId xmlns:a16="http://schemas.microsoft.com/office/drawing/2014/main" id="{A61209A7-0AF5-4A4D-97C6-305A27B45E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04418878"/>
          <a:ext cx="1397000" cy="110873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211</xdr:row>
      <xdr:rowOff>21903</xdr:rowOff>
    </xdr:from>
    <xdr:to>
      <xdr:col>8</xdr:col>
      <xdr:colOff>1560513</xdr:colOff>
      <xdr:row>211</xdr:row>
      <xdr:rowOff>1130633</xdr:rowOff>
    </xdr:to>
    <xdr:pic>
      <xdr:nvPicPr>
        <xdr:cNvPr id="2567" name="Рисунок 2566">
          <a:extLst>
            <a:ext uri="{FF2B5EF4-FFF2-40B4-BE49-F238E27FC236}">
              <a16:creationId xmlns:a16="http://schemas.microsoft.com/office/drawing/2014/main" id="{7E6E238B-93A5-469D-B5BC-FC596DA4B5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05571403"/>
          <a:ext cx="1397000" cy="110873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212</xdr:row>
      <xdr:rowOff>23155</xdr:rowOff>
    </xdr:from>
    <xdr:to>
      <xdr:col>8</xdr:col>
      <xdr:colOff>1560513</xdr:colOff>
      <xdr:row>212</xdr:row>
      <xdr:rowOff>843615</xdr:rowOff>
    </xdr:to>
    <xdr:pic>
      <xdr:nvPicPr>
        <xdr:cNvPr id="2569" name="Рисунок 2568">
          <a:extLst>
            <a:ext uri="{FF2B5EF4-FFF2-40B4-BE49-F238E27FC236}">
              <a16:creationId xmlns:a16="http://schemas.microsoft.com/office/drawing/2014/main" id="{BC80DE6E-B1B6-48C9-A901-A6859CD8E8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06725180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213</xdr:row>
      <xdr:rowOff>21369</xdr:rowOff>
    </xdr:from>
    <xdr:to>
      <xdr:col>8</xdr:col>
      <xdr:colOff>1560513</xdr:colOff>
      <xdr:row>213</xdr:row>
      <xdr:rowOff>664432</xdr:rowOff>
    </xdr:to>
    <xdr:pic>
      <xdr:nvPicPr>
        <xdr:cNvPr id="2571" name="Рисунок 2570">
          <a:extLst>
            <a:ext uri="{FF2B5EF4-FFF2-40B4-BE49-F238E27FC236}">
              <a16:creationId xmlns:a16="http://schemas.microsoft.com/office/drawing/2014/main" id="{AF9E523E-C372-48FF-A0BA-138DE8CA9B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07590169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214</xdr:row>
      <xdr:rowOff>24805</xdr:rowOff>
    </xdr:from>
    <xdr:to>
      <xdr:col>8</xdr:col>
      <xdr:colOff>1560513</xdr:colOff>
      <xdr:row>214</xdr:row>
      <xdr:rowOff>889615</xdr:rowOff>
    </xdr:to>
    <xdr:pic>
      <xdr:nvPicPr>
        <xdr:cNvPr id="2573" name="Рисунок 2572">
          <a:extLst>
            <a:ext uri="{FF2B5EF4-FFF2-40B4-BE49-F238E27FC236}">
              <a16:creationId xmlns:a16="http://schemas.microsoft.com/office/drawing/2014/main" id="{335A6886-FB5A-4F1B-A6CA-F70376E060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08279405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215</xdr:row>
      <xdr:rowOff>21754</xdr:rowOff>
    </xdr:from>
    <xdr:to>
      <xdr:col>8</xdr:col>
      <xdr:colOff>1560513</xdr:colOff>
      <xdr:row>215</xdr:row>
      <xdr:rowOff>997437</xdr:rowOff>
    </xdr:to>
    <xdr:pic>
      <xdr:nvPicPr>
        <xdr:cNvPr id="2575" name="Рисунок 2574">
          <a:extLst>
            <a:ext uri="{FF2B5EF4-FFF2-40B4-BE49-F238E27FC236}">
              <a16:creationId xmlns:a16="http://schemas.microsoft.com/office/drawing/2014/main" id="{F42323E9-792F-40BC-A2D2-2F23F5A578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09190754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216</xdr:row>
      <xdr:rowOff>24730</xdr:rowOff>
    </xdr:from>
    <xdr:to>
      <xdr:col>8</xdr:col>
      <xdr:colOff>1560513</xdr:colOff>
      <xdr:row>216</xdr:row>
      <xdr:rowOff>823016</xdr:rowOff>
    </xdr:to>
    <xdr:pic>
      <xdr:nvPicPr>
        <xdr:cNvPr id="2577" name="Рисунок 2576">
          <a:extLst>
            <a:ext uri="{FF2B5EF4-FFF2-40B4-BE49-F238E27FC236}">
              <a16:creationId xmlns:a16="http://schemas.microsoft.com/office/drawing/2014/main" id="{D699CBED-78F3-4105-B76D-E0215E8802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10212905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217</xdr:row>
      <xdr:rowOff>24879</xdr:rowOff>
    </xdr:from>
    <xdr:to>
      <xdr:col>8</xdr:col>
      <xdr:colOff>1560513</xdr:colOff>
      <xdr:row>217</xdr:row>
      <xdr:rowOff>956212</xdr:rowOff>
    </xdr:to>
    <xdr:pic>
      <xdr:nvPicPr>
        <xdr:cNvPr id="2579" name="Рисунок 2578">
          <a:extLst>
            <a:ext uri="{FF2B5EF4-FFF2-40B4-BE49-F238E27FC236}">
              <a16:creationId xmlns:a16="http://schemas.microsoft.com/office/drawing/2014/main" id="{B7FFE3B3-0628-4424-8E1F-143685F4CF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11060779"/>
          <a:ext cx="1397000" cy="93133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218</xdr:row>
      <xdr:rowOff>24879</xdr:rowOff>
    </xdr:from>
    <xdr:to>
      <xdr:col>8</xdr:col>
      <xdr:colOff>1560513</xdr:colOff>
      <xdr:row>218</xdr:row>
      <xdr:rowOff>956212</xdr:rowOff>
    </xdr:to>
    <xdr:pic>
      <xdr:nvPicPr>
        <xdr:cNvPr id="2581" name="Рисунок 2580">
          <a:extLst>
            <a:ext uri="{FF2B5EF4-FFF2-40B4-BE49-F238E27FC236}">
              <a16:creationId xmlns:a16="http://schemas.microsoft.com/office/drawing/2014/main" id="{00709B22-C39A-43DA-9709-F24AB49FF3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12041854"/>
          <a:ext cx="1397000" cy="93133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219</xdr:row>
      <xdr:rowOff>24879</xdr:rowOff>
    </xdr:from>
    <xdr:to>
      <xdr:col>8</xdr:col>
      <xdr:colOff>1560513</xdr:colOff>
      <xdr:row>219</xdr:row>
      <xdr:rowOff>956212</xdr:rowOff>
    </xdr:to>
    <xdr:pic>
      <xdr:nvPicPr>
        <xdr:cNvPr id="2583" name="Рисунок 2582">
          <a:extLst>
            <a:ext uri="{FF2B5EF4-FFF2-40B4-BE49-F238E27FC236}">
              <a16:creationId xmlns:a16="http://schemas.microsoft.com/office/drawing/2014/main" id="{91BCA7C6-C453-493C-B22D-4A812D6ED6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13022929"/>
          <a:ext cx="1397000" cy="93133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220</xdr:row>
      <xdr:rowOff>24879</xdr:rowOff>
    </xdr:from>
    <xdr:to>
      <xdr:col>8</xdr:col>
      <xdr:colOff>1560513</xdr:colOff>
      <xdr:row>220</xdr:row>
      <xdr:rowOff>956212</xdr:rowOff>
    </xdr:to>
    <xdr:pic>
      <xdr:nvPicPr>
        <xdr:cNvPr id="2585" name="Рисунок 2584">
          <a:extLst>
            <a:ext uri="{FF2B5EF4-FFF2-40B4-BE49-F238E27FC236}">
              <a16:creationId xmlns:a16="http://schemas.microsoft.com/office/drawing/2014/main" id="{F6F27786-177C-413D-BC23-78F7AB2D6C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14004004"/>
          <a:ext cx="1397000" cy="93133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221</xdr:row>
      <xdr:rowOff>24730</xdr:rowOff>
    </xdr:from>
    <xdr:to>
      <xdr:col>8</xdr:col>
      <xdr:colOff>1560513</xdr:colOff>
      <xdr:row>221</xdr:row>
      <xdr:rowOff>823016</xdr:rowOff>
    </xdr:to>
    <xdr:pic>
      <xdr:nvPicPr>
        <xdr:cNvPr id="2587" name="Рисунок 2586">
          <a:extLst>
            <a:ext uri="{FF2B5EF4-FFF2-40B4-BE49-F238E27FC236}">
              <a16:creationId xmlns:a16="http://schemas.microsoft.com/office/drawing/2014/main" id="{A37B741C-6A14-46B2-AA27-2B78CF49DA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14984930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222</xdr:row>
      <xdr:rowOff>24730</xdr:rowOff>
    </xdr:from>
    <xdr:to>
      <xdr:col>8</xdr:col>
      <xdr:colOff>1560513</xdr:colOff>
      <xdr:row>222</xdr:row>
      <xdr:rowOff>823016</xdr:rowOff>
    </xdr:to>
    <xdr:pic>
      <xdr:nvPicPr>
        <xdr:cNvPr id="2589" name="Рисунок 2588">
          <a:extLst>
            <a:ext uri="{FF2B5EF4-FFF2-40B4-BE49-F238E27FC236}">
              <a16:creationId xmlns:a16="http://schemas.microsoft.com/office/drawing/2014/main" id="{76C22611-856A-4849-AC23-46D7A8019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15832655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223</xdr:row>
      <xdr:rowOff>24730</xdr:rowOff>
    </xdr:from>
    <xdr:to>
      <xdr:col>8</xdr:col>
      <xdr:colOff>1560513</xdr:colOff>
      <xdr:row>223</xdr:row>
      <xdr:rowOff>823016</xdr:rowOff>
    </xdr:to>
    <xdr:pic>
      <xdr:nvPicPr>
        <xdr:cNvPr id="2591" name="Рисунок 2590">
          <a:extLst>
            <a:ext uri="{FF2B5EF4-FFF2-40B4-BE49-F238E27FC236}">
              <a16:creationId xmlns:a16="http://schemas.microsoft.com/office/drawing/2014/main" id="{F6D00C41-57AA-461D-AE7F-B0296C51A0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16680380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224</xdr:row>
      <xdr:rowOff>24730</xdr:rowOff>
    </xdr:from>
    <xdr:to>
      <xdr:col>8</xdr:col>
      <xdr:colOff>1560513</xdr:colOff>
      <xdr:row>224</xdr:row>
      <xdr:rowOff>823016</xdr:rowOff>
    </xdr:to>
    <xdr:pic>
      <xdr:nvPicPr>
        <xdr:cNvPr id="2593" name="Рисунок 2592">
          <a:extLst>
            <a:ext uri="{FF2B5EF4-FFF2-40B4-BE49-F238E27FC236}">
              <a16:creationId xmlns:a16="http://schemas.microsoft.com/office/drawing/2014/main" id="{0B02CF92-558C-493C-9A5D-9FE2B708D2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17528105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225</xdr:row>
      <xdr:rowOff>23093</xdr:rowOff>
    </xdr:from>
    <xdr:to>
      <xdr:col>8</xdr:col>
      <xdr:colOff>1560513</xdr:colOff>
      <xdr:row>225</xdr:row>
      <xdr:rowOff>777030</xdr:rowOff>
    </xdr:to>
    <xdr:pic>
      <xdr:nvPicPr>
        <xdr:cNvPr id="2595" name="Рисунок 2594">
          <a:extLst>
            <a:ext uri="{FF2B5EF4-FFF2-40B4-BE49-F238E27FC236}">
              <a16:creationId xmlns:a16="http://schemas.microsoft.com/office/drawing/2014/main" id="{54A430C4-480C-4BD5-8C83-CF8A224053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18374193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226</xdr:row>
      <xdr:rowOff>23093</xdr:rowOff>
    </xdr:from>
    <xdr:to>
      <xdr:col>8</xdr:col>
      <xdr:colOff>1560513</xdr:colOff>
      <xdr:row>226</xdr:row>
      <xdr:rowOff>777030</xdr:rowOff>
    </xdr:to>
    <xdr:pic>
      <xdr:nvPicPr>
        <xdr:cNvPr id="2597" name="Рисунок 2596">
          <a:extLst>
            <a:ext uri="{FF2B5EF4-FFF2-40B4-BE49-F238E27FC236}">
              <a16:creationId xmlns:a16="http://schemas.microsoft.com/office/drawing/2014/main" id="{0959AC4D-B8DA-4588-BFE7-C14EF41067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19174293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227</xdr:row>
      <xdr:rowOff>23093</xdr:rowOff>
    </xdr:from>
    <xdr:to>
      <xdr:col>8</xdr:col>
      <xdr:colOff>1560513</xdr:colOff>
      <xdr:row>227</xdr:row>
      <xdr:rowOff>777030</xdr:rowOff>
    </xdr:to>
    <xdr:pic>
      <xdr:nvPicPr>
        <xdr:cNvPr id="2599" name="Рисунок 2598">
          <a:extLst>
            <a:ext uri="{FF2B5EF4-FFF2-40B4-BE49-F238E27FC236}">
              <a16:creationId xmlns:a16="http://schemas.microsoft.com/office/drawing/2014/main" id="{9E8B634F-39DF-4AEC-BFE8-348BE4C274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19974393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228</xdr:row>
      <xdr:rowOff>23093</xdr:rowOff>
    </xdr:from>
    <xdr:to>
      <xdr:col>8</xdr:col>
      <xdr:colOff>1560513</xdr:colOff>
      <xdr:row>228</xdr:row>
      <xdr:rowOff>777030</xdr:rowOff>
    </xdr:to>
    <xdr:pic>
      <xdr:nvPicPr>
        <xdr:cNvPr id="2601" name="Рисунок 2600">
          <a:extLst>
            <a:ext uri="{FF2B5EF4-FFF2-40B4-BE49-F238E27FC236}">
              <a16:creationId xmlns:a16="http://schemas.microsoft.com/office/drawing/2014/main" id="{FA634F48-5757-465C-AEAF-58601CC5D2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20774493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229</xdr:row>
      <xdr:rowOff>21679</xdr:rowOff>
    </xdr:from>
    <xdr:to>
      <xdr:col>8</xdr:col>
      <xdr:colOff>1560513</xdr:colOff>
      <xdr:row>229</xdr:row>
      <xdr:rowOff>930838</xdr:rowOff>
    </xdr:to>
    <xdr:pic>
      <xdr:nvPicPr>
        <xdr:cNvPr id="2603" name="Рисунок 2602">
          <a:extLst>
            <a:ext uri="{FF2B5EF4-FFF2-40B4-BE49-F238E27FC236}">
              <a16:creationId xmlns:a16="http://schemas.microsoft.com/office/drawing/2014/main" id="{9D2DD1D0-D92C-4BC0-800B-63F06698B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21573179"/>
          <a:ext cx="1397000" cy="90915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230</xdr:row>
      <xdr:rowOff>21679</xdr:rowOff>
    </xdr:from>
    <xdr:to>
      <xdr:col>8</xdr:col>
      <xdr:colOff>1560513</xdr:colOff>
      <xdr:row>230</xdr:row>
      <xdr:rowOff>930838</xdr:rowOff>
    </xdr:to>
    <xdr:pic>
      <xdr:nvPicPr>
        <xdr:cNvPr id="2605" name="Рисунок 2604">
          <a:extLst>
            <a:ext uri="{FF2B5EF4-FFF2-40B4-BE49-F238E27FC236}">
              <a16:creationId xmlns:a16="http://schemas.microsoft.com/office/drawing/2014/main" id="{19AB23E2-D4DF-4098-A57E-158079B7F9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22525679"/>
          <a:ext cx="1397000" cy="90915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231</xdr:row>
      <xdr:rowOff>24557</xdr:rowOff>
    </xdr:from>
    <xdr:to>
      <xdr:col>8</xdr:col>
      <xdr:colOff>1560513</xdr:colOff>
      <xdr:row>231</xdr:row>
      <xdr:rowOff>689795</xdr:rowOff>
    </xdr:to>
    <xdr:pic>
      <xdr:nvPicPr>
        <xdr:cNvPr id="2607" name="Рисунок 2606">
          <a:extLst>
            <a:ext uri="{FF2B5EF4-FFF2-40B4-BE49-F238E27FC236}">
              <a16:creationId xmlns:a16="http://schemas.microsoft.com/office/drawing/2014/main" id="{40AB1234-8DD8-4F84-AC6A-BACDFE82A3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2348105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232</xdr:row>
      <xdr:rowOff>24557</xdr:rowOff>
    </xdr:from>
    <xdr:to>
      <xdr:col>8</xdr:col>
      <xdr:colOff>1560513</xdr:colOff>
      <xdr:row>232</xdr:row>
      <xdr:rowOff>689795</xdr:rowOff>
    </xdr:to>
    <xdr:pic>
      <xdr:nvPicPr>
        <xdr:cNvPr id="2609" name="Рисунок 2608">
          <a:extLst>
            <a:ext uri="{FF2B5EF4-FFF2-40B4-BE49-F238E27FC236}">
              <a16:creationId xmlns:a16="http://schemas.microsoft.com/office/drawing/2014/main" id="{0928D290-CF3C-499B-8E21-CDCF9F411B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2419543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233</xdr:row>
      <xdr:rowOff>21357</xdr:rowOff>
    </xdr:from>
    <xdr:to>
      <xdr:col>8</xdr:col>
      <xdr:colOff>1560513</xdr:colOff>
      <xdr:row>233</xdr:row>
      <xdr:rowOff>664420</xdr:rowOff>
    </xdr:to>
    <xdr:pic>
      <xdr:nvPicPr>
        <xdr:cNvPr id="2611" name="Рисунок 2610">
          <a:extLst>
            <a:ext uri="{FF2B5EF4-FFF2-40B4-BE49-F238E27FC236}">
              <a16:creationId xmlns:a16="http://schemas.microsoft.com/office/drawing/2014/main" id="{2DE0297F-A0FF-49C1-8E99-BBCBB2139C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24906607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234</xdr:row>
      <xdr:rowOff>23093</xdr:rowOff>
    </xdr:from>
    <xdr:to>
      <xdr:col>8</xdr:col>
      <xdr:colOff>1560513</xdr:colOff>
      <xdr:row>234</xdr:row>
      <xdr:rowOff>777030</xdr:rowOff>
    </xdr:to>
    <xdr:pic>
      <xdr:nvPicPr>
        <xdr:cNvPr id="2613" name="Рисунок 2612">
          <a:extLst>
            <a:ext uri="{FF2B5EF4-FFF2-40B4-BE49-F238E27FC236}">
              <a16:creationId xmlns:a16="http://schemas.microsoft.com/office/drawing/2014/main" id="{25251FC0-5CB8-4F0A-9684-7633DC14F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25594143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235</xdr:row>
      <xdr:rowOff>22994</xdr:rowOff>
    </xdr:from>
    <xdr:to>
      <xdr:col>8</xdr:col>
      <xdr:colOff>1560513</xdr:colOff>
      <xdr:row>235</xdr:row>
      <xdr:rowOff>710407</xdr:rowOff>
    </xdr:to>
    <xdr:pic>
      <xdr:nvPicPr>
        <xdr:cNvPr id="2615" name="Рисунок 2614">
          <a:extLst>
            <a:ext uri="{FF2B5EF4-FFF2-40B4-BE49-F238E27FC236}">
              <a16:creationId xmlns:a16="http://schemas.microsoft.com/office/drawing/2014/main" id="{4854E3F8-179E-4916-9A41-00327222C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26394144"/>
          <a:ext cx="1397000" cy="68741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236</xdr:row>
      <xdr:rowOff>23093</xdr:rowOff>
    </xdr:from>
    <xdr:to>
      <xdr:col>8</xdr:col>
      <xdr:colOff>1560513</xdr:colOff>
      <xdr:row>236</xdr:row>
      <xdr:rowOff>777030</xdr:rowOff>
    </xdr:to>
    <xdr:pic>
      <xdr:nvPicPr>
        <xdr:cNvPr id="2617" name="Рисунок 2616">
          <a:extLst>
            <a:ext uri="{FF2B5EF4-FFF2-40B4-BE49-F238E27FC236}">
              <a16:creationId xmlns:a16="http://schemas.microsoft.com/office/drawing/2014/main" id="{B2B9BDE1-E2C4-4C07-BF36-C22C988C9B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27127668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237</xdr:row>
      <xdr:rowOff>21530</xdr:rowOff>
    </xdr:from>
    <xdr:to>
      <xdr:col>8</xdr:col>
      <xdr:colOff>1560513</xdr:colOff>
      <xdr:row>237</xdr:row>
      <xdr:rowOff>797641</xdr:rowOff>
    </xdr:to>
    <xdr:pic>
      <xdr:nvPicPr>
        <xdr:cNvPr id="2619" name="Рисунок 2618">
          <a:extLst>
            <a:ext uri="{FF2B5EF4-FFF2-40B4-BE49-F238E27FC236}">
              <a16:creationId xmlns:a16="http://schemas.microsoft.com/office/drawing/2014/main" id="{C445EBD0-B50B-4743-9217-E0892BF6A0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27926205"/>
          <a:ext cx="1397000" cy="77611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238</xdr:row>
      <xdr:rowOff>24730</xdr:rowOff>
    </xdr:from>
    <xdr:to>
      <xdr:col>8</xdr:col>
      <xdr:colOff>1560513</xdr:colOff>
      <xdr:row>238</xdr:row>
      <xdr:rowOff>823016</xdr:rowOff>
    </xdr:to>
    <xdr:pic>
      <xdr:nvPicPr>
        <xdr:cNvPr id="2621" name="Рисунок 2620">
          <a:extLst>
            <a:ext uri="{FF2B5EF4-FFF2-40B4-BE49-F238E27FC236}">
              <a16:creationId xmlns:a16="http://schemas.microsoft.com/office/drawing/2014/main" id="{7624665D-8B14-4E07-8A0B-571912243A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28748555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239</xdr:row>
      <xdr:rowOff>24730</xdr:rowOff>
    </xdr:from>
    <xdr:to>
      <xdr:col>8</xdr:col>
      <xdr:colOff>1560513</xdr:colOff>
      <xdr:row>239</xdr:row>
      <xdr:rowOff>823016</xdr:rowOff>
    </xdr:to>
    <xdr:pic>
      <xdr:nvPicPr>
        <xdr:cNvPr id="2623" name="Рисунок 2622">
          <a:extLst>
            <a:ext uri="{FF2B5EF4-FFF2-40B4-BE49-F238E27FC236}">
              <a16:creationId xmlns:a16="http://schemas.microsoft.com/office/drawing/2014/main" id="{D9223F19-CA9E-4C5C-8313-C0459F7A09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29596280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240</xdr:row>
      <xdr:rowOff>24730</xdr:rowOff>
    </xdr:from>
    <xdr:to>
      <xdr:col>8</xdr:col>
      <xdr:colOff>1560513</xdr:colOff>
      <xdr:row>240</xdr:row>
      <xdr:rowOff>823016</xdr:rowOff>
    </xdr:to>
    <xdr:pic>
      <xdr:nvPicPr>
        <xdr:cNvPr id="2625" name="Рисунок 2624">
          <a:extLst>
            <a:ext uri="{FF2B5EF4-FFF2-40B4-BE49-F238E27FC236}">
              <a16:creationId xmlns:a16="http://schemas.microsoft.com/office/drawing/2014/main" id="{41603A9C-2307-4377-A2CC-E918463E84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30444005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241</xdr:row>
      <xdr:rowOff>24730</xdr:rowOff>
    </xdr:from>
    <xdr:to>
      <xdr:col>8</xdr:col>
      <xdr:colOff>1560513</xdr:colOff>
      <xdr:row>241</xdr:row>
      <xdr:rowOff>823016</xdr:rowOff>
    </xdr:to>
    <xdr:pic>
      <xdr:nvPicPr>
        <xdr:cNvPr id="2627" name="Рисунок 2626">
          <a:extLst>
            <a:ext uri="{FF2B5EF4-FFF2-40B4-BE49-F238E27FC236}">
              <a16:creationId xmlns:a16="http://schemas.microsoft.com/office/drawing/2014/main" id="{DDA7E5DE-3CB7-47DE-B9A8-703DA036C5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31291730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243</xdr:row>
      <xdr:rowOff>21754</xdr:rowOff>
    </xdr:from>
    <xdr:to>
      <xdr:col>8</xdr:col>
      <xdr:colOff>1560513</xdr:colOff>
      <xdr:row>243</xdr:row>
      <xdr:rowOff>997437</xdr:rowOff>
    </xdr:to>
    <xdr:pic>
      <xdr:nvPicPr>
        <xdr:cNvPr id="2629" name="Рисунок 2628">
          <a:extLst>
            <a:ext uri="{FF2B5EF4-FFF2-40B4-BE49-F238E27FC236}">
              <a16:creationId xmlns:a16="http://schemas.microsoft.com/office/drawing/2014/main" id="{462D44BF-C7D0-484B-B2FB-7098D91C89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32441279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244</xdr:row>
      <xdr:rowOff>21754</xdr:rowOff>
    </xdr:from>
    <xdr:to>
      <xdr:col>8</xdr:col>
      <xdr:colOff>1560513</xdr:colOff>
      <xdr:row>244</xdr:row>
      <xdr:rowOff>997437</xdr:rowOff>
    </xdr:to>
    <xdr:pic>
      <xdr:nvPicPr>
        <xdr:cNvPr id="2631" name="Рисунок 2630">
          <a:extLst>
            <a:ext uri="{FF2B5EF4-FFF2-40B4-BE49-F238E27FC236}">
              <a16:creationId xmlns:a16="http://schemas.microsoft.com/office/drawing/2014/main" id="{F0C8222B-969A-4953-A535-333F8A65D8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33460454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245</xdr:row>
      <xdr:rowOff>21754</xdr:rowOff>
    </xdr:from>
    <xdr:to>
      <xdr:col>8</xdr:col>
      <xdr:colOff>1560513</xdr:colOff>
      <xdr:row>245</xdr:row>
      <xdr:rowOff>997437</xdr:rowOff>
    </xdr:to>
    <xdr:pic>
      <xdr:nvPicPr>
        <xdr:cNvPr id="2633" name="Рисунок 2632">
          <a:extLst>
            <a:ext uri="{FF2B5EF4-FFF2-40B4-BE49-F238E27FC236}">
              <a16:creationId xmlns:a16="http://schemas.microsoft.com/office/drawing/2014/main" id="{6B16FC2A-8A7D-417E-8131-53AD6EF6D0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34479629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246</xdr:row>
      <xdr:rowOff>24805</xdr:rowOff>
    </xdr:from>
    <xdr:to>
      <xdr:col>8</xdr:col>
      <xdr:colOff>1560513</xdr:colOff>
      <xdr:row>246</xdr:row>
      <xdr:rowOff>889615</xdr:rowOff>
    </xdr:to>
    <xdr:pic>
      <xdr:nvPicPr>
        <xdr:cNvPr id="2635" name="Рисунок 2634">
          <a:extLst>
            <a:ext uri="{FF2B5EF4-FFF2-40B4-BE49-F238E27FC236}">
              <a16:creationId xmlns:a16="http://schemas.microsoft.com/office/drawing/2014/main" id="{B40B02B4-4621-414C-815B-2D91BB3C1E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35501855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247</xdr:row>
      <xdr:rowOff>24805</xdr:rowOff>
    </xdr:from>
    <xdr:to>
      <xdr:col>8</xdr:col>
      <xdr:colOff>1560513</xdr:colOff>
      <xdr:row>247</xdr:row>
      <xdr:rowOff>889615</xdr:rowOff>
    </xdr:to>
    <xdr:pic>
      <xdr:nvPicPr>
        <xdr:cNvPr id="2637" name="Рисунок 2636">
          <a:extLst>
            <a:ext uri="{FF2B5EF4-FFF2-40B4-BE49-F238E27FC236}">
              <a16:creationId xmlns:a16="http://schemas.microsoft.com/office/drawing/2014/main" id="{E7CD20E0-CBED-41D8-AB01-27FD356591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36416255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248</xdr:row>
      <xdr:rowOff>24805</xdr:rowOff>
    </xdr:from>
    <xdr:to>
      <xdr:col>8</xdr:col>
      <xdr:colOff>1560513</xdr:colOff>
      <xdr:row>248</xdr:row>
      <xdr:rowOff>889615</xdr:rowOff>
    </xdr:to>
    <xdr:pic>
      <xdr:nvPicPr>
        <xdr:cNvPr id="2639" name="Рисунок 2638">
          <a:extLst>
            <a:ext uri="{FF2B5EF4-FFF2-40B4-BE49-F238E27FC236}">
              <a16:creationId xmlns:a16="http://schemas.microsoft.com/office/drawing/2014/main" id="{20A1CAEB-75F7-4BA0-94A1-D54BAA4002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37330655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249</xdr:row>
      <xdr:rowOff>23813</xdr:rowOff>
    </xdr:from>
    <xdr:to>
      <xdr:col>8</xdr:col>
      <xdr:colOff>1433513</xdr:colOff>
      <xdr:row>249</xdr:row>
      <xdr:rowOff>1166813</xdr:rowOff>
    </xdr:to>
    <xdr:pic>
      <xdr:nvPicPr>
        <xdr:cNvPr id="2641" name="Рисунок 2640">
          <a:extLst>
            <a:ext uri="{FF2B5EF4-FFF2-40B4-BE49-F238E27FC236}">
              <a16:creationId xmlns:a16="http://schemas.microsoft.com/office/drawing/2014/main" id="{CC87141A-6764-412C-96CF-6802A0C23D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2382440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250</xdr:row>
      <xdr:rowOff>24557</xdr:rowOff>
    </xdr:from>
    <xdr:to>
      <xdr:col>8</xdr:col>
      <xdr:colOff>1560513</xdr:colOff>
      <xdr:row>250</xdr:row>
      <xdr:rowOff>689795</xdr:rowOff>
    </xdr:to>
    <xdr:pic>
      <xdr:nvPicPr>
        <xdr:cNvPr id="2643" name="Рисунок 2642">
          <a:extLst>
            <a:ext uri="{FF2B5EF4-FFF2-40B4-BE49-F238E27FC236}">
              <a16:creationId xmlns:a16="http://schemas.microsoft.com/office/drawing/2014/main" id="{ECBE4089-E835-40F1-9C90-146CA6B9D3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3943543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251</xdr:row>
      <xdr:rowOff>24557</xdr:rowOff>
    </xdr:from>
    <xdr:to>
      <xdr:col>8</xdr:col>
      <xdr:colOff>1560513</xdr:colOff>
      <xdr:row>251</xdr:row>
      <xdr:rowOff>689795</xdr:rowOff>
    </xdr:to>
    <xdr:pic>
      <xdr:nvPicPr>
        <xdr:cNvPr id="2645" name="Рисунок 2644">
          <a:extLst>
            <a:ext uri="{FF2B5EF4-FFF2-40B4-BE49-F238E27FC236}">
              <a16:creationId xmlns:a16="http://schemas.microsoft.com/office/drawing/2014/main" id="{18821B3E-C960-4450-96DC-48CF71EA1B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4014980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252</xdr:row>
      <xdr:rowOff>24557</xdr:rowOff>
    </xdr:from>
    <xdr:to>
      <xdr:col>8</xdr:col>
      <xdr:colOff>1560513</xdr:colOff>
      <xdr:row>252</xdr:row>
      <xdr:rowOff>689795</xdr:rowOff>
    </xdr:to>
    <xdr:pic>
      <xdr:nvPicPr>
        <xdr:cNvPr id="2647" name="Рисунок 2646">
          <a:extLst>
            <a:ext uri="{FF2B5EF4-FFF2-40B4-BE49-F238E27FC236}">
              <a16:creationId xmlns:a16="http://schemas.microsoft.com/office/drawing/2014/main" id="{A0FE6EB3-193A-4B5C-9726-0C0B55371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4086418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253</xdr:row>
      <xdr:rowOff>22994</xdr:rowOff>
    </xdr:from>
    <xdr:to>
      <xdr:col>8</xdr:col>
      <xdr:colOff>1560513</xdr:colOff>
      <xdr:row>253</xdr:row>
      <xdr:rowOff>710407</xdr:rowOff>
    </xdr:to>
    <xdr:pic>
      <xdr:nvPicPr>
        <xdr:cNvPr id="2649" name="Рисунок 2648">
          <a:extLst>
            <a:ext uri="{FF2B5EF4-FFF2-40B4-BE49-F238E27FC236}">
              <a16:creationId xmlns:a16="http://schemas.microsoft.com/office/drawing/2014/main" id="{45371A58-F106-4F10-BE27-9E60D73E09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41576994"/>
          <a:ext cx="1397000" cy="68741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254</xdr:row>
      <xdr:rowOff>24557</xdr:rowOff>
    </xdr:from>
    <xdr:to>
      <xdr:col>8</xdr:col>
      <xdr:colOff>1560513</xdr:colOff>
      <xdr:row>254</xdr:row>
      <xdr:rowOff>689795</xdr:rowOff>
    </xdr:to>
    <xdr:pic>
      <xdr:nvPicPr>
        <xdr:cNvPr id="2651" name="Рисунок 2650">
          <a:extLst>
            <a:ext uri="{FF2B5EF4-FFF2-40B4-BE49-F238E27FC236}">
              <a16:creationId xmlns:a16="http://schemas.microsoft.com/office/drawing/2014/main" id="{FFF16FA1-14ED-4A64-90B8-B308F6CCB7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4231198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255</xdr:row>
      <xdr:rowOff>24557</xdr:rowOff>
    </xdr:from>
    <xdr:to>
      <xdr:col>8</xdr:col>
      <xdr:colOff>1560513</xdr:colOff>
      <xdr:row>255</xdr:row>
      <xdr:rowOff>689795</xdr:rowOff>
    </xdr:to>
    <xdr:pic>
      <xdr:nvPicPr>
        <xdr:cNvPr id="2653" name="Рисунок 2652">
          <a:extLst>
            <a:ext uri="{FF2B5EF4-FFF2-40B4-BE49-F238E27FC236}">
              <a16:creationId xmlns:a16="http://schemas.microsoft.com/office/drawing/2014/main" id="{706B88C8-0664-4122-B809-3233503757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4302635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256</xdr:row>
      <xdr:rowOff>22920</xdr:rowOff>
    </xdr:from>
    <xdr:to>
      <xdr:col>8</xdr:col>
      <xdr:colOff>1560513</xdr:colOff>
      <xdr:row>256</xdr:row>
      <xdr:rowOff>643809</xdr:rowOff>
    </xdr:to>
    <xdr:pic>
      <xdr:nvPicPr>
        <xdr:cNvPr id="2655" name="Рисунок 2654">
          <a:extLst>
            <a:ext uri="{FF2B5EF4-FFF2-40B4-BE49-F238E27FC236}">
              <a16:creationId xmlns:a16="http://schemas.microsoft.com/office/drawing/2014/main" id="{332D919A-1B3C-465F-8C66-7FE32D44FB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43739095"/>
          <a:ext cx="1397000" cy="62088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257</xdr:row>
      <xdr:rowOff>21357</xdr:rowOff>
    </xdr:from>
    <xdr:to>
      <xdr:col>8</xdr:col>
      <xdr:colOff>1560513</xdr:colOff>
      <xdr:row>257</xdr:row>
      <xdr:rowOff>664420</xdr:rowOff>
    </xdr:to>
    <xdr:pic>
      <xdr:nvPicPr>
        <xdr:cNvPr id="2657" name="Рисунок 2656">
          <a:extLst>
            <a:ext uri="{FF2B5EF4-FFF2-40B4-BE49-F238E27FC236}">
              <a16:creationId xmlns:a16="http://schemas.microsoft.com/office/drawing/2014/main" id="{2E764658-C7D8-4BA5-8C6A-369EFCC577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4440428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258</xdr:row>
      <xdr:rowOff>24805</xdr:rowOff>
    </xdr:from>
    <xdr:to>
      <xdr:col>8</xdr:col>
      <xdr:colOff>1560513</xdr:colOff>
      <xdr:row>258</xdr:row>
      <xdr:rowOff>889615</xdr:rowOff>
    </xdr:to>
    <xdr:pic>
      <xdr:nvPicPr>
        <xdr:cNvPr id="2659" name="Рисунок 2658">
          <a:extLst>
            <a:ext uri="{FF2B5EF4-FFF2-40B4-BE49-F238E27FC236}">
              <a16:creationId xmlns:a16="http://schemas.microsoft.com/office/drawing/2014/main" id="{2F2B33EE-A57C-4503-B709-654C2216A3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45093530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259</xdr:row>
      <xdr:rowOff>24557</xdr:rowOff>
    </xdr:from>
    <xdr:to>
      <xdr:col>8</xdr:col>
      <xdr:colOff>1560513</xdr:colOff>
      <xdr:row>259</xdr:row>
      <xdr:rowOff>689795</xdr:rowOff>
    </xdr:to>
    <xdr:pic>
      <xdr:nvPicPr>
        <xdr:cNvPr id="2661" name="Рисунок 2660">
          <a:extLst>
            <a:ext uri="{FF2B5EF4-FFF2-40B4-BE49-F238E27FC236}">
              <a16:creationId xmlns:a16="http://schemas.microsoft.com/office/drawing/2014/main" id="{5AE3B063-B5BC-4B8E-AF52-4DE28944CC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4600768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260</xdr:row>
      <xdr:rowOff>24557</xdr:rowOff>
    </xdr:from>
    <xdr:to>
      <xdr:col>8</xdr:col>
      <xdr:colOff>1560513</xdr:colOff>
      <xdr:row>260</xdr:row>
      <xdr:rowOff>689795</xdr:rowOff>
    </xdr:to>
    <xdr:pic>
      <xdr:nvPicPr>
        <xdr:cNvPr id="2663" name="Рисунок 2662">
          <a:extLst>
            <a:ext uri="{FF2B5EF4-FFF2-40B4-BE49-F238E27FC236}">
              <a16:creationId xmlns:a16="http://schemas.microsoft.com/office/drawing/2014/main" id="{68A980B2-FC68-4913-B914-815B747F9B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4672205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261</xdr:row>
      <xdr:rowOff>24557</xdr:rowOff>
    </xdr:from>
    <xdr:to>
      <xdr:col>8</xdr:col>
      <xdr:colOff>1560513</xdr:colOff>
      <xdr:row>261</xdr:row>
      <xdr:rowOff>689795</xdr:rowOff>
    </xdr:to>
    <xdr:pic>
      <xdr:nvPicPr>
        <xdr:cNvPr id="2665" name="Рисунок 2664">
          <a:extLst>
            <a:ext uri="{FF2B5EF4-FFF2-40B4-BE49-F238E27FC236}">
              <a16:creationId xmlns:a16="http://schemas.microsoft.com/office/drawing/2014/main" id="{468B33C1-C51D-421F-91D7-3B33A070FB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4743643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262</xdr:row>
      <xdr:rowOff>24557</xdr:rowOff>
    </xdr:from>
    <xdr:to>
      <xdr:col>8</xdr:col>
      <xdr:colOff>1560513</xdr:colOff>
      <xdr:row>262</xdr:row>
      <xdr:rowOff>689795</xdr:rowOff>
    </xdr:to>
    <xdr:pic>
      <xdr:nvPicPr>
        <xdr:cNvPr id="2667" name="Рисунок 2666">
          <a:extLst>
            <a:ext uri="{FF2B5EF4-FFF2-40B4-BE49-F238E27FC236}">
              <a16:creationId xmlns:a16="http://schemas.microsoft.com/office/drawing/2014/main" id="{9E49CDC9-4BA7-4F72-B60E-CD4979122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4815080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263</xdr:row>
      <xdr:rowOff>24730</xdr:rowOff>
    </xdr:from>
    <xdr:to>
      <xdr:col>8</xdr:col>
      <xdr:colOff>1560513</xdr:colOff>
      <xdr:row>263</xdr:row>
      <xdr:rowOff>823016</xdr:rowOff>
    </xdr:to>
    <xdr:pic>
      <xdr:nvPicPr>
        <xdr:cNvPr id="2669" name="Рисунок 2668">
          <a:extLst>
            <a:ext uri="{FF2B5EF4-FFF2-40B4-BE49-F238E27FC236}">
              <a16:creationId xmlns:a16="http://schemas.microsoft.com/office/drawing/2014/main" id="{E8E85ABC-1857-4774-9A33-B94A0ACCF2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48865355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264</xdr:row>
      <xdr:rowOff>24730</xdr:rowOff>
    </xdr:from>
    <xdr:to>
      <xdr:col>8</xdr:col>
      <xdr:colOff>1560513</xdr:colOff>
      <xdr:row>264</xdr:row>
      <xdr:rowOff>823016</xdr:rowOff>
    </xdr:to>
    <xdr:pic>
      <xdr:nvPicPr>
        <xdr:cNvPr id="2671" name="Рисунок 2670">
          <a:extLst>
            <a:ext uri="{FF2B5EF4-FFF2-40B4-BE49-F238E27FC236}">
              <a16:creationId xmlns:a16="http://schemas.microsoft.com/office/drawing/2014/main" id="{1E7D8996-6A12-4C27-A4F8-C67653036E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49713080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265</xdr:row>
      <xdr:rowOff>24730</xdr:rowOff>
    </xdr:from>
    <xdr:to>
      <xdr:col>8</xdr:col>
      <xdr:colOff>1560513</xdr:colOff>
      <xdr:row>265</xdr:row>
      <xdr:rowOff>823016</xdr:rowOff>
    </xdr:to>
    <xdr:pic>
      <xdr:nvPicPr>
        <xdr:cNvPr id="2673" name="Рисунок 2672">
          <a:extLst>
            <a:ext uri="{FF2B5EF4-FFF2-40B4-BE49-F238E27FC236}">
              <a16:creationId xmlns:a16="http://schemas.microsoft.com/office/drawing/2014/main" id="{625C9BB8-9731-46F3-81A1-465AD53A1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50560805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266</xdr:row>
      <xdr:rowOff>24730</xdr:rowOff>
    </xdr:from>
    <xdr:to>
      <xdr:col>8</xdr:col>
      <xdr:colOff>1560513</xdr:colOff>
      <xdr:row>266</xdr:row>
      <xdr:rowOff>823016</xdr:rowOff>
    </xdr:to>
    <xdr:pic>
      <xdr:nvPicPr>
        <xdr:cNvPr id="2675" name="Рисунок 2674">
          <a:extLst>
            <a:ext uri="{FF2B5EF4-FFF2-40B4-BE49-F238E27FC236}">
              <a16:creationId xmlns:a16="http://schemas.microsoft.com/office/drawing/2014/main" id="{84863320-6E7C-4F79-B31F-00657A4E50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51408530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267</xdr:row>
      <xdr:rowOff>21456</xdr:rowOff>
    </xdr:from>
    <xdr:to>
      <xdr:col>8</xdr:col>
      <xdr:colOff>1560513</xdr:colOff>
      <xdr:row>267</xdr:row>
      <xdr:rowOff>731043</xdr:rowOff>
    </xdr:to>
    <xdr:pic>
      <xdr:nvPicPr>
        <xdr:cNvPr id="2677" name="Рисунок 2676">
          <a:extLst>
            <a:ext uri="{FF2B5EF4-FFF2-40B4-BE49-F238E27FC236}">
              <a16:creationId xmlns:a16="http://schemas.microsoft.com/office/drawing/2014/main" id="{B0EFB6FF-A741-4446-8287-AE00468DCA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52252981"/>
          <a:ext cx="1397000" cy="70958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268</xdr:row>
      <xdr:rowOff>21456</xdr:rowOff>
    </xdr:from>
    <xdr:to>
      <xdr:col>8</xdr:col>
      <xdr:colOff>1560513</xdr:colOff>
      <xdr:row>268</xdr:row>
      <xdr:rowOff>731043</xdr:rowOff>
    </xdr:to>
    <xdr:pic>
      <xdr:nvPicPr>
        <xdr:cNvPr id="2679" name="Рисунок 2678">
          <a:extLst>
            <a:ext uri="{FF2B5EF4-FFF2-40B4-BE49-F238E27FC236}">
              <a16:creationId xmlns:a16="http://schemas.microsoft.com/office/drawing/2014/main" id="{76D66CD3-C115-415B-B337-A0C68FC525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53005456"/>
          <a:ext cx="1397000" cy="70958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269</xdr:row>
      <xdr:rowOff>21456</xdr:rowOff>
    </xdr:from>
    <xdr:to>
      <xdr:col>8</xdr:col>
      <xdr:colOff>1560513</xdr:colOff>
      <xdr:row>269</xdr:row>
      <xdr:rowOff>731043</xdr:rowOff>
    </xdr:to>
    <xdr:pic>
      <xdr:nvPicPr>
        <xdr:cNvPr id="2681" name="Рисунок 2680">
          <a:extLst>
            <a:ext uri="{FF2B5EF4-FFF2-40B4-BE49-F238E27FC236}">
              <a16:creationId xmlns:a16="http://schemas.microsoft.com/office/drawing/2014/main" id="{686CFB99-9F7A-4A22-9630-320AD3C3FB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53757931"/>
          <a:ext cx="1397000" cy="70958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270</xdr:row>
      <xdr:rowOff>21456</xdr:rowOff>
    </xdr:from>
    <xdr:to>
      <xdr:col>8</xdr:col>
      <xdr:colOff>1560513</xdr:colOff>
      <xdr:row>270</xdr:row>
      <xdr:rowOff>731043</xdr:rowOff>
    </xdr:to>
    <xdr:pic>
      <xdr:nvPicPr>
        <xdr:cNvPr id="2683" name="Рисунок 2682">
          <a:extLst>
            <a:ext uri="{FF2B5EF4-FFF2-40B4-BE49-F238E27FC236}">
              <a16:creationId xmlns:a16="http://schemas.microsoft.com/office/drawing/2014/main" id="{7A80EED6-DC8B-4022-BD7E-A814843958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54510406"/>
          <a:ext cx="1397000" cy="70958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271</xdr:row>
      <xdr:rowOff>21679</xdr:rowOff>
    </xdr:from>
    <xdr:to>
      <xdr:col>8</xdr:col>
      <xdr:colOff>1560513</xdr:colOff>
      <xdr:row>271</xdr:row>
      <xdr:rowOff>930838</xdr:rowOff>
    </xdr:to>
    <xdr:pic>
      <xdr:nvPicPr>
        <xdr:cNvPr id="2685" name="Рисунок 2684">
          <a:extLst>
            <a:ext uri="{FF2B5EF4-FFF2-40B4-BE49-F238E27FC236}">
              <a16:creationId xmlns:a16="http://schemas.microsoft.com/office/drawing/2014/main" id="{0EE8BEEB-E16D-4441-8926-CE5579167F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55263104"/>
          <a:ext cx="1397000" cy="909159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272</xdr:row>
      <xdr:rowOff>23813</xdr:rowOff>
    </xdr:from>
    <xdr:to>
      <xdr:col>8</xdr:col>
      <xdr:colOff>1433513</xdr:colOff>
      <xdr:row>272</xdr:row>
      <xdr:rowOff>1166813</xdr:rowOff>
    </xdr:to>
    <xdr:pic>
      <xdr:nvPicPr>
        <xdr:cNvPr id="2687" name="Рисунок 2686">
          <a:extLst>
            <a:ext uri="{FF2B5EF4-FFF2-40B4-BE49-F238E27FC236}">
              <a16:creationId xmlns:a16="http://schemas.microsoft.com/office/drawing/2014/main" id="{E24FEFE3-8758-4E9A-9405-E1FE17184C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25621773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273</xdr:row>
      <xdr:rowOff>21357</xdr:rowOff>
    </xdr:from>
    <xdr:to>
      <xdr:col>8</xdr:col>
      <xdr:colOff>1560513</xdr:colOff>
      <xdr:row>273</xdr:row>
      <xdr:rowOff>664420</xdr:rowOff>
    </xdr:to>
    <xdr:pic>
      <xdr:nvPicPr>
        <xdr:cNvPr id="2689" name="Рисунок 2688">
          <a:extLst>
            <a:ext uri="{FF2B5EF4-FFF2-40B4-BE49-F238E27FC236}">
              <a16:creationId xmlns:a16="http://schemas.microsoft.com/office/drawing/2014/main" id="{5FF0FD7B-793D-4808-BE45-135F83967D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57405907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274</xdr:row>
      <xdr:rowOff>24879</xdr:rowOff>
    </xdr:from>
    <xdr:to>
      <xdr:col>8</xdr:col>
      <xdr:colOff>1560513</xdr:colOff>
      <xdr:row>274</xdr:row>
      <xdr:rowOff>956212</xdr:rowOff>
    </xdr:to>
    <xdr:pic>
      <xdr:nvPicPr>
        <xdr:cNvPr id="2691" name="Рисунок 2690">
          <a:extLst>
            <a:ext uri="{FF2B5EF4-FFF2-40B4-BE49-F238E27FC236}">
              <a16:creationId xmlns:a16="http://schemas.microsoft.com/office/drawing/2014/main" id="{E79EB378-E7C8-4462-9376-E098D98F8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58095229"/>
          <a:ext cx="1397000" cy="93133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275</xdr:row>
      <xdr:rowOff>23242</xdr:rowOff>
    </xdr:from>
    <xdr:to>
      <xdr:col>8</xdr:col>
      <xdr:colOff>1560513</xdr:colOff>
      <xdr:row>275</xdr:row>
      <xdr:rowOff>910226</xdr:rowOff>
    </xdr:to>
    <xdr:pic>
      <xdr:nvPicPr>
        <xdr:cNvPr id="2693" name="Рисунок 2692">
          <a:extLst>
            <a:ext uri="{FF2B5EF4-FFF2-40B4-BE49-F238E27FC236}">
              <a16:creationId xmlns:a16="http://schemas.microsoft.com/office/drawing/2014/main" id="{E323F7E4-B19E-4B12-A70B-8420082A50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59074667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276</xdr:row>
      <xdr:rowOff>24482</xdr:rowOff>
    </xdr:from>
    <xdr:to>
      <xdr:col>8</xdr:col>
      <xdr:colOff>1560513</xdr:colOff>
      <xdr:row>276</xdr:row>
      <xdr:rowOff>623196</xdr:rowOff>
    </xdr:to>
    <xdr:pic>
      <xdr:nvPicPr>
        <xdr:cNvPr id="2695" name="Рисунок 2694">
          <a:extLst>
            <a:ext uri="{FF2B5EF4-FFF2-40B4-BE49-F238E27FC236}">
              <a16:creationId xmlns:a16="http://schemas.microsoft.com/office/drawing/2014/main" id="{EB1D670C-DDC5-469C-8B0E-1914F4B5F2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60009357"/>
          <a:ext cx="1397000" cy="59871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277</xdr:row>
      <xdr:rowOff>24482</xdr:rowOff>
    </xdr:from>
    <xdr:to>
      <xdr:col>8</xdr:col>
      <xdr:colOff>1560513</xdr:colOff>
      <xdr:row>277</xdr:row>
      <xdr:rowOff>623196</xdr:rowOff>
    </xdr:to>
    <xdr:pic>
      <xdr:nvPicPr>
        <xdr:cNvPr id="2697" name="Рисунок 2696">
          <a:extLst>
            <a:ext uri="{FF2B5EF4-FFF2-40B4-BE49-F238E27FC236}">
              <a16:creationId xmlns:a16="http://schemas.microsoft.com/office/drawing/2014/main" id="{72CE1DE3-64B0-4436-9004-1C454DB915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60657057"/>
          <a:ext cx="1397000" cy="59871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278</xdr:row>
      <xdr:rowOff>24482</xdr:rowOff>
    </xdr:from>
    <xdr:to>
      <xdr:col>8</xdr:col>
      <xdr:colOff>1560513</xdr:colOff>
      <xdr:row>278</xdr:row>
      <xdr:rowOff>623196</xdr:rowOff>
    </xdr:to>
    <xdr:pic>
      <xdr:nvPicPr>
        <xdr:cNvPr id="2699" name="Рисунок 2698">
          <a:extLst>
            <a:ext uri="{FF2B5EF4-FFF2-40B4-BE49-F238E27FC236}">
              <a16:creationId xmlns:a16="http://schemas.microsoft.com/office/drawing/2014/main" id="{893EF1A0-32D2-46D7-B238-C413231902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61304757"/>
          <a:ext cx="1397000" cy="59871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279</xdr:row>
      <xdr:rowOff>23168</xdr:rowOff>
    </xdr:from>
    <xdr:to>
      <xdr:col>8</xdr:col>
      <xdr:colOff>1560513</xdr:colOff>
      <xdr:row>279</xdr:row>
      <xdr:rowOff>843628</xdr:rowOff>
    </xdr:to>
    <xdr:pic>
      <xdr:nvPicPr>
        <xdr:cNvPr id="2701" name="Рисунок 2700">
          <a:extLst>
            <a:ext uri="{FF2B5EF4-FFF2-40B4-BE49-F238E27FC236}">
              <a16:creationId xmlns:a16="http://schemas.microsoft.com/office/drawing/2014/main" id="{1050A3D8-D7D6-4257-8EC1-698EA1AF59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61951143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280</xdr:row>
      <xdr:rowOff>21828</xdr:rowOff>
    </xdr:from>
    <xdr:to>
      <xdr:col>8</xdr:col>
      <xdr:colOff>1560513</xdr:colOff>
      <xdr:row>280</xdr:row>
      <xdr:rowOff>1064034</xdr:rowOff>
    </xdr:to>
    <xdr:pic>
      <xdr:nvPicPr>
        <xdr:cNvPr id="2703" name="Рисунок 2702">
          <a:extLst>
            <a:ext uri="{FF2B5EF4-FFF2-40B4-BE49-F238E27FC236}">
              <a16:creationId xmlns:a16="http://schemas.microsoft.com/office/drawing/2014/main" id="{9763C7EA-8DC8-4A9B-B61D-86127ED1A4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62816578"/>
          <a:ext cx="1397000" cy="104220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281</xdr:row>
      <xdr:rowOff>21754</xdr:rowOff>
    </xdr:from>
    <xdr:to>
      <xdr:col>8</xdr:col>
      <xdr:colOff>1560513</xdr:colOff>
      <xdr:row>281</xdr:row>
      <xdr:rowOff>997437</xdr:rowOff>
    </xdr:to>
    <xdr:pic>
      <xdr:nvPicPr>
        <xdr:cNvPr id="2705" name="Рисунок 2704">
          <a:extLst>
            <a:ext uri="{FF2B5EF4-FFF2-40B4-BE49-F238E27FC236}">
              <a16:creationId xmlns:a16="http://schemas.microsoft.com/office/drawing/2014/main" id="{8D900A67-BD9C-4E49-B2C7-DB217FF8D1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63902354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207386</xdr:colOff>
      <xdr:row>282</xdr:row>
      <xdr:rowOff>23813</xdr:rowOff>
    </xdr:from>
    <xdr:to>
      <xdr:col>8</xdr:col>
      <xdr:colOff>1516640</xdr:colOff>
      <xdr:row>282</xdr:row>
      <xdr:rowOff>1166813</xdr:rowOff>
    </xdr:to>
    <xdr:pic>
      <xdr:nvPicPr>
        <xdr:cNvPr id="2707" name="Рисунок 2706">
          <a:extLst>
            <a:ext uri="{FF2B5EF4-FFF2-40B4-BE49-F238E27FC236}">
              <a16:creationId xmlns:a16="http://schemas.microsoft.com/office/drawing/2014/main" id="{0D6272ED-628A-42A2-9425-BDA84A1B2F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8686" y="264923588"/>
          <a:ext cx="130925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283</xdr:row>
      <xdr:rowOff>23813</xdr:rowOff>
    </xdr:from>
    <xdr:to>
      <xdr:col>8</xdr:col>
      <xdr:colOff>1433513</xdr:colOff>
      <xdr:row>283</xdr:row>
      <xdr:rowOff>1166813</xdr:rowOff>
    </xdr:to>
    <xdr:pic>
      <xdr:nvPicPr>
        <xdr:cNvPr id="2709" name="Рисунок 2708">
          <a:extLst>
            <a:ext uri="{FF2B5EF4-FFF2-40B4-BE49-F238E27FC236}">
              <a16:creationId xmlns:a16="http://schemas.microsoft.com/office/drawing/2014/main" id="{9A05BB3F-9310-47B2-81EB-5D774DBB3B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2661142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284</xdr:row>
      <xdr:rowOff>23813</xdr:rowOff>
    </xdr:from>
    <xdr:to>
      <xdr:col>8</xdr:col>
      <xdr:colOff>1433513</xdr:colOff>
      <xdr:row>284</xdr:row>
      <xdr:rowOff>1166813</xdr:rowOff>
    </xdr:to>
    <xdr:pic>
      <xdr:nvPicPr>
        <xdr:cNvPr id="2711" name="Рисунок 2710">
          <a:extLst>
            <a:ext uri="{FF2B5EF4-FFF2-40B4-BE49-F238E27FC236}">
              <a16:creationId xmlns:a16="http://schemas.microsoft.com/office/drawing/2014/main" id="{31FCB927-0CDD-456D-AD2F-D60F7FCA8E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26730483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285</xdr:row>
      <xdr:rowOff>22920</xdr:rowOff>
    </xdr:from>
    <xdr:to>
      <xdr:col>8</xdr:col>
      <xdr:colOff>1560513</xdr:colOff>
      <xdr:row>285</xdr:row>
      <xdr:rowOff>643809</xdr:rowOff>
    </xdr:to>
    <xdr:pic>
      <xdr:nvPicPr>
        <xdr:cNvPr id="2713" name="Рисунок 2712">
          <a:extLst>
            <a:ext uri="{FF2B5EF4-FFF2-40B4-BE49-F238E27FC236}">
              <a16:creationId xmlns:a16="http://schemas.microsoft.com/office/drawing/2014/main" id="{F028344B-A6D6-4000-9539-FDE521B5A5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68494570"/>
          <a:ext cx="1397000" cy="62088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286</xdr:row>
      <xdr:rowOff>22920</xdr:rowOff>
    </xdr:from>
    <xdr:to>
      <xdr:col>8</xdr:col>
      <xdr:colOff>1560513</xdr:colOff>
      <xdr:row>286</xdr:row>
      <xdr:rowOff>643809</xdr:rowOff>
    </xdr:to>
    <xdr:pic>
      <xdr:nvPicPr>
        <xdr:cNvPr id="2715" name="Рисунок 2714">
          <a:extLst>
            <a:ext uri="{FF2B5EF4-FFF2-40B4-BE49-F238E27FC236}">
              <a16:creationId xmlns:a16="http://schemas.microsoft.com/office/drawing/2014/main" id="{179D2736-07BF-4DC6-A69B-DE91ACA726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69161320"/>
          <a:ext cx="1397000" cy="62088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287</xdr:row>
      <xdr:rowOff>24805</xdr:rowOff>
    </xdr:from>
    <xdr:to>
      <xdr:col>8</xdr:col>
      <xdr:colOff>1560513</xdr:colOff>
      <xdr:row>287</xdr:row>
      <xdr:rowOff>889615</xdr:rowOff>
    </xdr:to>
    <xdr:pic>
      <xdr:nvPicPr>
        <xdr:cNvPr id="2717" name="Рисунок 2716">
          <a:extLst>
            <a:ext uri="{FF2B5EF4-FFF2-40B4-BE49-F238E27FC236}">
              <a16:creationId xmlns:a16="http://schemas.microsoft.com/office/drawing/2014/main" id="{E9264113-FE52-4E03-87C9-9D3A23954E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69829955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288</xdr:row>
      <xdr:rowOff>24954</xdr:rowOff>
    </xdr:from>
    <xdr:to>
      <xdr:col>8</xdr:col>
      <xdr:colOff>1560513</xdr:colOff>
      <xdr:row>288</xdr:row>
      <xdr:rowOff>1022811</xdr:rowOff>
    </xdr:to>
    <xdr:pic>
      <xdr:nvPicPr>
        <xdr:cNvPr id="2719" name="Рисунок 2718">
          <a:extLst>
            <a:ext uri="{FF2B5EF4-FFF2-40B4-BE49-F238E27FC236}">
              <a16:creationId xmlns:a16="http://schemas.microsoft.com/office/drawing/2014/main" id="{E32D10E9-30A1-4AA0-8695-5CCA36ED07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70744504"/>
          <a:ext cx="1397000" cy="99785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289</xdr:row>
      <xdr:rowOff>21605</xdr:rowOff>
    </xdr:from>
    <xdr:to>
      <xdr:col>8</xdr:col>
      <xdr:colOff>1560513</xdr:colOff>
      <xdr:row>289</xdr:row>
      <xdr:rowOff>864240</xdr:rowOff>
    </xdr:to>
    <xdr:pic>
      <xdr:nvPicPr>
        <xdr:cNvPr id="2721" name="Рисунок 2720">
          <a:extLst>
            <a:ext uri="{FF2B5EF4-FFF2-40B4-BE49-F238E27FC236}">
              <a16:creationId xmlns:a16="http://schemas.microsoft.com/office/drawing/2014/main" id="{1D0E59D4-8323-4C4D-AA92-9D7F44EF8D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71788905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290</xdr:row>
      <xdr:rowOff>21357</xdr:rowOff>
    </xdr:from>
    <xdr:to>
      <xdr:col>8</xdr:col>
      <xdr:colOff>1560513</xdr:colOff>
      <xdr:row>290</xdr:row>
      <xdr:rowOff>664420</xdr:rowOff>
    </xdr:to>
    <xdr:pic>
      <xdr:nvPicPr>
        <xdr:cNvPr id="2723" name="Рисунок 2722">
          <a:extLst>
            <a:ext uri="{FF2B5EF4-FFF2-40B4-BE49-F238E27FC236}">
              <a16:creationId xmlns:a16="http://schemas.microsoft.com/office/drawing/2014/main" id="{57B34696-EC19-4C65-B735-80F5950855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7267448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291</xdr:row>
      <xdr:rowOff>21357</xdr:rowOff>
    </xdr:from>
    <xdr:to>
      <xdr:col>8</xdr:col>
      <xdr:colOff>1560513</xdr:colOff>
      <xdr:row>291</xdr:row>
      <xdr:rowOff>664420</xdr:rowOff>
    </xdr:to>
    <xdr:pic>
      <xdr:nvPicPr>
        <xdr:cNvPr id="2725" name="Рисунок 2724">
          <a:extLst>
            <a:ext uri="{FF2B5EF4-FFF2-40B4-BE49-F238E27FC236}">
              <a16:creationId xmlns:a16="http://schemas.microsoft.com/office/drawing/2014/main" id="{CD6F4F45-D657-4BD6-A00E-FE3410BE5C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7336028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292</xdr:row>
      <xdr:rowOff>21456</xdr:rowOff>
    </xdr:from>
    <xdr:to>
      <xdr:col>8</xdr:col>
      <xdr:colOff>1560513</xdr:colOff>
      <xdr:row>292</xdr:row>
      <xdr:rowOff>731043</xdr:rowOff>
    </xdr:to>
    <xdr:pic>
      <xdr:nvPicPr>
        <xdr:cNvPr id="2727" name="Рисунок 2726">
          <a:extLst>
            <a:ext uri="{FF2B5EF4-FFF2-40B4-BE49-F238E27FC236}">
              <a16:creationId xmlns:a16="http://schemas.microsoft.com/office/drawing/2014/main" id="{1065BDE5-9E91-4835-B759-FB6E1C99DA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74046181"/>
          <a:ext cx="1397000" cy="70958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293</xdr:row>
      <xdr:rowOff>24730</xdr:rowOff>
    </xdr:from>
    <xdr:to>
      <xdr:col>8</xdr:col>
      <xdr:colOff>1560513</xdr:colOff>
      <xdr:row>293</xdr:row>
      <xdr:rowOff>823016</xdr:rowOff>
    </xdr:to>
    <xdr:pic>
      <xdr:nvPicPr>
        <xdr:cNvPr id="2729" name="Рисунок 2728">
          <a:extLst>
            <a:ext uri="{FF2B5EF4-FFF2-40B4-BE49-F238E27FC236}">
              <a16:creationId xmlns:a16="http://schemas.microsoft.com/office/drawing/2014/main" id="{E8D45B92-8A5D-48F4-BC86-9D5558A816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74801930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241246</xdr:colOff>
      <xdr:row>294</xdr:row>
      <xdr:rowOff>23813</xdr:rowOff>
    </xdr:from>
    <xdr:to>
      <xdr:col>8</xdr:col>
      <xdr:colOff>1482780</xdr:colOff>
      <xdr:row>294</xdr:row>
      <xdr:rowOff>1166813</xdr:rowOff>
    </xdr:to>
    <xdr:pic>
      <xdr:nvPicPr>
        <xdr:cNvPr id="2731" name="Рисунок 2730">
          <a:extLst>
            <a:ext uri="{FF2B5EF4-FFF2-40B4-BE49-F238E27FC236}">
              <a16:creationId xmlns:a16="http://schemas.microsoft.com/office/drawing/2014/main" id="{16E9617B-7883-47E7-A46F-E0C5A8432A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2546" y="275648738"/>
          <a:ext cx="124153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295</xdr:row>
      <xdr:rowOff>21357</xdr:rowOff>
    </xdr:from>
    <xdr:to>
      <xdr:col>8</xdr:col>
      <xdr:colOff>1560513</xdr:colOff>
      <xdr:row>295</xdr:row>
      <xdr:rowOff>664420</xdr:rowOff>
    </xdr:to>
    <xdr:pic>
      <xdr:nvPicPr>
        <xdr:cNvPr id="2733" name="Рисунок 2732">
          <a:extLst>
            <a:ext uri="{FF2B5EF4-FFF2-40B4-BE49-F238E27FC236}">
              <a16:creationId xmlns:a16="http://schemas.microsoft.com/office/drawing/2014/main" id="{70358885-68DD-41C4-99EB-44EC3207D6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76836907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296</xdr:row>
      <xdr:rowOff>22920</xdr:rowOff>
    </xdr:from>
    <xdr:to>
      <xdr:col>8</xdr:col>
      <xdr:colOff>1560513</xdr:colOff>
      <xdr:row>296</xdr:row>
      <xdr:rowOff>643809</xdr:rowOff>
    </xdr:to>
    <xdr:pic>
      <xdr:nvPicPr>
        <xdr:cNvPr id="2735" name="Рисунок 2734">
          <a:extLst>
            <a:ext uri="{FF2B5EF4-FFF2-40B4-BE49-F238E27FC236}">
              <a16:creationId xmlns:a16="http://schemas.microsoft.com/office/drawing/2014/main" id="{D86E882D-8497-48A7-BE54-6B3F38E43D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77524270"/>
          <a:ext cx="1397000" cy="62088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297</xdr:row>
      <xdr:rowOff>23316</xdr:rowOff>
    </xdr:from>
    <xdr:to>
      <xdr:col>8</xdr:col>
      <xdr:colOff>1560513</xdr:colOff>
      <xdr:row>297</xdr:row>
      <xdr:rowOff>976824</xdr:rowOff>
    </xdr:to>
    <xdr:pic>
      <xdr:nvPicPr>
        <xdr:cNvPr id="2737" name="Рисунок 2736">
          <a:extLst>
            <a:ext uri="{FF2B5EF4-FFF2-40B4-BE49-F238E27FC236}">
              <a16:creationId xmlns:a16="http://schemas.microsoft.com/office/drawing/2014/main" id="{67F3E816-67C2-4997-BBD8-D2170CD70E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78191416"/>
          <a:ext cx="1397000" cy="95350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298</xdr:row>
      <xdr:rowOff>24557</xdr:rowOff>
    </xdr:from>
    <xdr:to>
      <xdr:col>8</xdr:col>
      <xdr:colOff>1560513</xdr:colOff>
      <xdr:row>298</xdr:row>
      <xdr:rowOff>689795</xdr:rowOff>
    </xdr:to>
    <xdr:pic>
      <xdr:nvPicPr>
        <xdr:cNvPr id="2739" name="Рисунок 2738">
          <a:extLst>
            <a:ext uri="{FF2B5EF4-FFF2-40B4-BE49-F238E27FC236}">
              <a16:creationId xmlns:a16="http://schemas.microsoft.com/office/drawing/2014/main" id="{CD02EB25-5B99-476C-A8EF-F6861FDFE9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7919278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299</xdr:row>
      <xdr:rowOff>24557</xdr:rowOff>
    </xdr:from>
    <xdr:to>
      <xdr:col>8</xdr:col>
      <xdr:colOff>1560513</xdr:colOff>
      <xdr:row>299</xdr:row>
      <xdr:rowOff>689795</xdr:rowOff>
    </xdr:to>
    <xdr:pic>
      <xdr:nvPicPr>
        <xdr:cNvPr id="2741" name="Рисунок 2740">
          <a:extLst>
            <a:ext uri="{FF2B5EF4-FFF2-40B4-BE49-F238E27FC236}">
              <a16:creationId xmlns:a16="http://schemas.microsoft.com/office/drawing/2014/main" id="{928E067C-8C0C-4841-9810-0908F15C98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7990715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300</xdr:row>
      <xdr:rowOff>21605</xdr:rowOff>
    </xdr:from>
    <xdr:to>
      <xdr:col>8</xdr:col>
      <xdr:colOff>1560513</xdr:colOff>
      <xdr:row>300</xdr:row>
      <xdr:rowOff>864240</xdr:rowOff>
    </xdr:to>
    <xdr:pic>
      <xdr:nvPicPr>
        <xdr:cNvPr id="2743" name="Рисунок 2742">
          <a:extLst>
            <a:ext uri="{FF2B5EF4-FFF2-40B4-BE49-F238E27FC236}">
              <a16:creationId xmlns:a16="http://schemas.microsoft.com/office/drawing/2014/main" id="{8579E7F1-3A22-4A2C-9464-7E1A652626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80618580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301</xdr:row>
      <xdr:rowOff>21357</xdr:rowOff>
    </xdr:from>
    <xdr:to>
      <xdr:col>8</xdr:col>
      <xdr:colOff>1560513</xdr:colOff>
      <xdr:row>301</xdr:row>
      <xdr:rowOff>664420</xdr:rowOff>
    </xdr:to>
    <xdr:pic>
      <xdr:nvPicPr>
        <xdr:cNvPr id="2745" name="Рисунок 2744">
          <a:extLst>
            <a:ext uri="{FF2B5EF4-FFF2-40B4-BE49-F238E27FC236}">
              <a16:creationId xmlns:a16="http://schemas.microsoft.com/office/drawing/2014/main" id="{07AF73A2-3E26-4C8A-AD70-C4A4855A08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81504157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302</xdr:row>
      <xdr:rowOff>21357</xdr:rowOff>
    </xdr:from>
    <xdr:to>
      <xdr:col>8</xdr:col>
      <xdr:colOff>1560513</xdr:colOff>
      <xdr:row>302</xdr:row>
      <xdr:rowOff>664420</xdr:rowOff>
    </xdr:to>
    <xdr:pic>
      <xdr:nvPicPr>
        <xdr:cNvPr id="2747" name="Рисунок 2746">
          <a:extLst>
            <a:ext uri="{FF2B5EF4-FFF2-40B4-BE49-F238E27FC236}">
              <a16:creationId xmlns:a16="http://schemas.microsoft.com/office/drawing/2014/main" id="{4B303CBC-7345-4DFC-B429-ABA3AD97F4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82189957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303</xdr:row>
      <xdr:rowOff>21357</xdr:rowOff>
    </xdr:from>
    <xdr:to>
      <xdr:col>8</xdr:col>
      <xdr:colOff>1560513</xdr:colOff>
      <xdr:row>303</xdr:row>
      <xdr:rowOff>664420</xdr:rowOff>
    </xdr:to>
    <xdr:pic>
      <xdr:nvPicPr>
        <xdr:cNvPr id="2749" name="Рисунок 2748">
          <a:extLst>
            <a:ext uri="{FF2B5EF4-FFF2-40B4-BE49-F238E27FC236}">
              <a16:creationId xmlns:a16="http://schemas.microsoft.com/office/drawing/2014/main" id="{4CAFEA2E-58D1-4A2F-B005-E45F23F343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82875757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304</xdr:row>
      <xdr:rowOff>23168</xdr:rowOff>
    </xdr:from>
    <xdr:to>
      <xdr:col>8</xdr:col>
      <xdr:colOff>1560513</xdr:colOff>
      <xdr:row>304</xdr:row>
      <xdr:rowOff>843628</xdr:rowOff>
    </xdr:to>
    <xdr:pic>
      <xdr:nvPicPr>
        <xdr:cNvPr id="2751" name="Рисунок 2750">
          <a:extLst>
            <a:ext uri="{FF2B5EF4-FFF2-40B4-BE49-F238E27FC236}">
              <a16:creationId xmlns:a16="http://schemas.microsoft.com/office/drawing/2014/main" id="{565C613A-7820-4276-8D15-8266EBA052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83563368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169618</xdr:colOff>
      <xdr:row>305</xdr:row>
      <xdr:rowOff>23813</xdr:rowOff>
    </xdr:from>
    <xdr:to>
      <xdr:col>8</xdr:col>
      <xdr:colOff>1554406</xdr:colOff>
      <xdr:row>305</xdr:row>
      <xdr:rowOff>1166813</xdr:rowOff>
    </xdr:to>
    <xdr:pic>
      <xdr:nvPicPr>
        <xdr:cNvPr id="2753" name="Рисунок 2752">
          <a:extLst>
            <a:ext uri="{FF2B5EF4-FFF2-40B4-BE49-F238E27FC236}">
              <a16:creationId xmlns:a16="http://schemas.microsoft.com/office/drawing/2014/main" id="{900A29E3-E8CA-4247-B36A-2718D493C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918" y="284430788"/>
          <a:ext cx="138478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326231</xdr:colOff>
      <xdr:row>306</xdr:row>
      <xdr:rowOff>23813</xdr:rowOff>
    </xdr:from>
    <xdr:to>
      <xdr:col>8</xdr:col>
      <xdr:colOff>1397794</xdr:colOff>
      <xdr:row>306</xdr:row>
      <xdr:rowOff>1166813</xdr:rowOff>
    </xdr:to>
    <xdr:pic>
      <xdr:nvPicPr>
        <xdr:cNvPr id="2755" name="Рисунок 2754">
          <a:extLst>
            <a:ext uri="{FF2B5EF4-FFF2-40B4-BE49-F238E27FC236}">
              <a16:creationId xmlns:a16="http://schemas.microsoft.com/office/drawing/2014/main" id="{DB15EB7D-A1B0-4595-ABEB-2007282472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7531" y="285621413"/>
          <a:ext cx="1071563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307</xdr:row>
      <xdr:rowOff>24805</xdr:rowOff>
    </xdr:from>
    <xdr:to>
      <xdr:col>8</xdr:col>
      <xdr:colOff>1560513</xdr:colOff>
      <xdr:row>307</xdr:row>
      <xdr:rowOff>889615</xdr:rowOff>
    </xdr:to>
    <xdr:pic>
      <xdr:nvPicPr>
        <xdr:cNvPr id="2757" name="Рисунок 2756">
          <a:extLst>
            <a:ext uri="{FF2B5EF4-FFF2-40B4-BE49-F238E27FC236}">
              <a16:creationId xmlns:a16="http://schemas.microsoft.com/office/drawing/2014/main" id="{DBF2594A-BFE2-44D3-91DA-2F12992665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86813030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308</xdr:row>
      <xdr:rowOff>22994</xdr:rowOff>
    </xdr:from>
    <xdr:to>
      <xdr:col>8</xdr:col>
      <xdr:colOff>1560513</xdr:colOff>
      <xdr:row>308</xdr:row>
      <xdr:rowOff>710407</xdr:rowOff>
    </xdr:to>
    <xdr:pic>
      <xdr:nvPicPr>
        <xdr:cNvPr id="2759" name="Рисунок 2758">
          <a:extLst>
            <a:ext uri="{FF2B5EF4-FFF2-40B4-BE49-F238E27FC236}">
              <a16:creationId xmlns:a16="http://schemas.microsoft.com/office/drawing/2014/main" id="{732B0AFE-319C-4B69-B7A6-41B06F4B93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87725619"/>
          <a:ext cx="1397000" cy="68741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309</xdr:row>
      <xdr:rowOff>24557</xdr:rowOff>
    </xdr:from>
    <xdr:to>
      <xdr:col>8</xdr:col>
      <xdr:colOff>1560513</xdr:colOff>
      <xdr:row>309</xdr:row>
      <xdr:rowOff>689795</xdr:rowOff>
    </xdr:to>
    <xdr:pic>
      <xdr:nvPicPr>
        <xdr:cNvPr id="2761" name="Рисунок 2760">
          <a:extLst>
            <a:ext uri="{FF2B5EF4-FFF2-40B4-BE49-F238E27FC236}">
              <a16:creationId xmlns:a16="http://schemas.microsoft.com/office/drawing/2014/main" id="{11D4B8AC-2CF4-4E64-A2F7-11F46E92D9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8846060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310</xdr:row>
      <xdr:rowOff>21357</xdr:rowOff>
    </xdr:from>
    <xdr:to>
      <xdr:col>8</xdr:col>
      <xdr:colOff>1560513</xdr:colOff>
      <xdr:row>310</xdr:row>
      <xdr:rowOff>664420</xdr:rowOff>
    </xdr:to>
    <xdr:pic>
      <xdr:nvPicPr>
        <xdr:cNvPr id="2763" name="Рисунок 2762">
          <a:extLst>
            <a:ext uri="{FF2B5EF4-FFF2-40B4-BE49-F238E27FC236}">
              <a16:creationId xmlns:a16="http://schemas.microsoft.com/office/drawing/2014/main" id="{39B11DDB-2D8F-4F64-A264-F23B7A97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8917178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311</xdr:row>
      <xdr:rowOff>24557</xdr:rowOff>
    </xdr:from>
    <xdr:to>
      <xdr:col>8</xdr:col>
      <xdr:colOff>1560513</xdr:colOff>
      <xdr:row>311</xdr:row>
      <xdr:rowOff>689795</xdr:rowOff>
    </xdr:to>
    <xdr:pic>
      <xdr:nvPicPr>
        <xdr:cNvPr id="2765" name="Рисунок 2764">
          <a:extLst>
            <a:ext uri="{FF2B5EF4-FFF2-40B4-BE49-F238E27FC236}">
              <a16:creationId xmlns:a16="http://schemas.microsoft.com/office/drawing/2014/main" id="{528DA018-DA68-45AA-9F84-C67B9E0CFD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8986078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312</xdr:row>
      <xdr:rowOff>21357</xdr:rowOff>
    </xdr:from>
    <xdr:to>
      <xdr:col>8</xdr:col>
      <xdr:colOff>1560513</xdr:colOff>
      <xdr:row>312</xdr:row>
      <xdr:rowOff>664420</xdr:rowOff>
    </xdr:to>
    <xdr:pic>
      <xdr:nvPicPr>
        <xdr:cNvPr id="2767" name="Рисунок 2766">
          <a:extLst>
            <a:ext uri="{FF2B5EF4-FFF2-40B4-BE49-F238E27FC236}">
              <a16:creationId xmlns:a16="http://schemas.microsoft.com/office/drawing/2014/main" id="{ED0E56CC-0754-4E6B-96FC-6C588951D0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90571957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313</xdr:row>
      <xdr:rowOff>23168</xdr:rowOff>
    </xdr:from>
    <xdr:to>
      <xdr:col>8</xdr:col>
      <xdr:colOff>1560513</xdr:colOff>
      <xdr:row>313</xdr:row>
      <xdr:rowOff>843628</xdr:rowOff>
    </xdr:to>
    <xdr:pic>
      <xdr:nvPicPr>
        <xdr:cNvPr id="2769" name="Рисунок 2768">
          <a:extLst>
            <a:ext uri="{FF2B5EF4-FFF2-40B4-BE49-F238E27FC236}">
              <a16:creationId xmlns:a16="http://schemas.microsoft.com/office/drawing/2014/main" id="{F830BEAB-07BA-499A-A5D9-FB0C5FF8C3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91259568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314</xdr:row>
      <xdr:rowOff>23168</xdr:rowOff>
    </xdr:from>
    <xdr:to>
      <xdr:col>8</xdr:col>
      <xdr:colOff>1560513</xdr:colOff>
      <xdr:row>314</xdr:row>
      <xdr:rowOff>843628</xdr:rowOff>
    </xdr:to>
    <xdr:pic>
      <xdr:nvPicPr>
        <xdr:cNvPr id="2771" name="Рисунок 2770">
          <a:extLst>
            <a:ext uri="{FF2B5EF4-FFF2-40B4-BE49-F238E27FC236}">
              <a16:creationId xmlns:a16="http://schemas.microsoft.com/office/drawing/2014/main" id="{4A7C3FC5-87FD-4273-90C5-B8C9F7ADA7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92126343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315</xdr:row>
      <xdr:rowOff>23168</xdr:rowOff>
    </xdr:from>
    <xdr:to>
      <xdr:col>8</xdr:col>
      <xdr:colOff>1560513</xdr:colOff>
      <xdr:row>315</xdr:row>
      <xdr:rowOff>843628</xdr:rowOff>
    </xdr:to>
    <xdr:pic>
      <xdr:nvPicPr>
        <xdr:cNvPr id="2773" name="Рисунок 2772">
          <a:extLst>
            <a:ext uri="{FF2B5EF4-FFF2-40B4-BE49-F238E27FC236}">
              <a16:creationId xmlns:a16="http://schemas.microsoft.com/office/drawing/2014/main" id="{A478D31B-C578-4F26-B305-381D1CD0D7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92993118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316</xdr:row>
      <xdr:rowOff>23168</xdr:rowOff>
    </xdr:from>
    <xdr:to>
      <xdr:col>8</xdr:col>
      <xdr:colOff>1560513</xdr:colOff>
      <xdr:row>316</xdr:row>
      <xdr:rowOff>843628</xdr:rowOff>
    </xdr:to>
    <xdr:pic>
      <xdr:nvPicPr>
        <xdr:cNvPr id="2775" name="Рисунок 2774">
          <a:extLst>
            <a:ext uri="{FF2B5EF4-FFF2-40B4-BE49-F238E27FC236}">
              <a16:creationId xmlns:a16="http://schemas.microsoft.com/office/drawing/2014/main" id="{EBFC732E-21BD-46EF-8B3B-DAD4342670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93859893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317</xdr:row>
      <xdr:rowOff>21828</xdr:rowOff>
    </xdr:from>
    <xdr:to>
      <xdr:col>8</xdr:col>
      <xdr:colOff>1560513</xdr:colOff>
      <xdr:row>317</xdr:row>
      <xdr:rowOff>1064034</xdr:rowOff>
    </xdr:to>
    <xdr:pic>
      <xdr:nvPicPr>
        <xdr:cNvPr id="2777" name="Рисунок 2776">
          <a:extLst>
            <a:ext uri="{FF2B5EF4-FFF2-40B4-BE49-F238E27FC236}">
              <a16:creationId xmlns:a16="http://schemas.microsoft.com/office/drawing/2014/main" id="{0FAFC936-C2C0-41E7-8E7D-269BEDDCD4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94725328"/>
          <a:ext cx="1397000" cy="104220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318</xdr:row>
      <xdr:rowOff>21828</xdr:rowOff>
    </xdr:from>
    <xdr:to>
      <xdr:col>8</xdr:col>
      <xdr:colOff>1560513</xdr:colOff>
      <xdr:row>318</xdr:row>
      <xdr:rowOff>1064034</xdr:rowOff>
    </xdr:to>
    <xdr:pic>
      <xdr:nvPicPr>
        <xdr:cNvPr id="2779" name="Рисунок 2778">
          <a:extLst>
            <a:ext uri="{FF2B5EF4-FFF2-40B4-BE49-F238E27FC236}">
              <a16:creationId xmlns:a16="http://schemas.microsoft.com/office/drawing/2014/main" id="{63B64CCD-D524-43CD-84A0-80C6F02BE8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95811178"/>
          <a:ext cx="1397000" cy="104220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319</xdr:row>
      <xdr:rowOff>21828</xdr:rowOff>
    </xdr:from>
    <xdr:to>
      <xdr:col>8</xdr:col>
      <xdr:colOff>1560513</xdr:colOff>
      <xdr:row>319</xdr:row>
      <xdr:rowOff>1064034</xdr:rowOff>
    </xdr:to>
    <xdr:pic>
      <xdr:nvPicPr>
        <xdr:cNvPr id="2781" name="Рисунок 2780">
          <a:extLst>
            <a:ext uri="{FF2B5EF4-FFF2-40B4-BE49-F238E27FC236}">
              <a16:creationId xmlns:a16="http://schemas.microsoft.com/office/drawing/2014/main" id="{DEE6805A-EEB0-4E26-81EE-9B77DE90A5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96897028"/>
          <a:ext cx="1397000" cy="104220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320</xdr:row>
      <xdr:rowOff>21828</xdr:rowOff>
    </xdr:from>
    <xdr:to>
      <xdr:col>8</xdr:col>
      <xdr:colOff>1560513</xdr:colOff>
      <xdr:row>320</xdr:row>
      <xdr:rowOff>1064034</xdr:rowOff>
    </xdr:to>
    <xdr:pic>
      <xdr:nvPicPr>
        <xdr:cNvPr id="2783" name="Рисунок 2782">
          <a:extLst>
            <a:ext uri="{FF2B5EF4-FFF2-40B4-BE49-F238E27FC236}">
              <a16:creationId xmlns:a16="http://schemas.microsoft.com/office/drawing/2014/main" id="{4962D656-1DFF-4F69-B9E8-4022C743C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97982878"/>
          <a:ext cx="1397000" cy="104220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321</xdr:row>
      <xdr:rowOff>21828</xdr:rowOff>
    </xdr:from>
    <xdr:to>
      <xdr:col>8</xdr:col>
      <xdr:colOff>1560513</xdr:colOff>
      <xdr:row>321</xdr:row>
      <xdr:rowOff>1064034</xdr:rowOff>
    </xdr:to>
    <xdr:pic>
      <xdr:nvPicPr>
        <xdr:cNvPr id="2785" name="Рисунок 2784">
          <a:extLst>
            <a:ext uri="{FF2B5EF4-FFF2-40B4-BE49-F238E27FC236}">
              <a16:creationId xmlns:a16="http://schemas.microsoft.com/office/drawing/2014/main" id="{5710BCC5-6A89-4F4E-A95F-F5BCA937D4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99068728"/>
          <a:ext cx="1397000" cy="1042206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322</xdr:row>
      <xdr:rowOff>23813</xdr:rowOff>
    </xdr:from>
    <xdr:to>
      <xdr:col>8</xdr:col>
      <xdr:colOff>1433513</xdr:colOff>
      <xdr:row>322</xdr:row>
      <xdr:rowOff>1166813</xdr:rowOff>
    </xdr:to>
    <xdr:pic>
      <xdr:nvPicPr>
        <xdr:cNvPr id="2787" name="Рисунок 2786">
          <a:extLst>
            <a:ext uri="{FF2B5EF4-FFF2-40B4-BE49-F238E27FC236}">
              <a16:creationId xmlns:a16="http://schemas.microsoft.com/office/drawing/2014/main" id="{AE3AD12A-9BFE-4228-9A1F-D832F898C6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3001565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323</xdr:row>
      <xdr:rowOff>23168</xdr:rowOff>
    </xdr:from>
    <xdr:to>
      <xdr:col>8</xdr:col>
      <xdr:colOff>1560513</xdr:colOff>
      <xdr:row>323</xdr:row>
      <xdr:rowOff>843628</xdr:rowOff>
    </xdr:to>
    <xdr:pic>
      <xdr:nvPicPr>
        <xdr:cNvPr id="2789" name="Рисунок 2788">
          <a:extLst>
            <a:ext uri="{FF2B5EF4-FFF2-40B4-BE49-F238E27FC236}">
              <a16:creationId xmlns:a16="http://schemas.microsoft.com/office/drawing/2014/main" id="{6E1E4EDB-CF26-4801-A19B-2E90AB71B8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01346543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324</xdr:row>
      <xdr:rowOff>23168</xdr:rowOff>
    </xdr:from>
    <xdr:to>
      <xdr:col>8</xdr:col>
      <xdr:colOff>1560513</xdr:colOff>
      <xdr:row>324</xdr:row>
      <xdr:rowOff>843628</xdr:rowOff>
    </xdr:to>
    <xdr:pic>
      <xdr:nvPicPr>
        <xdr:cNvPr id="2791" name="Рисунок 2790">
          <a:extLst>
            <a:ext uri="{FF2B5EF4-FFF2-40B4-BE49-F238E27FC236}">
              <a16:creationId xmlns:a16="http://schemas.microsoft.com/office/drawing/2014/main" id="{AB3101D5-D090-41F9-B989-F7E6DE01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02213318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325</xdr:row>
      <xdr:rowOff>23168</xdr:rowOff>
    </xdr:from>
    <xdr:to>
      <xdr:col>8</xdr:col>
      <xdr:colOff>1560513</xdr:colOff>
      <xdr:row>325</xdr:row>
      <xdr:rowOff>843628</xdr:rowOff>
    </xdr:to>
    <xdr:pic>
      <xdr:nvPicPr>
        <xdr:cNvPr id="2793" name="Рисунок 2792">
          <a:extLst>
            <a:ext uri="{FF2B5EF4-FFF2-40B4-BE49-F238E27FC236}">
              <a16:creationId xmlns:a16="http://schemas.microsoft.com/office/drawing/2014/main" id="{0441205D-B421-4C81-AC50-F5324522FE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03080093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326</xdr:row>
      <xdr:rowOff>23168</xdr:rowOff>
    </xdr:from>
    <xdr:to>
      <xdr:col>8</xdr:col>
      <xdr:colOff>1560513</xdr:colOff>
      <xdr:row>326</xdr:row>
      <xdr:rowOff>843628</xdr:rowOff>
    </xdr:to>
    <xdr:pic>
      <xdr:nvPicPr>
        <xdr:cNvPr id="2795" name="Рисунок 2794">
          <a:extLst>
            <a:ext uri="{FF2B5EF4-FFF2-40B4-BE49-F238E27FC236}">
              <a16:creationId xmlns:a16="http://schemas.microsoft.com/office/drawing/2014/main" id="{F1999B92-CED5-4114-8342-29B8060392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03946868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327</xdr:row>
      <xdr:rowOff>25102</xdr:rowOff>
    </xdr:from>
    <xdr:to>
      <xdr:col>8</xdr:col>
      <xdr:colOff>1560513</xdr:colOff>
      <xdr:row>327</xdr:row>
      <xdr:rowOff>1156007</xdr:rowOff>
    </xdr:to>
    <xdr:pic>
      <xdr:nvPicPr>
        <xdr:cNvPr id="2797" name="Рисунок 2796">
          <a:extLst>
            <a:ext uri="{FF2B5EF4-FFF2-40B4-BE49-F238E27FC236}">
              <a16:creationId xmlns:a16="http://schemas.microsoft.com/office/drawing/2014/main" id="{75C32D93-A8A7-44FE-9EDC-054F80D0C5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04815577"/>
          <a:ext cx="1397000" cy="113090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328</xdr:row>
      <xdr:rowOff>23391</xdr:rowOff>
    </xdr:from>
    <xdr:to>
      <xdr:col>8</xdr:col>
      <xdr:colOff>1560513</xdr:colOff>
      <xdr:row>328</xdr:row>
      <xdr:rowOff>1043423</xdr:rowOff>
    </xdr:to>
    <xdr:pic>
      <xdr:nvPicPr>
        <xdr:cNvPr id="2799" name="Рисунок 2798">
          <a:extLst>
            <a:ext uri="{FF2B5EF4-FFF2-40B4-BE49-F238E27FC236}">
              <a16:creationId xmlns:a16="http://schemas.microsoft.com/office/drawing/2014/main" id="{C6F219ED-3C64-4ECF-8826-2633BF2CBC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05994966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329</xdr:row>
      <xdr:rowOff>24805</xdr:rowOff>
    </xdr:from>
    <xdr:to>
      <xdr:col>8</xdr:col>
      <xdr:colOff>1560513</xdr:colOff>
      <xdr:row>329</xdr:row>
      <xdr:rowOff>889615</xdr:rowOff>
    </xdr:to>
    <xdr:pic>
      <xdr:nvPicPr>
        <xdr:cNvPr id="2801" name="Рисунок 2800">
          <a:extLst>
            <a:ext uri="{FF2B5EF4-FFF2-40B4-BE49-F238E27FC236}">
              <a16:creationId xmlns:a16="http://schemas.microsoft.com/office/drawing/2014/main" id="{FE8B46F1-671E-474F-8F7C-C7A7420D9C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07063180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330</xdr:row>
      <xdr:rowOff>21357</xdr:rowOff>
    </xdr:from>
    <xdr:to>
      <xdr:col>8</xdr:col>
      <xdr:colOff>1560513</xdr:colOff>
      <xdr:row>330</xdr:row>
      <xdr:rowOff>664420</xdr:rowOff>
    </xdr:to>
    <xdr:pic>
      <xdr:nvPicPr>
        <xdr:cNvPr id="2803" name="Рисунок 2802">
          <a:extLst>
            <a:ext uri="{FF2B5EF4-FFF2-40B4-BE49-F238E27FC236}">
              <a16:creationId xmlns:a16="http://schemas.microsoft.com/office/drawing/2014/main" id="{7C278881-3C1E-4033-86CF-F0F7DBC34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0797413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331</xdr:row>
      <xdr:rowOff>23242</xdr:rowOff>
    </xdr:from>
    <xdr:to>
      <xdr:col>8</xdr:col>
      <xdr:colOff>1560513</xdr:colOff>
      <xdr:row>331</xdr:row>
      <xdr:rowOff>910226</xdr:rowOff>
    </xdr:to>
    <xdr:pic>
      <xdr:nvPicPr>
        <xdr:cNvPr id="2805" name="Рисунок 2804">
          <a:extLst>
            <a:ext uri="{FF2B5EF4-FFF2-40B4-BE49-F238E27FC236}">
              <a16:creationId xmlns:a16="http://schemas.microsoft.com/office/drawing/2014/main" id="{782CA37F-D6F0-4DE9-87FA-C214380164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08661817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332</xdr:row>
      <xdr:rowOff>23242</xdr:rowOff>
    </xdr:from>
    <xdr:to>
      <xdr:col>8</xdr:col>
      <xdr:colOff>1560513</xdr:colOff>
      <xdr:row>332</xdr:row>
      <xdr:rowOff>910226</xdr:rowOff>
    </xdr:to>
    <xdr:pic>
      <xdr:nvPicPr>
        <xdr:cNvPr id="2807" name="Рисунок 2806">
          <a:extLst>
            <a:ext uri="{FF2B5EF4-FFF2-40B4-BE49-F238E27FC236}">
              <a16:creationId xmlns:a16="http://schemas.microsoft.com/office/drawing/2014/main" id="{0A700537-7060-4471-93C3-2B91C03CEF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09595267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333</xdr:row>
      <xdr:rowOff>24557</xdr:rowOff>
    </xdr:from>
    <xdr:to>
      <xdr:col>8</xdr:col>
      <xdr:colOff>1560513</xdr:colOff>
      <xdr:row>333</xdr:row>
      <xdr:rowOff>689795</xdr:rowOff>
    </xdr:to>
    <xdr:pic>
      <xdr:nvPicPr>
        <xdr:cNvPr id="2809" name="Рисунок 2808">
          <a:extLst>
            <a:ext uri="{FF2B5EF4-FFF2-40B4-BE49-F238E27FC236}">
              <a16:creationId xmlns:a16="http://schemas.microsoft.com/office/drawing/2014/main" id="{6A0D9347-128A-42B6-88C3-C5395A4A44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1053003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334</xdr:row>
      <xdr:rowOff>24879</xdr:rowOff>
    </xdr:from>
    <xdr:to>
      <xdr:col>8</xdr:col>
      <xdr:colOff>1560513</xdr:colOff>
      <xdr:row>334</xdr:row>
      <xdr:rowOff>956212</xdr:rowOff>
    </xdr:to>
    <xdr:pic>
      <xdr:nvPicPr>
        <xdr:cNvPr id="2811" name="Рисунок 2810">
          <a:extLst>
            <a:ext uri="{FF2B5EF4-FFF2-40B4-BE49-F238E27FC236}">
              <a16:creationId xmlns:a16="http://schemas.microsoft.com/office/drawing/2014/main" id="{5C96D438-3AE6-42B9-80B4-E83E420CF8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11244729"/>
          <a:ext cx="1397000" cy="93133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335</xdr:row>
      <xdr:rowOff>24805</xdr:rowOff>
    </xdr:from>
    <xdr:to>
      <xdr:col>8</xdr:col>
      <xdr:colOff>1560513</xdr:colOff>
      <xdr:row>335</xdr:row>
      <xdr:rowOff>889615</xdr:rowOff>
    </xdr:to>
    <xdr:pic>
      <xdr:nvPicPr>
        <xdr:cNvPr id="2813" name="Рисунок 2812">
          <a:extLst>
            <a:ext uri="{FF2B5EF4-FFF2-40B4-BE49-F238E27FC236}">
              <a16:creationId xmlns:a16="http://schemas.microsoft.com/office/drawing/2014/main" id="{88073B80-37D5-4CAF-BD1B-5F20D2DAA9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12225730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336</xdr:row>
      <xdr:rowOff>24730</xdr:rowOff>
    </xdr:from>
    <xdr:to>
      <xdr:col>8</xdr:col>
      <xdr:colOff>1560513</xdr:colOff>
      <xdr:row>336</xdr:row>
      <xdr:rowOff>823016</xdr:rowOff>
    </xdr:to>
    <xdr:pic>
      <xdr:nvPicPr>
        <xdr:cNvPr id="2815" name="Рисунок 2814">
          <a:extLst>
            <a:ext uri="{FF2B5EF4-FFF2-40B4-BE49-F238E27FC236}">
              <a16:creationId xmlns:a16="http://schemas.microsoft.com/office/drawing/2014/main" id="{E688891E-BE9A-4218-ABCB-156D9175C7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13140055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337</xdr:row>
      <xdr:rowOff>23316</xdr:rowOff>
    </xdr:from>
    <xdr:to>
      <xdr:col>8</xdr:col>
      <xdr:colOff>1560513</xdr:colOff>
      <xdr:row>337</xdr:row>
      <xdr:rowOff>976824</xdr:rowOff>
    </xdr:to>
    <xdr:pic>
      <xdr:nvPicPr>
        <xdr:cNvPr id="2817" name="Рисунок 2816">
          <a:extLst>
            <a:ext uri="{FF2B5EF4-FFF2-40B4-BE49-F238E27FC236}">
              <a16:creationId xmlns:a16="http://schemas.microsoft.com/office/drawing/2014/main" id="{62B12264-4A80-4972-A873-D11A99FCF4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13986366"/>
          <a:ext cx="1397000" cy="95350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338</xdr:row>
      <xdr:rowOff>23242</xdr:rowOff>
    </xdr:from>
    <xdr:to>
      <xdr:col>8</xdr:col>
      <xdr:colOff>1560513</xdr:colOff>
      <xdr:row>338</xdr:row>
      <xdr:rowOff>910226</xdr:rowOff>
    </xdr:to>
    <xdr:pic>
      <xdr:nvPicPr>
        <xdr:cNvPr id="2819" name="Рисунок 2818">
          <a:extLst>
            <a:ext uri="{FF2B5EF4-FFF2-40B4-BE49-F238E27FC236}">
              <a16:creationId xmlns:a16="http://schemas.microsoft.com/office/drawing/2014/main" id="{D0B87DFE-B76D-414B-9E0B-CD82EED82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14986417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339</xdr:row>
      <xdr:rowOff>24805</xdr:rowOff>
    </xdr:from>
    <xdr:to>
      <xdr:col>8</xdr:col>
      <xdr:colOff>1560513</xdr:colOff>
      <xdr:row>339</xdr:row>
      <xdr:rowOff>889615</xdr:rowOff>
    </xdr:to>
    <xdr:pic>
      <xdr:nvPicPr>
        <xdr:cNvPr id="2821" name="Рисунок 2820">
          <a:extLst>
            <a:ext uri="{FF2B5EF4-FFF2-40B4-BE49-F238E27FC236}">
              <a16:creationId xmlns:a16="http://schemas.microsoft.com/office/drawing/2014/main" id="{C1A0B549-68C2-43B2-BB56-AEC0AFE1C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15921430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340</xdr:row>
      <xdr:rowOff>24656</xdr:rowOff>
    </xdr:from>
    <xdr:to>
      <xdr:col>8</xdr:col>
      <xdr:colOff>1560513</xdr:colOff>
      <xdr:row>340</xdr:row>
      <xdr:rowOff>756418</xdr:rowOff>
    </xdr:to>
    <xdr:pic>
      <xdr:nvPicPr>
        <xdr:cNvPr id="2823" name="Рисунок 2822">
          <a:extLst>
            <a:ext uri="{FF2B5EF4-FFF2-40B4-BE49-F238E27FC236}">
              <a16:creationId xmlns:a16="http://schemas.microsoft.com/office/drawing/2014/main" id="{07217B99-09CE-44D9-B873-C27E8A675F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16835681"/>
          <a:ext cx="1397000" cy="73176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341</xdr:row>
      <xdr:rowOff>22920</xdr:rowOff>
    </xdr:from>
    <xdr:to>
      <xdr:col>8</xdr:col>
      <xdr:colOff>1560513</xdr:colOff>
      <xdr:row>341</xdr:row>
      <xdr:rowOff>643809</xdr:rowOff>
    </xdr:to>
    <xdr:pic>
      <xdr:nvPicPr>
        <xdr:cNvPr id="2825" name="Рисунок 2824">
          <a:extLst>
            <a:ext uri="{FF2B5EF4-FFF2-40B4-BE49-F238E27FC236}">
              <a16:creationId xmlns:a16="http://schemas.microsoft.com/office/drawing/2014/main" id="{53AF3C9E-E4B6-456E-A285-7CF0A2874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17614995"/>
          <a:ext cx="1397000" cy="62088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342</xdr:row>
      <xdr:rowOff>24557</xdr:rowOff>
    </xdr:from>
    <xdr:to>
      <xdr:col>8</xdr:col>
      <xdr:colOff>1560513</xdr:colOff>
      <xdr:row>342</xdr:row>
      <xdr:rowOff>689795</xdr:rowOff>
    </xdr:to>
    <xdr:pic>
      <xdr:nvPicPr>
        <xdr:cNvPr id="2827" name="Рисунок 2826">
          <a:extLst>
            <a:ext uri="{FF2B5EF4-FFF2-40B4-BE49-F238E27FC236}">
              <a16:creationId xmlns:a16="http://schemas.microsoft.com/office/drawing/2014/main" id="{BAAF9176-B710-455D-A563-337A22718C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1828338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343</xdr:row>
      <xdr:rowOff>21357</xdr:rowOff>
    </xdr:from>
    <xdr:to>
      <xdr:col>8</xdr:col>
      <xdr:colOff>1560513</xdr:colOff>
      <xdr:row>343</xdr:row>
      <xdr:rowOff>664420</xdr:rowOff>
    </xdr:to>
    <xdr:pic>
      <xdr:nvPicPr>
        <xdr:cNvPr id="2829" name="Рисунок 2828">
          <a:extLst>
            <a:ext uri="{FF2B5EF4-FFF2-40B4-BE49-F238E27FC236}">
              <a16:creationId xmlns:a16="http://schemas.microsoft.com/office/drawing/2014/main" id="{56DF4952-BA0C-41A8-A683-C5119A06E4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18994557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344</xdr:row>
      <xdr:rowOff>21357</xdr:rowOff>
    </xdr:from>
    <xdr:to>
      <xdr:col>8</xdr:col>
      <xdr:colOff>1560513</xdr:colOff>
      <xdr:row>344</xdr:row>
      <xdr:rowOff>664420</xdr:rowOff>
    </xdr:to>
    <xdr:pic>
      <xdr:nvPicPr>
        <xdr:cNvPr id="2831" name="Рисунок 2830">
          <a:extLst>
            <a:ext uri="{FF2B5EF4-FFF2-40B4-BE49-F238E27FC236}">
              <a16:creationId xmlns:a16="http://schemas.microsoft.com/office/drawing/2014/main" id="{55D31318-66C8-4D35-A95A-2A70256FB3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19680357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345</xdr:row>
      <xdr:rowOff>22994</xdr:rowOff>
    </xdr:from>
    <xdr:to>
      <xdr:col>8</xdr:col>
      <xdr:colOff>1560513</xdr:colOff>
      <xdr:row>345</xdr:row>
      <xdr:rowOff>710407</xdr:rowOff>
    </xdr:to>
    <xdr:pic>
      <xdr:nvPicPr>
        <xdr:cNvPr id="2833" name="Рисунок 2832">
          <a:extLst>
            <a:ext uri="{FF2B5EF4-FFF2-40B4-BE49-F238E27FC236}">
              <a16:creationId xmlns:a16="http://schemas.microsoft.com/office/drawing/2014/main" id="{E22FA266-66BD-4DD7-8223-B81B022273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20367794"/>
          <a:ext cx="1397000" cy="68741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346</xdr:row>
      <xdr:rowOff>24879</xdr:rowOff>
    </xdr:from>
    <xdr:to>
      <xdr:col>8</xdr:col>
      <xdr:colOff>1560513</xdr:colOff>
      <xdr:row>346</xdr:row>
      <xdr:rowOff>956212</xdr:rowOff>
    </xdr:to>
    <xdr:pic>
      <xdr:nvPicPr>
        <xdr:cNvPr id="2835" name="Рисунок 2834">
          <a:extLst>
            <a:ext uri="{FF2B5EF4-FFF2-40B4-BE49-F238E27FC236}">
              <a16:creationId xmlns:a16="http://schemas.microsoft.com/office/drawing/2014/main" id="{66B12153-0E93-4595-B16E-F8F6AB76A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21103104"/>
          <a:ext cx="1397000" cy="931333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347</xdr:row>
      <xdr:rowOff>23813</xdr:rowOff>
    </xdr:from>
    <xdr:to>
      <xdr:col>8</xdr:col>
      <xdr:colOff>1433513</xdr:colOff>
      <xdr:row>347</xdr:row>
      <xdr:rowOff>1166813</xdr:rowOff>
    </xdr:to>
    <xdr:pic>
      <xdr:nvPicPr>
        <xdr:cNvPr id="2837" name="Рисунок 2836">
          <a:extLst>
            <a:ext uri="{FF2B5EF4-FFF2-40B4-BE49-F238E27FC236}">
              <a16:creationId xmlns:a16="http://schemas.microsoft.com/office/drawing/2014/main" id="{9A4FE9A8-437F-455F-A2C5-1440CB97AA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3220831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348</xdr:row>
      <xdr:rowOff>23813</xdr:rowOff>
    </xdr:from>
    <xdr:to>
      <xdr:col>8</xdr:col>
      <xdr:colOff>1433513</xdr:colOff>
      <xdr:row>348</xdr:row>
      <xdr:rowOff>1166813</xdr:rowOff>
    </xdr:to>
    <xdr:pic>
      <xdr:nvPicPr>
        <xdr:cNvPr id="2839" name="Рисунок 2838">
          <a:extLst>
            <a:ext uri="{FF2B5EF4-FFF2-40B4-BE49-F238E27FC236}">
              <a16:creationId xmlns:a16="http://schemas.microsoft.com/office/drawing/2014/main" id="{BB72440C-BEA5-4C71-973B-61294B1326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32327373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349</xdr:row>
      <xdr:rowOff>24656</xdr:rowOff>
    </xdr:from>
    <xdr:to>
      <xdr:col>8</xdr:col>
      <xdr:colOff>1560513</xdr:colOff>
      <xdr:row>349</xdr:row>
      <xdr:rowOff>756418</xdr:rowOff>
    </xdr:to>
    <xdr:pic>
      <xdr:nvPicPr>
        <xdr:cNvPr id="2841" name="Рисунок 2840">
          <a:extLst>
            <a:ext uri="{FF2B5EF4-FFF2-40B4-BE49-F238E27FC236}">
              <a16:creationId xmlns:a16="http://schemas.microsoft.com/office/drawing/2014/main" id="{8A6E46F3-B2C6-4C05-83A2-7DC7580EAA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24465206"/>
          <a:ext cx="1397000" cy="73176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350</xdr:row>
      <xdr:rowOff>24805</xdr:rowOff>
    </xdr:from>
    <xdr:to>
      <xdr:col>8</xdr:col>
      <xdr:colOff>1560513</xdr:colOff>
      <xdr:row>350</xdr:row>
      <xdr:rowOff>889615</xdr:rowOff>
    </xdr:to>
    <xdr:pic>
      <xdr:nvPicPr>
        <xdr:cNvPr id="2843" name="Рисунок 2842">
          <a:extLst>
            <a:ext uri="{FF2B5EF4-FFF2-40B4-BE49-F238E27FC236}">
              <a16:creationId xmlns:a16="http://schemas.microsoft.com/office/drawing/2014/main" id="{09C1455E-CBCB-47FE-B291-B2B1AAE3A2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25246405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351</xdr:row>
      <xdr:rowOff>23813</xdr:rowOff>
    </xdr:from>
    <xdr:to>
      <xdr:col>8</xdr:col>
      <xdr:colOff>1433513</xdr:colOff>
      <xdr:row>351</xdr:row>
      <xdr:rowOff>1166813</xdr:rowOff>
    </xdr:to>
    <xdr:pic>
      <xdr:nvPicPr>
        <xdr:cNvPr id="2845" name="Рисунок 2844">
          <a:extLst>
            <a:ext uri="{FF2B5EF4-FFF2-40B4-BE49-F238E27FC236}">
              <a16:creationId xmlns:a16="http://schemas.microsoft.com/office/drawing/2014/main" id="{AF1BB138-308C-4471-A0D2-192B55904D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3261598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352</xdr:row>
      <xdr:rowOff>24557</xdr:rowOff>
    </xdr:from>
    <xdr:to>
      <xdr:col>8</xdr:col>
      <xdr:colOff>1560513</xdr:colOff>
      <xdr:row>352</xdr:row>
      <xdr:rowOff>689795</xdr:rowOff>
    </xdr:to>
    <xdr:pic>
      <xdr:nvPicPr>
        <xdr:cNvPr id="2847" name="Рисунок 2846">
          <a:extLst>
            <a:ext uri="{FF2B5EF4-FFF2-40B4-BE49-F238E27FC236}">
              <a16:creationId xmlns:a16="http://schemas.microsoft.com/office/drawing/2014/main" id="{626169EC-DC71-47B0-80AB-FC699CD767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2735118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353</xdr:row>
      <xdr:rowOff>21357</xdr:rowOff>
    </xdr:from>
    <xdr:to>
      <xdr:col>8</xdr:col>
      <xdr:colOff>1560513</xdr:colOff>
      <xdr:row>353</xdr:row>
      <xdr:rowOff>664420</xdr:rowOff>
    </xdr:to>
    <xdr:pic>
      <xdr:nvPicPr>
        <xdr:cNvPr id="2849" name="Рисунок 2848">
          <a:extLst>
            <a:ext uri="{FF2B5EF4-FFF2-40B4-BE49-F238E27FC236}">
              <a16:creationId xmlns:a16="http://schemas.microsoft.com/office/drawing/2014/main" id="{F77A1DB7-9E43-4F52-94CC-D6684C3F2E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28062357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354</xdr:row>
      <xdr:rowOff>24557</xdr:rowOff>
    </xdr:from>
    <xdr:to>
      <xdr:col>8</xdr:col>
      <xdr:colOff>1560513</xdr:colOff>
      <xdr:row>354</xdr:row>
      <xdr:rowOff>689795</xdr:rowOff>
    </xdr:to>
    <xdr:pic>
      <xdr:nvPicPr>
        <xdr:cNvPr id="2851" name="Рисунок 2850">
          <a:extLst>
            <a:ext uri="{FF2B5EF4-FFF2-40B4-BE49-F238E27FC236}">
              <a16:creationId xmlns:a16="http://schemas.microsoft.com/office/drawing/2014/main" id="{EB1D694D-94F9-49B6-883E-5AE65E5758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2875135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355</xdr:row>
      <xdr:rowOff>21357</xdr:rowOff>
    </xdr:from>
    <xdr:to>
      <xdr:col>8</xdr:col>
      <xdr:colOff>1560513</xdr:colOff>
      <xdr:row>355</xdr:row>
      <xdr:rowOff>664420</xdr:rowOff>
    </xdr:to>
    <xdr:pic>
      <xdr:nvPicPr>
        <xdr:cNvPr id="2853" name="Рисунок 2852">
          <a:extLst>
            <a:ext uri="{FF2B5EF4-FFF2-40B4-BE49-F238E27FC236}">
              <a16:creationId xmlns:a16="http://schemas.microsoft.com/office/drawing/2014/main" id="{FE3BBF34-C16F-4329-916E-B40256245B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2946253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356</xdr:row>
      <xdr:rowOff>24557</xdr:rowOff>
    </xdr:from>
    <xdr:to>
      <xdr:col>8</xdr:col>
      <xdr:colOff>1560513</xdr:colOff>
      <xdr:row>356</xdr:row>
      <xdr:rowOff>689795</xdr:rowOff>
    </xdr:to>
    <xdr:pic>
      <xdr:nvPicPr>
        <xdr:cNvPr id="2855" name="Рисунок 2854">
          <a:extLst>
            <a:ext uri="{FF2B5EF4-FFF2-40B4-BE49-F238E27FC236}">
              <a16:creationId xmlns:a16="http://schemas.microsoft.com/office/drawing/2014/main" id="{91966D60-9428-4D2A-BFC1-3278ACB644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3015153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357</xdr:row>
      <xdr:rowOff>22994</xdr:rowOff>
    </xdr:from>
    <xdr:to>
      <xdr:col>8</xdr:col>
      <xdr:colOff>1560513</xdr:colOff>
      <xdr:row>357</xdr:row>
      <xdr:rowOff>710407</xdr:rowOff>
    </xdr:to>
    <xdr:pic>
      <xdr:nvPicPr>
        <xdr:cNvPr id="2857" name="Рисунок 2856">
          <a:extLst>
            <a:ext uri="{FF2B5EF4-FFF2-40B4-BE49-F238E27FC236}">
              <a16:creationId xmlns:a16="http://schemas.microsoft.com/office/drawing/2014/main" id="{A9762A47-133A-4ED4-AE08-49CE53BC27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30864344"/>
          <a:ext cx="1397000" cy="68741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358</xdr:row>
      <xdr:rowOff>22994</xdr:rowOff>
    </xdr:from>
    <xdr:to>
      <xdr:col>8</xdr:col>
      <xdr:colOff>1560513</xdr:colOff>
      <xdr:row>358</xdr:row>
      <xdr:rowOff>710407</xdr:rowOff>
    </xdr:to>
    <xdr:pic>
      <xdr:nvPicPr>
        <xdr:cNvPr id="2859" name="Рисунок 2858">
          <a:extLst>
            <a:ext uri="{FF2B5EF4-FFF2-40B4-BE49-F238E27FC236}">
              <a16:creationId xmlns:a16="http://schemas.microsoft.com/office/drawing/2014/main" id="{41D3DBA1-6953-4C10-99A6-BE85627CB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31597769"/>
          <a:ext cx="1397000" cy="68741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359</xdr:row>
      <xdr:rowOff>22994</xdr:rowOff>
    </xdr:from>
    <xdr:to>
      <xdr:col>8</xdr:col>
      <xdr:colOff>1560513</xdr:colOff>
      <xdr:row>359</xdr:row>
      <xdr:rowOff>710407</xdr:rowOff>
    </xdr:to>
    <xdr:pic>
      <xdr:nvPicPr>
        <xdr:cNvPr id="2861" name="Рисунок 2860">
          <a:extLst>
            <a:ext uri="{FF2B5EF4-FFF2-40B4-BE49-F238E27FC236}">
              <a16:creationId xmlns:a16="http://schemas.microsoft.com/office/drawing/2014/main" id="{5FB64263-7464-4CD7-A4FC-0094328BCE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32331194"/>
          <a:ext cx="1397000" cy="68741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360</xdr:row>
      <xdr:rowOff>22994</xdr:rowOff>
    </xdr:from>
    <xdr:to>
      <xdr:col>8</xdr:col>
      <xdr:colOff>1560513</xdr:colOff>
      <xdr:row>360</xdr:row>
      <xdr:rowOff>710407</xdr:rowOff>
    </xdr:to>
    <xdr:pic>
      <xdr:nvPicPr>
        <xdr:cNvPr id="2863" name="Рисунок 2862">
          <a:extLst>
            <a:ext uri="{FF2B5EF4-FFF2-40B4-BE49-F238E27FC236}">
              <a16:creationId xmlns:a16="http://schemas.microsoft.com/office/drawing/2014/main" id="{39DF12A8-CA43-440D-910B-A0D1267DCD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33064619"/>
          <a:ext cx="1397000" cy="68741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361</xdr:row>
      <xdr:rowOff>22994</xdr:rowOff>
    </xdr:from>
    <xdr:to>
      <xdr:col>8</xdr:col>
      <xdr:colOff>1560513</xdr:colOff>
      <xdr:row>361</xdr:row>
      <xdr:rowOff>710407</xdr:rowOff>
    </xdr:to>
    <xdr:pic>
      <xdr:nvPicPr>
        <xdr:cNvPr id="2865" name="Рисунок 2864">
          <a:extLst>
            <a:ext uri="{FF2B5EF4-FFF2-40B4-BE49-F238E27FC236}">
              <a16:creationId xmlns:a16="http://schemas.microsoft.com/office/drawing/2014/main" id="{0BF00958-308C-4CB6-B200-7856CEA85F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33798044"/>
          <a:ext cx="1397000" cy="68741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362</xdr:row>
      <xdr:rowOff>22994</xdr:rowOff>
    </xdr:from>
    <xdr:to>
      <xdr:col>8</xdr:col>
      <xdr:colOff>1560513</xdr:colOff>
      <xdr:row>362</xdr:row>
      <xdr:rowOff>710407</xdr:rowOff>
    </xdr:to>
    <xdr:pic>
      <xdr:nvPicPr>
        <xdr:cNvPr id="2867" name="Рисунок 2866">
          <a:extLst>
            <a:ext uri="{FF2B5EF4-FFF2-40B4-BE49-F238E27FC236}">
              <a16:creationId xmlns:a16="http://schemas.microsoft.com/office/drawing/2014/main" id="{E4751579-1D7B-40A1-B1CF-2162922461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34531469"/>
          <a:ext cx="1397000" cy="68741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363</xdr:row>
      <xdr:rowOff>24730</xdr:rowOff>
    </xdr:from>
    <xdr:to>
      <xdr:col>8</xdr:col>
      <xdr:colOff>1560513</xdr:colOff>
      <xdr:row>363</xdr:row>
      <xdr:rowOff>823016</xdr:rowOff>
    </xdr:to>
    <xdr:pic>
      <xdr:nvPicPr>
        <xdr:cNvPr id="2869" name="Рисунок 2868">
          <a:extLst>
            <a:ext uri="{FF2B5EF4-FFF2-40B4-BE49-F238E27FC236}">
              <a16:creationId xmlns:a16="http://schemas.microsoft.com/office/drawing/2014/main" id="{4DC8E0B1-ED5F-4AFE-AAB5-3D9995ECA8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35266630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364</xdr:row>
      <xdr:rowOff>24730</xdr:rowOff>
    </xdr:from>
    <xdr:to>
      <xdr:col>8</xdr:col>
      <xdr:colOff>1560513</xdr:colOff>
      <xdr:row>364</xdr:row>
      <xdr:rowOff>823016</xdr:rowOff>
    </xdr:to>
    <xdr:pic>
      <xdr:nvPicPr>
        <xdr:cNvPr id="2871" name="Рисунок 2870">
          <a:extLst>
            <a:ext uri="{FF2B5EF4-FFF2-40B4-BE49-F238E27FC236}">
              <a16:creationId xmlns:a16="http://schemas.microsoft.com/office/drawing/2014/main" id="{E3AF87EA-8586-4D52-B182-52FCF03630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36114355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365</xdr:row>
      <xdr:rowOff>23813</xdr:rowOff>
    </xdr:from>
    <xdr:to>
      <xdr:col>8</xdr:col>
      <xdr:colOff>1433513</xdr:colOff>
      <xdr:row>365</xdr:row>
      <xdr:rowOff>1166813</xdr:rowOff>
    </xdr:to>
    <xdr:pic>
      <xdr:nvPicPr>
        <xdr:cNvPr id="2873" name="Рисунок 2872">
          <a:extLst>
            <a:ext uri="{FF2B5EF4-FFF2-40B4-BE49-F238E27FC236}">
              <a16:creationId xmlns:a16="http://schemas.microsoft.com/office/drawing/2014/main" id="{36FD95F1-4F76-4C70-AE64-03BFA5AA12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3369611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366</xdr:row>
      <xdr:rowOff>24730</xdr:rowOff>
    </xdr:from>
    <xdr:to>
      <xdr:col>8</xdr:col>
      <xdr:colOff>1560513</xdr:colOff>
      <xdr:row>366</xdr:row>
      <xdr:rowOff>823016</xdr:rowOff>
    </xdr:to>
    <xdr:pic>
      <xdr:nvPicPr>
        <xdr:cNvPr id="2875" name="Рисунок 2874">
          <a:extLst>
            <a:ext uri="{FF2B5EF4-FFF2-40B4-BE49-F238E27FC236}">
              <a16:creationId xmlns:a16="http://schemas.microsoft.com/office/drawing/2014/main" id="{21A73418-43F6-4E82-8D0D-AE2A6C4784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38152705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367</xdr:row>
      <xdr:rowOff>23813</xdr:rowOff>
    </xdr:from>
    <xdr:to>
      <xdr:col>8</xdr:col>
      <xdr:colOff>1433513</xdr:colOff>
      <xdr:row>367</xdr:row>
      <xdr:rowOff>1166813</xdr:rowOff>
    </xdr:to>
    <xdr:pic>
      <xdr:nvPicPr>
        <xdr:cNvPr id="2877" name="Рисунок 2876">
          <a:extLst>
            <a:ext uri="{FF2B5EF4-FFF2-40B4-BE49-F238E27FC236}">
              <a16:creationId xmlns:a16="http://schemas.microsoft.com/office/drawing/2014/main" id="{B0E61561-B83D-4DC9-9911-FC122257A9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3389995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368</xdr:row>
      <xdr:rowOff>24730</xdr:rowOff>
    </xdr:from>
    <xdr:to>
      <xdr:col>8</xdr:col>
      <xdr:colOff>1560513</xdr:colOff>
      <xdr:row>368</xdr:row>
      <xdr:rowOff>823016</xdr:rowOff>
    </xdr:to>
    <xdr:pic>
      <xdr:nvPicPr>
        <xdr:cNvPr id="2879" name="Рисунок 2878">
          <a:extLst>
            <a:ext uri="{FF2B5EF4-FFF2-40B4-BE49-F238E27FC236}">
              <a16:creationId xmlns:a16="http://schemas.microsoft.com/office/drawing/2014/main" id="{37D3BD43-51B2-495A-9E1F-C1CD0FAB80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40191055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369</xdr:row>
      <xdr:rowOff>24557</xdr:rowOff>
    </xdr:from>
    <xdr:to>
      <xdr:col>8</xdr:col>
      <xdr:colOff>1560513</xdr:colOff>
      <xdr:row>369</xdr:row>
      <xdr:rowOff>689795</xdr:rowOff>
    </xdr:to>
    <xdr:pic>
      <xdr:nvPicPr>
        <xdr:cNvPr id="2881" name="Рисунок 2880">
          <a:extLst>
            <a:ext uri="{FF2B5EF4-FFF2-40B4-BE49-F238E27FC236}">
              <a16:creationId xmlns:a16="http://schemas.microsoft.com/office/drawing/2014/main" id="{EE23B9F0-1C07-4933-8762-C615822164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4103860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370</xdr:row>
      <xdr:rowOff>24557</xdr:rowOff>
    </xdr:from>
    <xdr:to>
      <xdr:col>8</xdr:col>
      <xdr:colOff>1560513</xdr:colOff>
      <xdr:row>370</xdr:row>
      <xdr:rowOff>689795</xdr:rowOff>
    </xdr:to>
    <xdr:pic>
      <xdr:nvPicPr>
        <xdr:cNvPr id="2883" name="Рисунок 2882">
          <a:extLst>
            <a:ext uri="{FF2B5EF4-FFF2-40B4-BE49-F238E27FC236}">
              <a16:creationId xmlns:a16="http://schemas.microsoft.com/office/drawing/2014/main" id="{94D2CBF3-18CE-4F39-8936-466179AD14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4175298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371</xdr:row>
      <xdr:rowOff>24557</xdr:rowOff>
    </xdr:from>
    <xdr:to>
      <xdr:col>8</xdr:col>
      <xdr:colOff>1560513</xdr:colOff>
      <xdr:row>371</xdr:row>
      <xdr:rowOff>689795</xdr:rowOff>
    </xdr:to>
    <xdr:pic>
      <xdr:nvPicPr>
        <xdr:cNvPr id="2885" name="Рисунок 2884">
          <a:extLst>
            <a:ext uri="{FF2B5EF4-FFF2-40B4-BE49-F238E27FC236}">
              <a16:creationId xmlns:a16="http://schemas.microsoft.com/office/drawing/2014/main" id="{276D8946-D451-49BA-A1A9-A854F42518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4246735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372</xdr:row>
      <xdr:rowOff>24557</xdr:rowOff>
    </xdr:from>
    <xdr:to>
      <xdr:col>8</xdr:col>
      <xdr:colOff>1560513</xdr:colOff>
      <xdr:row>372</xdr:row>
      <xdr:rowOff>689795</xdr:rowOff>
    </xdr:to>
    <xdr:pic>
      <xdr:nvPicPr>
        <xdr:cNvPr id="2887" name="Рисунок 2886">
          <a:extLst>
            <a:ext uri="{FF2B5EF4-FFF2-40B4-BE49-F238E27FC236}">
              <a16:creationId xmlns:a16="http://schemas.microsoft.com/office/drawing/2014/main" id="{04066003-AD7E-4D74-B5E4-50C5B5A7CF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4318173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373</xdr:row>
      <xdr:rowOff>24557</xdr:rowOff>
    </xdr:from>
    <xdr:to>
      <xdr:col>8</xdr:col>
      <xdr:colOff>1560513</xdr:colOff>
      <xdr:row>373</xdr:row>
      <xdr:rowOff>689795</xdr:rowOff>
    </xdr:to>
    <xdr:pic>
      <xdr:nvPicPr>
        <xdr:cNvPr id="2889" name="Рисунок 2888">
          <a:extLst>
            <a:ext uri="{FF2B5EF4-FFF2-40B4-BE49-F238E27FC236}">
              <a16:creationId xmlns:a16="http://schemas.microsoft.com/office/drawing/2014/main" id="{C9A02B46-8AA7-4028-967A-6CF7C19D2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4389610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374</xdr:row>
      <xdr:rowOff>24557</xdr:rowOff>
    </xdr:from>
    <xdr:to>
      <xdr:col>8</xdr:col>
      <xdr:colOff>1560513</xdr:colOff>
      <xdr:row>374</xdr:row>
      <xdr:rowOff>689795</xdr:rowOff>
    </xdr:to>
    <xdr:pic>
      <xdr:nvPicPr>
        <xdr:cNvPr id="2891" name="Рисунок 2890">
          <a:extLst>
            <a:ext uri="{FF2B5EF4-FFF2-40B4-BE49-F238E27FC236}">
              <a16:creationId xmlns:a16="http://schemas.microsoft.com/office/drawing/2014/main" id="{17C7EBC9-FE5E-4684-B40A-41EE98015A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4461048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375</xdr:row>
      <xdr:rowOff>24557</xdr:rowOff>
    </xdr:from>
    <xdr:to>
      <xdr:col>8</xdr:col>
      <xdr:colOff>1560513</xdr:colOff>
      <xdr:row>375</xdr:row>
      <xdr:rowOff>689795</xdr:rowOff>
    </xdr:to>
    <xdr:pic>
      <xdr:nvPicPr>
        <xdr:cNvPr id="2893" name="Рисунок 2892">
          <a:extLst>
            <a:ext uri="{FF2B5EF4-FFF2-40B4-BE49-F238E27FC236}">
              <a16:creationId xmlns:a16="http://schemas.microsoft.com/office/drawing/2014/main" id="{49CB5D07-74A2-4DCB-86AA-3E55291372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4532485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376</xdr:row>
      <xdr:rowOff>21357</xdr:rowOff>
    </xdr:from>
    <xdr:to>
      <xdr:col>8</xdr:col>
      <xdr:colOff>1560513</xdr:colOff>
      <xdr:row>376</xdr:row>
      <xdr:rowOff>664420</xdr:rowOff>
    </xdr:to>
    <xdr:pic>
      <xdr:nvPicPr>
        <xdr:cNvPr id="2895" name="Рисунок 2894">
          <a:extLst>
            <a:ext uri="{FF2B5EF4-FFF2-40B4-BE49-F238E27FC236}">
              <a16:creationId xmlns:a16="http://schemas.microsoft.com/office/drawing/2014/main" id="{2881C02B-B0DC-4953-9184-2393F87832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4603603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377</xdr:row>
      <xdr:rowOff>21357</xdr:rowOff>
    </xdr:from>
    <xdr:to>
      <xdr:col>8</xdr:col>
      <xdr:colOff>1560513</xdr:colOff>
      <xdr:row>377</xdr:row>
      <xdr:rowOff>664420</xdr:rowOff>
    </xdr:to>
    <xdr:pic>
      <xdr:nvPicPr>
        <xdr:cNvPr id="2897" name="Рисунок 2896">
          <a:extLst>
            <a:ext uri="{FF2B5EF4-FFF2-40B4-BE49-F238E27FC236}">
              <a16:creationId xmlns:a16="http://schemas.microsoft.com/office/drawing/2014/main" id="{75375BF9-CB52-45E6-9072-7424EA7019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4672183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378</xdr:row>
      <xdr:rowOff>21357</xdr:rowOff>
    </xdr:from>
    <xdr:to>
      <xdr:col>8</xdr:col>
      <xdr:colOff>1560513</xdr:colOff>
      <xdr:row>378</xdr:row>
      <xdr:rowOff>664420</xdr:rowOff>
    </xdr:to>
    <xdr:pic>
      <xdr:nvPicPr>
        <xdr:cNvPr id="2899" name="Рисунок 2898">
          <a:extLst>
            <a:ext uri="{FF2B5EF4-FFF2-40B4-BE49-F238E27FC236}">
              <a16:creationId xmlns:a16="http://schemas.microsoft.com/office/drawing/2014/main" id="{DBA8A795-43EB-4530-B877-3D3E9A5E7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4740763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379</xdr:row>
      <xdr:rowOff>21357</xdr:rowOff>
    </xdr:from>
    <xdr:to>
      <xdr:col>8</xdr:col>
      <xdr:colOff>1560513</xdr:colOff>
      <xdr:row>379</xdr:row>
      <xdr:rowOff>664420</xdr:rowOff>
    </xdr:to>
    <xdr:pic>
      <xdr:nvPicPr>
        <xdr:cNvPr id="2901" name="Рисунок 2900">
          <a:extLst>
            <a:ext uri="{FF2B5EF4-FFF2-40B4-BE49-F238E27FC236}">
              <a16:creationId xmlns:a16="http://schemas.microsoft.com/office/drawing/2014/main" id="{D1625CB1-DAAA-4445-BBBD-020A8E885D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4809343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380</xdr:row>
      <xdr:rowOff>21357</xdr:rowOff>
    </xdr:from>
    <xdr:to>
      <xdr:col>8</xdr:col>
      <xdr:colOff>1560513</xdr:colOff>
      <xdr:row>380</xdr:row>
      <xdr:rowOff>664420</xdr:rowOff>
    </xdr:to>
    <xdr:pic>
      <xdr:nvPicPr>
        <xdr:cNvPr id="2903" name="Рисунок 2902">
          <a:extLst>
            <a:ext uri="{FF2B5EF4-FFF2-40B4-BE49-F238E27FC236}">
              <a16:creationId xmlns:a16="http://schemas.microsoft.com/office/drawing/2014/main" id="{DA8127A1-9DCD-40B8-8AB2-0D3F562D49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4877923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381</xdr:row>
      <xdr:rowOff>23813</xdr:rowOff>
    </xdr:from>
    <xdr:to>
      <xdr:col>8</xdr:col>
      <xdr:colOff>1433513</xdr:colOff>
      <xdr:row>381</xdr:row>
      <xdr:rowOff>1166813</xdr:rowOff>
    </xdr:to>
    <xdr:pic>
      <xdr:nvPicPr>
        <xdr:cNvPr id="2905" name="Рисунок 2904">
          <a:extLst>
            <a:ext uri="{FF2B5EF4-FFF2-40B4-BE49-F238E27FC236}">
              <a16:creationId xmlns:a16="http://schemas.microsoft.com/office/drawing/2014/main" id="{FDA4FEF4-DD8D-4B57-81F9-831D0998CA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34946748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382</xdr:row>
      <xdr:rowOff>21357</xdr:rowOff>
    </xdr:from>
    <xdr:to>
      <xdr:col>8</xdr:col>
      <xdr:colOff>1560513</xdr:colOff>
      <xdr:row>382</xdr:row>
      <xdr:rowOff>664420</xdr:rowOff>
    </xdr:to>
    <xdr:pic>
      <xdr:nvPicPr>
        <xdr:cNvPr id="2907" name="Рисунок 2906">
          <a:extLst>
            <a:ext uri="{FF2B5EF4-FFF2-40B4-BE49-F238E27FC236}">
              <a16:creationId xmlns:a16="http://schemas.microsoft.com/office/drawing/2014/main" id="{3B303D6F-1DB6-4B29-BFCF-2BFA66D51F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50655657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383</xdr:row>
      <xdr:rowOff>22994</xdr:rowOff>
    </xdr:from>
    <xdr:to>
      <xdr:col>8</xdr:col>
      <xdr:colOff>1560513</xdr:colOff>
      <xdr:row>383</xdr:row>
      <xdr:rowOff>710407</xdr:rowOff>
    </xdr:to>
    <xdr:pic>
      <xdr:nvPicPr>
        <xdr:cNvPr id="2909" name="Рисунок 2908">
          <a:extLst>
            <a:ext uri="{FF2B5EF4-FFF2-40B4-BE49-F238E27FC236}">
              <a16:creationId xmlns:a16="http://schemas.microsoft.com/office/drawing/2014/main" id="{AA681697-ED8B-49C1-B306-62E4079BFE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51343094"/>
          <a:ext cx="1397000" cy="68741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384</xdr:row>
      <xdr:rowOff>22994</xdr:rowOff>
    </xdr:from>
    <xdr:to>
      <xdr:col>8</xdr:col>
      <xdr:colOff>1560513</xdr:colOff>
      <xdr:row>384</xdr:row>
      <xdr:rowOff>710407</xdr:rowOff>
    </xdr:to>
    <xdr:pic>
      <xdr:nvPicPr>
        <xdr:cNvPr id="2911" name="Рисунок 2910">
          <a:extLst>
            <a:ext uri="{FF2B5EF4-FFF2-40B4-BE49-F238E27FC236}">
              <a16:creationId xmlns:a16="http://schemas.microsoft.com/office/drawing/2014/main" id="{7BB7488E-9C37-409B-B0FC-2DCD20A4FB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52076519"/>
          <a:ext cx="1397000" cy="68741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385</xdr:row>
      <xdr:rowOff>25102</xdr:rowOff>
    </xdr:from>
    <xdr:to>
      <xdr:col>8</xdr:col>
      <xdr:colOff>1560513</xdr:colOff>
      <xdr:row>385</xdr:row>
      <xdr:rowOff>1156007</xdr:rowOff>
    </xdr:to>
    <xdr:pic>
      <xdr:nvPicPr>
        <xdr:cNvPr id="2913" name="Рисунок 2912">
          <a:extLst>
            <a:ext uri="{FF2B5EF4-FFF2-40B4-BE49-F238E27FC236}">
              <a16:creationId xmlns:a16="http://schemas.microsoft.com/office/drawing/2014/main" id="{025946D6-DFAB-43E4-8724-DAA1E27436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52812052"/>
          <a:ext cx="1397000" cy="113090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386</xdr:row>
      <xdr:rowOff>22920</xdr:rowOff>
    </xdr:from>
    <xdr:to>
      <xdr:col>8</xdr:col>
      <xdr:colOff>1560513</xdr:colOff>
      <xdr:row>386</xdr:row>
      <xdr:rowOff>643809</xdr:rowOff>
    </xdr:to>
    <xdr:pic>
      <xdr:nvPicPr>
        <xdr:cNvPr id="2915" name="Рисунок 2914">
          <a:extLst>
            <a:ext uri="{FF2B5EF4-FFF2-40B4-BE49-F238E27FC236}">
              <a16:creationId xmlns:a16="http://schemas.microsoft.com/office/drawing/2014/main" id="{AAC17F2E-A8D6-4689-88C5-8D7EC2091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53990970"/>
          <a:ext cx="1397000" cy="62088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387</xdr:row>
      <xdr:rowOff>22920</xdr:rowOff>
    </xdr:from>
    <xdr:to>
      <xdr:col>8</xdr:col>
      <xdr:colOff>1560513</xdr:colOff>
      <xdr:row>387</xdr:row>
      <xdr:rowOff>643809</xdr:rowOff>
    </xdr:to>
    <xdr:pic>
      <xdr:nvPicPr>
        <xdr:cNvPr id="2917" name="Рисунок 2916">
          <a:extLst>
            <a:ext uri="{FF2B5EF4-FFF2-40B4-BE49-F238E27FC236}">
              <a16:creationId xmlns:a16="http://schemas.microsoft.com/office/drawing/2014/main" id="{EB4E62EC-457D-494D-890E-F2286BED31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54657720"/>
          <a:ext cx="1397000" cy="62088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388</xdr:row>
      <xdr:rowOff>24557</xdr:rowOff>
    </xdr:from>
    <xdr:to>
      <xdr:col>8</xdr:col>
      <xdr:colOff>1560513</xdr:colOff>
      <xdr:row>388</xdr:row>
      <xdr:rowOff>689795</xdr:rowOff>
    </xdr:to>
    <xdr:pic>
      <xdr:nvPicPr>
        <xdr:cNvPr id="2919" name="Рисунок 2918">
          <a:extLst>
            <a:ext uri="{FF2B5EF4-FFF2-40B4-BE49-F238E27FC236}">
              <a16:creationId xmlns:a16="http://schemas.microsoft.com/office/drawing/2014/main" id="{4A879CC9-18E7-4E4D-AEF5-A5B477A62D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5532610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389</xdr:row>
      <xdr:rowOff>24557</xdr:rowOff>
    </xdr:from>
    <xdr:to>
      <xdr:col>8</xdr:col>
      <xdr:colOff>1560513</xdr:colOff>
      <xdr:row>389</xdr:row>
      <xdr:rowOff>689795</xdr:rowOff>
    </xdr:to>
    <xdr:pic>
      <xdr:nvPicPr>
        <xdr:cNvPr id="2921" name="Рисунок 2920">
          <a:extLst>
            <a:ext uri="{FF2B5EF4-FFF2-40B4-BE49-F238E27FC236}">
              <a16:creationId xmlns:a16="http://schemas.microsoft.com/office/drawing/2014/main" id="{0D487836-CE9A-45DF-8447-B3EC397C7F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5604048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390</xdr:row>
      <xdr:rowOff>21357</xdr:rowOff>
    </xdr:from>
    <xdr:to>
      <xdr:col>8</xdr:col>
      <xdr:colOff>1560513</xdr:colOff>
      <xdr:row>390</xdr:row>
      <xdr:rowOff>664420</xdr:rowOff>
    </xdr:to>
    <xdr:pic>
      <xdr:nvPicPr>
        <xdr:cNvPr id="2923" name="Рисунок 2922">
          <a:extLst>
            <a:ext uri="{FF2B5EF4-FFF2-40B4-BE49-F238E27FC236}">
              <a16:creationId xmlns:a16="http://schemas.microsoft.com/office/drawing/2014/main" id="{E72B76CF-1E38-45F1-A62F-9F0DF6A12B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56751657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391</xdr:row>
      <xdr:rowOff>24557</xdr:rowOff>
    </xdr:from>
    <xdr:to>
      <xdr:col>8</xdr:col>
      <xdr:colOff>1560513</xdr:colOff>
      <xdr:row>391</xdr:row>
      <xdr:rowOff>689795</xdr:rowOff>
    </xdr:to>
    <xdr:pic>
      <xdr:nvPicPr>
        <xdr:cNvPr id="2925" name="Рисунок 2924">
          <a:extLst>
            <a:ext uri="{FF2B5EF4-FFF2-40B4-BE49-F238E27FC236}">
              <a16:creationId xmlns:a16="http://schemas.microsoft.com/office/drawing/2014/main" id="{F504C1B0-C9EF-49D9-B83F-4A3CC738DD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5744065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392</xdr:row>
      <xdr:rowOff>24557</xdr:rowOff>
    </xdr:from>
    <xdr:to>
      <xdr:col>8</xdr:col>
      <xdr:colOff>1560513</xdr:colOff>
      <xdr:row>392</xdr:row>
      <xdr:rowOff>689795</xdr:rowOff>
    </xdr:to>
    <xdr:pic>
      <xdr:nvPicPr>
        <xdr:cNvPr id="2927" name="Рисунок 2926">
          <a:extLst>
            <a:ext uri="{FF2B5EF4-FFF2-40B4-BE49-F238E27FC236}">
              <a16:creationId xmlns:a16="http://schemas.microsoft.com/office/drawing/2014/main" id="{A2EB5D1B-A925-43FF-9E10-4162C3C17C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5815503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393</xdr:row>
      <xdr:rowOff>22920</xdr:rowOff>
    </xdr:from>
    <xdr:to>
      <xdr:col>8</xdr:col>
      <xdr:colOff>1560513</xdr:colOff>
      <xdr:row>393</xdr:row>
      <xdr:rowOff>643809</xdr:rowOff>
    </xdr:to>
    <xdr:pic>
      <xdr:nvPicPr>
        <xdr:cNvPr id="2929" name="Рисунок 2928">
          <a:extLst>
            <a:ext uri="{FF2B5EF4-FFF2-40B4-BE49-F238E27FC236}">
              <a16:creationId xmlns:a16="http://schemas.microsoft.com/office/drawing/2014/main" id="{68EB3EFE-05C2-4962-9DF0-8270286B1B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58867770"/>
          <a:ext cx="1397000" cy="62088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394</xdr:row>
      <xdr:rowOff>22920</xdr:rowOff>
    </xdr:from>
    <xdr:to>
      <xdr:col>8</xdr:col>
      <xdr:colOff>1560513</xdr:colOff>
      <xdr:row>394</xdr:row>
      <xdr:rowOff>643809</xdr:rowOff>
    </xdr:to>
    <xdr:pic>
      <xdr:nvPicPr>
        <xdr:cNvPr id="2931" name="Рисунок 2930">
          <a:extLst>
            <a:ext uri="{FF2B5EF4-FFF2-40B4-BE49-F238E27FC236}">
              <a16:creationId xmlns:a16="http://schemas.microsoft.com/office/drawing/2014/main" id="{6E9AA303-A9B8-41A5-B65B-A8507095C0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59534520"/>
          <a:ext cx="1397000" cy="62088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395</xdr:row>
      <xdr:rowOff>24805</xdr:rowOff>
    </xdr:from>
    <xdr:to>
      <xdr:col>8</xdr:col>
      <xdr:colOff>1560513</xdr:colOff>
      <xdr:row>395</xdr:row>
      <xdr:rowOff>889615</xdr:rowOff>
    </xdr:to>
    <xdr:pic>
      <xdr:nvPicPr>
        <xdr:cNvPr id="2933" name="Рисунок 2932">
          <a:extLst>
            <a:ext uri="{FF2B5EF4-FFF2-40B4-BE49-F238E27FC236}">
              <a16:creationId xmlns:a16="http://schemas.microsoft.com/office/drawing/2014/main" id="{90352A27-6F43-45F4-ADBF-BF00F3A0B4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60203155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396</xdr:row>
      <xdr:rowOff>24557</xdr:rowOff>
    </xdr:from>
    <xdr:to>
      <xdr:col>8</xdr:col>
      <xdr:colOff>1560513</xdr:colOff>
      <xdr:row>396</xdr:row>
      <xdr:rowOff>689795</xdr:rowOff>
    </xdr:to>
    <xdr:pic>
      <xdr:nvPicPr>
        <xdr:cNvPr id="2935" name="Рисунок 2934">
          <a:extLst>
            <a:ext uri="{FF2B5EF4-FFF2-40B4-BE49-F238E27FC236}">
              <a16:creationId xmlns:a16="http://schemas.microsoft.com/office/drawing/2014/main" id="{4B1B4771-2B3F-47A0-AF0F-6C66EF97E1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6111730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397</xdr:row>
      <xdr:rowOff>24805</xdr:rowOff>
    </xdr:from>
    <xdr:to>
      <xdr:col>8</xdr:col>
      <xdr:colOff>1560513</xdr:colOff>
      <xdr:row>397</xdr:row>
      <xdr:rowOff>889615</xdr:rowOff>
    </xdr:to>
    <xdr:pic>
      <xdr:nvPicPr>
        <xdr:cNvPr id="2937" name="Рисунок 2936">
          <a:extLst>
            <a:ext uri="{FF2B5EF4-FFF2-40B4-BE49-F238E27FC236}">
              <a16:creationId xmlns:a16="http://schemas.microsoft.com/office/drawing/2014/main" id="{5672AA53-A413-4EDC-90CB-F0D092DBDC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61831930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398</xdr:row>
      <xdr:rowOff>22920</xdr:rowOff>
    </xdr:from>
    <xdr:to>
      <xdr:col>8</xdr:col>
      <xdr:colOff>1560513</xdr:colOff>
      <xdr:row>398</xdr:row>
      <xdr:rowOff>643809</xdr:rowOff>
    </xdr:to>
    <xdr:pic>
      <xdr:nvPicPr>
        <xdr:cNvPr id="2939" name="Рисунок 2938">
          <a:extLst>
            <a:ext uri="{FF2B5EF4-FFF2-40B4-BE49-F238E27FC236}">
              <a16:creationId xmlns:a16="http://schemas.microsoft.com/office/drawing/2014/main" id="{A22B6D53-3ABF-4C12-A537-A10A31D4E7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62744445"/>
          <a:ext cx="1397000" cy="62088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399</xdr:row>
      <xdr:rowOff>21456</xdr:rowOff>
    </xdr:from>
    <xdr:to>
      <xdr:col>8</xdr:col>
      <xdr:colOff>1560513</xdr:colOff>
      <xdr:row>399</xdr:row>
      <xdr:rowOff>731043</xdr:rowOff>
    </xdr:to>
    <xdr:pic>
      <xdr:nvPicPr>
        <xdr:cNvPr id="2941" name="Рисунок 2940">
          <a:extLst>
            <a:ext uri="{FF2B5EF4-FFF2-40B4-BE49-F238E27FC236}">
              <a16:creationId xmlns:a16="http://schemas.microsoft.com/office/drawing/2014/main" id="{11859B3E-DE39-42C5-92CC-080068FDE0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63409731"/>
          <a:ext cx="1397000" cy="70958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400</xdr:row>
      <xdr:rowOff>21456</xdr:rowOff>
    </xdr:from>
    <xdr:to>
      <xdr:col>8</xdr:col>
      <xdr:colOff>1560513</xdr:colOff>
      <xdr:row>400</xdr:row>
      <xdr:rowOff>731043</xdr:rowOff>
    </xdr:to>
    <xdr:pic>
      <xdr:nvPicPr>
        <xdr:cNvPr id="2943" name="Рисунок 2942">
          <a:extLst>
            <a:ext uri="{FF2B5EF4-FFF2-40B4-BE49-F238E27FC236}">
              <a16:creationId xmlns:a16="http://schemas.microsoft.com/office/drawing/2014/main" id="{951D9D7D-A175-487A-81EE-E60E5DCEF5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64162206"/>
          <a:ext cx="1397000" cy="70958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401</xdr:row>
      <xdr:rowOff>23093</xdr:rowOff>
    </xdr:from>
    <xdr:to>
      <xdr:col>8</xdr:col>
      <xdr:colOff>1560513</xdr:colOff>
      <xdr:row>401</xdr:row>
      <xdr:rowOff>777030</xdr:rowOff>
    </xdr:to>
    <xdr:pic>
      <xdr:nvPicPr>
        <xdr:cNvPr id="2945" name="Рисунок 2944">
          <a:extLst>
            <a:ext uri="{FF2B5EF4-FFF2-40B4-BE49-F238E27FC236}">
              <a16:creationId xmlns:a16="http://schemas.microsoft.com/office/drawing/2014/main" id="{26A04AD5-EFCA-45EB-BFD4-FAF856A031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64916318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402</xdr:row>
      <xdr:rowOff>23093</xdr:rowOff>
    </xdr:from>
    <xdr:to>
      <xdr:col>8</xdr:col>
      <xdr:colOff>1560513</xdr:colOff>
      <xdr:row>402</xdr:row>
      <xdr:rowOff>777030</xdr:rowOff>
    </xdr:to>
    <xdr:pic>
      <xdr:nvPicPr>
        <xdr:cNvPr id="2947" name="Рисунок 2946">
          <a:extLst>
            <a:ext uri="{FF2B5EF4-FFF2-40B4-BE49-F238E27FC236}">
              <a16:creationId xmlns:a16="http://schemas.microsoft.com/office/drawing/2014/main" id="{246DD2C9-D378-4DC5-9858-1143CCEF5D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65716418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403</xdr:row>
      <xdr:rowOff>24557</xdr:rowOff>
    </xdr:from>
    <xdr:to>
      <xdr:col>8</xdr:col>
      <xdr:colOff>1560513</xdr:colOff>
      <xdr:row>403</xdr:row>
      <xdr:rowOff>689795</xdr:rowOff>
    </xdr:to>
    <xdr:pic>
      <xdr:nvPicPr>
        <xdr:cNvPr id="2949" name="Рисунок 2948">
          <a:extLst>
            <a:ext uri="{FF2B5EF4-FFF2-40B4-BE49-F238E27FC236}">
              <a16:creationId xmlns:a16="http://schemas.microsoft.com/office/drawing/2014/main" id="{F7271912-AC3B-4E47-8FD1-85075CFE98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6651798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404</xdr:row>
      <xdr:rowOff>23316</xdr:rowOff>
    </xdr:from>
    <xdr:to>
      <xdr:col>8</xdr:col>
      <xdr:colOff>1560513</xdr:colOff>
      <xdr:row>404</xdr:row>
      <xdr:rowOff>976824</xdr:rowOff>
    </xdr:to>
    <xdr:pic>
      <xdr:nvPicPr>
        <xdr:cNvPr id="2951" name="Рисунок 2950">
          <a:extLst>
            <a:ext uri="{FF2B5EF4-FFF2-40B4-BE49-F238E27FC236}">
              <a16:creationId xmlns:a16="http://schemas.microsoft.com/office/drawing/2014/main" id="{282977B5-0E19-4A1B-8CBB-74350BE675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67231116"/>
          <a:ext cx="1397000" cy="953508"/>
        </a:xfrm>
        <a:prstGeom prst="rect">
          <a:avLst/>
        </a:prstGeom>
      </xdr:spPr>
    </xdr:pic>
    <xdr:clientData/>
  </xdr:twoCellAnchor>
  <xdr:twoCellAnchor editAs="oneCell">
    <xdr:from>
      <xdr:col>8</xdr:col>
      <xdr:colOff>422397</xdr:colOff>
      <xdr:row>405</xdr:row>
      <xdr:rowOff>23813</xdr:rowOff>
    </xdr:from>
    <xdr:to>
      <xdr:col>8</xdr:col>
      <xdr:colOff>1301628</xdr:colOff>
      <xdr:row>405</xdr:row>
      <xdr:rowOff>1166813</xdr:rowOff>
    </xdr:to>
    <xdr:pic>
      <xdr:nvPicPr>
        <xdr:cNvPr id="2953" name="Рисунок 2952">
          <a:extLst>
            <a:ext uri="{FF2B5EF4-FFF2-40B4-BE49-F238E27FC236}">
              <a16:creationId xmlns:a16="http://schemas.microsoft.com/office/drawing/2014/main" id="{E369D49A-C6EE-4E7E-90AD-9373A5EDB7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3697" y="368231738"/>
          <a:ext cx="879231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406</xdr:row>
      <xdr:rowOff>24656</xdr:rowOff>
    </xdr:from>
    <xdr:to>
      <xdr:col>8</xdr:col>
      <xdr:colOff>1560513</xdr:colOff>
      <xdr:row>406</xdr:row>
      <xdr:rowOff>756418</xdr:rowOff>
    </xdr:to>
    <xdr:pic>
      <xdr:nvPicPr>
        <xdr:cNvPr id="2955" name="Рисунок 2954">
          <a:extLst>
            <a:ext uri="{FF2B5EF4-FFF2-40B4-BE49-F238E27FC236}">
              <a16:creationId xmlns:a16="http://schemas.microsoft.com/office/drawing/2014/main" id="{2BB75942-FC86-46C3-9D09-8DF7A06C0C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69423206"/>
          <a:ext cx="1397000" cy="73176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407</xdr:row>
      <xdr:rowOff>23242</xdr:rowOff>
    </xdr:from>
    <xdr:to>
      <xdr:col>8</xdr:col>
      <xdr:colOff>1560513</xdr:colOff>
      <xdr:row>407</xdr:row>
      <xdr:rowOff>910226</xdr:rowOff>
    </xdr:to>
    <xdr:pic>
      <xdr:nvPicPr>
        <xdr:cNvPr id="2957" name="Рисунок 2956">
          <a:extLst>
            <a:ext uri="{FF2B5EF4-FFF2-40B4-BE49-F238E27FC236}">
              <a16:creationId xmlns:a16="http://schemas.microsoft.com/office/drawing/2014/main" id="{CD742B58-856F-44E8-90BF-E494618237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70202842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408</xdr:row>
      <xdr:rowOff>21679</xdr:rowOff>
    </xdr:from>
    <xdr:to>
      <xdr:col>8</xdr:col>
      <xdr:colOff>1560513</xdr:colOff>
      <xdr:row>408</xdr:row>
      <xdr:rowOff>930838</xdr:rowOff>
    </xdr:to>
    <xdr:pic>
      <xdr:nvPicPr>
        <xdr:cNvPr id="2959" name="Рисунок 2958">
          <a:extLst>
            <a:ext uri="{FF2B5EF4-FFF2-40B4-BE49-F238E27FC236}">
              <a16:creationId xmlns:a16="http://schemas.microsoft.com/office/drawing/2014/main" id="{5C54A349-2CE5-4038-9814-C2DA09E0A8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71134729"/>
          <a:ext cx="1397000" cy="90915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409</xdr:row>
      <xdr:rowOff>24557</xdr:rowOff>
    </xdr:from>
    <xdr:to>
      <xdr:col>8</xdr:col>
      <xdr:colOff>1560513</xdr:colOff>
      <xdr:row>409</xdr:row>
      <xdr:rowOff>689795</xdr:rowOff>
    </xdr:to>
    <xdr:pic>
      <xdr:nvPicPr>
        <xdr:cNvPr id="2961" name="Рисунок 2960">
          <a:extLst>
            <a:ext uri="{FF2B5EF4-FFF2-40B4-BE49-F238E27FC236}">
              <a16:creationId xmlns:a16="http://schemas.microsoft.com/office/drawing/2014/main" id="{2457B1C5-360E-4F4D-9FA4-6348B3E072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7209010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410</xdr:row>
      <xdr:rowOff>21754</xdr:rowOff>
    </xdr:from>
    <xdr:to>
      <xdr:col>8</xdr:col>
      <xdr:colOff>1560513</xdr:colOff>
      <xdr:row>410</xdr:row>
      <xdr:rowOff>997437</xdr:rowOff>
    </xdr:to>
    <xdr:pic>
      <xdr:nvPicPr>
        <xdr:cNvPr id="2963" name="Рисунок 2962">
          <a:extLst>
            <a:ext uri="{FF2B5EF4-FFF2-40B4-BE49-F238E27FC236}">
              <a16:creationId xmlns:a16="http://schemas.microsoft.com/office/drawing/2014/main" id="{153227B4-BA99-45B3-8660-8BC108D001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72801679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411</xdr:row>
      <xdr:rowOff>23093</xdr:rowOff>
    </xdr:from>
    <xdr:to>
      <xdr:col>8</xdr:col>
      <xdr:colOff>1560513</xdr:colOff>
      <xdr:row>411</xdr:row>
      <xdr:rowOff>777030</xdr:rowOff>
    </xdr:to>
    <xdr:pic>
      <xdr:nvPicPr>
        <xdr:cNvPr id="2965" name="Рисунок 2964">
          <a:extLst>
            <a:ext uri="{FF2B5EF4-FFF2-40B4-BE49-F238E27FC236}">
              <a16:creationId xmlns:a16="http://schemas.microsoft.com/office/drawing/2014/main" id="{16D8EE59-8C7A-4E25-8AA1-CB5FB04D04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73822193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412</xdr:row>
      <xdr:rowOff>24805</xdr:rowOff>
    </xdr:from>
    <xdr:to>
      <xdr:col>8</xdr:col>
      <xdr:colOff>1560513</xdr:colOff>
      <xdr:row>412</xdr:row>
      <xdr:rowOff>889615</xdr:rowOff>
    </xdr:to>
    <xdr:pic>
      <xdr:nvPicPr>
        <xdr:cNvPr id="2967" name="Рисунок 2966">
          <a:extLst>
            <a:ext uri="{FF2B5EF4-FFF2-40B4-BE49-F238E27FC236}">
              <a16:creationId xmlns:a16="http://schemas.microsoft.com/office/drawing/2014/main" id="{26CCE5C6-232A-40DD-9930-C92F2076F3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74624005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413</xdr:row>
      <xdr:rowOff>21605</xdr:rowOff>
    </xdr:from>
    <xdr:to>
      <xdr:col>8</xdr:col>
      <xdr:colOff>1560513</xdr:colOff>
      <xdr:row>413</xdr:row>
      <xdr:rowOff>864240</xdr:rowOff>
    </xdr:to>
    <xdr:pic>
      <xdr:nvPicPr>
        <xdr:cNvPr id="2969" name="Рисунок 2968">
          <a:extLst>
            <a:ext uri="{FF2B5EF4-FFF2-40B4-BE49-F238E27FC236}">
              <a16:creationId xmlns:a16="http://schemas.microsoft.com/office/drawing/2014/main" id="{B271C609-A7C8-42E0-929D-EF1446EBB1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75535205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414</xdr:row>
      <xdr:rowOff>21456</xdr:rowOff>
    </xdr:from>
    <xdr:to>
      <xdr:col>8</xdr:col>
      <xdr:colOff>1560513</xdr:colOff>
      <xdr:row>414</xdr:row>
      <xdr:rowOff>731043</xdr:rowOff>
    </xdr:to>
    <xdr:pic>
      <xdr:nvPicPr>
        <xdr:cNvPr id="2971" name="Рисунок 2970">
          <a:extLst>
            <a:ext uri="{FF2B5EF4-FFF2-40B4-BE49-F238E27FC236}">
              <a16:creationId xmlns:a16="http://schemas.microsoft.com/office/drawing/2014/main" id="{043C5AD5-2ED9-45FD-87D2-C1F676BB38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76420881"/>
          <a:ext cx="1397000" cy="70958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415</xdr:row>
      <xdr:rowOff>23168</xdr:rowOff>
    </xdr:from>
    <xdr:to>
      <xdr:col>8</xdr:col>
      <xdr:colOff>1560513</xdr:colOff>
      <xdr:row>415</xdr:row>
      <xdr:rowOff>843628</xdr:rowOff>
    </xdr:to>
    <xdr:pic>
      <xdr:nvPicPr>
        <xdr:cNvPr id="2973" name="Рисунок 2972">
          <a:extLst>
            <a:ext uri="{FF2B5EF4-FFF2-40B4-BE49-F238E27FC236}">
              <a16:creationId xmlns:a16="http://schemas.microsoft.com/office/drawing/2014/main" id="{3444FECD-4F57-46AA-B118-C77EC5F941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77175068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416</xdr:row>
      <xdr:rowOff>24730</xdr:rowOff>
    </xdr:from>
    <xdr:to>
      <xdr:col>8</xdr:col>
      <xdr:colOff>1560513</xdr:colOff>
      <xdr:row>416</xdr:row>
      <xdr:rowOff>823016</xdr:rowOff>
    </xdr:to>
    <xdr:pic>
      <xdr:nvPicPr>
        <xdr:cNvPr id="2975" name="Рисунок 2974">
          <a:extLst>
            <a:ext uri="{FF2B5EF4-FFF2-40B4-BE49-F238E27FC236}">
              <a16:creationId xmlns:a16="http://schemas.microsoft.com/office/drawing/2014/main" id="{1F8B6344-8FA6-4B5D-8294-ACFE01B036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78043405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417</xdr:row>
      <xdr:rowOff>21605</xdr:rowOff>
    </xdr:from>
    <xdr:to>
      <xdr:col>8</xdr:col>
      <xdr:colOff>1560513</xdr:colOff>
      <xdr:row>417</xdr:row>
      <xdr:rowOff>864240</xdr:rowOff>
    </xdr:to>
    <xdr:pic>
      <xdr:nvPicPr>
        <xdr:cNvPr id="2977" name="Рисунок 2976">
          <a:extLst>
            <a:ext uri="{FF2B5EF4-FFF2-40B4-BE49-F238E27FC236}">
              <a16:creationId xmlns:a16="http://schemas.microsoft.com/office/drawing/2014/main" id="{EBDC5EE3-9578-4E80-AF04-B453272A93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78888005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418</xdr:row>
      <xdr:rowOff>24730</xdr:rowOff>
    </xdr:from>
    <xdr:to>
      <xdr:col>8</xdr:col>
      <xdr:colOff>1560513</xdr:colOff>
      <xdr:row>418</xdr:row>
      <xdr:rowOff>823016</xdr:rowOff>
    </xdr:to>
    <xdr:pic>
      <xdr:nvPicPr>
        <xdr:cNvPr id="2979" name="Рисунок 2978">
          <a:extLst>
            <a:ext uri="{FF2B5EF4-FFF2-40B4-BE49-F238E27FC236}">
              <a16:creationId xmlns:a16="http://schemas.microsoft.com/office/drawing/2014/main" id="{2F844EBF-87FA-4772-A8AD-CA79DF7817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79776955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419</xdr:row>
      <xdr:rowOff>23093</xdr:rowOff>
    </xdr:from>
    <xdr:to>
      <xdr:col>8</xdr:col>
      <xdr:colOff>1560513</xdr:colOff>
      <xdr:row>419</xdr:row>
      <xdr:rowOff>777030</xdr:rowOff>
    </xdr:to>
    <xdr:pic>
      <xdr:nvPicPr>
        <xdr:cNvPr id="2981" name="Рисунок 2980">
          <a:extLst>
            <a:ext uri="{FF2B5EF4-FFF2-40B4-BE49-F238E27FC236}">
              <a16:creationId xmlns:a16="http://schemas.microsoft.com/office/drawing/2014/main" id="{9FF182C8-E996-4F23-8CFF-987BB9C5C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80623043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420</xdr:row>
      <xdr:rowOff>21357</xdr:rowOff>
    </xdr:from>
    <xdr:to>
      <xdr:col>8</xdr:col>
      <xdr:colOff>1560513</xdr:colOff>
      <xdr:row>420</xdr:row>
      <xdr:rowOff>664420</xdr:rowOff>
    </xdr:to>
    <xdr:pic>
      <xdr:nvPicPr>
        <xdr:cNvPr id="2983" name="Рисунок 2982">
          <a:extLst>
            <a:ext uri="{FF2B5EF4-FFF2-40B4-BE49-F238E27FC236}">
              <a16:creationId xmlns:a16="http://schemas.microsoft.com/office/drawing/2014/main" id="{79795473-50C7-430F-8E16-73C0B89B4E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81421407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421</xdr:row>
      <xdr:rowOff>24656</xdr:rowOff>
    </xdr:from>
    <xdr:to>
      <xdr:col>8</xdr:col>
      <xdr:colOff>1560513</xdr:colOff>
      <xdr:row>421</xdr:row>
      <xdr:rowOff>756418</xdr:rowOff>
    </xdr:to>
    <xdr:pic>
      <xdr:nvPicPr>
        <xdr:cNvPr id="2985" name="Рисунок 2984">
          <a:extLst>
            <a:ext uri="{FF2B5EF4-FFF2-40B4-BE49-F238E27FC236}">
              <a16:creationId xmlns:a16="http://schemas.microsoft.com/office/drawing/2014/main" id="{D02CBBB3-1EE1-4B97-BEF0-7DAAFC8F17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82110506"/>
          <a:ext cx="1397000" cy="731762"/>
        </a:xfrm>
        <a:prstGeom prst="rect">
          <a:avLst/>
        </a:prstGeom>
      </xdr:spPr>
    </xdr:pic>
    <xdr:clientData/>
  </xdr:twoCellAnchor>
  <xdr:twoCellAnchor editAs="oneCell">
    <xdr:from>
      <xdr:col>8</xdr:col>
      <xdr:colOff>169618</xdr:colOff>
      <xdr:row>422</xdr:row>
      <xdr:rowOff>23813</xdr:rowOff>
    </xdr:from>
    <xdr:to>
      <xdr:col>8</xdr:col>
      <xdr:colOff>1554406</xdr:colOff>
      <xdr:row>422</xdr:row>
      <xdr:rowOff>1166813</xdr:rowOff>
    </xdr:to>
    <xdr:pic>
      <xdr:nvPicPr>
        <xdr:cNvPr id="2987" name="Рисунок 2986">
          <a:extLst>
            <a:ext uri="{FF2B5EF4-FFF2-40B4-BE49-F238E27FC236}">
              <a16:creationId xmlns:a16="http://schemas.microsoft.com/office/drawing/2014/main" id="{8DBB9BC1-4598-461A-8A38-5C6CB12328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918" y="382890713"/>
          <a:ext cx="138478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169618</xdr:colOff>
      <xdr:row>423</xdr:row>
      <xdr:rowOff>23813</xdr:rowOff>
    </xdr:from>
    <xdr:to>
      <xdr:col>8</xdr:col>
      <xdr:colOff>1554406</xdr:colOff>
      <xdr:row>423</xdr:row>
      <xdr:rowOff>1166813</xdr:rowOff>
    </xdr:to>
    <xdr:pic>
      <xdr:nvPicPr>
        <xdr:cNvPr id="2989" name="Рисунок 2988">
          <a:extLst>
            <a:ext uri="{FF2B5EF4-FFF2-40B4-BE49-F238E27FC236}">
              <a16:creationId xmlns:a16="http://schemas.microsoft.com/office/drawing/2014/main" id="{AB14700E-1114-47AD-A11F-111AA78D65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918" y="384081338"/>
          <a:ext cx="138478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169618</xdr:colOff>
      <xdr:row>424</xdr:row>
      <xdr:rowOff>23813</xdr:rowOff>
    </xdr:from>
    <xdr:to>
      <xdr:col>8</xdr:col>
      <xdr:colOff>1554406</xdr:colOff>
      <xdr:row>424</xdr:row>
      <xdr:rowOff>1166813</xdr:rowOff>
    </xdr:to>
    <xdr:pic>
      <xdr:nvPicPr>
        <xdr:cNvPr id="2991" name="Рисунок 2990">
          <a:extLst>
            <a:ext uri="{FF2B5EF4-FFF2-40B4-BE49-F238E27FC236}">
              <a16:creationId xmlns:a16="http://schemas.microsoft.com/office/drawing/2014/main" id="{341F1624-72B4-4229-B272-D2A2A05E39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918" y="385271963"/>
          <a:ext cx="138478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169618</xdr:colOff>
      <xdr:row>425</xdr:row>
      <xdr:rowOff>23813</xdr:rowOff>
    </xdr:from>
    <xdr:to>
      <xdr:col>8</xdr:col>
      <xdr:colOff>1554406</xdr:colOff>
      <xdr:row>425</xdr:row>
      <xdr:rowOff>1166813</xdr:rowOff>
    </xdr:to>
    <xdr:pic>
      <xdr:nvPicPr>
        <xdr:cNvPr id="2993" name="Рисунок 2992">
          <a:extLst>
            <a:ext uri="{FF2B5EF4-FFF2-40B4-BE49-F238E27FC236}">
              <a16:creationId xmlns:a16="http://schemas.microsoft.com/office/drawing/2014/main" id="{55481A9B-283C-4C9B-80A3-A8C19B9443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918" y="386462588"/>
          <a:ext cx="138478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426</xdr:row>
      <xdr:rowOff>23093</xdr:rowOff>
    </xdr:from>
    <xdr:to>
      <xdr:col>8</xdr:col>
      <xdr:colOff>1560513</xdr:colOff>
      <xdr:row>426</xdr:row>
      <xdr:rowOff>777030</xdr:rowOff>
    </xdr:to>
    <xdr:pic>
      <xdr:nvPicPr>
        <xdr:cNvPr id="2995" name="Рисунок 2994">
          <a:extLst>
            <a:ext uri="{FF2B5EF4-FFF2-40B4-BE49-F238E27FC236}">
              <a16:creationId xmlns:a16="http://schemas.microsoft.com/office/drawing/2014/main" id="{5FA1A015-2E56-4FBE-99EA-46DBEAD953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87652493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427</xdr:row>
      <xdr:rowOff>23093</xdr:rowOff>
    </xdr:from>
    <xdr:to>
      <xdr:col>8</xdr:col>
      <xdr:colOff>1560513</xdr:colOff>
      <xdr:row>427</xdr:row>
      <xdr:rowOff>777030</xdr:rowOff>
    </xdr:to>
    <xdr:pic>
      <xdr:nvPicPr>
        <xdr:cNvPr id="2997" name="Рисунок 2996">
          <a:extLst>
            <a:ext uri="{FF2B5EF4-FFF2-40B4-BE49-F238E27FC236}">
              <a16:creationId xmlns:a16="http://schemas.microsoft.com/office/drawing/2014/main" id="{7E007383-7A0A-4FB6-BDC1-405BA27567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88452593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428</xdr:row>
      <xdr:rowOff>23093</xdr:rowOff>
    </xdr:from>
    <xdr:to>
      <xdr:col>8</xdr:col>
      <xdr:colOff>1560513</xdr:colOff>
      <xdr:row>428</xdr:row>
      <xdr:rowOff>777030</xdr:rowOff>
    </xdr:to>
    <xdr:pic>
      <xdr:nvPicPr>
        <xdr:cNvPr id="2999" name="Рисунок 2998">
          <a:extLst>
            <a:ext uri="{FF2B5EF4-FFF2-40B4-BE49-F238E27FC236}">
              <a16:creationId xmlns:a16="http://schemas.microsoft.com/office/drawing/2014/main" id="{125C689B-29F8-44B7-BDBD-4C72C7C11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89252693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429</xdr:row>
      <xdr:rowOff>23168</xdr:rowOff>
    </xdr:from>
    <xdr:to>
      <xdr:col>8</xdr:col>
      <xdr:colOff>1560513</xdr:colOff>
      <xdr:row>429</xdr:row>
      <xdr:rowOff>843628</xdr:rowOff>
    </xdr:to>
    <xdr:pic>
      <xdr:nvPicPr>
        <xdr:cNvPr id="3001" name="Рисунок 3000">
          <a:extLst>
            <a:ext uri="{FF2B5EF4-FFF2-40B4-BE49-F238E27FC236}">
              <a16:creationId xmlns:a16="http://schemas.microsoft.com/office/drawing/2014/main" id="{2B9B42B7-589C-4C10-BDBD-2F848B79B7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90052868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430</xdr:row>
      <xdr:rowOff>23168</xdr:rowOff>
    </xdr:from>
    <xdr:to>
      <xdr:col>8</xdr:col>
      <xdr:colOff>1560513</xdr:colOff>
      <xdr:row>430</xdr:row>
      <xdr:rowOff>843628</xdr:rowOff>
    </xdr:to>
    <xdr:pic>
      <xdr:nvPicPr>
        <xdr:cNvPr id="3003" name="Рисунок 3002">
          <a:extLst>
            <a:ext uri="{FF2B5EF4-FFF2-40B4-BE49-F238E27FC236}">
              <a16:creationId xmlns:a16="http://schemas.microsoft.com/office/drawing/2014/main" id="{E54DC794-102D-43DA-9C0B-F98C3D5884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90919643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431</xdr:row>
      <xdr:rowOff>23813</xdr:rowOff>
    </xdr:from>
    <xdr:to>
      <xdr:col>8</xdr:col>
      <xdr:colOff>1433513</xdr:colOff>
      <xdr:row>431</xdr:row>
      <xdr:rowOff>1166813</xdr:rowOff>
    </xdr:to>
    <xdr:pic>
      <xdr:nvPicPr>
        <xdr:cNvPr id="3005" name="Рисунок 3004">
          <a:extLst>
            <a:ext uri="{FF2B5EF4-FFF2-40B4-BE49-F238E27FC236}">
              <a16:creationId xmlns:a16="http://schemas.microsoft.com/office/drawing/2014/main" id="{4673C51F-D7F6-430E-86E2-DA738D26EE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3917870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432</xdr:row>
      <xdr:rowOff>23168</xdr:rowOff>
    </xdr:from>
    <xdr:to>
      <xdr:col>8</xdr:col>
      <xdr:colOff>1560513</xdr:colOff>
      <xdr:row>432</xdr:row>
      <xdr:rowOff>843628</xdr:rowOff>
    </xdr:to>
    <xdr:pic>
      <xdr:nvPicPr>
        <xdr:cNvPr id="3007" name="Рисунок 3006">
          <a:extLst>
            <a:ext uri="{FF2B5EF4-FFF2-40B4-BE49-F238E27FC236}">
              <a16:creationId xmlns:a16="http://schemas.microsoft.com/office/drawing/2014/main" id="{F7B081FE-D412-464D-8EA8-3449349753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92977043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433</xdr:row>
      <xdr:rowOff>23168</xdr:rowOff>
    </xdr:from>
    <xdr:to>
      <xdr:col>8</xdr:col>
      <xdr:colOff>1560513</xdr:colOff>
      <xdr:row>433</xdr:row>
      <xdr:rowOff>843628</xdr:rowOff>
    </xdr:to>
    <xdr:pic>
      <xdr:nvPicPr>
        <xdr:cNvPr id="3009" name="Рисунок 3008">
          <a:extLst>
            <a:ext uri="{FF2B5EF4-FFF2-40B4-BE49-F238E27FC236}">
              <a16:creationId xmlns:a16="http://schemas.microsoft.com/office/drawing/2014/main" id="{2BC2EC33-89DE-4B42-9FC9-583389585C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93843818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434</xdr:row>
      <xdr:rowOff>23168</xdr:rowOff>
    </xdr:from>
    <xdr:to>
      <xdr:col>8</xdr:col>
      <xdr:colOff>1560513</xdr:colOff>
      <xdr:row>434</xdr:row>
      <xdr:rowOff>843628</xdr:rowOff>
    </xdr:to>
    <xdr:pic>
      <xdr:nvPicPr>
        <xdr:cNvPr id="3011" name="Рисунок 3010">
          <a:extLst>
            <a:ext uri="{FF2B5EF4-FFF2-40B4-BE49-F238E27FC236}">
              <a16:creationId xmlns:a16="http://schemas.microsoft.com/office/drawing/2014/main" id="{0A2371F7-74BE-41EA-BB88-5445632F03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94710593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435</xdr:row>
      <xdr:rowOff>23813</xdr:rowOff>
    </xdr:from>
    <xdr:to>
      <xdr:col>8</xdr:col>
      <xdr:colOff>1433513</xdr:colOff>
      <xdr:row>435</xdr:row>
      <xdr:rowOff>1166813</xdr:rowOff>
    </xdr:to>
    <xdr:pic>
      <xdr:nvPicPr>
        <xdr:cNvPr id="3013" name="Рисунок 3012">
          <a:extLst>
            <a:ext uri="{FF2B5EF4-FFF2-40B4-BE49-F238E27FC236}">
              <a16:creationId xmlns:a16="http://schemas.microsoft.com/office/drawing/2014/main" id="{A84F958D-FB6B-40E1-9735-F1F3298D51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3955780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436</xdr:row>
      <xdr:rowOff>23813</xdr:rowOff>
    </xdr:from>
    <xdr:to>
      <xdr:col>8</xdr:col>
      <xdr:colOff>1433513</xdr:colOff>
      <xdr:row>436</xdr:row>
      <xdr:rowOff>1166813</xdr:rowOff>
    </xdr:to>
    <xdr:pic>
      <xdr:nvPicPr>
        <xdr:cNvPr id="3015" name="Рисунок 3014">
          <a:extLst>
            <a:ext uri="{FF2B5EF4-FFF2-40B4-BE49-F238E27FC236}">
              <a16:creationId xmlns:a16="http://schemas.microsoft.com/office/drawing/2014/main" id="{674EB220-4EE0-49B3-87B1-012CF96D5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39676863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437</xdr:row>
      <xdr:rowOff>23813</xdr:rowOff>
    </xdr:from>
    <xdr:to>
      <xdr:col>8</xdr:col>
      <xdr:colOff>1433513</xdr:colOff>
      <xdr:row>437</xdr:row>
      <xdr:rowOff>1166813</xdr:rowOff>
    </xdr:to>
    <xdr:pic>
      <xdr:nvPicPr>
        <xdr:cNvPr id="3017" name="Рисунок 3016">
          <a:extLst>
            <a:ext uri="{FF2B5EF4-FFF2-40B4-BE49-F238E27FC236}">
              <a16:creationId xmlns:a16="http://schemas.microsoft.com/office/drawing/2014/main" id="{67462C0C-83F3-4309-96B2-486395037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3979592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438</xdr:row>
      <xdr:rowOff>21357</xdr:rowOff>
    </xdr:from>
    <xdr:to>
      <xdr:col>8</xdr:col>
      <xdr:colOff>1560513</xdr:colOff>
      <xdr:row>438</xdr:row>
      <xdr:rowOff>664420</xdr:rowOff>
    </xdr:to>
    <xdr:pic>
      <xdr:nvPicPr>
        <xdr:cNvPr id="3019" name="Рисунок 3018">
          <a:extLst>
            <a:ext uri="{FF2B5EF4-FFF2-40B4-BE49-F238E27FC236}">
              <a16:creationId xmlns:a16="http://schemas.microsoft.com/office/drawing/2014/main" id="{D06EB52B-2820-444B-A49E-0B570F9CB6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9914743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439</xdr:row>
      <xdr:rowOff>21357</xdr:rowOff>
    </xdr:from>
    <xdr:to>
      <xdr:col>8</xdr:col>
      <xdr:colOff>1560513</xdr:colOff>
      <xdr:row>439</xdr:row>
      <xdr:rowOff>664420</xdr:rowOff>
    </xdr:to>
    <xdr:pic>
      <xdr:nvPicPr>
        <xdr:cNvPr id="3021" name="Рисунок 3020">
          <a:extLst>
            <a:ext uri="{FF2B5EF4-FFF2-40B4-BE49-F238E27FC236}">
              <a16:creationId xmlns:a16="http://schemas.microsoft.com/office/drawing/2014/main" id="{89F43541-8872-4870-AE1E-3C8F1DA539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9983323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440</xdr:row>
      <xdr:rowOff>25028</xdr:rowOff>
    </xdr:from>
    <xdr:to>
      <xdr:col>8</xdr:col>
      <xdr:colOff>1560513</xdr:colOff>
      <xdr:row>440</xdr:row>
      <xdr:rowOff>1089409</xdr:rowOff>
    </xdr:to>
    <xdr:pic>
      <xdr:nvPicPr>
        <xdr:cNvPr id="3023" name="Рисунок 3022">
          <a:extLst>
            <a:ext uri="{FF2B5EF4-FFF2-40B4-BE49-F238E27FC236}">
              <a16:creationId xmlns:a16="http://schemas.microsoft.com/office/drawing/2014/main" id="{D36D5DC3-5C5A-4738-BC4E-3F2D930F9C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00522703"/>
          <a:ext cx="1397000" cy="106438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441</xdr:row>
      <xdr:rowOff>25028</xdr:rowOff>
    </xdr:from>
    <xdr:to>
      <xdr:col>8</xdr:col>
      <xdr:colOff>1560513</xdr:colOff>
      <xdr:row>441</xdr:row>
      <xdr:rowOff>1089409</xdr:rowOff>
    </xdr:to>
    <xdr:pic>
      <xdr:nvPicPr>
        <xdr:cNvPr id="3025" name="Рисунок 3024">
          <a:extLst>
            <a:ext uri="{FF2B5EF4-FFF2-40B4-BE49-F238E27FC236}">
              <a16:creationId xmlns:a16="http://schemas.microsoft.com/office/drawing/2014/main" id="{E89706BD-BDDD-4918-83F7-AD948B09EC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01637128"/>
          <a:ext cx="1397000" cy="106438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442</xdr:row>
      <xdr:rowOff>24557</xdr:rowOff>
    </xdr:from>
    <xdr:to>
      <xdr:col>8</xdr:col>
      <xdr:colOff>1560513</xdr:colOff>
      <xdr:row>442</xdr:row>
      <xdr:rowOff>689795</xdr:rowOff>
    </xdr:to>
    <xdr:pic>
      <xdr:nvPicPr>
        <xdr:cNvPr id="3027" name="Рисунок 3026">
          <a:extLst>
            <a:ext uri="{FF2B5EF4-FFF2-40B4-BE49-F238E27FC236}">
              <a16:creationId xmlns:a16="http://schemas.microsoft.com/office/drawing/2014/main" id="{994EFD2A-0D0F-4C8A-9FF4-E31C0EC9C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0275108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443</xdr:row>
      <xdr:rowOff>24557</xdr:rowOff>
    </xdr:from>
    <xdr:to>
      <xdr:col>8</xdr:col>
      <xdr:colOff>1560513</xdr:colOff>
      <xdr:row>443</xdr:row>
      <xdr:rowOff>689795</xdr:rowOff>
    </xdr:to>
    <xdr:pic>
      <xdr:nvPicPr>
        <xdr:cNvPr id="3029" name="Рисунок 3028">
          <a:extLst>
            <a:ext uri="{FF2B5EF4-FFF2-40B4-BE49-F238E27FC236}">
              <a16:creationId xmlns:a16="http://schemas.microsoft.com/office/drawing/2014/main" id="{ED0315A6-4944-41F6-9949-99AA9FCE51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0346545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444</xdr:row>
      <xdr:rowOff>22920</xdr:rowOff>
    </xdr:from>
    <xdr:to>
      <xdr:col>8</xdr:col>
      <xdr:colOff>1560513</xdr:colOff>
      <xdr:row>444</xdr:row>
      <xdr:rowOff>643809</xdr:rowOff>
    </xdr:to>
    <xdr:pic>
      <xdr:nvPicPr>
        <xdr:cNvPr id="3031" name="Рисунок 3030">
          <a:extLst>
            <a:ext uri="{FF2B5EF4-FFF2-40B4-BE49-F238E27FC236}">
              <a16:creationId xmlns:a16="http://schemas.microsoft.com/office/drawing/2014/main" id="{BAFEDDEE-B660-4645-BE87-245F53B102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04178195"/>
          <a:ext cx="1397000" cy="62088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445</xdr:row>
      <xdr:rowOff>22920</xdr:rowOff>
    </xdr:from>
    <xdr:to>
      <xdr:col>8</xdr:col>
      <xdr:colOff>1560513</xdr:colOff>
      <xdr:row>445</xdr:row>
      <xdr:rowOff>643809</xdr:rowOff>
    </xdr:to>
    <xdr:pic>
      <xdr:nvPicPr>
        <xdr:cNvPr id="3033" name="Рисунок 3032">
          <a:extLst>
            <a:ext uri="{FF2B5EF4-FFF2-40B4-BE49-F238E27FC236}">
              <a16:creationId xmlns:a16="http://schemas.microsoft.com/office/drawing/2014/main" id="{2ED5D17E-8B5F-456C-BAFF-36C04845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04844945"/>
          <a:ext cx="1397000" cy="62088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446</xdr:row>
      <xdr:rowOff>22920</xdr:rowOff>
    </xdr:from>
    <xdr:to>
      <xdr:col>8</xdr:col>
      <xdr:colOff>1560513</xdr:colOff>
      <xdr:row>446</xdr:row>
      <xdr:rowOff>643809</xdr:rowOff>
    </xdr:to>
    <xdr:pic>
      <xdr:nvPicPr>
        <xdr:cNvPr id="3035" name="Рисунок 3034">
          <a:extLst>
            <a:ext uri="{FF2B5EF4-FFF2-40B4-BE49-F238E27FC236}">
              <a16:creationId xmlns:a16="http://schemas.microsoft.com/office/drawing/2014/main" id="{C69B7710-E6A7-44F4-8023-25106A3045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05511695"/>
          <a:ext cx="1397000" cy="62088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447</xdr:row>
      <xdr:rowOff>22920</xdr:rowOff>
    </xdr:from>
    <xdr:to>
      <xdr:col>8</xdr:col>
      <xdr:colOff>1560513</xdr:colOff>
      <xdr:row>447</xdr:row>
      <xdr:rowOff>643809</xdr:rowOff>
    </xdr:to>
    <xdr:pic>
      <xdr:nvPicPr>
        <xdr:cNvPr id="3037" name="Рисунок 3036">
          <a:extLst>
            <a:ext uri="{FF2B5EF4-FFF2-40B4-BE49-F238E27FC236}">
              <a16:creationId xmlns:a16="http://schemas.microsoft.com/office/drawing/2014/main" id="{084708E8-8592-401F-BA1D-DEA0A44994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06178445"/>
          <a:ext cx="1397000" cy="62088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448</xdr:row>
      <xdr:rowOff>24730</xdr:rowOff>
    </xdr:from>
    <xdr:to>
      <xdr:col>8</xdr:col>
      <xdr:colOff>1560513</xdr:colOff>
      <xdr:row>448</xdr:row>
      <xdr:rowOff>823016</xdr:rowOff>
    </xdr:to>
    <xdr:pic>
      <xdr:nvPicPr>
        <xdr:cNvPr id="3039" name="Рисунок 3038">
          <a:extLst>
            <a:ext uri="{FF2B5EF4-FFF2-40B4-BE49-F238E27FC236}">
              <a16:creationId xmlns:a16="http://schemas.microsoft.com/office/drawing/2014/main" id="{4878D77C-EFE1-433F-B075-C7C90B9E44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06847005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449</xdr:row>
      <xdr:rowOff>23093</xdr:rowOff>
    </xdr:from>
    <xdr:to>
      <xdr:col>8</xdr:col>
      <xdr:colOff>1560513</xdr:colOff>
      <xdr:row>449</xdr:row>
      <xdr:rowOff>777030</xdr:rowOff>
    </xdr:to>
    <xdr:pic>
      <xdr:nvPicPr>
        <xdr:cNvPr id="3041" name="Рисунок 3040">
          <a:extLst>
            <a:ext uri="{FF2B5EF4-FFF2-40B4-BE49-F238E27FC236}">
              <a16:creationId xmlns:a16="http://schemas.microsoft.com/office/drawing/2014/main" id="{A1DBA968-56E1-4267-A368-3090A7BBA9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07693093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450</xdr:row>
      <xdr:rowOff>23242</xdr:rowOff>
    </xdr:from>
    <xdr:to>
      <xdr:col>8</xdr:col>
      <xdr:colOff>1560513</xdr:colOff>
      <xdr:row>450</xdr:row>
      <xdr:rowOff>910226</xdr:rowOff>
    </xdr:to>
    <xdr:pic>
      <xdr:nvPicPr>
        <xdr:cNvPr id="3043" name="Рисунок 3042">
          <a:extLst>
            <a:ext uri="{FF2B5EF4-FFF2-40B4-BE49-F238E27FC236}">
              <a16:creationId xmlns:a16="http://schemas.microsoft.com/office/drawing/2014/main" id="{FD7B8F8A-E8F1-4CC0-AF01-FABAE53177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08493342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299442</xdr:colOff>
      <xdr:row>451</xdr:row>
      <xdr:rowOff>23813</xdr:rowOff>
    </xdr:from>
    <xdr:to>
      <xdr:col>8</xdr:col>
      <xdr:colOff>1424583</xdr:colOff>
      <xdr:row>451</xdr:row>
      <xdr:rowOff>1166813</xdr:rowOff>
    </xdr:to>
    <xdr:pic>
      <xdr:nvPicPr>
        <xdr:cNvPr id="3045" name="Рисунок 3044">
          <a:extLst>
            <a:ext uri="{FF2B5EF4-FFF2-40B4-BE49-F238E27FC236}">
              <a16:creationId xmlns:a16="http://schemas.microsoft.com/office/drawing/2014/main" id="{F31E2D7F-8575-4E27-B1A2-530F423C47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742" y="409427363"/>
          <a:ext cx="1125141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452</xdr:row>
      <xdr:rowOff>24656</xdr:rowOff>
    </xdr:from>
    <xdr:to>
      <xdr:col>8</xdr:col>
      <xdr:colOff>1560513</xdr:colOff>
      <xdr:row>452</xdr:row>
      <xdr:rowOff>756418</xdr:rowOff>
    </xdr:to>
    <xdr:pic>
      <xdr:nvPicPr>
        <xdr:cNvPr id="3047" name="Рисунок 3046">
          <a:extLst>
            <a:ext uri="{FF2B5EF4-FFF2-40B4-BE49-F238E27FC236}">
              <a16:creationId xmlns:a16="http://schemas.microsoft.com/office/drawing/2014/main" id="{045770C6-D9D5-4CF9-8BE3-38169D996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10618831"/>
          <a:ext cx="1397000" cy="73176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453</xdr:row>
      <xdr:rowOff>25102</xdr:rowOff>
    </xdr:from>
    <xdr:to>
      <xdr:col>8</xdr:col>
      <xdr:colOff>1560513</xdr:colOff>
      <xdr:row>453</xdr:row>
      <xdr:rowOff>1156007</xdr:rowOff>
    </xdr:to>
    <xdr:pic>
      <xdr:nvPicPr>
        <xdr:cNvPr id="3049" name="Рисунок 3048">
          <a:extLst>
            <a:ext uri="{FF2B5EF4-FFF2-40B4-BE49-F238E27FC236}">
              <a16:creationId xmlns:a16="http://schemas.microsoft.com/office/drawing/2014/main" id="{6043E231-A41E-44EA-809D-18B1490456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11400327"/>
          <a:ext cx="1397000" cy="113090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454</xdr:row>
      <xdr:rowOff>23242</xdr:rowOff>
    </xdr:from>
    <xdr:to>
      <xdr:col>8</xdr:col>
      <xdr:colOff>1560513</xdr:colOff>
      <xdr:row>454</xdr:row>
      <xdr:rowOff>910226</xdr:rowOff>
    </xdr:to>
    <xdr:pic>
      <xdr:nvPicPr>
        <xdr:cNvPr id="3051" name="Рисунок 3050">
          <a:extLst>
            <a:ext uri="{FF2B5EF4-FFF2-40B4-BE49-F238E27FC236}">
              <a16:creationId xmlns:a16="http://schemas.microsoft.com/office/drawing/2014/main" id="{E4136A39-8FB2-4477-9CA7-FA194E604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12579567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455</xdr:row>
      <xdr:rowOff>24879</xdr:rowOff>
    </xdr:from>
    <xdr:to>
      <xdr:col>8</xdr:col>
      <xdr:colOff>1560513</xdr:colOff>
      <xdr:row>455</xdr:row>
      <xdr:rowOff>956212</xdr:rowOff>
    </xdr:to>
    <xdr:pic>
      <xdr:nvPicPr>
        <xdr:cNvPr id="3053" name="Рисунок 3052">
          <a:extLst>
            <a:ext uri="{FF2B5EF4-FFF2-40B4-BE49-F238E27FC236}">
              <a16:creationId xmlns:a16="http://schemas.microsoft.com/office/drawing/2014/main" id="{2098556F-8FDC-4988-B3CC-FEE4639B3B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13514654"/>
          <a:ext cx="1397000" cy="93133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456</xdr:row>
      <xdr:rowOff>24879</xdr:rowOff>
    </xdr:from>
    <xdr:to>
      <xdr:col>8</xdr:col>
      <xdr:colOff>1560513</xdr:colOff>
      <xdr:row>456</xdr:row>
      <xdr:rowOff>956212</xdr:rowOff>
    </xdr:to>
    <xdr:pic>
      <xdr:nvPicPr>
        <xdr:cNvPr id="3055" name="Рисунок 3054">
          <a:extLst>
            <a:ext uri="{FF2B5EF4-FFF2-40B4-BE49-F238E27FC236}">
              <a16:creationId xmlns:a16="http://schemas.microsoft.com/office/drawing/2014/main" id="{70BAC540-4DDD-4C5A-BFCB-820998F280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14495729"/>
          <a:ext cx="1397000" cy="93133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457</xdr:row>
      <xdr:rowOff>21530</xdr:rowOff>
    </xdr:from>
    <xdr:to>
      <xdr:col>8</xdr:col>
      <xdr:colOff>1560513</xdr:colOff>
      <xdr:row>457</xdr:row>
      <xdr:rowOff>797641</xdr:rowOff>
    </xdr:to>
    <xdr:pic>
      <xdr:nvPicPr>
        <xdr:cNvPr id="3057" name="Рисунок 3056">
          <a:extLst>
            <a:ext uri="{FF2B5EF4-FFF2-40B4-BE49-F238E27FC236}">
              <a16:creationId xmlns:a16="http://schemas.microsoft.com/office/drawing/2014/main" id="{B967E410-427C-467C-B13C-EEE33C7E1C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15473455"/>
          <a:ext cx="1397000" cy="77611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458</xdr:row>
      <xdr:rowOff>21679</xdr:rowOff>
    </xdr:from>
    <xdr:to>
      <xdr:col>8</xdr:col>
      <xdr:colOff>1560513</xdr:colOff>
      <xdr:row>458</xdr:row>
      <xdr:rowOff>930838</xdr:rowOff>
    </xdr:to>
    <xdr:pic>
      <xdr:nvPicPr>
        <xdr:cNvPr id="3059" name="Рисунок 3058">
          <a:extLst>
            <a:ext uri="{FF2B5EF4-FFF2-40B4-BE49-F238E27FC236}">
              <a16:creationId xmlns:a16="http://schemas.microsoft.com/office/drawing/2014/main" id="{CC587D80-67D0-45F5-87A0-32F17814FD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16292754"/>
          <a:ext cx="1397000" cy="90915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459</xdr:row>
      <xdr:rowOff>23217</xdr:rowOff>
    </xdr:from>
    <xdr:to>
      <xdr:col>8</xdr:col>
      <xdr:colOff>1560513</xdr:colOff>
      <xdr:row>459</xdr:row>
      <xdr:rowOff>910201</xdr:rowOff>
    </xdr:to>
    <xdr:pic>
      <xdr:nvPicPr>
        <xdr:cNvPr id="3061" name="Рисунок 3060">
          <a:extLst>
            <a:ext uri="{FF2B5EF4-FFF2-40B4-BE49-F238E27FC236}">
              <a16:creationId xmlns:a16="http://schemas.microsoft.com/office/drawing/2014/main" id="{B8DFB12F-70BE-43A6-AEC5-B2D10A2CC7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17246792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460</xdr:row>
      <xdr:rowOff>23068</xdr:rowOff>
    </xdr:from>
    <xdr:to>
      <xdr:col>8</xdr:col>
      <xdr:colOff>1560513</xdr:colOff>
      <xdr:row>460</xdr:row>
      <xdr:rowOff>777005</xdr:rowOff>
    </xdr:to>
    <xdr:pic>
      <xdr:nvPicPr>
        <xdr:cNvPr id="3063" name="Рисунок 3062">
          <a:extLst>
            <a:ext uri="{FF2B5EF4-FFF2-40B4-BE49-F238E27FC236}">
              <a16:creationId xmlns:a16="http://schemas.microsoft.com/office/drawing/2014/main" id="{7D5D3C05-2B89-4581-978B-EC66E7EDD4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18180093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461</xdr:row>
      <xdr:rowOff>21679</xdr:rowOff>
    </xdr:from>
    <xdr:to>
      <xdr:col>8</xdr:col>
      <xdr:colOff>1560513</xdr:colOff>
      <xdr:row>461</xdr:row>
      <xdr:rowOff>930838</xdr:rowOff>
    </xdr:to>
    <xdr:pic>
      <xdr:nvPicPr>
        <xdr:cNvPr id="3065" name="Рисунок 3064">
          <a:extLst>
            <a:ext uri="{FF2B5EF4-FFF2-40B4-BE49-F238E27FC236}">
              <a16:creationId xmlns:a16="http://schemas.microsoft.com/office/drawing/2014/main" id="{004A2894-8B4A-41F9-8D25-98B08B1622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18978804"/>
          <a:ext cx="1397000" cy="909159"/>
        </a:xfrm>
        <a:prstGeom prst="rect">
          <a:avLst/>
        </a:prstGeom>
      </xdr:spPr>
    </xdr:pic>
    <xdr:clientData/>
  </xdr:twoCellAnchor>
  <xdr:twoCellAnchor editAs="oneCell">
    <xdr:from>
      <xdr:col>8</xdr:col>
      <xdr:colOff>207386</xdr:colOff>
      <xdr:row>462</xdr:row>
      <xdr:rowOff>23813</xdr:rowOff>
    </xdr:from>
    <xdr:to>
      <xdr:col>8</xdr:col>
      <xdr:colOff>1516640</xdr:colOff>
      <xdr:row>462</xdr:row>
      <xdr:rowOff>1166813</xdr:rowOff>
    </xdr:to>
    <xdr:pic>
      <xdr:nvPicPr>
        <xdr:cNvPr id="3067" name="Рисунок 3066">
          <a:extLst>
            <a:ext uri="{FF2B5EF4-FFF2-40B4-BE49-F238E27FC236}">
              <a16:creationId xmlns:a16="http://schemas.microsoft.com/office/drawing/2014/main" id="{123EBFDC-1469-471A-9C92-B6927B0728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8686" y="419933438"/>
          <a:ext cx="130925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207386</xdr:colOff>
      <xdr:row>463</xdr:row>
      <xdr:rowOff>23813</xdr:rowOff>
    </xdr:from>
    <xdr:to>
      <xdr:col>8</xdr:col>
      <xdr:colOff>1516640</xdr:colOff>
      <xdr:row>463</xdr:row>
      <xdr:rowOff>1166813</xdr:rowOff>
    </xdr:to>
    <xdr:pic>
      <xdr:nvPicPr>
        <xdr:cNvPr id="3069" name="Рисунок 3068">
          <a:extLst>
            <a:ext uri="{FF2B5EF4-FFF2-40B4-BE49-F238E27FC236}">
              <a16:creationId xmlns:a16="http://schemas.microsoft.com/office/drawing/2014/main" id="{C7E443B0-AA67-4EFD-9C34-4EEA917B22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8686" y="421124063"/>
          <a:ext cx="130925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464</xdr:row>
      <xdr:rowOff>21828</xdr:rowOff>
    </xdr:from>
    <xdr:to>
      <xdr:col>8</xdr:col>
      <xdr:colOff>1560513</xdr:colOff>
      <xdr:row>464</xdr:row>
      <xdr:rowOff>1064034</xdr:rowOff>
    </xdr:to>
    <xdr:pic>
      <xdr:nvPicPr>
        <xdr:cNvPr id="3071" name="Рисунок 3070">
          <a:extLst>
            <a:ext uri="{FF2B5EF4-FFF2-40B4-BE49-F238E27FC236}">
              <a16:creationId xmlns:a16="http://schemas.microsoft.com/office/drawing/2014/main" id="{0F476ECC-021D-4E8A-9537-C9C6921568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22312703"/>
          <a:ext cx="1397000" cy="104220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465</xdr:row>
      <xdr:rowOff>23217</xdr:rowOff>
    </xdr:from>
    <xdr:to>
      <xdr:col>8</xdr:col>
      <xdr:colOff>1560513</xdr:colOff>
      <xdr:row>465</xdr:row>
      <xdr:rowOff>910201</xdr:rowOff>
    </xdr:to>
    <xdr:pic>
      <xdr:nvPicPr>
        <xdr:cNvPr id="3073" name="Рисунок 3072">
          <a:extLst>
            <a:ext uri="{FF2B5EF4-FFF2-40B4-BE49-F238E27FC236}">
              <a16:creationId xmlns:a16="http://schemas.microsoft.com/office/drawing/2014/main" id="{86F44A74-A710-49BD-83FE-2B3059F665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23399942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466</xdr:row>
      <xdr:rowOff>23316</xdr:rowOff>
    </xdr:from>
    <xdr:to>
      <xdr:col>8</xdr:col>
      <xdr:colOff>1560513</xdr:colOff>
      <xdr:row>466</xdr:row>
      <xdr:rowOff>976824</xdr:rowOff>
    </xdr:to>
    <xdr:pic>
      <xdr:nvPicPr>
        <xdr:cNvPr id="3075" name="Рисунок 3074">
          <a:extLst>
            <a:ext uri="{FF2B5EF4-FFF2-40B4-BE49-F238E27FC236}">
              <a16:creationId xmlns:a16="http://schemas.microsoft.com/office/drawing/2014/main" id="{08C0CC8F-58B1-432A-AAA5-A5B1F57CD1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24333491"/>
          <a:ext cx="1397000" cy="95350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467</xdr:row>
      <xdr:rowOff>21729</xdr:rowOff>
    </xdr:from>
    <xdr:to>
      <xdr:col>8</xdr:col>
      <xdr:colOff>1560513</xdr:colOff>
      <xdr:row>467</xdr:row>
      <xdr:rowOff>997412</xdr:rowOff>
    </xdr:to>
    <xdr:pic>
      <xdr:nvPicPr>
        <xdr:cNvPr id="3077" name="Рисунок 3076">
          <a:extLst>
            <a:ext uri="{FF2B5EF4-FFF2-40B4-BE49-F238E27FC236}">
              <a16:creationId xmlns:a16="http://schemas.microsoft.com/office/drawing/2014/main" id="{34763AD4-C3DD-42C6-8AF5-5FDBEAE631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25332029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468</xdr:row>
      <xdr:rowOff>21580</xdr:rowOff>
    </xdr:from>
    <xdr:to>
      <xdr:col>8</xdr:col>
      <xdr:colOff>1560513</xdr:colOff>
      <xdr:row>468</xdr:row>
      <xdr:rowOff>864215</xdr:rowOff>
    </xdr:to>
    <xdr:pic>
      <xdr:nvPicPr>
        <xdr:cNvPr id="3079" name="Рисунок 3078">
          <a:extLst>
            <a:ext uri="{FF2B5EF4-FFF2-40B4-BE49-F238E27FC236}">
              <a16:creationId xmlns:a16="http://schemas.microsoft.com/office/drawing/2014/main" id="{FEBC3A1A-B99F-4A3F-A8AA-55024CC4D5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26351055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469</xdr:row>
      <xdr:rowOff>24805</xdr:rowOff>
    </xdr:from>
    <xdr:to>
      <xdr:col>8</xdr:col>
      <xdr:colOff>1560513</xdr:colOff>
      <xdr:row>469</xdr:row>
      <xdr:rowOff>889615</xdr:rowOff>
    </xdr:to>
    <xdr:pic>
      <xdr:nvPicPr>
        <xdr:cNvPr id="3081" name="Рисунок 3080">
          <a:extLst>
            <a:ext uri="{FF2B5EF4-FFF2-40B4-BE49-F238E27FC236}">
              <a16:creationId xmlns:a16="http://schemas.microsoft.com/office/drawing/2014/main" id="{780F8652-2318-4CB8-A515-AB276A31CA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27240105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470</xdr:row>
      <xdr:rowOff>23366</xdr:rowOff>
    </xdr:from>
    <xdr:to>
      <xdr:col>8</xdr:col>
      <xdr:colOff>1560513</xdr:colOff>
      <xdr:row>470</xdr:row>
      <xdr:rowOff>1043398</xdr:rowOff>
    </xdr:to>
    <xdr:pic>
      <xdr:nvPicPr>
        <xdr:cNvPr id="3083" name="Рисунок 3082">
          <a:extLst>
            <a:ext uri="{FF2B5EF4-FFF2-40B4-BE49-F238E27FC236}">
              <a16:creationId xmlns:a16="http://schemas.microsoft.com/office/drawing/2014/main" id="{996B79D7-552C-4770-80F2-C92AABBE74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28153066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471</xdr:row>
      <xdr:rowOff>24805</xdr:rowOff>
    </xdr:from>
    <xdr:to>
      <xdr:col>8</xdr:col>
      <xdr:colOff>1560513</xdr:colOff>
      <xdr:row>471</xdr:row>
      <xdr:rowOff>889615</xdr:rowOff>
    </xdr:to>
    <xdr:pic>
      <xdr:nvPicPr>
        <xdr:cNvPr id="3085" name="Рисунок 3084">
          <a:extLst>
            <a:ext uri="{FF2B5EF4-FFF2-40B4-BE49-F238E27FC236}">
              <a16:creationId xmlns:a16="http://schemas.microsoft.com/office/drawing/2014/main" id="{E064EC9D-EACD-4D63-B51D-9056031BDD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29221305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472</xdr:row>
      <xdr:rowOff>21382</xdr:rowOff>
    </xdr:from>
    <xdr:to>
      <xdr:col>8</xdr:col>
      <xdr:colOff>1560513</xdr:colOff>
      <xdr:row>472</xdr:row>
      <xdr:rowOff>664445</xdr:rowOff>
    </xdr:to>
    <xdr:pic>
      <xdr:nvPicPr>
        <xdr:cNvPr id="3087" name="Рисунок 3086">
          <a:extLst>
            <a:ext uri="{FF2B5EF4-FFF2-40B4-BE49-F238E27FC236}">
              <a16:creationId xmlns:a16="http://schemas.microsoft.com/office/drawing/2014/main" id="{BEC234A3-906C-4300-816A-79C88C0327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3013228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473</xdr:row>
      <xdr:rowOff>24805</xdr:rowOff>
    </xdr:from>
    <xdr:to>
      <xdr:col>8</xdr:col>
      <xdr:colOff>1560513</xdr:colOff>
      <xdr:row>473</xdr:row>
      <xdr:rowOff>889615</xdr:rowOff>
    </xdr:to>
    <xdr:pic>
      <xdr:nvPicPr>
        <xdr:cNvPr id="3089" name="Рисунок 3088">
          <a:extLst>
            <a:ext uri="{FF2B5EF4-FFF2-40B4-BE49-F238E27FC236}">
              <a16:creationId xmlns:a16="http://schemas.microsoft.com/office/drawing/2014/main" id="{4C02E583-9091-49A9-9BBC-FF30A0F172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30821505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474</xdr:row>
      <xdr:rowOff>24557</xdr:rowOff>
    </xdr:from>
    <xdr:to>
      <xdr:col>8</xdr:col>
      <xdr:colOff>1560513</xdr:colOff>
      <xdr:row>474</xdr:row>
      <xdr:rowOff>689795</xdr:rowOff>
    </xdr:to>
    <xdr:pic>
      <xdr:nvPicPr>
        <xdr:cNvPr id="3091" name="Рисунок 3090">
          <a:extLst>
            <a:ext uri="{FF2B5EF4-FFF2-40B4-BE49-F238E27FC236}">
              <a16:creationId xmlns:a16="http://schemas.microsoft.com/office/drawing/2014/main" id="{F069DCF7-66C7-4DAC-9200-2029DC85C9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3173565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475</xdr:row>
      <xdr:rowOff>21580</xdr:rowOff>
    </xdr:from>
    <xdr:to>
      <xdr:col>8</xdr:col>
      <xdr:colOff>1560513</xdr:colOff>
      <xdr:row>475</xdr:row>
      <xdr:rowOff>864215</xdr:rowOff>
    </xdr:to>
    <xdr:pic>
      <xdr:nvPicPr>
        <xdr:cNvPr id="3093" name="Рисунок 3092">
          <a:extLst>
            <a:ext uri="{FF2B5EF4-FFF2-40B4-BE49-F238E27FC236}">
              <a16:creationId xmlns:a16="http://schemas.microsoft.com/office/drawing/2014/main" id="{DA4FBC21-4200-40EA-95BB-F2E8AAD07A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32447055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476</xdr:row>
      <xdr:rowOff>21382</xdr:rowOff>
    </xdr:from>
    <xdr:to>
      <xdr:col>8</xdr:col>
      <xdr:colOff>1560513</xdr:colOff>
      <xdr:row>476</xdr:row>
      <xdr:rowOff>664445</xdr:rowOff>
    </xdr:to>
    <xdr:pic>
      <xdr:nvPicPr>
        <xdr:cNvPr id="3095" name="Рисунок 3094">
          <a:extLst>
            <a:ext uri="{FF2B5EF4-FFF2-40B4-BE49-F238E27FC236}">
              <a16:creationId xmlns:a16="http://schemas.microsoft.com/office/drawing/2014/main" id="{69D2DA01-E155-4EBD-AFD4-B61DFA6124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3333268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477</xdr:row>
      <xdr:rowOff>21382</xdr:rowOff>
    </xdr:from>
    <xdr:to>
      <xdr:col>8</xdr:col>
      <xdr:colOff>1560513</xdr:colOff>
      <xdr:row>477</xdr:row>
      <xdr:rowOff>664445</xdr:rowOff>
    </xdr:to>
    <xdr:pic>
      <xdr:nvPicPr>
        <xdr:cNvPr id="3097" name="Рисунок 3096">
          <a:extLst>
            <a:ext uri="{FF2B5EF4-FFF2-40B4-BE49-F238E27FC236}">
              <a16:creationId xmlns:a16="http://schemas.microsoft.com/office/drawing/2014/main" id="{EB42ABE4-B30E-4CF9-BABE-64CB9260DF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3401848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478</xdr:row>
      <xdr:rowOff>21530</xdr:rowOff>
    </xdr:from>
    <xdr:to>
      <xdr:col>8</xdr:col>
      <xdr:colOff>1560513</xdr:colOff>
      <xdr:row>478</xdr:row>
      <xdr:rowOff>797641</xdr:rowOff>
    </xdr:to>
    <xdr:pic>
      <xdr:nvPicPr>
        <xdr:cNvPr id="3099" name="Рисунок 3098">
          <a:extLst>
            <a:ext uri="{FF2B5EF4-FFF2-40B4-BE49-F238E27FC236}">
              <a16:creationId xmlns:a16="http://schemas.microsoft.com/office/drawing/2014/main" id="{32FE6098-F8B7-445B-9D51-A2CAF4436D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34704430"/>
          <a:ext cx="1397000" cy="77611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479</xdr:row>
      <xdr:rowOff>21382</xdr:rowOff>
    </xdr:from>
    <xdr:to>
      <xdr:col>8</xdr:col>
      <xdr:colOff>1560513</xdr:colOff>
      <xdr:row>479</xdr:row>
      <xdr:rowOff>664445</xdr:rowOff>
    </xdr:to>
    <xdr:pic>
      <xdr:nvPicPr>
        <xdr:cNvPr id="3101" name="Рисунок 3100">
          <a:extLst>
            <a:ext uri="{FF2B5EF4-FFF2-40B4-BE49-F238E27FC236}">
              <a16:creationId xmlns:a16="http://schemas.microsoft.com/office/drawing/2014/main" id="{F48B03D6-3719-412D-B4C1-F54F206F24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3552343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480</xdr:row>
      <xdr:rowOff>21382</xdr:rowOff>
    </xdr:from>
    <xdr:to>
      <xdr:col>8</xdr:col>
      <xdr:colOff>1560513</xdr:colOff>
      <xdr:row>480</xdr:row>
      <xdr:rowOff>664445</xdr:rowOff>
    </xdr:to>
    <xdr:pic>
      <xdr:nvPicPr>
        <xdr:cNvPr id="3103" name="Рисунок 3102">
          <a:extLst>
            <a:ext uri="{FF2B5EF4-FFF2-40B4-BE49-F238E27FC236}">
              <a16:creationId xmlns:a16="http://schemas.microsoft.com/office/drawing/2014/main" id="{5D54589C-0C56-42FF-A78E-F067649DCB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3620923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481</xdr:row>
      <xdr:rowOff>21530</xdr:rowOff>
    </xdr:from>
    <xdr:to>
      <xdr:col>8</xdr:col>
      <xdr:colOff>1560513</xdr:colOff>
      <xdr:row>481</xdr:row>
      <xdr:rowOff>797641</xdr:rowOff>
    </xdr:to>
    <xdr:pic>
      <xdr:nvPicPr>
        <xdr:cNvPr id="3105" name="Рисунок 3104">
          <a:extLst>
            <a:ext uri="{FF2B5EF4-FFF2-40B4-BE49-F238E27FC236}">
              <a16:creationId xmlns:a16="http://schemas.microsoft.com/office/drawing/2014/main" id="{CFB0924C-7FDD-48A7-A460-112930D61F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36895180"/>
          <a:ext cx="1397000" cy="77611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482</xdr:row>
      <xdr:rowOff>21580</xdr:rowOff>
    </xdr:from>
    <xdr:to>
      <xdr:col>8</xdr:col>
      <xdr:colOff>1560513</xdr:colOff>
      <xdr:row>482</xdr:row>
      <xdr:rowOff>864215</xdr:rowOff>
    </xdr:to>
    <xdr:pic>
      <xdr:nvPicPr>
        <xdr:cNvPr id="3107" name="Рисунок 3106">
          <a:extLst>
            <a:ext uri="{FF2B5EF4-FFF2-40B4-BE49-F238E27FC236}">
              <a16:creationId xmlns:a16="http://schemas.microsoft.com/office/drawing/2014/main" id="{6665124B-FEE3-4823-B076-BF77252C4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37714380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483</xdr:row>
      <xdr:rowOff>24705</xdr:rowOff>
    </xdr:from>
    <xdr:to>
      <xdr:col>8</xdr:col>
      <xdr:colOff>1560513</xdr:colOff>
      <xdr:row>483</xdr:row>
      <xdr:rowOff>822991</xdr:rowOff>
    </xdr:to>
    <xdr:pic>
      <xdr:nvPicPr>
        <xdr:cNvPr id="3109" name="Рисунок 3108">
          <a:extLst>
            <a:ext uri="{FF2B5EF4-FFF2-40B4-BE49-F238E27FC236}">
              <a16:creationId xmlns:a16="http://schemas.microsoft.com/office/drawing/2014/main" id="{F08A5155-1CAE-43C6-AA36-4B16D5DDC5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38603330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484</xdr:row>
      <xdr:rowOff>23217</xdr:rowOff>
    </xdr:from>
    <xdr:to>
      <xdr:col>8</xdr:col>
      <xdr:colOff>1560513</xdr:colOff>
      <xdr:row>484</xdr:row>
      <xdr:rowOff>910201</xdr:rowOff>
    </xdr:to>
    <xdr:pic>
      <xdr:nvPicPr>
        <xdr:cNvPr id="3111" name="Рисунок 3110">
          <a:extLst>
            <a:ext uri="{FF2B5EF4-FFF2-40B4-BE49-F238E27FC236}">
              <a16:creationId xmlns:a16="http://schemas.microsoft.com/office/drawing/2014/main" id="{0121921B-5AC4-4E36-8BB5-4273A2132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39449567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485</xdr:row>
      <xdr:rowOff>21679</xdr:rowOff>
    </xdr:from>
    <xdr:to>
      <xdr:col>8</xdr:col>
      <xdr:colOff>1560513</xdr:colOff>
      <xdr:row>485</xdr:row>
      <xdr:rowOff>930838</xdr:rowOff>
    </xdr:to>
    <xdr:pic>
      <xdr:nvPicPr>
        <xdr:cNvPr id="3113" name="Рисунок 3112">
          <a:extLst>
            <a:ext uri="{FF2B5EF4-FFF2-40B4-BE49-F238E27FC236}">
              <a16:creationId xmlns:a16="http://schemas.microsoft.com/office/drawing/2014/main" id="{65E4A58E-0A91-46BE-9783-D45C8FB11B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40381479"/>
          <a:ext cx="1397000" cy="90915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486</xdr:row>
      <xdr:rowOff>24954</xdr:rowOff>
    </xdr:from>
    <xdr:to>
      <xdr:col>8</xdr:col>
      <xdr:colOff>1560513</xdr:colOff>
      <xdr:row>486</xdr:row>
      <xdr:rowOff>1022811</xdr:rowOff>
    </xdr:to>
    <xdr:pic>
      <xdr:nvPicPr>
        <xdr:cNvPr id="3115" name="Рисунок 3114">
          <a:extLst>
            <a:ext uri="{FF2B5EF4-FFF2-40B4-BE49-F238E27FC236}">
              <a16:creationId xmlns:a16="http://schemas.microsoft.com/office/drawing/2014/main" id="{7EF6A10F-A400-4D1C-BDE9-828229697F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41337254"/>
          <a:ext cx="1397000" cy="99785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487</xdr:row>
      <xdr:rowOff>24705</xdr:rowOff>
    </xdr:from>
    <xdr:to>
      <xdr:col>8</xdr:col>
      <xdr:colOff>1560513</xdr:colOff>
      <xdr:row>487</xdr:row>
      <xdr:rowOff>822991</xdr:rowOff>
    </xdr:to>
    <xdr:pic>
      <xdr:nvPicPr>
        <xdr:cNvPr id="3117" name="Рисунок 3116">
          <a:extLst>
            <a:ext uri="{FF2B5EF4-FFF2-40B4-BE49-F238E27FC236}">
              <a16:creationId xmlns:a16="http://schemas.microsoft.com/office/drawing/2014/main" id="{EA65BE77-CD3B-4D13-82CB-E6B030F3FE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42384755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488</xdr:row>
      <xdr:rowOff>24805</xdr:rowOff>
    </xdr:from>
    <xdr:to>
      <xdr:col>8</xdr:col>
      <xdr:colOff>1560513</xdr:colOff>
      <xdr:row>488</xdr:row>
      <xdr:rowOff>889615</xdr:rowOff>
    </xdr:to>
    <xdr:pic>
      <xdr:nvPicPr>
        <xdr:cNvPr id="3119" name="Рисунок 3118">
          <a:extLst>
            <a:ext uri="{FF2B5EF4-FFF2-40B4-BE49-F238E27FC236}">
              <a16:creationId xmlns:a16="http://schemas.microsoft.com/office/drawing/2014/main" id="{D1565EE7-23FB-446E-BE01-EAC3F6CCD5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43232580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489</xdr:row>
      <xdr:rowOff>21530</xdr:rowOff>
    </xdr:from>
    <xdr:to>
      <xdr:col>8</xdr:col>
      <xdr:colOff>1560513</xdr:colOff>
      <xdr:row>489</xdr:row>
      <xdr:rowOff>797641</xdr:rowOff>
    </xdr:to>
    <xdr:pic>
      <xdr:nvPicPr>
        <xdr:cNvPr id="3121" name="Рисунок 3120">
          <a:extLst>
            <a:ext uri="{FF2B5EF4-FFF2-40B4-BE49-F238E27FC236}">
              <a16:creationId xmlns:a16="http://schemas.microsoft.com/office/drawing/2014/main" id="{377E2067-FAB1-43A1-9BD2-BF16D3686B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44143705"/>
          <a:ext cx="1397000" cy="77611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490</xdr:row>
      <xdr:rowOff>24954</xdr:rowOff>
    </xdr:from>
    <xdr:to>
      <xdr:col>8</xdr:col>
      <xdr:colOff>1560513</xdr:colOff>
      <xdr:row>490</xdr:row>
      <xdr:rowOff>1022811</xdr:rowOff>
    </xdr:to>
    <xdr:pic>
      <xdr:nvPicPr>
        <xdr:cNvPr id="3123" name="Рисунок 3122">
          <a:extLst>
            <a:ext uri="{FF2B5EF4-FFF2-40B4-BE49-F238E27FC236}">
              <a16:creationId xmlns:a16="http://schemas.microsoft.com/office/drawing/2014/main" id="{6000D027-8D45-4471-AB23-5C45FA25F6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44966279"/>
          <a:ext cx="1397000" cy="99785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491</xdr:row>
      <xdr:rowOff>23316</xdr:rowOff>
    </xdr:from>
    <xdr:to>
      <xdr:col>8</xdr:col>
      <xdr:colOff>1560513</xdr:colOff>
      <xdr:row>491</xdr:row>
      <xdr:rowOff>976824</xdr:rowOff>
    </xdr:to>
    <xdr:pic>
      <xdr:nvPicPr>
        <xdr:cNvPr id="3125" name="Рисунок 3124">
          <a:extLst>
            <a:ext uri="{FF2B5EF4-FFF2-40B4-BE49-F238E27FC236}">
              <a16:creationId xmlns:a16="http://schemas.microsoft.com/office/drawing/2014/main" id="{9EDEBC55-0082-4AA4-8F9E-A2DE65BC10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46012391"/>
          <a:ext cx="1397000" cy="95350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492</xdr:row>
      <xdr:rowOff>23068</xdr:rowOff>
    </xdr:from>
    <xdr:to>
      <xdr:col>8</xdr:col>
      <xdr:colOff>1560513</xdr:colOff>
      <xdr:row>492</xdr:row>
      <xdr:rowOff>777005</xdr:rowOff>
    </xdr:to>
    <xdr:pic>
      <xdr:nvPicPr>
        <xdr:cNvPr id="3127" name="Рисунок 3126">
          <a:extLst>
            <a:ext uri="{FF2B5EF4-FFF2-40B4-BE49-F238E27FC236}">
              <a16:creationId xmlns:a16="http://schemas.microsoft.com/office/drawing/2014/main" id="{AAF7DA6B-0772-40FC-94CE-FFECF39A25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47012268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493</xdr:row>
      <xdr:rowOff>24805</xdr:rowOff>
    </xdr:from>
    <xdr:to>
      <xdr:col>8</xdr:col>
      <xdr:colOff>1560513</xdr:colOff>
      <xdr:row>493</xdr:row>
      <xdr:rowOff>889615</xdr:rowOff>
    </xdr:to>
    <xdr:pic>
      <xdr:nvPicPr>
        <xdr:cNvPr id="3129" name="Рисунок 3128">
          <a:extLst>
            <a:ext uri="{FF2B5EF4-FFF2-40B4-BE49-F238E27FC236}">
              <a16:creationId xmlns:a16="http://schemas.microsoft.com/office/drawing/2014/main" id="{5518C6BF-8BF5-482C-99B0-3ADF1F9238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47814105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494</xdr:row>
      <xdr:rowOff>24656</xdr:rowOff>
    </xdr:from>
    <xdr:to>
      <xdr:col>8</xdr:col>
      <xdr:colOff>1560513</xdr:colOff>
      <xdr:row>494</xdr:row>
      <xdr:rowOff>756418</xdr:rowOff>
    </xdr:to>
    <xdr:pic>
      <xdr:nvPicPr>
        <xdr:cNvPr id="3131" name="Рисунок 3130">
          <a:extLst>
            <a:ext uri="{FF2B5EF4-FFF2-40B4-BE49-F238E27FC236}">
              <a16:creationId xmlns:a16="http://schemas.microsoft.com/office/drawing/2014/main" id="{E10D384D-B805-4A37-BB0C-C094E244C9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48728356"/>
          <a:ext cx="1397000" cy="73176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495</xdr:row>
      <xdr:rowOff>21382</xdr:rowOff>
    </xdr:from>
    <xdr:to>
      <xdr:col>8</xdr:col>
      <xdr:colOff>1560513</xdr:colOff>
      <xdr:row>495</xdr:row>
      <xdr:rowOff>664445</xdr:rowOff>
    </xdr:to>
    <xdr:pic>
      <xdr:nvPicPr>
        <xdr:cNvPr id="3133" name="Рисунок 3132">
          <a:extLst>
            <a:ext uri="{FF2B5EF4-FFF2-40B4-BE49-F238E27FC236}">
              <a16:creationId xmlns:a16="http://schemas.microsoft.com/office/drawing/2014/main" id="{B4C79AD0-10BC-4CD2-92CA-53C5124F24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4950613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496</xdr:row>
      <xdr:rowOff>23217</xdr:rowOff>
    </xdr:from>
    <xdr:to>
      <xdr:col>8</xdr:col>
      <xdr:colOff>1560513</xdr:colOff>
      <xdr:row>496</xdr:row>
      <xdr:rowOff>910201</xdr:rowOff>
    </xdr:to>
    <xdr:pic>
      <xdr:nvPicPr>
        <xdr:cNvPr id="3135" name="Рисунок 3134">
          <a:extLst>
            <a:ext uri="{FF2B5EF4-FFF2-40B4-BE49-F238E27FC236}">
              <a16:creationId xmlns:a16="http://schemas.microsoft.com/office/drawing/2014/main" id="{CDE10674-A1E2-40D2-9FA4-2039F93F50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50193767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497</xdr:row>
      <xdr:rowOff>23217</xdr:rowOff>
    </xdr:from>
    <xdr:to>
      <xdr:col>8</xdr:col>
      <xdr:colOff>1560513</xdr:colOff>
      <xdr:row>497</xdr:row>
      <xdr:rowOff>910201</xdr:rowOff>
    </xdr:to>
    <xdr:pic>
      <xdr:nvPicPr>
        <xdr:cNvPr id="3137" name="Рисунок 3136">
          <a:extLst>
            <a:ext uri="{FF2B5EF4-FFF2-40B4-BE49-F238E27FC236}">
              <a16:creationId xmlns:a16="http://schemas.microsoft.com/office/drawing/2014/main" id="{3485EAD5-B49F-463E-875F-4770AEE1BE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51127217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498</xdr:row>
      <xdr:rowOff>23316</xdr:rowOff>
    </xdr:from>
    <xdr:to>
      <xdr:col>8</xdr:col>
      <xdr:colOff>1560513</xdr:colOff>
      <xdr:row>498</xdr:row>
      <xdr:rowOff>976824</xdr:rowOff>
    </xdr:to>
    <xdr:pic>
      <xdr:nvPicPr>
        <xdr:cNvPr id="3139" name="Рисунок 3138">
          <a:extLst>
            <a:ext uri="{FF2B5EF4-FFF2-40B4-BE49-F238E27FC236}">
              <a16:creationId xmlns:a16="http://schemas.microsoft.com/office/drawing/2014/main" id="{C9D72DDD-09AC-41E3-BE5B-C3CCD1B47F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52060766"/>
          <a:ext cx="1397000" cy="95350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499</xdr:row>
      <xdr:rowOff>21530</xdr:rowOff>
    </xdr:from>
    <xdr:to>
      <xdr:col>8</xdr:col>
      <xdr:colOff>1560513</xdr:colOff>
      <xdr:row>499</xdr:row>
      <xdr:rowOff>797641</xdr:rowOff>
    </xdr:to>
    <xdr:pic>
      <xdr:nvPicPr>
        <xdr:cNvPr id="3141" name="Рисунок 3140">
          <a:extLst>
            <a:ext uri="{FF2B5EF4-FFF2-40B4-BE49-F238E27FC236}">
              <a16:creationId xmlns:a16="http://schemas.microsoft.com/office/drawing/2014/main" id="{93B357F7-B5B5-4690-8C33-C93DA202C1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53059105"/>
          <a:ext cx="1397000" cy="77611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500</xdr:row>
      <xdr:rowOff>23168</xdr:rowOff>
    </xdr:from>
    <xdr:to>
      <xdr:col>8</xdr:col>
      <xdr:colOff>1560513</xdr:colOff>
      <xdr:row>500</xdr:row>
      <xdr:rowOff>843628</xdr:rowOff>
    </xdr:to>
    <xdr:pic>
      <xdr:nvPicPr>
        <xdr:cNvPr id="3143" name="Рисунок 3142">
          <a:extLst>
            <a:ext uri="{FF2B5EF4-FFF2-40B4-BE49-F238E27FC236}">
              <a16:creationId xmlns:a16="http://schemas.microsoft.com/office/drawing/2014/main" id="{DAA93643-7E75-4539-B8FB-0644F7B639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53879893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450934</xdr:colOff>
      <xdr:row>501</xdr:row>
      <xdr:rowOff>23813</xdr:rowOff>
    </xdr:from>
    <xdr:to>
      <xdr:col>8</xdr:col>
      <xdr:colOff>1273092</xdr:colOff>
      <xdr:row>501</xdr:row>
      <xdr:rowOff>1166813</xdr:rowOff>
    </xdr:to>
    <xdr:pic>
      <xdr:nvPicPr>
        <xdr:cNvPr id="3145" name="Рисунок 3144">
          <a:extLst>
            <a:ext uri="{FF2B5EF4-FFF2-40B4-BE49-F238E27FC236}">
              <a16:creationId xmlns:a16="http://schemas.microsoft.com/office/drawing/2014/main" id="{86B930DD-9133-4933-B618-9957A5A6D2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2234" y="454747313"/>
          <a:ext cx="82215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502</xdr:row>
      <xdr:rowOff>21729</xdr:rowOff>
    </xdr:from>
    <xdr:to>
      <xdr:col>8</xdr:col>
      <xdr:colOff>1560513</xdr:colOff>
      <xdr:row>502</xdr:row>
      <xdr:rowOff>997412</xdr:rowOff>
    </xdr:to>
    <xdr:pic>
      <xdr:nvPicPr>
        <xdr:cNvPr id="3147" name="Рисунок 3146">
          <a:extLst>
            <a:ext uri="{FF2B5EF4-FFF2-40B4-BE49-F238E27FC236}">
              <a16:creationId xmlns:a16="http://schemas.microsoft.com/office/drawing/2014/main" id="{EAA49746-692E-4A37-94CE-3275824C3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55935854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503</xdr:row>
      <xdr:rowOff>21729</xdr:rowOff>
    </xdr:from>
    <xdr:to>
      <xdr:col>8</xdr:col>
      <xdr:colOff>1560513</xdr:colOff>
      <xdr:row>503</xdr:row>
      <xdr:rowOff>997412</xdr:rowOff>
    </xdr:to>
    <xdr:pic>
      <xdr:nvPicPr>
        <xdr:cNvPr id="3149" name="Рисунок 3148">
          <a:extLst>
            <a:ext uri="{FF2B5EF4-FFF2-40B4-BE49-F238E27FC236}">
              <a16:creationId xmlns:a16="http://schemas.microsoft.com/office/drawing/2014/main" id="{59D2D27F-C9AB-4C07-BEFD-5D4D467B08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56955029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504</xdr:row>
      <xdr:rowOff>23813</xdr:rowOff>
    </xdr:from>
    <xdr:to>
      <xdr:col>8</xdr:col>
      <xdr:colOff>1433513</xdr:colOff>
      <xdr:row>504</xdr:row>
      <xdr:rowOff>1166813</xdr:rowOff>
    </xdr:to>
    <xdr:pic>
      <xdr:nvPicPr>
        <xdr:cNvPr id="3151" name="Рисунок 3150">
          <a:extLst>
            <a:ext uri="{FF2B5EF4-FFF2-40B4-BE49-F238E27FC236}">
              <a16:creationId xmlns:a16="http://schemas.microsoft.com/office/drawing/2014/main" id="{796547A8-1EC3-4211-8217-456C5212AF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45797628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505</xdr:row>
      <xdr:rowOff>21382</xdr:rowOff>
    </xdr:from>
    <xdr:to>
      <xdr:col>8</xdr:col>
      <xdr:colOff>1560513</xdr:colOff>
      <xdr:row>505</xdr:row>
      <xdr:rowOff>664445</xdr:rowOff>
    </xdr:to>
    <xdr:pic>
      <xdr:nvPicPr>
        <xdr:cNvPr id="3153" name="Рисунок 3152">
          <a:extLst>
            <a:ext uri="{FF2B5EF4-FFF2-40B4-BE49-F238E27FC236}">
              <a16:creationId xmlns:a16="http://schemas.microsoft.com/office/drawing/2014/main" id="{1694FDD6-BF15-4C48-993E-09AC2E2B8A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5916448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506</xdr:row>
      <xdr:rowOff>24557</xdr:rowOff>
    </xdr:from>
    <xdr:to>
      <xdr:col>8</xdr:col>
      <xdr:colOff>1560513</xdr:colOff>
      <xdr:row>506</xdr:row>
      <xdr:rowOff>689795</xdr:rowOff>
    </xdr:to>
    <xdr:pic>
      <xdr:nvPicPr>
        <xdr:cNvPr id="3155" name="Рисунок 3154">
          <a:extLst>
            <a:ext uri="{FF2B5EF4-FFF2-40B4-BE49-F238E27FC236}">
              <a16:creationId xmlns:a16="http://schemas.microsoft.com/office/drawing/2014/main" id="{A38F2A49-5646-4874-B12F-B5606A170E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5985345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230354</xdr:colOff>
      <xdr:row>507</xdr:row>
      <xdr:rowOff>23813</xdr:rowOff>
    </xdr:from>
    <xdr:to>
      <xdr:col>8</xdr:col>
      <xdr:colOff>1493670</xdr:colOff>
      <xdr:row>507</xdr:row>
      <xdr:rowOff>1166813</xdr:rowOff>
    </xdr:to>
    <xdr:pic>
      <xdr:nvPicPr>
        <xdr:cNvPr id="3157" name="Рисунок 3156">
          <a:extLst>
            <a:ext uri="{FF2B5EF4-FFF2-40B4-BE49-F238E27FC236}">
              <a16:creationId xmlns:a16="http://schemas.microsoft.com/office/drawing/2014/main" id="{9E7EC910-AECF-4BB0-8F61-19F66A182A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1654" y="460567088"/>
          <a:ext cx="1263316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195263</xdr:colOff>
      <xdr:row>508</xdr:row>
      <xdr:rowOff>23813</xdr:rowOff>
    </xdr:from>
    <xdr:to>
      <xdr:col>8</xdr:col>
      <xdr:colOff>1528763</xdr:colOff>
      <xdr:row>508</xdr:row>
      <xdr:rowOff>1166813</xdr:rowOff>
    </xdr:to>
    <xdr:pic>
      <xdr:nvPicPr>
        <xdr:cNvPr id="3159" name="Рисунок 3158">
          <a:extLst>
            <a:ext uri="{FF2B5EF4-FFF2-40B4-BE49-F238E27FC236}">
              <a16:creationId xmlns:a16="http://schemas.microsoft.com/office/drawing/2014/main" id="{037EF981-3618-47B3-8C7B-20C70A7F4F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6563" y="461757713"/>
          <a:ext cx="13335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387377</xdr:colOff>
      <xdr:row>509</xdr:row>
      <xdr:rowOff>23813</xdr:rowOff>
    </xdr:from>
    <xdr:to>
      <xdr:col>8</xdr:col>
      <xdr:colOff>1336648</xdr:colOff>
      <xdr:row>509</xdr:row>
      <xdr:rowOff>1166813</xdr:rowOff>
    </xdr:to>
    <xdr:pic>
      <xdr:nvPicPr>
        <xdr:cNvPr id="3161" name="Рисунок 3160">
          <a:extLst>
            <a:ext uri="{FF2B5EF4-FFF2-40B4-BE49-F238E27FC236}">
              <a16:creationId xmlns:a16="http://schemas.microsoft.com/office/drawing/2014/main" id="{CAA01147-7758-48C1-A154-33C88E8FC5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8677" y="462948338"/>
          <a:ext cx="949271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376691</xdr:colOff>
      <xdr:row>510</xdr:row>
      <xdr:rowOff>23813</xdr:rowOff>
    </xdr:from>
    <xdr:to>
      <xdr:col>8</xdr:col>
      <xdr:colOff>1347334</xdr:colOff>
      <xdr:row>510</xdr:row>
      <xdr:rowOff>1166813</xdr:rowOff>
    </xdr:to>
    <xdr:pic>
      <xdr:nvPicPr>
        <xdr:cNvPr id="3163" name="Рисунок 3162">
          <a:extLst>
            <a:ext uri="{FF2B5EF4-FFF2-40B4-BE49-F238E27FC236}">
              <a16:creationId xmlns:a16="http://schemas.microsoft.com/office/drawing/2014/main" id="{AC0E498C-48C8-4306-81B1-A960E0B412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7991" y="464138963"/>
          <a:ext cx="970643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511</xdr:row>
      <xdr:rowOff>23813</xdr:rowOff>
    </xdr:from>
    <xdr:to>
      <xdr:col>8</xdr:col>
      <xdr:colOff>1504950</xdr:colOff>
      <xdr:row>511</xdr:row>
      <xdr:rowOff>1166813</xdr:rowOff>
    </xdr:to>
    <xdr:pic>
      <xdr:nvPicPr>
        <xdr:cNvPr id="3165" name="Рисунок 3164">
          <a:extLst>
            <a:ext uri="{FF2B5EF4-FFF2-40B4-BE49-F238E27FC236}">
              <a16:creationId xmlns:a16="http://schemas.microsoft.com/office/drawing/2014/main" id="{0CFE2437-9C29-4017-82B3-346754BA73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465329588"/>
          <a:ext cx="128587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251767</xdr:colOff>
      <xdr:row>512</xdr:row>
      <xdr:rowOff>23813</xdr:rowOff>
    </xdr:from>
    <xdr:to>
      <xdr:col>8</xdr:col>
      <xdr:colOff>1472258</xdr:colOff>
      <xdr:row>512</xdr:row>
      <xdr:rowOff>1166813</xdr:rowOff>
    </xdr:to>
    <xdr:pic>
      <xdr:nvPicPr>
        <xdr:cNvPr id="3167" name="Рисунок 3166">
          <a:extLst>
            <a:ext uri="{FF2B5EF4-FFF2-40B4-BE49-F238E27FC236}">
              <a16:creationId xmlns:a16="http://schemas.microsoft.com/office/drawing/2014/main" id="{E2C1BD66-6856-40CA-BEE0-3E1AC19D2E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3067" y="466520213"/>
          <a:ext cx="1220491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281294</xdr:colOff>
      <xdr:row>513</xdr:row>
      <xdr:rowOff>23813</xdr:rowOff>
    </xdr:from>
    <xdr:to>
      <xdr:col>8</xdr:col>
      <xdr:colOff>1442730</xdr:colOff>
      <xdr:row>513</xdr:row>
      <xdr:rowOff>1166813</xdr:rowOff>
    </xdr:to>
    <xdr:pic>
      <xdr:nvPicPr>
        <xdr:cNvPr id="3169" name="Рисунок 3168">
          <a:extLst>
            <a:ext uri="{FF2B5EF4-FFF2-40B4-BE49-F238E27FC236}">
              <a16:creationId xmlns:a16="http://schemas.microsoft.com/office/drawing/2014/main" id="{1696ACBE-4466-4D85-9E63-68B594E026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2594" y="467710838"/>
          <a:ext cx="1161436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271775</xdr:colOff>
      <xdr:row>514</xdr:row>
      <xdr:rowOff>23813</xdr:rowOff>
    </xdr:from>
    <xdr:to>
      <xdr:col>8</xdr:col>
      <xdr:colOff>1452250</xdr:colOff>
      <xdr:row>514</xdr:row>
      <xdr:rowOff>1166813</xdr:rowOff>
    </xdr:to>
    <xdr:pic>
      <xdr:nvPicPr>
        <xdr:cNvPr id="3171" name="Рисунок 3170">
          <a:extLst>
            <a:ext uri="{FF2B5EF4-FFF2-40B4-BE49-F238E27FC236}">
              <a16:creationId xmlns:a16="http://schemas.microsoft.com/office/drawing/2014/main" id="{467AD17D-1BFB-4835-8AD4-B515F850FE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3075" y="468901463"/>
          <a:ext cx="118047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182683</xdr:colOff>
      <xdr:row>515</xdr:row>
      <xdr:rowOff>23813</xdr:rowOff>
    </xdr:from>
    <xdr:to>
      <xdr:col>8</xdr:col>
      <xdr:colOff>1541343</xdr:colOff>
      <xdr:row>515</xdr:row>
      <xdr:rowOff>1166813</xdr:rowOff>
    </xdr:to>
    <xdr:pic>
      <xdr:nvPicPr>
        <xdr:cNvPr id="3173" name="Рисунок 3172">
          <a:extLst>
            <a:ext uri="{FF2B5EF4-FFF2-40B4-BE49-F238E27FC236}">
              <a16:creationId xmlns:a16="http://schemas.microsoft.com/office/drawing/2014/main" id="{D4E3B046-4E66-4E6B-9B52-E19977AAA8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983" y="470092088"/>
          <a:ext cx="135866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516</xdr:row>
      <xdr:rowOff>25102</xdr:rowOff>
    </xdr:from>
    <xdr:to>
      <xdr:col>8</xdr:col>
      <xdr:colOff>1560513</xdr:colOff>
      <xdr:row>516</xdr:row>
      <xdr:rowOff>1156007</xdr:rowOff>
    </xdr:to>
    <xdr:pic>
      <xdr:nvPicPr>
        <xdr:cNvPr id="3175" name="Рисунок 3174">
          <a:extLst>
            <a:ext uri="{FF2B5EF4-FFF2-40B4-BE49-F238E27FC236}">
              <a16:creationId xmlns:a16="http://schemas.microsoft.com/office/drawing/2014/main" id="{3BC2D49D-B7A4-4B20-AC96-0853A7B52D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71284002"/>
          <a:ext cx="1397000" cy="1130905"/>
        </a:xfrm>
        <a:prstGeom prst="rect">
          <a:avLst/>
        </a:prstGeom>
      </xdr:spPr>
    </xdr:pic>
    <xdr:clientData/>
  </xdr:twoCellAnchor>
  <xdr:twoCellAnchor editAs="oneCell">
    <xdr:from>
      <xdr:col>8</xdr:col>
      <xdr:colOff>182683</xdr:colOff>
      <xdr:row>517</xdr:row>
      <xdr:rowOff>23813</xdr:rowOff>
    </xdr:from>
    <xdr:to>
      <xdr:col>8</xdr:col>
      <xdr:colOff>1541343</xdr:colOff>
      <xdr:row>517</xdr:row>
      <xdr:rowOff>1166813</xdr:rowOff>
    </xdr:to>
    <xdr:pic>
      <xdr:nvPicPr>
        <xdr:cNvPr id="3177" name="Рисунок 3176">
          <a:extLst>
            <a:ext uri="{FF2B5EF4-FFF2-40B4-BE49-F238E27FC236}">
              <a16:creationId xmlns:a16="http://schemas.microsoft.com/office/drawing/2014/main" id="{306365B0-AA4E-4515-A1F3-C827090E93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983" y="472463813"/>
          <a:ext cx="135866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518</xdr:row>
      <xdr:rowOff>23813</xdr:rowOff>
    </xdr:from>
    <xdr:to>
      <xdr:col>8</xdr:col>
      <xdr:colOff>1433513</xdr:colOff>
      <xdr:row>518</xdr:row>
      <xdr:rowOff>1166813</xdr:rowOff>
    </xdr:to>
    <xdr:pic>
      <xdr:nvPicPr>
        <xdr:cNvPr id="3179" name="Рисунок 3178">
          <a:extLst>
            <a:ext uri="{FF2B5EF4-FFF2-40B4-BE49-F238E27FC236}">
              <a16:creationId xmlns:a16="http://schemas.microsoft.com/office/drawing/2014/main" id="{B314155F-BA9A-48F5-9DC0-07AFD1EB90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47365443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519</xdr:row>
      <xdr:rowOff>23813</xdr:rowOff>
    </xdr:from>
    <xdr:to>
      <xdr:col>8</xdr:col>
      <xdr:colOff>1433513</xdr:colOff>
      <xdr:row>519</xdr:row>
      <xdr:rowOff>1166813</xdr:rowOff>
    </xdr:to>
    <xdr:pic>
      <xdr:nvPicPr>
        <xdr:cNvPr id="3181" name="Рисунок 3180">
          <a:extLst>
            <a:ext uri="{FF2B5EF4-FFF2-40B4-BE49-F238E27FC236}">
              <a16:creationId xmlns:a16="http://schemas.microsoft.com/office/drawing/2014/main" id="{38633427-52E6-44E2-8B96-5444449972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4748450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299442</xdr:colOff>
      <xdr:row>520</xdr:row>
      <xdr:rowOff>23813</xdr:rowOff>
    </xdr:from>
    <xdr:to>
      <xdr:col>8</xdr:col>
      <xdr:colOff>1424583</xdr:colOff>
      <xdr:row>520</xdr:row>
      <xdr:rowOff>1166813</xdr:rowOff>
    </xdr:to>
    <xdr:pic>
      <xdr:nvPicPr>
        <xdr:cNvPr id="3183" name="Рисунок 3182">
          <a:extLst>
            <a:ext uri="{FF2B5EF4-FFF2-40B4-BE49-F238E27FC236}">
              <a16:creationId xmlns:a16="http://schemas.microsoft.com/office/drawing/2014/main" id="{F3E490B2-30E1-4CD5-BE94-28934D93EC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742" y="476035688"/>
          <a:ext cx="1125141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521</xdr:row>
      <xdr:rowOff>23813</xdr:rowOff>
    </xdr:from>
    <xdr:to>
      <xdr:col>8</xdr:col>
      <xdr:colOff>1433513</xdr:colOff>
      <xdr:row>521</xdr:row>
      <xdr:rowOff>1166813</xdr:rowOff>
    </xdr:to>
    <xdr:pic>
      <xdr:nvPicPr>
        <xdr:cNvPr id="3185" name="Рисунок 3184">
          <a:extLst>
            <a:ext uri="{FF2B5EF4-FFF2-40B4-BE49-F238E27FC236}">
              <a16:creationId xmlns:a16="http://schemas.microsoft.com/office/drawing/2014/main" id="{7681DAAD-740C-4975-9347-2F7D8210ED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4772263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522</xdr:row>
      <xdr:rowOff>23813</xdr:rowOff>
    </xdr:from>
    <xdr:to>
      <xdr:col>8</xdr:col>
      <xdr:colOff>1433513</xdr:colOff>
      <xdr:row>522</xdr:row>
      <xdr:rowOff>1166813</xdr:rowOff>
    </xdr:to>
    <xdr:pic>
      <xdr:nvPicPr>
        <xdr:cNvPr id="3187" name="Рисунок 3186">
          <a:extLst>
            <a:ext uri="{FF2B5EF4-FFF2-40B4-BE49-F238E27FC236}">
              <a16:creationId xmlns:a16="http://schemas.microsoft.com/office/drawing/2014/main" id="{A1C480E0-79D0-4AC8-8AAE-E75F93EC62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47841693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299442</xdr:colOff>
      <xdr:row>523</xdr:row>
      <xdr:rowOff>23813</xdr:rowOff>
    </xdr:from>
    <xdr:to>
      <xdr:col>8</xdr:col>
      <xdr:colOff>1424583</xdr:colOff>
      <xdr:row>523</xdr:row>
      <xdr:rowOff>1166813</xdr:rowOff>
    </xdr:to>
    <xdr:pic>
      <xdr:nvPicPr>
        <xdr:cNvPr id="3189" name="Рисунок 3188">
          <a:extLst>
            <a:ext uri="{FF2B5EF4-FFF2-40B4-BE49-F238E27FC236}">
              <a16:creationId xmlns:a16="http://schemas.microsoft.com/office/drawing/2014/main" id="{6B00BB52-6C4C-40BF-AEE5-D403C26271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742" y="479607563"/>
          <a:ext cx="1125141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524</xdr:row>
      <xdr:rowOff>23813</xdr:rowOff>
    </xdr:from>
    <xdr:to>
      <xdr:col>8</xdr:col>
      <xdr:colOff>1433513</xdr:colOff>
      <xdr:row>524</xdr:row>
      <xdr:rowOff>1166813</xdr:rowOff>
    </xdr:to>
    <xdr:pic>
      <xdr:nvPicPr>
        <xdr:cNvPr id="3191" name="Рисунок 3190">
          <a:extLst>
            <a:ext uri="{FF2B5EF4-FFF2-40B4-BE49-F238E27FC236}">
              <a16:creationId xmlns:a16="http://schemas.microsoft.com/office/drawing/2014/main" id="{58FB5817-C811-496D-B00B-9CE288EFF7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48079818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525</xdr:row>
      <xdr:rowOff>23813</xdr:rowOff>
    </xdr:from>
    <xdr:to>
      <xdr:col>8</xdr:col>
      <xdr:colOff>1433513</xdr:colOff>
      <xdr:row>525</xdr:row>
      <xdr:rowOff>1166813</xdr:rowOff>
    </xdr:to>
    <xdr:pic>
      <xdr:nvPicPr>
        <xdr:cNvPr id="3193" name="Рисунок 3192">
          <a:extLst>
            <a:ext uri="{FF2B5EF4-FFF2-40B4-BE49-F238E27FC236}">
              <a16:creationId xmlns:a16="http://schemas.microsoft.com/office/drawing/2014/main" id="{012B6E37-7717-40E8-8EB7-A3F4046320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4819888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299442</xdr:colOff>
      <xdr:row>526</xdr:row>
      <xdr:rowOff>23813</xdr:rowOff>
    </xdr:from>
    <xdr:to>
      <xdr:col>8</xdr:col>
      <xdr:colOff>1424583</xdr:colOff>
      <xdr:row>526</xdr:row>
      <xdr:rowOff>1166813</xdr:rowOff>
    </xdr:to>
    <xdr:pic>
      <xdr:nvPicPr>
        <xdr:cNvPr id="3195" name="Рисунок 3194">
          <a:extLst>
            <a:ext uri="{FF2B5EF4-FFF2-40B4-BE49-F238E27FC236}">
              <a16:creationId xmlns:a16="http://schemas.microsoft.com/office/drawing/2014/main" id="{80C2FA13-7BE8-4EE8-8C0F-708CE691B3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742" y="483179438"/>
          <a:ext cx="1125141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527</xdr:row>
      <xdr:rowOff>23813</xdr:rowOff>
    </xdr:from>
    <xdr:to>
      <xdr:col>8</xdr:col>
      <xdr:colOff>1433513</xdr:colOff>
      <xdr:row>527</xdr:row>
      <xdr:rowOff>1166813</xdr:rowOff>
    </xdr:to>
    <xdr:pic>
      <xdr:nvPicPr>
        <xdr:cNvPr id="3197" name="Рисунок 3196">
          <a:extLst>
            <a:ext uri="{FF2B5EF4-FFF2-40B4-BE49-F238E27FC236}">
              <a16:creationId xmlns:a16="http://schemas.microsoft.com/office/drawing/2014/main" id="{76773BB3-B8F5-40C7-A6B6-B14D23DBC0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4843700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528</xdr:row>
      <xdr:rowOff>23813</xdr:rowOff>
    </xdr:from>
    <xdr:to>
      <xdr:col>8</xdr:col>
      <xdr:colOff>1433513</xdr:colOff>
      <xdr:row>528</xdr:row>
      <xdr:rowOff>1166813</xdr:rowOff>
    </xdr:to>
    <xdr:pic>
      <xdr:nvPicPr>
        <xdr:cNvPr id="3199" name="Рисунок 3198">
          <a:extLst>
            <a:ext uri="{FF2B5EF4-FFF2-40B4-BE49-F238E27FC236}">
              <a16:creationId xmlns:a16="http://schemas.microsoft.com/office/drawing/2014/main" id="{36D7D089-6C53-4114-A0E0-826732913F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48556068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529</xdr:row>
      <xdr:rowOff>23217</xdr:rowOff>
    </xdr:from>
    <xdr:to>
      <xdr:col>8</xdr:col>
      <xdr:colOff>1560513</xdr:colOff>
      <xdr:row>529</xdr:row>
      <xdr:rowOff>910201</xdr:rowOff>
    </xdr:to>
    <xdr:pic>
      <xdr:nvPicPr>
        <xdr:cNvPr id="3201" name="Рисунок 3200">
          <a:extLst>
            <a:ext uri="{FF2B5EF4-FFF2-40B4-BE49-F238E27FC236}">
              <a16:creationId xmlns:a16="http://schemas.microsoft.com/office/drawing/2014/main" id="{375E90C0-59D7-441E-9EE6-0970AE33BF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86750717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530</xdr:row>
      <xdr:rowOff>23217</xdr:rowOff>
    </xdr:from>
    <xdr:to>
      <xdr:col>8</xdr:col>
      <xdr:colOff>1560513</xdr:colOff>
      <xdr:row>530</xdr:row>
      <xdr:rowOff>910201</xdr:rowOff>
    </xdr:to>
    <xdr:pic>
      <xdr:nvPicPr>
        <xdr:cNvPr id="3203" name="Рисунок 3202">
          <a:extLst>
            <a:ext uri="{FF2B5EF4-FFF2-40B4-BE49-F238E27FC236}">
              <a16:creationId xmlns:a16="http://schemas.microsoft.com/office/drawing/2014/main" id="{6B0CB975-5A50-4075-82FC-D5AC03B17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87684167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459728</xdr:colOff>
      <xdr:row>531</xdr:row>
      <xdr:rowOff>23813</xdr:rowOff>
    </xdr:from>
    <xdr:to>
      <xdr:col>8</xdr:col>
      <xdr:colOff>1264298</xdr:colOff>
      <xdr:row>531</xdr:row>
      <xdr:rowOff>1166813</xdr:rowOff>
    </xdr:to>
    <xdr:pic>
      <xdr:nvPicPr>
        <xdr:cNvPr id="3205" name="Рисунок 3204">
          <a:extLst>
            <a:ext uri="{FF2B5EF4-FFF2-40B4-BE49-F238E27FC236}">
              <a16:creationId xmlns:a16="http://schemas.microsoft.com/office/drawing/2014/main" id="{BA1C6207-5B32-4274-B8FA-CDD52D4FAF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1028" y="488618213"/>
          <a:ext cx="80457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459728</xdr:colOff>
      <xdr:row>532</xdr:row>
      <xdr:rowOff>23813</xdr:rowOff>
    </xdr:from>
    <xdr:to>
      <xdr:col>8</xdr:col>
      <xdr:colOff>1264298</xdr:colOff>
      <xdr:row>532</xdr:row>
      <xdr:rowOff>1166813</xdr:rowOff>
    </xdr:to>
    <xdr:pic>
      <xdr:nvPicPr>
        <xdr:cNvPr id="3207" name="Рисунок 3206">
          <a:extLst>
            <a:ext uri="{FF2B5EF4-FFF2-40B4-BE49-F238E27FC236}">
              <a16:creationId xmlns:a16="http://schemas.microsoft.com/office/drawing/2014/main" id="{40F55382-60F9-4A04-8D98-ED4CD5386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1028" y="489808838"/>
          <a:ext cx="80457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478986</xdr:colOff>
      <xdr:row>533</xdr:row>
      <xdr:rowOff>23813</xdr:rowOff>
    </xdr:from>
    <xdr:to>
      <xdr:col>8</xdr:col>
      <xdr:colOff>1245039</xdr:colOff>
      <xdr:row>533</xdr:row>
      <xdr:rowOff>1166813</xdr:rowOff>
    </xdr:to>
    <xdr:pic>
      <xdr:nvPicPr>
        <xdr:cNvPr id="3209" name="Рисунок 3208">
          <a:extLst>
            <a:ext uri="{FF2B5EF4-FFF2-40B4-BE49-F238E27FC236}">
              <a16:creationId xmlns:a16="http://schemas.microsoft.com/office/drawing/2014/main" id="{868D3FDE-959A-43B9-988E-23E6A60D02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0286" y="490999463"/>
          <a:ext cx="766053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455182</xdr:colOff>
      <xdr:row>534</xdr:row>
      <xdr:rowOff>23813</xdr:rowOff>
    </xdr:from>
    <xdr:to>
      <xdr:col>8</xdr:col>
      <xdr:colOff>1268843</xdr:colOff>
      <xdr:row>534</xdr:row>
      <xdr:rowOff>1166813</xdr:rowOff>
    </xdr:to>
    <xdr:pic>
      <xdr:nvPicPr>
        <xdr:cNvPr id="3211" name="Рисунок 3210">
          <a:extLst>
            <a:ext uri="{FF2B5EF4-FFF2-40B4-BE49-F238E27FC236}">
              <a16:creationId xmlns:a16="http://schemas.microsoft.com/office/drawing/2014/main" id="{7E35A320-A85F-451E-81EA-0F91CB2C2D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6482" y="492190088"/>
          <a:ext cx="813661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517472</xdr:colOff>
      <xdr:row>535</xdr:row>
      <xdr:rowOff>23813</xdr:rowOff>
    </xdr:from>
    <xdr:to>
      <xdr:col>8</xdr:col>
      <xdr:colOff>1206553</xdr:colOff>
      <xdr:row>535</xdr:row>
      <xdr:rowOff>1166813</xdr:rowOff>
    </xdr:to>
    <xdr:pic>
      <xdr:nvPicPr>
        <xdr:cNvPr id="3213" name="Рисунок 3212">
          <a:extLst>
            <a:ext uri="{FF2B5EF4-FFF2-40B4-BE49-F238E27FC236}">
              <a16:creationId xmlns:a16="http://schemas.microsoft.com/office/drawing/2014/main" id="{F3C9CFC2-553A-491F-82DA-3465B69D6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8772" y="493380713"/>
          <a:ext cx="689081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498331</xdr:colOff>
      <xdr:row>536</xdr:row>
      <xdr:rowOff>23813</xdr:rowOff>
    </xdr:from>
    <xdr:to>
      <xdr:col>8</xdr:col>
      <xdr:colOff>1225695</xdr:colOff>
      <xdr:row>536</xdr:row>
      <xdr:rowOff>1166813</xdr:rowOff>
    </xdr:to>
    <xdr:pic>
      <xdr:nvPicPr>
        <xdr:cNvPr id="3215" name="Рисунок 3214">
          <a:extLst>
            <a:ext uri="{FF2B5EF4-FFF2-40B4-BE49-F238E27FC236}">
              <a16:creationId xmlns:a16="http://schemas.microsoft.com/office/drawing/2014/main" id="{96736F9E-7930-4567-AD1F-C2F218C0B1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9631" y="494571338"/>
          <a:ext cx="72736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488909</xdr:colOff>
      <xdr:row>537</xdr:row>
      <xdr:rowOff>23813</xdr:rowOff>
    </xdr:from>
    <xdr:to>
      <xdr:col>8</xdr:col>
      <xdr:colOff>1235116</xdr:colOff>
      <xdr:row>537</xdr:row>
      <xdr:rowOff>1166813</xdr:rowOff>
    </xdr:to>
    <xdr:pic>
      <xdr:nvPicPr>
        <xdr:cNvPr id="3217" name="Рисунок 3216">
          <a:extLst>
            <a:ext uri="{FF2B5EF4-FFF2-40B4-BE49-F238E27FC236}">
              <a16:creationId xmlns:a16="http://schemas.microsoft.com/office/drawing/2014/main" id="{B5D25FFE-D83A-492D-B3F9-9C3BF003F9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09" y="495761963"/>
          <a:ext cx="746207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476938</xdr:colOff>
      <xdr:row>538</xdr:row>
      <xdr:rowOff>23813</xdr:rowOff>
    </xdr:from>
    <xdr:to>
      <xdr:col>8</xdr:col>
      <xdr:colOff>1247088</xdr:colOff>
      <xdr:row>538</xdr:row>
      <xdr:rowOff>1166813</xdr:rowOff>
    </xdr:to>
    <xdr:pic>
      <xdr:nvPicPr>
        <xdr:cNvPr id="3219" name="Рисунок 3218">
          <a:extLst>
            <a:ext uri="{FF2B5EF4-FFF2-40B4-BE49-F238E27FC236}">
              <a16:creationId xmlns:a16="http://schemas.microsoft.com/office/drawing/2014/main" id="{5B8B63F1-63DA-47A3-B5E0-0FAA269C1D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8238" y="496952588"/>
          <a:ext cx="77015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368800</xdr:colOff>
      <xdr:row>539</xdr:row>
      <xdr:rowOff>23813</xdr:rowOff>
    </xdr:from>
    <xdr:to>
      <xdr:col>8</xdr:col>
      <xdr:colOff>1355225</xdr:colOff>
      <xdr:row>539</xdr:row>
      <xdr:rowOff>1166813</xdr:rowOff>
    </xdr:to>
    <xdr:pic>
      <xdr:nvPicPr>
        <xdr:cNvPr id="3221" name="Рисунок 3220">
          <a:extLst>
            <a:ext uri="{FF2B5EF4-FFF2-40B4-BE49-F238E27FC236}">
              <a16:creationId xmlns:a16="http://schemas.microsoft.com/office/drawing/2014/main" id="{37FA4DFE-E075-4926-B5F4-036D02DD3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0100" y="498143213"/>
          <a:ext cx="98642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425594</xdr:colOff>
      <xdr:row>540</xdr:row>
      <xdr:rowOff>23813</xdr:rowOff>
    </xdr:from>
    <xdr:to>
      <xdr:col>8</xdr:col>
      <xdr:colOff>1298430</xdr:colOff>
      <xdr:row>540</xdr:row>
      <xdr:rowOff>1166813</xdr:rowOff>
    </xdr:to>
    <xdr:pic>
      <xdr:nvPicPr>
        <xdr:cNvPr id="3223" name="Рисунок 3222">
          <a:extLst>
            <a:ext uri="{FF2B5EF4-FFF2-40B4-BE49-F238E27FC236}">
              <a16:creationId xmlns:a16="http://schemas.microsoft.com/office/drawing/2014/main" id="{528442AD-4BD5-4081-8DE7-41FCFF08A0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6894" y="499333838"/>
          <a:ext cx="872836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378730</xdr:colOff>
      <xdr:row>541</xdr:row>
      <xdr:rowOff>23813</xdr:rowOff>
    </xdr:from>
    <xdr:to>
      <xdr:col>8</xdr:col>
      <xdr:colOff>1345294</xdr:colOff>
      <xdr:row>541</xdr:row>
      <xdr:rowOff>1166813</xdr:rowOff>
    </xdr:to>
    <xdr:pic>
      <xdr:nvPicPr>
        <xdr:cNvPr id="3225" name="Рисунок 3224">
          <a:extLst>
            <a:ext uri="{FF2B5EF4-FFF2-40B4-BE49-F238E27FC236}">
              <a16:creationId xmlns:a16="http://schemas.microsoft.com/office/drawing/2014/main" id="{E889286B-9C65-43E0-8FCA-4F7FEDC03D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0030" y="500524463"/>
          <a:ext cx="96656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503759</xdr:colOff>
      <xdr:row>542</xdr:row>
      <xdr:rowOff>23813</xdr:rowOff>
    </xdr:from>
    <xdr:to>
      <xdr:col>8</xdr:col>
      <xdr:colOff>1220266</xdr:colOff>
      <xdr:row>542</xdr:row>
      <xdr:rowOff>1166813</xdr:rowOff>
    </xdr:to>
    <xdr:pic>
      <xdr:nvPicPr>
        <xdr:cNvPr id="3227" name="Рисунок 3226">
          <a:extLst>
            <a:ext uri="{FF2B5EF4-FFF2-40B4-BE49-F238E27FC236}">
              <a16:creationId xmlns:a16="http://schemas.microsoft.com/office/drawing/2014/main" id="{ED554AB8-811E-4D5B-95D5-28DA528127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5059" y="501715088"/>
          <a:ext cx="716507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169618</xdr:colOff>
      <xdr:row>543</xdr:row>
      <xdr:rowOff>23813</xdr:rowOff>
    </xdr:from>
    <xdr:to>
      <xdr:col>8</xdr:col>
      <xdr:colOff>1554406</xdr:colOff>
      <xdr:row>543</xdr:row>
      <xdr:rowOff>1166813</xdr:rowOff>
    </xdr:to>
    <xdr:pic>
      <xdr:nvPicPr>
        <xdr:cNvPr id="3229" name="Рисунок 3228">
          <a:extLst>
            <a:ext uri="{FF2B5EF4-FFF2-40B4-BE49-F238E27FC236}">
              <a16:creationId xmlns:a16="http://schemas.microsoft.com/office/drawing/2014/main" id="{75DA5741-E890-4D89-B2A1-11677AE79F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918" y="502905713"/>
          <a:ext cx="138478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486966</xdr:colOff>
      <xdr:row>544</xdr:row>
      <xdr:rowOff>23813</xdr:rowOff>
    </xdr:from>
    <xdr:to>
      <xdr:col>8</xdr:col>
      <xdr:colOff>1237060</xdr:colOff>
      <xdr:row>544</xdr:row>
      <xdr:rowOff>1166813</xdr:rowOff>
    </xdr:to>
    <xdr:pic>
      <xdr:nvPicPr>
        <xdr:cNvPr id="3231" name="Рисунок 3230">
          <a:extLst>
            <a:ext uri="{FF2B5EF4-FFF2-40B4-BE49-F238E27FC236}">
              <a16:creationId xmlns:a16="http://schemas.microsoft.com/office/drawing/2014/main" id="{228F5104-D6C7-432A-8EF0-EAFBF8CC52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8266" y="504096338"/>
          <a:ext cx="75009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195263</xdr:colOff>
      <xdr:row>545</xdr:row>
      <xdr:rowOff>23813</xdr:rowOff>
    </xdr:from>
    <xdr:to>
      <xdr:col>8</xdr:col>
      <xdr:colOff>1528763</xdr:colOff>
      <xdr:row>545</xdr:row>
      <xdr:rowOff>1166813</xdr:rowOff>
    </xdr:to>
    <xdr:pic>
      <xdr:nvPicPr>
        <xdr:cNvPr id="3233" name="Рисунок 3232">
          <a:extLst>
            <a:ext uri="{FF2B5EF4-FFF2-40B4-BE49-F238E27FC236}">
              <a16:creationId xmlns:a16="http://schemas.microsoft.com/office/drawing/2014/main" id="{31230445-50F2-4017-A1AD-299580D2C5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6563" y="505286963"/>
          <a:ext cx="13335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271775</xdr:colOff>
      <xdr:row>546</xdr:row>
      <xdr:rowOff>23813</xdr:rowOff>
    </xdr:from>
    <xdr:to>
      <xdr:col>8</xdr:col>
      <xdr:colOff>1452250</xdr:colOff>
      <xdr:row>546</xdr:row>
      <xdr:rowOff>1166813</xdr:rowOff>
    </xdr:to>
    <xdr:pic>
      <xdr:nvPicPr>
        <xdr:cNvPr id="3235" name="Рисунок 3234">
          <a:extLst>
            <a:ext uri="{FF2B5EF4-FFF2-40B4-BE49-F238E27FC236}">
              <a16:creationId xmlns:a16="http://schemas.microsoft.com/office/drawing/2014/main" id="{6370E0AB-DFED-4886-8F51-45612F5AC8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3075" y="506477588"/>
          <a:ext cx="118047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547</xdr:row>
      <xdr:rowOff>21878</xdr:rowOff>
    </xdr:from>
    <xdr:to>
      <xdr:col>8</xdr:col>
      <xdr:colOff>1560513</xdr:colOff>
      <xdr:row>547</xdr:row>
      <xdr:rowOff>1130608</xdr:rowOff>
    </xdr:to>
    <xdr:pic>
      <xdr:nvPicPr>
        <xdr:cNvPr id="3237" name="Рисунок 3236">
          <a:extLst>
            <a:ext uri="{FF2B5EF4-FFF2-40B4-BE49-F238E27FC236}">
              <a16:creationId xmlns:a16="http://schemas.microsoft.com/office/drawing/2014/main" id="{4E6778A6-91D9-430F-988D-BED7717FDF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07666278"/>
          <a:ext cx="1397000" cy="1108730"/>
        </a:xfrm>
        <a:prstGeom prst="rect">
          <a:avLst/>
        </a:prstGeom>
      </xdr:spPr>
    </xdr:pic>
    <xdr:clientData/>
  </xdr:twoCellAnchor>
  <xdr:twoCellAnchor editAs="oneCell">
    <xdr:from>
      <xdr:col>8</xdr:col>
      <xdr:colOff>207386</xdr:colOff>
      <xdr:row>548</xdr:row>
      <xdr:rowOff>23813</xdr:rowOff>
    </xdr:from>
    <xdr:to>
      <xdr:col>8</xdr:col>
      <xdr:colOff>1516640</xdr:colOff>
      <xdr:row>548</xdr:row>
      <xdr:rowOff>1166813</xdr:rowOff>
    </xdr:to>
    <xdr:pic>
      <xdr:nvPicPr>
        <xdr:cNvPr id="3239" name="Рисунок 3238">
          <a:extLst>
            <a:ext uri="{FF2B5EF4-FFF2-40B4-BE49-F238E27FC236}">
              <a16:creationId xmlns:a16="http://schemas.microsoft.com/office/drawing/2014/main" id="{24123D35-669A-44CF-8D2D-95A47A4327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8686" y="508820738"/>
          <a:ext cx="130925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230354</xdr:colOff>
      <xdr:row>549</xdr:row>
      <xdr:rowOff>23813</xdr:rowOff>
    </xdr:from>
    <xdr:to>
      <xdr:col>8</xdr:col>
      <xdr:colOff>1493670</xdr:colOff>
      <xdr:row>549</xdr:row>
      <xdr:rowOff>1166813</xdr:rowOff>
    </xdr:to>
    <xdr:pic>
      <xdr:nvPicPr>
        <xdr:cNvPr id="3241" name="Рисунок 3240">
          <a:extLst>
            <a:ext uri="{FF2B5EF4-FFF2-40B4-BE49-F238E27FC236}">
              <a16:creationId xmlns:a16="http://schemas.microsoft.com/office/drawing/2014/main" id="{5E5B4EC4-225F-49F7-9A34-B3AB7166E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1654" y="510011363"/>
          <a:ext cx="1263316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195263</xdr:colOff>
      <xdr:row>550</xdr:row>
      <xdr:rowOff>23813</xdr:rowOff>
    </xdr:from>
    <xdr:to>
      <xdr:col>8</xdr:col>
      <xdr:colOff>1528763</xdr:colOff>
      <xdr:row>550</xdr:row>
      <xdr:rowOff>1166813</xdr:rowOff>
    </xdr:to>
    <xdr:pic>
      <xdr:nvPicPr>
        <xdr:cNvPr id="3243" name="Рисунок 3242">
          <a:extLst>
            <a:ext uri="{FF2B5EF4-FFF2-40B4-BE49-F238E27FC236}">
              <a16:creationId xmlns:a16="http://schemas.microsoft.com/office/drawing/2014/main" id="{3EA69119-0473-4D36-AA23-D4B5E61F3F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6563" y="511201988"/>
          <a:ext cx="13335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251767</xdr:colOff>
      <xdr:row>551</xdr:row>
      <xdr:rowOff>23813</xdr:rowOff>
    </xdr:from>
    <xdr:to>
      <xdr:col>8</xdr:col>
      <xdr:colOff>1472258</xdr:colOff>
      <xdr:row>551</xdr:row>
      <xdr:rowOff>1166813</xdr:rowOff>
    </xdr:to>
    <xdr:pic>
      <xdr:nvPicPr>
        <xdr:cNvPr id="3245" name="Рисунок 3244">
          <a:extLst>
            <a:ext uri="{FF2B5EF4-FFF2-40B4-BE49-F238E27FC236}">
              <a16:creationId xmlns:a16="http://schemas.microsoft.com/office/drawing/2014/main" id="{BE352A9B-AE31-4738-AD36-7215CE8C08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3067" y="512392613"/>
          <a:ext cx="1220491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182683</xdr:colOff>
      <xdr:row>552</xdr:row>
      <xdr:rowOff>23813</xdr:rowOff>
    </xdr:from>
    <xdr:to>
      <xdr:col>8</xdr:col>
      <xdr:colOff>1541343</xdr:colOff>
      <xdr:row>552</xdr:row>
      <xdr:rowOff>1166813</xdr:rowOff>
    </xdr:to>
    <xdr:pic>
      <xdr:nvPicPr>
        <xdr:cNvPr id="3247" name="Рисунок 3246">
          <a:extLst>
            <a:ext uri="{FF2B5EF4-FFF2-40B4-BE49-F238E27FC236}">
              <a16:creationId xmlns:a16="http://schemas.microsoft.com/office/drawing/2014/main" id="{C2DEE769-9961-4B54-9C68-D679C01647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983" y="513583238"/>
          <a:ext cx="135866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271775</xdr:colOff>
      <xdr:row>553</xdr:row>
      <xdr:rowOff>23813</xdr:rowOff>
    </xdr:from>
    <xdr:to>
      <xdr:col>8</xdr:col>
      <xdr:colOff>1452250</xdr:colOff>
      <xdr:row>553</xdr:row>
      <xdr:rowOff>1166813</xdr:rowOff>
    </xdr:to>
    <xdr:pic>
      <xdr:nvPicPr>
        <xdr:cNvPr id="3249" name="Рисунок 3248">
          <a:extLst>
            <a:ext uri="{FF2B5EF4-FFF2-40B4-BE49-F238E27FC236}">
              <a16:creationId xmlns:a16="http://schemas.microsoft.com/office/drawing/2014/main" id="{E5F7C47C-6B1B-455B-933F-764419E1D2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3075" y="514773863"/>
          <a:ext cx="118047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271775</xdr:colOff>
      <xdr:row>554</xdr:row>
      <xdr:rowOff>23813</xdr:rowOff>
    </xdr:from>
    <xdr:to>
      <xdr:col>8</xdr:col>
      <xdr:colOff>1452250</xdr:colOff>
      <xdr:row>554</xdr:row>
      <xdr:rowOff>1166813</xdr:rowOff>
    </xdr:to>
    <xdr:pic>
      <xdr:nvPicPr>
        <xdr:cNvPr id="3251" name="Рисунок 3250">
          <a:extLst>
            <a:ext uri="{FF2B5EF4-FFF2-40B4-BE49-F238E27FC236}">
              <a16:creationId xmlns:a16="http://schemas.microsoft.com/office/drawing/2014/main" id="{BDF37979-A2E4-43AD-B63A-C63C67B308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3075" y="515964488"/>
          <a:ext cx="118047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169618</xdr:colOff>
      <xdr:row>555</xdr:row>
      <xdr:rowOff>23813</xdr:rowOff>
    </xdr:from>
    <xdr:to>
      <xdr:col>8</xdr:col>
      <xdr:colOff>1554406</xdr:colOff>
      <xdr:row>555</xdr:row>
      <xdr:rowOff>1166813</xdr:rowOff>
    </xdr:to>
    <xdr:pic>
      <xdr:nvPicPr>
        <xdr:cNvPr id="3253" name="Рисунок 3252">
          <a:extLst>
            <a:ext uri="{FF2B5EF4-FFF2-40B4-BE49-F238E27FC236}">
              <a16:creationId xmlns:a16="http://schemas.microsoft.com/office/drawing/2014/main" id="{3E3BBFC7-A309-4345-9F48-AA0B6D0E1A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918" y="517155113"/>
          <a:ext cx="138478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271775</xdr:colOff>
      <xdr:row>556</xdr:row>
      <xdr:rowOff>23813</xdr:rowOff>
    </xdr:from>
    <xdr:to>
      <xdr:col>8</xdr:col>
      <xdr:colOff>1452250</xdr:colOff>
      <xdr:row>556</xdr:row>
      <xdr:rowOff>1166813</xdr:rowOff>
    </xdr:to>
    <xdr:pic>
      <xdr:nvPicPr>
        <xdr:cNvPr id="3255" name="Рисунок 3254">
          <a:extLst>
            <a:ext uri="{FF2B5EF4-FFF2-40B4-BE49-F238E27FC236}">
              <a16:creationId xmlns:a16="http://schemas.microsoft.com/office/drawing/2014/main" id="{21116489-9E8F-4799-B8F6-03064930AF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3075" y="518345738"/>
          <a:ext cx="118047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271775</xdr:colOff>
      <xdr:row>557</xdr:row>
      <xdr:rowOff>23813</xdr:rowOff>
    </xdr:from>
    <xdr:to>
      <xdr:col>8</xdr:col>
      <xdr:colOff>1452250</xdr:colOff>
      <xdr:row>557</xdr:row>
      <xdr:rowOff>1166813</xdr:rowOff>
    </xdr:to>
    <xdr:pic>
      <xdr:nvPicPr>
        <xdr:cNvPr id="3257" name="Рисунок 3256">
          <a:extLst>
            <a:ext uri="{FF2B5EF4-FFF2-40B4-BE49-F238E27FC236}">
              <a16:creationId xmlns:a16="http://schemas.microsoft.com/office/drawing/2014/main" id="{28E66292-D7D2-49A3-95D5-D054BEF181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3075" y="519536363"/>
          <a:ext cx="118047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169618</xdr:colOff>
      <xdr:row>558</xdr:row>
      <xdr:rowOff>23813</xdr:rowOff>
    </xdr:from>
    <xdr:to>
      <xdr:col>8</xdr:col>
      <xdr:colOff>1554406</xdr:colOff>
      <xdr:row>558</xdr:row>
      <xdr:rowOff>1166813</xdr:rowOff>
    </xdr:to>
    <xdr:pic>
      <xdr:nvPicPr>
        <xdr:cNvPr id="3259" name="Рисунок 3258">
          <a:extLst>
            <a:ext uri="{FF2B5EF4-FFF2-40B4-BE49-F238E27FC236}">
              <a16:creationId xmlns:a16="http://schemas.microsoft.com/office/drawing/2014/main" id="{52328EE8-242A-44AE-8C9E-D2273CF3E5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918" y="520726988"/>
          <a:ext cx="138478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559</xdr:row>
      <xdr:rowOff>21878</xdr:rowOff>
    </xdr:from>
    <xdr:to>
      <xdr:col>8</xdr:col>
      <xdr:colOff>1560513</xdr:colOff>
      <xdr:row>559</xdr:row>
      <xdr:rowOff>1130608</xdr:rowOff>
    </xdr:to>
    <xdr:pic>
      <xdr:nvPicPr>
        <xdr:cNvPr id="3261" name="Рисунок 3260">
          <a:extLst>
            <a:ext uri="{FF2B5EF4-FFF2-40B4-BE49-F238E27FC236}">
              <a16:creationId xmlns:a16="http://schemas.microsoft.com/office/drawing/2014/main" id="{2723B412-6E7F-4216-AC5C-8C96F1CDC9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21915678"/>
          <a:ext cx="1397000" cy="110873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560</xdr:row>
      <xdr:rowOff>23316</xdr:rowOff>
    </xdr:from>
    <xdr:to>
      <xdr:col>8</xdr:col>
      <xdr:colOff>1560513</xdr:colOff>
      <xdr:row>560</xdr:row>
      <xdr:rowOff>976824</xdr:rowOff>
    </xdr:to>
    <xdr:pic>
      <xdr:nvPicPr>
        <xdr:cNvPr id="3263" name="Рисунок 3262">
          <a:extLst>
            <a:ext uri="{FF2B5EF4-FFF2-40B4-BE49-F238E27FC236}">
              <a16:creationId xmlns:a16="http://schemas.microsoft.com/office/drawing/2014/main" id="{99C45C7D-74CA-49A9-9D2D-8DA43AB47A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23069641"/>
          <a:ext cx="1397000" cy="95350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561</xdr:row>
      <xdr:rowOff>23316</xdr:rowOff>
    </xdr:from>
    <xdr:to>
      <xdr:col>8</xdr:col>
      <xdr:colOff>1560513</xdr:colOff>
      <xdr:row>561</xdr:row>
      <xdr:rowOff>976824</xdr:rowOff>
    </xdr:to>
    <xdr:pic>
      <xdr:nvPicPr>
        <xdr:cNvPr id="3265" name="Рисунок 3264">
          <a:extLst>
            <a:ext uri="{FF2B5EF4-FFF2-40B4-BE49-F238E27FC236}">
              <a16:creationId xmlns:a16="http://schemas.microsoft.com/office/drawing/2014/main" id="{4E83F8AC-1697-4932-A195-BC69B095DF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24069766"/>
          <a:ext cx="1397000" cy="95350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562</xdr:row>
      <xdr:rowOff>23316</xdr:rowOff>
    </xdr:from>
    <xdr:to>
      <xdr:col>8</xdr:col>
      <xdr:colOff>1560513</xdr:colOff>
      <xdr:row>562</xdr:row>
      <xdr:rowOff>976824</xdr:rowOff>
    </xdr:to>
    <xdr:pic>
      <xdr:nvPicPr>
        <xdr:cNvPr id="3267" name="Рисунок 3266">
          <a:extLst>
            <a:ext uri="{FF2B5EF4-FFF2-40B4-BE49-F238E27FC236}">
              <a16:creationId xmlns:a16="http://schemas.microsoft.com/office/drawing/2014/main" id="{10CC6135-E262-40BD-8ADE-DB77428EE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25069891"/>
          <a:ext cx="1397000" cy="953508"/>
        </a:xfrm>
        <a:prstGeom prst="rect">
          <a:avLst/>
        </a:prstGeom>
      </xdr:spPr>
    </xdr:pic>
    <xdr:clientData/>
  </xdr:twoCellAnchor>
  <xdr:twoCellAnchor editAs="oneCell">
    <xdr:from>
      <xdr:col>8</xdr:col>
      <xdr:colOff>251767</xdr:colOff>
      <xdr:row>563</xdr:row>
      <xdr:rowOff>23813</xdr:rowOff>
    </xdr:from>
    <xdr:to>
      <xdr:col>8</xdr:col>
      <xdr:colOff>1472258</xdr:colOff>
      <xdr:row>563</xdr:row>
      <xdr:rowOff>1166813</xdr:rowOff>
    </xdr:to>
    <xdr:pic>
      <xdr:nvPicPr>
        <xdr:cNvPr id="3269" name="Рисунок 3268">
          <a:extLst>
            <a:ext uri="{FF2B5EF4-FFF2-40B4-BE49-F238E27FC236}">
              <a16:creationId xmlns:a16="http://schemas.microsoft.com/office/drawing/2014/main" id="{B7FEB3D4-8FDC-4577-B32B-1976F79A7A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3067" y="526070513"/>
          <a:ext cx="1220491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251767</xdr:colOff>
      <xdr:row>564</xdr:row>
      <xdr:rowOff>23813</xdr:rowOff>
    </xdr:from>
    <xdr:to>
      <xdr:col>8</xdr:col>
      <xdr:colOff>1472258</xdr:colOff>
      <xdr:row>564</xdr:row>
      <xdr:rowOff>1166813</xdr:rowOff>
    </xdr:to>
    <xdr:pic>
      <xdr:nvPicPr>
        <xdr:cNvPr id="3271" name="Рисунок 3270">
          <a:extLst>
            <a:ext uri="{FF2B5EF4-FFF2-40B4-BE49-F238E27FC236}">
              <a16:creationId xmlns:a16="http://schemas.microsoft.com/office/drawing/2014/main" id="{E1F2D8BF-2BF2-4472-B9E1-70ABE7FB57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3067" y="527261138"/>
          <a:ext cx="1220491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251767</xdr:colOff>
      <xdr:row>565</xdr:row>
      <xdr:rowOff>23813</xdr:rowOff>
    </xdr:from>
    <xdr:to>
      <xdr:col>8</xdr:col>
      <xdr:colOff>1472258</xdr:colOff>
      <xdr:row>565</xdr:row>
      <xdr:rowOff>1166813</xdr:rowOff>
    </xdr:to>
    <xdr:pic>
      <xdr:nvPicPr>
        <xdr:cNvPr id="3273" name="Рисунок 3272">
          <a:extLst>
            <a:ext uri="{FF2B5EF4-FFF2-40B4-BE49-F238E27FC236}">
              <a16:creationId xmlns:a16="http://schemas.microsoft.com/office/drawing/2014/main" id="{C27105A4-6170-47BF-94D1-E760F85F5C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3067" y="528451763"/>
          <a:ext cx="1220491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566</xdr:row>
      <xdr:rowOff>21729</xdr:rowOff>
    </xdr:from>
    <xdr:to>
      <xdr:col>8</xdr:col>
      <xdr:colOff>1560513</xdr:colOff>
      <xdr:row>566</xdr:row>
      <xdr:rowOff>997412</xdr:rowOff>
    </xdr:to>
    <xdr:pic>
      <xdr:nvPicPr>
        <xdr:cNvPr id="3275" name="Рисунок 3274">
          <a:extLst>
            <a:ext uri="{FF2B5EF4-FFF2-40B4-BE49-F238E27FC236}">
              <a16:creationId xmlns:a16="http://schemas.microsoft.com/office/drawing/2014/main" id="{A3C19447-BA7B-48D7-A014-BF14D76CF3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29640304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567</xdr:row>
      <xdr:rowOff>21729</xdr:rowOff>
    </xdr:from>
    <xdr:to>
      <xdr:col>8</xdr:col>
      <xdr:colOff>1560513</xdr:colOff>
      <xdr:row>567</xdr:row>
      <xdr:rowOff>997412</xdr:rowOff>
    </xdr:to>
    <xdr:pic>
      <xdr:nvPicPr>
        <xdr:cNvPr id="3277" name="Рисунок 3276">
          <a:extLst>
            <a:ext uri="{FF2B5EF4-FFF2-40B4-BE49-F238E27FC236}">
              <a16:creationId xmlns:a16="http://schemas.microsoft.com/office/drawing/2014/main" id="{DD87E9CA-5A45-4244-AFAC-8AF2716915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30659479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568</xdr:row>
      <xdr:rowOff>21729</xdr:rowOff>
    </xdr:from>
    <xdr:to>
      <xdr:col>8</xdr:col>
      <xdr:colOff>1560513</xdr:colOff>
      <xdr:row>568</xdr:row>
      <xdr:rowOff>997412</xdr:rowOff>
    </xdr:to>
    <xdr:pic>
      <xdr:nvPicPr>
        <xdr:cNvPr id="3279" name="Рисунок 3278">
          <a:extLst>
            <a:ext uri="{FF2B5EF4-FFF2-40B4-BE49-F238E27FC236}">
              <a16:creationId xmlns:a16="http://schemas.microsoft.com/office/drawing/2014/main" id="{A47ED989-6692-4A4D-B008-0A840499F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31678654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169618</xdr:colOff>
      <xdr:row>569</xdr:row>
      <xdr:rowOff>23813</xdr:rowOff>
    </xdr:from>
    <xdr:to>
      <xdr:col>8</xdr:col>
      <xdr:colOff>1554406</xdr:colOff>
      <xdr:row>569</xdr:row>
      <xdr:rowOff>1166813</xdr:rowOff>
    </xdr:to>
    <xdr:pic>
      <xdr:nvPicPr>
        <xdr:cNvPr id="3281" name="Рисунок 3280">
          <a:extLst>
            <a:ext uri="{FF2B5EF4-FFF2-40B4-BE49-F238E27FC236}">
              <a16:creationId xmlns:a16="http://schemas.microsoft.com/office/drawing/2014/main" id="{723E1F95-D88F-44F3-A1D1-B061DFA8B7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918" y="532699913"/>
          <a:ext cx="138478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169618</xdr:colOff>
      <xdr:row>570</xdr:row>
      <xdr:rowOff>23813</xdr:rowOff>
    </xdr:from>
    <xdr:to>
      <xdr:col>8</xdr:col>
      <xdr:colOff>1554406</xdr:colOff>
      <xdr:row>570</xdr:row>
      <xdr:rowOff>1166813</xdr:rowOff>
    </xdr:to>
    <xdr:pic>
      <xdr:nvPicPr>
        <xdr:cNvPr id="3283" name="Рисунок 3282">
          <a:extLst>
            <a:ext uri="{FF2B5EF4-FFF2-40B4-BE49-F238E27FC236}">
              <a16:creationId xmlns:a16="http://schemas.microsoft.com/office/drawing/2014/main" id="{BC46F0FA-1788-4214-ABAF-1E42A72AEE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918" y="533890538"/>
          <a:ext cx="138478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169618</xdr:colOff>
      <xdr:row>571</xdr:row>
      <xdr:rowOff>23813</xdr:rowOff>
    </xdr:from>
    <xdr:to>
      <xdr:col>8</xdr:col>
      <xdr:colOff>1554406</xdr:colOff>
      <xdr:row>571</xdr:row>
      <xdr:rowOff>1166813</xdr:rowOff>
    </xdr:to>
    <xdr:pic>
      <xdr:nvPicPr>
        <xdr:cNvPr id="3285" name="Рисунок 3284">
          <a:extLst>
            <a:ext uri="{FF2B5EF4-FFF2-40B4-BE49-F238E27FC236}">
              <a16:creationId xmlns:a16="http://schemas.microsoft.com/office/drawing/2014/main" id="{2900A672-FA27-46F4-A604-122DA980BA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918" y="535081163"/>
          <a:ext cx="138478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572</xdr:row>
      <xdr:rowOff>23813</xdr:rowOff>
    </xdr:from>
    <xdr:to>
      <xdr:col>8</xdr:col>
      <xdr:colOff>1433513</xdr:colOff>
      <xdr:row>572</xdr:row>
      <xdr:rowOff>1166813</xdr:rowOff>
    </xdr:to>
    <xdr:pic>
      <xdr:nvPicPr>
        <xdr:cNvPr id="3287" name="Рисунок 3286">
          <a:extLst>
            <a:ext uri="{FF2B5EF4-FFF2-40B4-BE49-F238E27FC236}">
              <a16:creationId xmlns:a16="http://schemas.microsoft.com/office/drawing/2014/main" id="{38752DD3-7662-4991-8FC8-E7E966668A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53627178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573</xdr:row>
      <xdr:rowOff>23813</xdr:rowOff>
    </xdr:from>
    <xdr:to>
      <xdr:col>8</xdr:col>
      <xdr:colOff>1433513</xdr:colOff>
      <xdr:row>573</xdr:row>
      <xdr:rowOff>1166813</xdr:rowOff>
    </xdr:to>
    <xdr:pic>
      <xdr:nvPicPr>
        <xdr:cNvPr id="3289" name="Рисунок 3288">
          <a:extLst>
            <a:ext uri="{FF2B5EF4-FFF2-40B4-BE49-F238E27FC236}">
              <a16:creationId xmlns:a16="http://schemas.microsoft.com/office/drawing/2014/main" id="{CE33C98F-CCEE-48CE-8A8B-E5CB6E8AA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5374624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195263</xdr:colOff>
      <xdr:row>574</xdr:row>
      <xdr:rowOff>23813</xdr:rowOff>
    </xdr:from>
    <xdr:to>
      <xdr:col>8</xdr:col>
      <xdr:colOff>1528763</xdr:colOff>
      <xdr:row>574</xdr:row>
      <xdr:rowOff>1166813</xdr:rowOff>
    </xdr:to>
    <xdr:pic>
      <xdr:nvPicPr>
        <xdr:cNvPr id="3291" name="Рисунок 3290">
          <a:extLst>
            <a:ext uri="{FF2B5EF4-FFF2-40B4-BE49-F238E27FC236}">
              <a16:creationId xmlns:a16="http://schemas.microsoft.com/office/drawing/2014/main" id="{9568DFE1-8E73-48EF-85CF-C1EF76D3A0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6563" y="538653038"/>
          <a:ext cx="13335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575</xdr:row>
      <xdr:rowOff>23813</xdr:rowOff>
    </xdr:from>
    <xdr:to>
      <xdr:col>8</xdr:col>
      <xdr:colOff>1433513</xdr:colOff>
      <xdr:row>575</xdr:row>
      <xdr:rowOff>1166813</xdr:rowOff>
    </xdr:to>
    <xdr:pic>
      <xdr:nvPicPr>
        <xdr:cNvPr id="3293" name="Рисунок 3292">
          <a:extLst>
            <a:ext uri="{FF2B5EF4-FFF2-40B4-BE49-F238E27FC236}">
              <a16:creationId xmlns:a16="http://schemas.microsoft.com/office/drawing/2014/main" id="{B884E72B-5AC9-4AC3-ADD5-0CBA5A947D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5398436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576</xdr:row>
      <xdr:rowOff>21679</xdr:rowOff>
    </xdr:from>
    <xdr:to>
      <xdr:col>8</xdr:col>
      <xdr:colOff>1560513</xdr:colOff>
      <xdr:row>576</xdr:row>
      <xdr:rowOff>930838</xdr:rowOff>
    </xdr:to>
    <xdr:pic>
      <xdr:nvPicPr>
        <xdr:cNvPr id="3295" name="Рисунок 3294">
          <a:extLst>
            <a:ext uri="{FF2B5EF4-FFF2-40B4-BE49-F238E27FC236}">
              <a16:creationId xmlns:a16="http://schemas.microsoft.com/office/drawing/2014/main" id="{9BFBA5EA-81F9-4226-AC9C-3E1458E372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41032154"/>
          <a:ext cx="1397000" cy="909159"/>
        </a:xfrm>
        <a:prstGeom prst="rect">
          <a:avLst/>
        </a:prstGeom>
      </xdr:spPr>
    </xdr:pic>
    <xdr:clientData/>
  </xdr:twoCellAnchor>
  <xdr:twoCellAnchor editAs="oneCell">
    <xdr:from>
      <xdr:col>8</xdr:col>
      <xdr:colOff>182683</xdr:colOff>
      <xdr:row>577</xdr:row>
      <xdr:rowOff>23813</xdr:rowOff>
    </xdr:from>
    <xdr:to>
      <xdr:col>8</xdr:col>
      <xdr:colOff>1541343</xdr:colOff>
      <xdr:row>577</xdr:row>
      <xdr:rowOff>1166813</xdr:rowOff>
    </xdr:to>
    <xdr:pic>
      <xdr:nvPicPr>
        <xdr:cNvPr id="3297" name="Рисунок 3296">
          <a:extLst>
            <a:ext uri="{FF2B5EF4-FFF2-40B4-BE49-F238E27FC236}">
              <a16:creationId xmlns:a16="http://schemas.microsoft.com/office/drawing/2014/main" id="{25D44ED7-E242-419D-8A0A-F438CC8A9E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983" y="541986788"/>
          <a:ext cx="135866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182683</xdr:colOff>
      <xdr:row>578</xdr:row>
      <xdr:rowOff>23813</xdr:rowOff>
    </xdr:from>
    <xdr:to>
      <xdr:col>8</xdr:col>
      <xdr:colOff>1541343</xdr:colOff>
      <xdr:row>578</xdr:row>
      <xdr:rowOff>1166813</xdr:rowOff>
    </xdr:to>
    <xdr:pic>
      <xdr:nvPicPr>
        <xdr:cNvPr id="3299" name="Рисунок 3298">
          <a:extLst>
            <a:ext uri="{FF2B5EF4-FFF2-40B4-BE49-F238E27FC236}">
              <a16:creationId xmlns:a16="http://schemas.microsoft.com/office/drawing/2014/main" id="{E9EB2D2E-BFD0-4695-9E19-C353E5714C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983" y="543177413"/>
          <a:ext cx="135866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182683</xdr:colOff>
      <xdr:row>579</xdr:row>
      <xdr:rowOff>23813</xdr:rowOff>
    </xdr:from>
    <xdr:to>
      <xdr:col>8</xdr:col>
      <xdr:colOff>1541343</xdr:colOff>
      <xdr:row>579</xdr:row>
      <xdr:rowOff>1166813</xdr:rowOff>
    </xdr:to>
    <xdr:pic>
      <xdr:nvPicPr>
        <xdr:cNvPr id="3301" name="Рисунок 3300">
          <a:extLst>
            <a:ext uri="{FF2B5EF4-FFF2-40B4-BE49-F238E27FC236}">
              <a16:creationId xmlns:a16="http://schemas.microsoft.com/office/drawing/2014/main" id="{1DECF430-736F-4EC8-A635-9C0188CA15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983" y="544368038"/>
          <a:ext cx="135866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460960</xdr:colOff>
      <xdr:row>580</xdr:row>
      <xdr:rowOff>23813</xdr:rowOff>
    </xdr:from>
    <xdr:to>
      <xdr:col>8</xdr:col>
      <xdr:colOff>1263065</xdr:colOff>
      <xdr:row>580</xdr:row>
      <xdr:rowOff>1166813</xdr:rowOff>
    </xdr:to>
    <xdr:pic>
      <xdr:nvPicPr>
        <xdr:cNvPr id="3303" name="Рисунок 3302">
          <a:extLst>
            <a:ext uri="{FF2B5EF4-FFF2-40B4-BE49-F238E27FC236}">
              <a16:creationId xmlns:a16="http://schemas.microsoft.com/office/drawing/2014/main" id="{F25CBD64-8328-444A-8754-1C792A8AE6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2260" y="545558663"/>
          <a:ext cx="80210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344428</xdr:colOff>
      <xdr:row>581</xdr:row>
      <xdr:rowOff>23813</xdr:rowOff>
    </xdr:from>
    <xdr:to>
      <xdr:col>8</xdr:col>
      <xdr:colOff>1379598</xdr:colOff>
      <xdr:row>581</xdr:row>
      <xdr:rowOff>1166813</xdr:rowOff>
    </xdr:to>
    <xdr:pic>
      <xdr:nvPicPr>
        <xdr:cNvPr id="3305" name="Рисунок 3304">
          <a:extLst>
            <a:ext uri="{FF2B5EF4-FFF2-40B4-BE49-F238E27FC236}">
              <a16:creationId xmlns:a16="http://schemas.microsoft.com/office/drawing/2014/main" id="{CDD44641-F439-4A77-A38E-92D697A624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5728" y="546749288"/>
          <a:ext cx="103517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380750</xdr:colOff>
      <xdr:row>582</xdr:row>
      <xdr:rowOff>23813</xdr:rowOff>
    </xdr:from>
    <xdr:to>
      <xdr:col>8</xdr:col>
      <xdr:colOff>1343276</xdr:colOff>
      <xdr:row>582</xdr:row>
      <xdr:rowOff>1166813</xdr:rowOff>
    </xdr:to>
    <xdr:pic>
      <xdr:nvPicPr>
        <xdr:cNvPr id="3307" name="Рисунок 3306">
          <a:extLst>
            <a:ext uri="{FF2B5EF4-FFF2-40B4-BE49-F238E27FC236}">
              <a16:creationId xmlns:a16="http://schemas.microsoft.com/office/drawing/2014/main" id="{955A31D1-1918-4BEA-9534-C1FA5651F9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050" y="547939913"/>
          <a:ext cx="962526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375179</xdr:colOff>
      <xdr:row>583</xdr:row>
      <xdr:rowOff>23813</xdr:rowOff>
    </xdr:from>
    <xdr:to>
      <xdr:col>8</xdr:col>
      <xdr:colOff>1348846</xdr:colOff>
      <xdr:row>583</xdr:row>
      <xdr:rowOff>1166813</xdr:rowOff>
    </xdr:to>
    <xdr:pic>
      <xdr:nvPicPr>
        <xdr:cNvPr id="3309" name="Рисунок 3308">
          <a:extLst>
            <a:ext uri="{FF2B5EF4-FFF2-40B4-BE49-F238E27FC236}">
              <a16:creationId xmlns:a16="http://schemas.microsoft.com/office/drawing/2014/main" id="{ADD6F939-5438-484F-A751-7F762E84BD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479" y="549130538"/>
          <a:ext cx="973667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301719</xdr:colOff>
      <xdr:row>584</xdr:row>
      <xdr:rowOff>23813</xdr:rowOff>
    </xdr:from>
    <xdr:to>
      <xdr:col>8</xdr:col>
      <xdr:colOff>1422307</xdr:colOff>
      <xdr:row>584</xdr:row>
      <xdr:rowOff>1166813</xdr:rowOff>
    </xdr:to>
    <xdr:pic>
      <xdr:nvPicPr>
        <xdr:cNvPr id="3311" name="Рисунок 3310">
          <a:extLst>
            <a:ext uri="{FF2B5EF4-FFF2-40B4-BE49-F238E27FC236}">
              <a16:creationId xmlns:a16="http://schemas.microsoft.com/office/drawing/2014/main" id="{6DCA59F6-8375-4EF0-86CB-9F22170DB2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3019" y="550321163"/>
          <a:ext cx="112058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232196</xdr:colOff>
      <xdr:row>585</xdr:row>
      <xdr:rowOff>23813</xdr:rowOff>
    </xdr:from>
    <xdr:to>
      <xdr:col>8</xdr:col>
      <xdr:colOff>1491829</xdr:colOff>
      <xdr:row>585</xdr:row>
      <xdr:rowOff>1166813</xdr:rowOff>
    </xdr:to>
    <xdr:pic>
      <xdr:nvPicPr>
        <xdr:cNvPr id="3313" name="Рисунок 3312">
          <a:extLst>
            <a:ext uri="{FF2B5EF4-FFF2-40B4-BE49-F238E27FC236}">
              <a16:creationId xmlns:a16="http://schemas.microsoft.com/office/drawing/2014/main" id="{DE58F37A-095B-4E91-9DBE-4DCBB5C695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3496" y="551511788"/>
          <a:ext cx="1259633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586</xdr:row>
      <xdr:rowOff>23813</xdr:rowOff>
    </xdr:from>
    <xdr:to>
      <xdr:col>8</xdr:col>
      <xdr:colOff>1433513</xdr:colOff>
      <xdr:row>586</xdr:row>
      <xdr:rowOff>1166813</xdr:rowOff>
    </xdr:to>
    <xdr:pic>
      <xdr:nvPicPr>
        <xdr:cNvPr id="3315" name="Рисунок 3314">
          <a:extLst>
            <a:ext uri="{FF2B5EF4-FFF2-40B4-BE49-F238E27FC236}">
              <a16:creationId xmlns:a16="http://schemas.microsoft.com/office/drawing/2014/main" id="{C26C05BC-AF80-4338-86AE-01DEA1FEE7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5527024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350671</xdr:colOff>
      <xdr:row>587</xdr:row>
      <xdr:rowOff>23813</xdr:rowOff>
    </xdr:from>
    <xdr:to>
      <xdr:col>8</xdr:col>
      <xdr:colOff>1373355</xdr:colOff>
      <xdr:row>587</xdr:row>
      <xdr:rowOff>1166813</xdr:rowOff>
    </xdr:to>
    <xdr:pic>
      <xdr:nvPicPr>
        <xdr:cNvPr id="3317" name="Рисунок 3316">
          <a:extLst>
            <a:ext uri="{FF2B5EF4-FFF2-40B4-BE49-F238E27FC236}">
              <a16:creationId xmlns:a16="http://schemas.microsoft.com/office/drawing/2014/main" id="{1BB4129B-D4D4-45B0-83D8-4B54448014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1971" y="553893038"/>
          <a:ext cx="102268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588</xdr:row>
      <xdr:rowOff>24805</xdr:rowOff>
    </xdr:from>
    <xdr:to>
      <xdr:col>8</xdr:col>
      <xdr:colOff>1560513</xdr:colOff>
      <xdr:row>588</xdr:row>
      <xdr:rowOff>889615</xdr:rowOff>
    </xdr:to>
    <xdr:pic>
      <xdr:nvPicPr>
        <xdr:cNvPr id="3319" name="Рисунок 3318">
          <a:extLst>
            <a:ext uri="{FF2B5EF4-FFF2-40B4-BE49-F238E27FC236}">
              <a16:creationId xmlns:a16="http://schemas.microsoft.com/office/drawing/2014/main" id="{18BF2186-459B-4DB9-8757-18C1B5940B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55084655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404813</xdr:colOff>
      <xdr:row>589</xdr:row>
      <xdr:rowOff>23813</xdr:rowOff>
    </xdr:from>
    <xdr:to>
      <xdr:col>8</xdr:col>
      <xdr:colOff>1319213</xdr:colOff>
      <xdr:row>589</xdr:row>
      <xdr:rowOff>1166813</xdr:rowOff>
    </xdr:to>
    <xdr:pic>
      <xdr:nvPicPr>
        <xdr:cNvPr id="3321" name="Рисунок 3320">
          <a:extLst>
            <a:ext uri="{FF2B5EF4-FFF2-40B4-BE49-F238E27FC236}">
              <a16:creationId xmlns:a16="http://schemas.microsoft.com/office/drawing/2014/main" id="{FFE4515D-8993-4052-B86D-4F46B26957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6113" y="555998063"/>
          <a:ext cx="9144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590</xdr:row>
      <xdr:rowOff>23465</xdr:rowOff>
    </xdr:from>
    <xdr:to>
      <xdr:col>8</xdr:col>
      <xdr:colOff>1560513</xdr:colOff>
      <xdr:row>590</xdr:row>
      <xdr:rowOff>1110021</xdr:rowOff>
    </xdr:to>
    <xdr:pic>
      <xdr:nvPicPr>
        <xdr:cNvPr id="3323" name="Рисунок 3322">
          <a:extLst>
            <a:ext uri="{FF2B5EF4-FFF2-40B4-BE49-F238E27FC236}">
              <a16:creationId xmlns:a16="http://schemas.microsoft.com/office/drawing/2014/main" id="{0D7BEC92-9E54-4150-896F-79168A1AB8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57188340"/>
          <a:ext cx="1397000" cy="1086556"/>
        </a:xfrm>
        <a:prstGeom prst="rect">
          <a:avLst/>
        </a:prstGeom>
      </xdr:spPr>
    </xdr:pic>
    <xdr:clientData/>
  </xdr:twoCellAnchor>
  <xdr:twoCellAnchor editAs="oneCell">
    <xdr:from>
      <xdr:col>8</xdr:col>
      <xdr:colOff>207386</xdr:colOff>
      <xdr:row>591</xdr:row>
      <xdr:rowOff>23813</xdr:rowOff>
    </xdr:from>
    <xdr:to>
      <xdr:col>8</xdr:col>
      <xdr:colOff>1516640</xdr:colOff>
      <xdr:row>591</xdr:row>
      <xdr:rowOff>1166813</xdr:rowOff>
    </xdr:to>
    <xdr:pic>
      <xdr:nvPicPr>
        <xdr:cNvPr id="3325" name="Рисунок 3324">
          <a:extLst>
            <a:ext uri="{FF2B5EF4-FFF2-40B4-BE49-F238E27FC236}">
              <a16:creationId xmlns:a16="http://schemas.microsoft.com/office/drawing/2014/main" id="{084E2504-D573-4CCF-98EE-E4CCB9CD4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8686" y="558322163"/>
          <a:ext cx="130925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515365</xdr:colOff>
      <xdr:row>592</xdr:row>
      <xdr:rowOff>23813</xdr:rowOff>
    </xdr:from>
    <xdr:to>
      <xdr:col>8</xdr:col>
      <xdr:colOff>1208660</xdr:colOff>
      <xdr:row>592</xdr:row>
      <xdr:rowOff>1166813</xdr:rowOff>
    </xdr:to>
    <xdr:pic>
      <xdr:nvPicPr>
        <xdr:cNvPr id="3327" name="Рисунок 3326">
          <a:extLst>
            <a:ext uri="{FF2B5EF4-FFF2-40B4-BE49-F238E27FC236}">
              <a16:creationId xmlns:a16="http://schemas.microsoft.com/office/drawing/2014/main" id="{A7026427-A98D-4D28-A490-76AEEE2B6E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6665" y="559512788"/>
          <a:ext cx="69329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535441</xdr:colOff>
      <xdr:row>593</xdr:row>
      <xdr:rowOff>23813</xdr:rowOff>
    </xdr:from>
    <xdr:to>
      <xdr:col>8</xdr:col>
      <xdr:colOff>1188584</xdr:colOff>
      <xdr:row>593</xdr:row>
      <xdr:rowOff>1166813</xdr:rowOff>
    </xdr:to>
    <xdr:pic>
      <xdr:nvPicPr>
        <xdr:cNvPr id="3329" name="Рисунок 3328">
          <a:extLst>
            <a:ext uri="{FF2B5EF4-FFF2-40B4-BE49-F238E27FC236}">
              <a16:creationId xmlns:a16="http://schemas.microsoft.com/office/drawing/2014/main" id="{B4C9CBDC-0204-440B-BA07-A7F8C547AD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6741" y="560703413"/>
          <a:ext cx="653143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230354</xdr:colOff>
      <xdr:row>594</xdr:row>
      <xdr:rowOff>23813</xdr:rowOff>
    </xdr:from>
    <xdr:to>
      <xdr:col>8</xdr:col>
      <xdr:colOff>1493670</xdr:colOff>
      <xdr:row>594</xdr:row>
      <xdr:rowOff>1166813</xdr:rowOff>
    </xdr:to>
    <xdr:pic>
      <xdr:nvPicPr>
        <xdr:cNvPr id="3331" name="Рисунок 3330">
          <a:extLst>
            <a:ext uri="{FF2B5EF4-FFF2-40B4-BE49-F238E27FC236}">
              <a16:creationId xmlns:a16="http://schemas.microsoft.com/office/drawing/2014/main" id="{AAA3478C-C0CD-4989-B4BD-A91AC4DF79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1654" y="561894038"/>
          <a:ext cx="1263316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595</xdr:row>
      <xdr:rowOff>23813</xdr:rowOff>
    </xdr:from>
    <xdr:to>
      <xdr:col>8</xdr:col>
      <xdr:colOff>1504950</xdr:colOff>
      <xdr:row>595</xdr:row>
      <xdr:rowOff>1166813</xdr:rowOff>
    </xdr:to>
    <xdr:pic>
      <xdr:nvPicPr>
        <xdr:cNvPr id="3333" name="Рисунок 3332">
          <a:extLst>
            <a:ext uri="{FF2B5EF4-FFF2-40B4-BE49-F238E27FC236}">
              <a16:creationId xmlns:a16="http://schemas.microsoft.com/office/drawing/2014/main" id="{102FC1CD-D81D-4773-80E0-902FC651D0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563084663"/>
          <a:ext cx="128587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596</xdr:row>
      <xdr:rowOff>23813</xdr:rowOff>
    </xdr:from>
    <xdr:to>
      <xdr:col>8</xdr:col>
      <xdr:colOff>1504950</xdr:colOff>
      <xdr:row>596</xdr:row>
      <xdr:rowOff>1166813</xdr:rowOff>
    </xdr:to>
    <xdr:pic>
      <xdr:nvPicPr>
        <xdr:cNvPr id="3335" name="Рисунок 3334">
          <a:extLst>
            <a:ext uri="{FF2B5EF4-FFF2-40B4-BE49-F238E27FC236}">
              <a16:creationId xmlns:a16="http://schemas.microsoft.com/office/drawing/2014/main" id="{DC1BA585-9399-409C-8157-236F5B9794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564275288"/>
          <a:ext cx="128587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597</xdr:row>
      <xdr:rowOff>23813</xdr:rowOff>
    </xdr:from>
    <xdr:to>
      <xdr:col>8</xdr:col>
      <xdr:colOff>1504950</xdr:colOff>
      <xdr:row>597</xdr:row>
      <xdr:rowOff>1166813</xdr:rowOff>
    </xdr:to>
    <xdr:pic>
      <xdr:nvPicPr>
        <xdr:cNvPr id="3337" name="Рисунок 3336">
          <a:extLst>
            <a:ext uri="{FF2B5EF4-FFF2-40B4-BE49-F238E27FC236}">
              <a16:creationId xmlns:a16="http://schemas.microsoft.com/office/drawing/2014/main" id="{2962EC7B-B895-4F0A-AB34-E6D470479E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565465913"/>
          <a:ext cx="128587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598</xdr:row>
      <xdr:rowOff>23813</xdr:rowOff>
    </xdr:from>
    <xdr:to>
      <xdr:col>8</xdr:col>
      <xdr:colOff>1504950</xdr:colOff>
      <xdr:row>598</xdr:row>
      <xdr:rowOff>1166813</xdr:rowOff>
    </xdr:to>
    <xdr:pic>
      <xdr:nvPicPr>
        <xdr:cNvPr id="3339" name="Рисунок 3338">
          <a:extLst>
            <a:ext uri="{FF2B5EF4-FFF2-40B4-BE49-F238E27FC236}">
              <a16:creationId xmlns:a16="http://schemas.microsoft.com/office/drawing/2014/main" id="{2F472173-AD6E-409E-92D6-B6173BC09F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566656538"/>
          <a:ext cx="128587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599</xdr:row>
      <xdr:rowOff>23813</xdr:rowOff>
    </xdr:from>
    <xdr:to>
      <xdr:col>8</xdr:col>
      <xdr:colOff>1504950</xdr:colOff>
      <xdr:row>599</xdr:row>
      <xdr:rowOff>1166813</xdr:rowOff>
    </xdr:to>
    <xdr:pic>
      <xdr:nvPicPr>
        <xdr:cNvPr id="3341" name="Рисунок 3340">
          <a:extLst>
            <a:ext uri="{FF2B5EF4-FFF2-40B4-BE49-F238E27FC236}">
              <a16:creationId xmlns:a16="http://schemas.microsoft.com/office/drawing/2014/main" id="{82D3D225-B31E-453F-9F44-B5ACA0ED54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567847163"/>
          <a:ext cx="128587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207386</xdr:colOff>
      <xdr:row>600</xdr:row>
      <xdr:rowOff>23813</xdr:rowOff>
    </xdr:from>
    <xdr:to>
      <xdr:col>8</xdr:col>
      <xdr:colOff>1516640</xdr:colOff>
      <xdr:row>600</xdr:row>
      <xdr:rowOff>1166813</xdr:rowOff>
    </xdr:to>
    <xdr:pic>
      <xdr:nvPicPr>
        <xdr:cNvPr id="3343" name="Рисунок 3342">
          <a:extLst>
            <a:ext uri="{FF2B5EF4-FFF2-40B4-BE49-F238E27FC236}">
              <a16:creationId xmlns:a16="http://schemas.microsoft.com/office/drawing/2014/main" id="{761EC34D-3D07-4150-BE14-4CB5FECE5F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8686" y="569037788"/>
          <a:ext cx="130925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169618</xdr:colOff>
      <xdr:row>601</xdr:row>
      <xdr:rowOff>23813</xdr:rowOff>
    </xdr:from>
    <xdr:to>
      <xdr:col>8</xdr:col>
      <xdr:colOff>1554406</xdr:colOff>
      <xdr:row>601</xdr:row>
      <xdr:rowOff>1166813</xdr:rowOff>
    </xdr:to>
    <xdr:pic>
      <xdr:nvPicPr>
        <xdr:cNvPr id="3345" name="Рисунок 3344">
          <a:extLst>
            <a:ext uri="{FF2B5EF4-FFF2-40B4-BE49-F238E27FC236}">
              <a16:creationId xmlns:a16="http://schemas.microsoft.com/office/drawing/2014/main" id="{98CAAD89-A2BB-4B6A-BA37-B8DA6D3943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918" y="570228413"/>
          <a:ext cx="138478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370723</xdr:colOff>
      <xdr:row>602</xdr:row>
      <xdr:rowOff>23813</xdr:rowOff>
    </xdr:from>
    <xdr:to>
      <xdr:col>8</xdr:col>
      <xdr:colOff>1353302</xdr:colOff>
      <xdr:row>602</xdr:row>
      <xdr:rowOff>1166813</xdr:rowOff>
    </xdr:to>
    <xdr:pic>
      <xdr:nvPicPr>
        <xdr:cNvPr id="3347" name="Рисунок 3346">
          <a:extLst>
            <a:ext uri="{FF2B5EF4-FFF2-40B4-BE49-F238E27FC236}">
              <a16:creationId xmlns:a16="http://schemas.microsoft.com/office/drawing/2014/main" id="{01D08708-D49B-4C29-B111-7E3C2E4C56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023" y="571419038"/>
          <a:ext cx="982579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428461</xdr:colOff>
      <xdr:row>603</xdr:row>
      <xdr:rowOff>23813</xdr:rowOff>
    </xdr:from>
    <xdr:to>
      <xdr:col>8</xdr:col>
      <xdr:colOff>1295564</xdr:colOff>
      <xdr:row>603</xdr:row>
      <xdr:rowOff>1166813</xdr:rowOff>
    </xdr:to>
    <xdr:pic>
      <xdr:nvPicPr>
        <xdr:cNvPr id="3349" name="Рисунок 3348">
          <a:extLst>
            <a:ext uri="{FF2B5EF4-FFF2-40B4-BE49-F238E27FC236}">
              <a16:creationId xmlns:a16="http://schemas.microsoft.com/office/drawing/2014/main" id="{0D5A6977-2D43-46A4-9B62-CAC0C81984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761" y="572609663"/>
          <a:ext cx="867103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195263</xdr:colOff>
      <xdr:row>604</xdr:row>
      <xdr:rowOff>23813</xdr:rowOff>
    </xdr:from>
    <xdr:to>
      <xdr:col>8</xdr:col>
      <xdr:colOff>1528763</xdr:colOff>
      <xdr:row>604</xdr:row>
      <xdr:rowOff>1166813</xdr:rowOff>
    </xdr:to>
    <xdr:pic>
      <xdr:nvPicPr>
        <xdr:cNvPr id="3351" name="Рисунок 3350">
          <a:extLst>
            <a:ext uri="{FF2B5EF4-FFF2-40B4-BE49-F238E27FC236}">
              <a16:creationId xmlns:a16="http://schemas.microsoft.com/office/drawing/2014/main" id="{E11ABA49-13A5-431D-A8C8-4FFFA3C09C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6563" y="573800288"/>
          <a:ext cx="13335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207386</xdr:colOff>
      <xdr:row>605</xdr:row>
      <xdr:rowOff>23813</xdr:rowOff>
    </xdr:from>
    <xdr:to>
      <xdr:col>8</xdr:col>
      <xdr:colOff>1516640</xdr:colOff>
      <xdr:row>605</xdr:row>
      <xdr:rowOff>1166813</xdr:rowOff>
    </xdr:to>
    <xdr:pic>
      <xdr:nvPicPr>
        <xdr:cNvPr id="3353" name="Рисунок 3352">
          <a:extLst>
            <a:ext uri="{FF2B5EF4-FFF2-40B4-BE49-F238E27FC236}">
              <a16:creationId xmlns:a16="http://schemas.microsoft.com/office/drawing/2014/main" id="{19B986B8-E5A6-4EAE-802A-DC1A279CDF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8686" y="574990913"/>
          <a:ext cx="130925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455182</xdr:colOff>
      <xdr:row>606</xdr:row>
      <xdr:rowOff>23813</xdr:rowOff>
    </xdr:from>
    <xdr:to>
      <xdr:col>8</xdr:col>
      <xdr:colOff>1268843</xdr:colOff>
      <xdr:row>606</xdr:row>
      <xdr:rowOff>1166813</xdr:rowOff>
    </xdr:to>
    <xdr:pic>
      <xdr:nvPicPr>
        <xdr:cNvPr id="3355" name="Рисунок 3354">
          <a:extLst>
            <a:ext uri="{FF2B5EF4-FFF2-40B4-BE49-F238E27FC236}">
              <a16:creationId xmlns:a16="http://schemas.microsoft.com/office/drawing/2014/main" id="{8047C8AC-4389-456F-9884-0622789FA6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6482" y="576181538"/>
          <a:ext cx="813661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462869</xdr:colOff>
      <xdr:row>607</xdr:row>
      <xdr:rowOff>23813</xdr:rowOff>
    </xdr:from>
    <xdr:to>
      <xdr:col>8</xdr:col>
      <xdr:colOff>1261155</xdr:colOff>
      <xdr:row>607</xdr:row>
      <xdr:rowOff>1166813</xdr:rowOff>
    </xdr:to>
    <xdr:pic>
      <xdr:nvPicPr>
        <xdr:cNvPr id="3357" name="Рисунок 3356">
          <a:extLst>
            <a:ext uri="{FF2B5EF4-FFF2-40B4-BE49-F238E27FC236}">
              <a16:creationId xmlns:a16="http://schemas.microsoft.com/office/drawing/2014/main" id="{D0768967-BE96-48A8-9455-4A7FFBA7F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4169" y="577372163"/>
          <a:ext cx="798286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309886</xdr:colOff>
      <xdr:row>608</xdr:row>
      <xdr:rowOff>23813</xdr:rowOff>
    </xdr:from>
    <xdr:to>
      <xdr:col>8</xdr:col>
      <xdr:colOff>1414140</xdr:colOff>
      <xdr:row>608</xdr:row>
      <xdr:rowOff>1166813</xdr:rowOff>
    </xdr:to>
    <xdr:pic>
      <xdr:nvPicPr>
        <xdr:cNvPr id="3359" name="Рисунок 3358">
          <a:extLst>
            <a:ext uri="{FF2B5EF4-FFF2-40B4-BE49-F238E27FC236}">
              <a16:creationId xmlns:a16="http://schemas.microsoft.com/office/drawing/2014/main" id="{F0BCBE12-04E4-451A-87D5-34D44E185B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186" y="578562788"/>
          <a:ext cx="110425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373472</xdr:colOff>
      <xdr:row>609</xdr:row>
      <xdr:rowOff>23813</xdr:rowOff>
    </xdr:from>
    <xdr:to>
      <xdr:col>8</xdr:col>
      <xdr:colOff>1350553</xdr:colOff>
      <xdr:row>609</xdr:row>
      <xdr:rowOff>1166813</xdr:rowOff>
    </xdr:to>
    <xdr:pic>
      <xdr:nvPicPr>
        <xdr:cNvPr id="3361" name="Рисунок 3360">
          <a:extLst>
            <a:ext uri="{FF2B5EF4-FFF2-40B4-BE49-F238E27FC236}">
              <a16:creationId xmlns:a16="http://schemas.microsoft.com/office/drawing/2014/main" id="{008D5BCE-2C9E-4D3E-AD71-782E78402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4772" y="579753413"/>
          <a:ext cx="977081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402938</xdr:colOff>
      <xdr:row>610</xdr:row>
      <xdr:rowOff>23813</xdr:rowOff>
    </xdr:from>
    <xdr:to>
      <xdr:col>8</xdr:col>
      <xdr:colOff>1321086</xdr:colOff>
      <xdr:row>610</xdr:row>
      <xdr:rowOff>1166813</xdr:rowOff>
    </xdr:to>
    <xdr:pic>
      <xdr:nvPicPr>
        <xdr:cNvPr id="3363" name="Рисунок 3362">
          <a:extLst>
            <a:ext uri="{FF2B5EF4-FFF2-40B4-BE49-F238E27FC236}">
              <a16:creationId xmlns:a16="http://schemas.microsoft.com/office/drawing/2014/main" id="{5B7D77B1-13AE-4E42-8561-5AC4BA917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4238" y="580944038"/>
          <a:ext cx="91814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391908</xdr:colOff>
      <xdr:row>611</xdr:row>
      <xdr:rowOff>23813</xdr:rowOff>
    </xdr:from>
    <xdr:to>
      <xdr:col>8</xdr:col>
      <xdr:colOff>1332118</xdr:colOff>
      <xdr:row>611</xdr:row>
      <xdr:rowOff>1166813</xdr:rowOff>
    </xdr:to>
    <xdr:pic>
      <xdr:nvPicPr>
        <xdr:cNvPr id="3365" name="Рисунок 3364">
          <a:extLst>
            <a:ext uri="{FF2B5EF4-FFF2-40B4-BE49-F238E27FC236}">
              <a16:creationId xmlns:a16="http://schemas.microsoft.com/office/drawing/2014/main" id="{31196009-B8F5-41BD-A333-50D6D38984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3208" y="582134663"/>
          <a:ext cx="94021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414338</xdr:colOff>
      <xdr:row>612</xdr:row>
      <xdr:rowOff>23813</xdr:rowOff>
    </xdr:from>
    <xdr:to>
      <xdr:col>8</xdr:col>
      <xdr:colOff>1309688</xdr:colOff>
      <xdr:row>612</xdr:row>
      <xdr:rowOff>1166813</xdr:rowOff>
    </xdr:to>
    <xdr:pic>
      <xdr:nvPicPr>
        <xdr:cNvPr id="3367" name="Рисунок 3366">
          <a:extLst>
            <a:ext uri="{FF2B5EF4-FFF2-40B4-BE49-F238E27FC236}">
              <a16:creationId xmlns:a16="http://schemas.microsoft.com/office/drawing/2014/main" id="{9CB2E7EC-20EF-4CE4-95EB-23690959D3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5638" y="583325288"/>
          <a:ext cx="89535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461963</xdr:colOff>
      <xdr:row>613</xdr:row>
      <xdr:rowOff>23813</xdr:rowOff>
    </xdr:from>
    <xdr:to>
      <xdr:col>8</xdr:col>
      <xdr:colOff>1262063</xdr:colOff>
      <xdr:row>613</xdr:row>
      <xdr:rowOff>1166813</xdr:rowOff>
    </xdr:to>
    <xdr:pic>
      <xdr:nvPicPr>
        <xdr:cNvPr id="3369" name="Рисунок 3368">
          <a:extLst>
            <a:ext uri="{FF2B5EF4-FFF2-40B4-BE49-F238E27FC236}">
              <a16:creationId xmlns:a16="http://schemas.microsoft.com/office/drawing/2014/main" id="{34DE0AD5-77EE-4A47-B150-6D4656AA08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3263" y="584515913"/>
          <a:ext cx="8001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507288</xdr:colOff>
      <xdr:row>614</xdr:row>
      <xdr:rowOff>23813</xdr:rowOff>
    </xdr:from>
    <xdr:to>
      <xdr:col>8</xdr:col>
      <xdr:colOff>1216736</xdr:colOff>
      <xdr:row>614</xdr:row>
      <xdr:rowOff>1166813</xdr:rowOff>
    </xdr:to>
    <xdr:pic>
      <xdr:nvPicPr>
        <xdr:cNvPr id="3371" name="Рисунок 3370">
          <a:extLst>
            <a:ext uri="{FF2B5EF4-FFF2-40B4-BE49-F238E27FC236}">
              <a16:creationId xmlns:a16="http://schemas.microsoft.com/office/drawing/2014/main" id="{2B7F40AC-F8E0-47FB-AD3A-FB2D9E8837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8588" y="585706538"/>
          <a:ext cx="70944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507288</xdr:colOff>
      <xdr:row>615</xdr:row>
      <xdr:rowOff>23813</xdr:rowOff>
    </xdr:from>
    <xdr:to>
      <xdr:col>8</xdr:col>
      <xdr:colOff>1216736</xdr:colOff>
      <xdr:row>615</xdr:row>
      <xdr:rowOff>1166813</xdr:rowOff>
    </xdr:to>
    <xdr:pic>
      <xdr:nvPicPr>
        <xdr:cNvPr id="3373" name="Рисунок 3372">
          <a:extLst>
            <a:ext uri="{FF2B5EF4-FFF2-40B4-BE49-F238E27FC236}">
              <a16:creationId xmlns:a16="http://schemas.microsoft.com/office/drawing/2014/main" id="{71D0D30B-2100-43D3-AFCB-94A3EBBD51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8588" y="586897163"/>
          <a:ext cx="70944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497435</xdr:colOff>
      <xdr:row>616</xdr:row>
      <xdr:rowOff>23813</xdr:rowOff>
    </xdr:from>
    <xdr:to>
      <xdr:col>8</xdr:col>
      <xdr:colOff>1226590</xdr:colOff>
      <xdr:row>616</xdr:row>
      <xdr:rowOff>1166813</xdr:rowOff>
    </xdr:to>
    <xdr:pic>
      <xdr:nvPicPr>
        <xdr:cNvPr id="3375" name="Рисунок 3374">
          <a:extLst>
            <a:ext uri="{FF2B5EF4-FFF2-40B4-BE49-F238E27FC236}">
              <a16:creationId xmlns:a16="http://schemas.microsoft.com/office/drawing/2014/main" id="{4C71F173-A57B-4188-8457-801BD391C4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8735" y="588087788"/>
          <a:ext cx="72915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207386</xdr:colOff>
      <xdr:row>618</xdr:row>
      <xdr:rowOff>23813</xdr:rowOff>
    </xdr:from>
    <xdr:to>
      <xdr:col>8</xdr:col>
      <xdr:colOff>1516640</xdr:colOff>
      <xdr:row>618</xdr:row>
      <xdr:rowOff>1166813</xdr:rowOff>
    </xdr:to>
    <xdr:pic>
      <xdr:nvPicPr>
        <xdr:cNvPr id="3377" name="Рисунок 3376">
          <a:extLst>
            <a:ext uri="{FF2B5EF4-FFF2-40B4-BE49-F238E27FC236}">
              <a16:creationId xmlns:a16="http://schemas.microsoft.com/office/drawing/2014/main" id="{99C9278E-11E8-4CC0-B34C-2800C1235B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8686" y="589935638"/>
          <a:ext cx="130925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281294</xdr:colOff>
      <xdr:row>619</xdr:row>
      <xdr:rowOff>23813</xdr:rowOff>
    </xdr:from>
    <xdr:to>
      <xdr:col>8</xdr:col>
      <xdr:colOff>1442730</xdr:colOff>
      <xdr:row>619</xdr:row>
      <xdr:rowOff>1166813</xdr:rowOff>
    </xdr:to>
    <xdr:pic>
      <xdr:nvPicPr>
        <xdr:cNvPr id="3379" name="Рисунок 3378">
          <a:extLst>
            <a:ext uri="{FF2B5EF4-FFF2-40B4-BE49-F238E27FC236}">
              <a16:creationId xmlns:a16="http://schemas.microsoft.com/office/drawing/2014/main" id="{F318A5CA-89A7-4181-A097-66346DA74C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2594" y="591126263"/>
          <a:ext cx="1161436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261938</xdr:colOff>
      <xdr:row>620</xdr:row>
      <xdr:rowOff>23813</xdr:rowOff>
    </xdr:from>
    <xdr:to>
      <xdr:col>8</xdr:col>
      <xdr:colOff>1462088</xdr:colOff>
      <xdr:row>620</xdr:row>
      <xdr:rowOff>1166813</xdr:rowOff>
    </xdr:to>
    <xdr:pic>
      <xdr:nvPicPr>
        <xdr:cNvPr id="3381" name="Рисунок 3380">
          <a:extLst>
            <a:ext uri="{FF2B5EF4-FFF2-40B4-BE49-F238E27FC236}">
              <a16:creationId xmlns:a16="http://schemas.microsoft.com/office/drawing/2014/main" id="{0BC6620D-0AE4-4939-9136-13116434E9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3238" y="592316888"/>
          <a:ext cx="120015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261938</xdr:colOff>
      <xdr:row>621</xdr:row>
      <xdr:rowOff>23813</xdr:rowOff>
    </xdr:from>
    <xdr:to>
      <xdr:col>8</xdr:col>
      <xdr:colOff>1462088</xdr:colOff>
      <xdr:row>621</xdr:row>
      <xdr:rowOff>1166813</xdr:rowOff>
    </xdr:to>
    <xdr:pic>
      <xdr:nvPicPr>
        <xdr:cNvPr id="3383" name="Рисунок 3382">
          <a:extLst>
            <a:ext uri="{FF2B5EF4-FFF2-40B4-BE49-F238E27FC236}">
              <a16:creationId xmlns:a16="http://schemas.microsoft.com/office/drawing/2014/main" id="{32830AA4-C0B5-4882-9342-A5EB2C9783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3238" y="593507513"/>
          <a:ext cx="120015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230354</xdr:colOff>
      <xdr:row>622</xdr:row>
      <xdr:rowOff>23813</xdr:rowOff>
    </xdr:from>
    <xdr:to>
      <xdr:col>8</xdr:col>
      <xdr:colOff>1493670</xdr:colOff>
      <xdr:row>622</xdr:row>
      <xdr:rowOff>1166813</xdr:rowOff>
    </xdr:to>
    <xdr:pic>
      <xdr:nvPicPr>
        <xdr:cNvPr id="3385" name="Рисунок 3384">
          <a:extLst>
            <a:ext uri="{FF2B5EF4-FFF2-40B4-BE49-F238E27FC236}">
              <a16:creationId xmlns:a16="http://schemas.microsoft.com/office/drawing/2014/main" id="{CA6AB379-6F6A-4E38-96FB-D608F4645D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1654" y="594698138"/>
          <a:ext cx="1263316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623</xdr:row>
      <xdr:rowOff>23813</xdr:rowOff>
    </xdr:from>
    <xdr:to>
      <xdr:col>8</xdr:col>
      <xdr:colOff>1433513</xdr:colOff>
      <xdr:row>623</xdr:row>
      <xdr:rowOff>1166813</xdr:rowOff>
    </xdr:to>
    <xdr:pic>
      <xdr:nvPicPr>
        <xdr:cNvPr id="3387" name="Рисунок 3386">
          <a:extLst>
            <a:ext uri="{FF2B5EF4-FFF2-40B4-BE49-F238E27FC236}">
              <a16:creationId xmlns:a16="http://schemas.microsoft.com/office/drawing/2014/main" id="{4218E396-AE24-4C86-9EAB-51F5422182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5958887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624</xdr:row>
      <xdr:rowOff>23813</xdr:rowOff>
    </xdr:from>
    <xdr:to>
      <xdr:col>8</xdr:col>
      <xdr:colOff>1433513</xdr:colOff>
      <xdr:row>624</xdr:row>
      <xdr:rowOff>1166813</xdr:rowOff>
    </xdr:to>
    <xdr:pic>
      <xdr:nvPicPr>
        <xdr:cNvPr id="3389" name="Рисунок 3388">
          <a:extLst>
            <a:ext uri="{FF2B5EF4-FFF2-40B4-BE49-F238E27FC236}">
              <a16:creationId xmlns:a16="http://schemas.microsoft.com/office/drawing/2014/main" id="{F45AFC01-F10C-4FE3-9244-FF3A2AD37E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59707938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625</xdr:row>
      <xdr:rowOff>23813</xdr:rowOff>
    </xdr:from>
    <xdr:to>
      <xdr:col>8</xdr:col>
      <xdr:colOff>1504950</xdr:colOff>
      <xdr:row>625</xdr:row>
      <xdr:rowOff>1166813</xdr:rowOff>
    </xdr:to>
    <xdr:pic>
      <xdr:nvPicPr>
        <xdr:cNvPr id="3391" name="Рисунок 3390">
          <a:extLst>
            <a:ext uri="{FF2B5EF4-FFF2-40B4-BE49-F238E27FC236}">
              <a16:creationId xmlns:a16="http://schemas.microsoft.com/office/drawing/2014/main" id="{F19A2A6B-23E0-4B0D-B577-8D2393E12B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598270013"/>
          <a:ext cx="128587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626</xdr:row>
      <xdr:rowOff>23813</xdr:rowOff>
    </xdr:from>
    <xdr:to>
      <xdr:col>8</xdr:col>
      <xdr:colOff>1433513</xdr:colOff>
      <xdr:row>626</xdr:row>
      <xdr:rowOff>1166813</xdr:rowOff>
    </xdr:to>
    <xdr:pic>
      <xdr:nvPicPr>
        <xdr:cNvPr id="3393" name="Рисунок 3392">
          <a:extLst>
            <a:ext uri="{FF2B5EF4-FFF2-40B4-BE49-F238E27FC236}">
              <a16:creationId xmlns:a16="http://schemas.microsoft.com/office/drawing/2014/main" id="{1F05E0C3-D4C6-4D75-A662-BD8C0D919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59946063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627</xdr:row>
      <xdr:rowOff>23813</xdr:rowOff>
    </xdr:from>
    <xdr:to>
      <xdr:col>8</xdr:col>
      <xdr:colOff>1504950</xdr:colOff>
      <xdr:row>627</xdr:row>
      <xdr:rowOff>1166813</xdr:rowOff>
    </xdr:to>
    <xdr:pic>
      <xdr:nvPicPr>
        <xdr:cNvPr id="3395" name="Рисунок 3394">
          <a:extLst>
            <a:ext uri="{FF2B5EF4-FFF2-40B4-BE49-F238E27FC236}">
              <a16:creationId xmlns:a16="http://schemas.microsoft.com/office/drawing/2014/main" id="{E2C31D6B-1B11-4EDF-99B5-98A775EA75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600651263"/>
          <a:ext cx="128587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241246</xdr:colOff>
      <xdr:row>628</xdr:row>
      <xdr:rowOff>23813</xdr:rowOff>
    </xdr:from>
    <xdr:to>
      <xdr:col>8</xdr:col>
      <xdr:colOff>1482780</xdr:colOff>
      <xdr:row>628</xdr:row>
      <xdr:rowOff>1166813</xdr:rowOff>
    </xdr:to>
    <xdr:pic>
      <xdr:nvPicPr>
        <xdr:cNvPr id="3397" name="Рисунок 3396">
          <a:extLst>
            <a:ext uri="{FF2B5EF4-FFF2-40B4-BE49-F238E27FC236}">
              <a16:creationId xmlns:a16="http://schemas.microsoft.com/office/drawing/2014/main" id="{C723B20A-4FF4-4A26-92DA-86934B122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2546" y="601841888"/>
          <a:ext cx="124153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230354</xdr:colOff>
      <xdr:row>629</xdr:row>
      <xdr:rowOff>23813</xdr:rowOff>
    </xdr:from>
    <xdr:to>
      <xdr:col>8</xdr:col>
      <xdr:colOff>1493670</xdr:colOff>
      <xdr:row>629</xdr:row>
      <xdr:rowOff>1166813</xdr:rowOff>
    </xdr:to>
    <xdr:pic>
      <xdr:nvPicPr>
        <xdr:cNvPr id="3399" name="Рисунок 3398">
          <a:extLst>
            <a:ext uri="{FF2B5EF4-FFF2-40B4-BE49-F238E27FC236}">
              <a16:creationId xmlns:a16="http://schemas.microsoft.com/office/drawing/2014/main" id="{9B472EA2-C6FB-4839-91AB-B73FABF326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1654" y="603032513"/>
          <a:ext cx="1263316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241246</xdr:colOff>
      <xdr:row>630</xdr:row>
      <xdr:rowOff>23813</xdr:rowOff>
    </xdr:from>
    <xdr:to>
      <xdr:col>8</xdr:col>
      <xdr:colOff>1482780</xdr:colOff>
      <xdr:row>630</xdr:row>
      <xdr:rowOff>1166813</xdr:rowOff>
    </xdr:to>
    <xdr:pic>
      <xdr:nvPicPr>
        <xdr:cNvPr id="3401" name="Рисунок 3400">
          <a:extLst>
            <a:ext uri="{FF2B5EF4-FFF2-40B4-BE49-F238E27FC236}">
              <a16:creationId xmlns:a16="http://schemas.microsoft.com/office/drawing/2014/main" id="{C09ADB1A-D254-48EC-AC57-5733F5F9DC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2546" y="604223138"/>
          <a:ext cx="124153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207386</xdr:colOff>
      <xdr:row>631</xdr:row>
      <xdr:rowOff>23813</xdr:rowOff>
    </xdr:from>
    <xdr:to>
      <xdr:col>8</xdr:col>
      <xdr:colOff>1516640</xdr:colOff>
      <xdr:row>631</xdr:row>
      <xdr:rowOff>1166813</xdr:rowOff>
    </xdr:to>
    <xdr:pic>
      <xdr:nvPicPr>
        <xdr:cNvPr id="3403" name="Рисунок 3402">
          <a:extLst>
            <a:ext uri="{FF2B5EF4-FFF2-40B4-BE49-F238E27FC236}">
              <a16:creationId xmlns:a16="http://schemas.microsoft.com/office/drawing/2014/main" id="{42D267AF-E6AF-4F1C-B958-4AED889766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8686" y="605413763"/>
          <a:ext cx="130925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182683</xdr:colOff>
      <xdr:row>632</xdr:row>
      <xdr:rowOff>23813</xdr:rowOff>
    </xdr:from>
    <xdr:to>
      <xdr:col>8</xdr:col>
      <xdr:colOff>1541343</xdr:colOff>
      <xdr:row>632</xdr:row>
      <xdr:rowOff>1166813</xdr:rowOff>
    </xdr:to>
    <xdr:pic>
      <xdr:nvPicPr>
        <xdr:cNvPr id="3405" name="Рисунок 3404">
          <a:extLst>
            <a:ext uri="{FF2B5EF4-FFF2-40B4-BE49-F238E27FC236}">
              <a16:creationId xmlns:a16="http://schemas.microsoft.com/office/drawing/2014/main" id="{DCC5B921-4BEC-4987-987A-A681C3395E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983" y="606604388"/>
          <a:ext cx="135866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182683</xdr:colOff>
      <xdr:row>633</xdr:row>
      <xdr:rowOff>23813</xdr:rowOff>
    </xdr:from>
    <xdr:to>
      <xdr:col>8</xdr:col>
      <xdr:colOff>1541343</xdr:colOff>
      <xdr:row>633</xdr:row>
      <xdr:rowOff>1166813</xdr:rowOff>
    </xdr:to>
    <xdr:pic>
      <xdr:nvPicPr>
        <xdr:cNvPr id="3407" name="Рисунок 3406">
          <a:extLst>
            <a:ext uri="{FF2B5EF4-FFF2-40B4-BE49-F238E27FC236}">
              <a16:creationId xmlns:a16="http://schemas.microsoft.com/office/drawing/2014/main" id="{506F53D6-E24E-4912-B8E7-63CD5BB157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983" y="607795013"/>
          <a:ext cx="135866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634</xdr:row>
      <xdr:rowOff>23813</xdr:rowOff>
    </xdr:from>
    <xdr:to>
      <xdr:col>8</xdr:col>
      <xdr:colOff>1433513</xdr:colOff>
      <xdr:row>634</xdr:row>
      <xdr:rowOff>1166813</xdr:rowOff>
    </xdr:to>
    <xdr:pic>
      <xdr:nvPicPr>
        <xdr:cNvPr id="3409" name="Рисунок 3408">
          <a:extLst>
            <a:ext uri="{FF2B5EF4-FFF2-40B4-BE49-F238E27FC236}">
              <a16:creationId xmlns:a16="http://schemas.microsoft.com/office/drawing/2014/main" id="{F2E1ECA4-1154-47E3-996C-DAED3C4015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60898563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635</xdr:row>
      <xdr:rowOff>23217</xdr:rowOff>
    </xdr:from>
    <xdr:to>
      <xdr:col>8</xdr:col>
      <xdr:colOff>1560513</xdr:colOff>
      <xdr:row>635</xdr:row>
      <xdr:rowOff>910201</xdr:rowOff>
    </xdr:to>
    <xdr:pic>
      <xdr:nvPicPr>
        <xdr:cNvPr id="3411" name="Рисунок 3410">
          <a:extLst>
            <a:ext uri="{FF2B5EF4-FFF2-40B4-BE49-F238E27FC236}">
              <a16:creationId xmlns:a16="http://schemas.microsoft.com/office/drawing/2014/main" id="{8A8E9BFD-4915-4470-B732-294CDB2E56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610175667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207386</xdr:colOff>
      <xdr:row>636</xdr:row>
      <xdr:rowOff>23813</xdr:rowOff>
    </xdr:from>
    <xdr:to>
      <xdr:col>8</xdr:col>
      <xdr:colOff>1516640</xdr:colOff>
      <xdr:row>636</xdr:row>
      <xdr:rowOff>1166813</xdr:rowOff>
    </xdr:to>
    <xdr:pic>
      <xdr:nvPicPr>
        <xdr:cNvPr id="3413" name="Рисунок 3412">
          <a:extLst>
            <a:ext uri="{FF2B5EF4-FFF2-40B4-BE49-F238E27FC236}">
              <a16:creationId xmlns:a16="http://schemas.microsoft.com/office/drawing/2014/main" id="{B029B460-6CD3-4CA1-8B3E-AC1D1BB1EC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8686" y="611109713"/>
          <a:ext cx="130925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690563</xdr:colOff>
      <xdr:row>637</xdr:row>
      <xdr:rowOff>23813</xdr:rowOff>
    </xdr:from>
    <xdr:to>
      <xdr:col>8</xdr:col>
      <xdr:colOff>1033463</xdr:colOff>
      <xdr:row>637</xdr:row>
      <xdr:rowOff>1166813</xdr:rowOff>
    </xdr:to>
    <xdr:pic>
      <xdr:nvPicPr>
        <xdr:cNvPr id="3415" name="Рисунок 3414">
          <a:extLst>
            <a:ext uri="{FF2B5EF4-FFF2-40B4-BE49-F238E27FC236}">
              <a16:creationId xmlns:a16="http://schemas.microsoft.com/office/drawing/2014/main" id="{3D952FAC-C5ED-4D27-923F-4BC55625DC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1863" y="612300338"/>
          <a:ext cx="3429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694504</xdr:colOff>
      <xdr:row>638</xdr:row>
      <xdr:rowOff>23813</xdr:rowOff>
    </xdr:from>
    <xdr:to>
      <xdr:col>8</xdr:col>
      <xdr:colOff>1029521</xdr:colOff>
      <xdr:row>638</xdr:row>
      <xdr:rowOff>1166813</xdr:rowOff>
    </xdr:to>
    <xdr:pic>
      <xdr:nvPicPr>
        <xdr:cNvPr id="3417" name="Рисунок 3416">
          <a:extLst>
            <a:ext uri="{FF2B5EF4-FFF2-40B4-BE49-F238E27FC236}">
              <a16:creationId xmlns:a16="http://schemas.microsoft.com/office/drawing/2014/main" id="{2DE51627-D6DE-405C-8D1A-C489371FFC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5804" y="613490963"/>
          <a:ext cx="335017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696093</xdr:colOff>
      <xdr:row>639</xdr:row>
      <xdr:rowOff>23813</xdr:rowOff>
    </xdr:from>
    <xdr:to>
      <xdr:col>8</xdr:col>
      <xdr:colOff>1027932</xdr:colOff>
      <xdr:row>639</xdr:row>
      <xdr:rowOff>1166813</xdr:rowOff>
    </xdr:to>
    <xdr:pic>
      <xdr:nvPicPr>
        <xdr:cNvPr id="3419" name="Рисунок 3418">
          <a:extLst>
            <a:ext uri="{FF2B5EF4-FFF2-40B4-BE49-F238E27FC236}">
              <a16:creationId xmlns:a16="http://schemas.microsoft.com/office/drawing/2014/main" id="{66EEEA30-0DF8-48EE-A36E-643888757C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7393" y="614681588"/>
          <a:ext cx="331839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668283</xdr:colOff>
      <xdr:row>640</xdr:row>
      <xdr:rowOff>23813</xdr:rowOff>
    </xdr:from>
    <xdr:to>
      <xdr:col>8</xdr:col>
      <xdr:colOff>1055741</xdr:colOff>
      <xdr:row>640</xdr:row>
      <xdr:rowOff>1166813</xdr:rowOff>
    </xdr:to>
    <xdr:pic>
      <xdr:nvPicPr>
        <xdr:cNvPr id="3421" name="Рисунок 3420">
          <a:extLst>
            <a:ext uri="{FF2B5EF4-FFF2-40B4-BE49-F238E27FC236}">
              <a16:creationId xmlns:a16="http://schemas.microsoft.com/office/drawing/2014/main" id="{49C8136F-99D4-487E-81CC-855CF9BF5E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9583" y="615872213"/>
          <a:ext cx="38745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261938</xdr:colOff>
      <xdr:row>641</xdr:row>
      <xdr:rowOff>23813</xdr:rowOff>
    </xdr:from>
    <xdr:to>
      <xdr:col>8</xdr:col>
      <xdr:colOff>1462088</xdr:colOff>
      <xdr:row>641</xdr:row>
      <xdr:rowOff>1166813</xdr:rowOff>
    </xdr:to>
    <xdr:pic>
      <xdr:nvPicPr>
        <xdr:cNvPr id="3423" name="Рисунок 3422">
          <a:extLst>
            <a:ext uri="{FF2B5EF4-FFF2-40B4-BE49-F238E27FC236}">
              <a16:creationId xmlns:a16="http://schemas.microsoft.com/office/drawing/2014/main" id="{78BC7995-0BE8-42F7-9E54-C5A1D338CF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3238" y="617062838"/>
          <a:ext cx="120015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111125</xdr:colOff>
      <xdr:row>242</xdr:row>
      <xdr:rowOff>31750</xdr:rowOff>
    </xdr:from>
    <xdr:to>
      <xdr:col>8</xdr:col>
      <xdr:colOff>1631894</xdr:colOff>
      <xdr:row>242</xdr:row>
      <xdr:rowOff>1158875</xdr:rowOff>
    </xdr:to>
    <xdr:pic>
      <xdr:nvPicPr>
        <xdr:cNvPr id="640" name="Рисунок 639">
          <a:extLst>
            <a:ext uri="{FF2B5EF4-FFF2-40B4-BE49-F238E27FC236}">
              <a16:creationId xmlns:a16="http://schemas.microsoft.com/office/drawing/2014/main" id="{E37B1E9C-CE3B-420B-BFD1-8722B8AFE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232108375"/>
          <a:ext cx="1520769" cy="1127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DB678"/>
  <sheetViews>
    <sheetView tabSelected="1" zoomScale="55" zoomScaleNormal="55" workbookViewId="0">
      <pane ySplit="3" topLeftCell="A607" activePane="bottomLeft" state="frozen"/>
      <selection pane="bottomLeft" activeCell="AH296" sqref="AH296"/>
    </sheetView>
  </sheetViews>
  <sheetFormatPr defaultColWidth="8.85546875" defaultRowHeight="15" outlineLevelCol="1" x14ac:dyDescent="0.25"/>
  <cols>
    <col min="1" max="1" width="5.140625" style="27" bestFit="1" customWidth="1"/>
    <col min="2" max="2" width="9.5703125" style="27" bestFit="1" customWidth="1"/>
    <col min="3" max="3" width="38" style="27" bestFit="1" customWidth="1"/>
    <col min="4" max="4" width="14.5703125" style="108" customWidth="1"/>
    <col min="5" max="5" width="8.85546875" style="27" bestFit="1" customWidth="1"/>
    <col min="6" max="6" width="5.85546875" style="27" customWidth="1"/>
    <col min="7" max="7" width="10.7109375" style="108" customWidth="1"/>
    <col min="8" max="8" width="6.85546875" style="194" customWidth="1"/>
    <col min="9" max="9" width="25.85546875" style="27" customWidth="1"/>
    <col min="10" max="10" width="19.140625" style="88" customWidth="1"/>
    <col min="11" max="11" width="12.28515625" style="27" customWidth="1"/>
    <col min="12" max="12" width="26.140625" style="27" customWidth="1"/>
    <col min="13" max="13" width="27.42578125" style="27" bestFit="1" customWidth="1"/>
    <col min="14" max="14" width="27.85546875" style="27" bestFit="1" customWidth="1"/>
    <col min="15" max="15" width="27.85546875" style="27" customWidth="1"/>
    <col min="16" max="16" width="9.140625" style="40" customWidth="1"/>
    <col min="17" max="17" width="10.42578125" style="33" customWidth="1"/>
    <col min="18" max="18" width="13.140625" style="33" hidden="1" customWidth="1" outlineLevel="1"/>
    <col min="19" max="19" width="11.140625" style="33" hidden="1" customWidth="1" outlineLevel="1"/>
    <col min="20" max="20" width="11.140625" style="104" hidden="1" customWidth="1" outlineLevel="1"/>
    <col min="21" max="21" width="7" style="27" hidden="1" customWidth="1" outlineLevel="1"/>
    <col min="22" max="22" width="9.7109375" style="27" hidden="1" customWidth="1" outlineLevel="1"/>
    <col min="23" max="23" width="7.7109375" style="27" hidden="1" customWidth="1" outlineLevel="1"/>
    <col min="24" max="24" width="9.7109375" style="27" hidden="1" customWidth="1" outlineLevel="1"/>
    <col min="25" max="25" width="5.42578125" style="27" hidden="1" customWidth="1" outlineLevel="1"/>
    <col min="26" max="26" width="20" style="27" hidden="1" customWidth="1" outlineLevel="1"/>
    <col min="27" max="27" width="9.7109375" style="27" hidden="1" customWidth="1" outlineLevel="1"/>
    <col min="28" max="28" width="10.5703125" style="27" hidden="1" customWidth="1" outlineLevel="1"/>
    <col min="29" max="29" width="5.42578125" style="27" hidden="1" customWidth="1" outlineLevel="1"/>
    <col min="30" max="30" width="15.7109375" style="27" hidden="1" customWidth="1" outlineLevel="1"/>
    <col min="31" max="31" width="5.85546875" style="27" customWidth="1" collapsed="1"/>
    <col min="32" max="32" width="5.85546875" style="27" customWidth="1"/>
    <col min="33" max="33" width="5.140625" style="27" customWidth="1"/>
    <col min="34" max="34" width="6.28515625" style="27" customWidth="1"/>
    <col min="35" max="35" width="6" style="27" customWidth="1"/>
    <col min="36" max="36" width="5.85546875" style="27" customWidth="1"/>
    <col min="37" max="37" width="5.140625" style="27" customWidth="1"/>
    <col min="38" max="38" width="5.85546875" style="27" customWidth="1"/>
    <col min="39" max="39" width="5.140625" style="27" customWidth="1"/>
    <col min="40" max="40" width="5.85546875" style="27" customWidth="1"/>
    <col min="41" max="41" width="5.7109375" style="27" customWidth="1"/>
    <col min="42" max="42" width="8.7109375" style="27" customWidth="1"/>
    <col min="43" max="43" width="8.5703125" style="27" customWidth="1"/>
    <col min="44" max="44" width="4.7109375" style="27" hidden="1" customWidth="1" outlineLevel="1"/>
    <col min="45" max="53" width="4.42578125" style="27" hidden="1" customWidth="1" outlineLevel="1"/>
    <col min="54" max="54" width="13.140625" style="27" hidden="1" customWidth="1" outlineLevel="1"/>
    <col min="55" max="55" width="14.28515625" style="27" hidden="1" customWidth="1" outlineLevel="1"/>
    <col min="56" max="65" width="2.5703125" style="27" hidden="1" customWidth="1" outlineLevel="1"/>
    <col min="66" max="67" width="2.28515625" style="19" hidden="1" customWidth="1" outlineLevel="1"/>
    <col min="68" max="75" width="2.5703125" style="27" hidden="1" customWidth="1" outlineLevel="1"/>
    <col min="76" max="76" width="2.28515625" style="27" hidden="1" customWidth="1" outlineLevel="1"/>
    <col min="77" max="77" width="2.7109375" style="27" hidden="1" customWidth="1" outlineLevel="1"/>
    <col min="78" max="78" width="3.28515625" style="19" hidden="1" customWidth="1" outlineLevel="1"/>
    <col min="79" max="79" width="9.7109375" style="19" hidden="1" customWidth="1" outlineLevel="1"/>
    <col min="80" max="86" width="2.5703125" style="27" hidden="1" customWidth="1" outlineLevel="1"/>
    <col min="87" max="87" width="2.7109375" style="27" hidden="1" customWidth="1" outlineLevel="1"/>
    <col min="88" max="88" width="1.5703125" style="27" hidden="1" customWidth="1" outlineLevel="1"/>
    <col min="89" max="89" width="2.7109375" style="27" hidden="1" customWidth="1" outlineLevel="1"/>
    <col min="90" max="91" width="10" style="19" hidden="1" customWidth="1" outlineLevel="1"/>
    <col min="92" max="92" width="3.42578125" style="20" hidden="1" customWidth="1" outlineLevel="1"/>
    <col min="93" max="94" width="2.5703125" style="20" hidden="1" customWidth="1" outlineLevel="1"/>
    <col min="95" max="95" width="3.5703125" style="20" hidden="1" customWidth="1" outlineLevel="1"/>
    <col min="96" max="96" width="3.28515625" style="20" hidden="1" customWidth="1" outlineLevel="1"/>
    <col min="97" max="97" width="3.5703125" style="20" hidden="1" customWidth="1" outlineLevel="1"/>
    <col min="98" max="98" width="2.42578125" style="20" hidden="1" customWidth="1" outlineLevel="1"/>
    <col min="99" max="100" width="3.28515625" style="20" hidden="1" customWidth="1" outlineLevel="1"/>
    <col min="101" max="101" width="2.5703125" style="20" hidden="1" customWidth="1" outlineLevel="1"/>
    <col min="102" max="102" width="5.28515625" style="19" hidden="1" customWidth="1" outlineLevel="1"/>
    <col min="103" max="103" width="2.28515625" style="20" hidden="1" customWidth="1" outlineLevel="1"/>
    <col min="104" max="104" width="6.7109375" style="27" hidden="1" customWidth="1" outlineLevel="1"/>
    <col min="105" max="105" width="8.85546875" style="27" customWidth="1" collapsed="1"/>
    <col min="106" max="106" width="8.85546875" style="27" customWidth="1"/>
    <col min="107" max="16384" width="8.85546875" style="27"/>
  </cols>
  <sheetData>
    <row r="1" spans="1:104" s="35" customFormat="1" ht="27" thickBot="1" x14ac:dyDescent="0.45">
      <c r="D1" s="107"/>
      <c r="G1" s="107"/>
      <c r="H1" s="194"/>
      <c r="J1" s="105"/>
      <c r="P1" s="45"/>
      <c r="R1" s="46"/>
      <c r="S1" s="46"/>
      <c r="T1" s="46"/>
      <c r="AE1" s="235">
        <f>SUM(AO4:AO630)</f>
        <v>0</v>
      </c>
      <c r="AF1" s="236"/>
      <c r="AG1" s="47"/>
      <c r="AH1" s="237">
        <f>SUM(AP4:AP630)</f>
        <v>0</v>
      </c>
      <c r="AI1" s="238"/>
      <c r="AJ1" s="239"/>
      <c r="AK1" s="239"/>
      <c r="AL1" s="239"/>
      <c r="AM1" s="239"/>
      <c r="AN1" s="240"/>
      <c r="AR1" s="235" t="e">
        <f>SUM(BB4:BB571)</f>
        <v>#VALUE!</v>
      </c>
      <c r="AS1" s="236"/>
      <c r="AT1" s="47"/>
      <c r="AU1" s="237" t="e">
        <f>SUM(BC4:BC571)</f>
        <v>#VALUE!</v>
      </c>
      <c r="AV1" s="238"/>
      <c r="AW1" s="239"/>
      <c r="AX1" s="239"/>
      <c r="AY1" s="239"/>
      <c r="AZ1" s="239"/>
      <c r="BA1" s="240"/>
      <c r="BD1" s="247">
        <f>SUM(BD4:BM571)</f>
        <v>1076</v>
      </c>
      <c r="BE1" s="245"/>
      <c r="BF1" s="245"/>
      <c r="BG1" s="245"/>
      <c r="BH1" s="245"/>
      <c r="BI1" s="245"/>
      <c r="BJ1" s="245"/>
      <c r="BK1" s="245"/>
      <c r="BL1" s="245"/>
      <c r="BM1" s="245"/>
      <c r="BN1" s="246"/>
      <c r="BO1" s="48"/>
      <c r="BP1" s="247">
        <f>SUM(BP4:BY571)</f>
        <v>762</v>
      </c>
      <c r="BQ1" s="245"/>
      <c r="BR1" s="245"/>
      <c r="BS1" s="245"/>
      <c r="BT1" s="245"/>
      <c r="BU1" s="245"/>
      <c r="BV1" s="245"/>
      <c r="BW1" s="245"/>
      <c r="BX1" s="245"/>
      <c r="BY1" s="245"/>
      <c r="BZ1" s="246"/>
      <c r="CA1" s="49"/>
      <c r="CB1" s="247">
        <f>SUM(CB4:CK571)</f>
        <v>1109</v>
      </c>
      <c r="CC1" s="245"/>
      <c r="CD1" s="245"/>
      <c r="CE1" s="245"/>
      <c r="CF1" s="245"/>
      <c r="CG1" s="245"/>
      <c r="CH1" s="245"/>
      <c r="CI1" s="245"/>
      <c r="CJ1" s="245"/>
      <c r="CK1" s="245"/>
      <c r="CL1" s="246"/>
      <c r="CM1" s="49"/>
      <c r="CN1" s="247">
        <f>SUM(CN4:CW571)</f>
        <v>1772</v>
      </c>
      <c r="CO1" s="245"/>
      <c r="CP1" s="245"/>
      <c r="CQ1" s="245"/>
      <c r="CR1" s="245"/>
      <c r="CS1" s="245"/>
      <c r="CT1" s="245"/>
      <c r="CU1" s="245"/>
      <c r="CV1" s="245"/>
      <c r="CW1" s="245"/>
      <c r="CX1" s="246"/>
      <c r="CY1" s="1"/>
    </row>
    <row r="2" spans="1:104" s="35" customFormat="1" ht="27" thickBot="1" x14ac:dyDescent="0.45">
      <c r="D2" s="107"/>
      <c r="G2" s="107"/>
      <c r="H2" s="194"/>
      <c r="J2" s="105"/>
      <c r="P2" s="45"/>
      <c r="Q2" s="50"/>
      <c r="R2" s="46"/>
      <c r="S2" s="50"/>
      <c r="T2" s="51"/>
      <c r="U2" s="2"/>
      <c r="X2" s="241" t="e">
        <f>AVERAGE(Z45:Z558)</f>
        <v>#DIV/0!</v>
      </c>
      <c r="Y2" s="242"/>
      <c r="Z2" s="243"/>
      <c r="AD2" s="163" t="e">
        <f>AVERAGE(AD45:AD558)</f>
        <v>#DIV/0!</v>
      </c>
      <c r="AE2" s="244" t="s">
        <v>0</v>
      </c>
      <c r="AF2" s="245"/>
      <c r="AG2" s="245"/>
      <c r="AH2" s="245"/>
      <c r="AI2" s="245"/>
      <c r="AJ2" s="245"/>
      <c r="AK2" s="245"/>
      <c r="AL2" s="245"/>
      <c r="AM2" s="245"/>
      <c r="AN2" s="246"/>
      <c r="AR2" s="255" t="s">
        <v>1</v>
      </c>
      <c r="AS2" s="239"/>
      <c r="AT2" s="239"/>
      <c r="AU2" s="239"/>
      <c r="AV2" s="239"/>
      <c r="AW2" s="239"/>
      <c r="AX2" s="239"/>
      <c r="AY2" s="239"/>
      <c r="AZ2" s="239"/>
      <c r="BA2" s="240"/>
      <c r="BD2" s="52" t="s">
        <v>2</v>
      </c>
      <c r="BE2" s="53" t="s">
        <v>3</v>
      </c>
      <c r="BF2" s="53"/>
      <c r="BG2" s="53" t="s">
        <v>4</v>
      </c>
      <c r="BH2" s="53"/>
      <c r="BI2" s="53" t="s">
        <v>5</v>
      </c>
      <c r="BJ2" s="53"/>
      <c r="BK2" s="53" t="s">
        <v>6</v>
      </c>
      <c r="BL2" s="53"/>
      <c r="BM2" s="54" t="s">
        <v>7</v>
      </c>
      <c r="BN2" s="3"/>
      <c r="BO2" s="4"/>
      <c r="BP2" s="52" t="s">
        <v>2</v>
      </c>
      <c r="BQ2" s="53" t="s">
        <v>3</v>
      </c>
      <c r="BR2" s="53"/>
      <c r="BS2" s="53" t="s">
        <v>4</v>
      </c>
      <c r="BT2" s="53"/>
      <c r="BU2" s="53" t="s">
        <v>5</v>
      </c>
      <c r="BV2" s="53"/>
      <c r="BW2" s="53" t="s">
        <v>6</v>
      </c>
      <c r="BX2" s="53"/>
      <c r="BY2" s="54" t="s">
        <v>7</v>
      </c>
      <c r="BZ2" s="3"/>
      <c r="CA2" s="4"/>
      <c r="CB2" s="52" t="s">
        <v>2</v>
      </c>
      <c r="CC2" s="53" t="s">
        <v>3</v>
      </c>
      <c r="CD2" s="53"/>
      <c r="CE2" s="53" t="s">
        <v>4</v>
      </c>
      <c r="CF2" s="53"/>
      <c r="CG2" s="53" t="s">
        <v>5</v>
      </c>
      <c r="CH2" s="53"/>
      <c r="CI2" s="53" t="s">
        <v>6</v>
      </c>
      <c r="CJ2" s="53"/>
      <c r="CK2" s="54" t="s">
        <v>7</v>
      </c>
      <c r="CL2" s="3"/>
      <c r="CM2" s="4"/>
      <c r="CN2" s="52" t="s">
        <v>2</v>
      </c>
      <c r="CO2" s="53" t="s">
        <v>3</v>
      </c>
      <c r="CP2" s="53" t="s">
        <v>139</v>
      </c>
      <c r="CQ2" s="53" t="s">
        <v>4</v>
      </c>
      <c r="CR2" s="53" t="s">
        <v>140</v>
      </c>
      <c r="CS2" s="53" t="s">
        <v>5</v>
      </c>
      <c r="CT2" s="53" t="s">
        <v>141</v>
      </c>
      <c r="CU2" s="53" t="s">
        <v>6</v>
      </c>
      <c r="CV2" s="53" t="s">
        <v>142</v>
      </c>
      <c r="CW2" s="54" t="s">
        <v>7</v>
      </c>
      <c r="CX2" s="3" t="s">
        <v>143</v>
      </c>
      <c r="CY2" s="1"/>
    </row>
    <row r="3" spans="1:104" s="15" customFormat="1" ht="70.5" thickBot="1" x14ac:dyDescent="0.3">
      <c r="A3" s="7" t="s">
        <v>77</v>
      </c>
      <c r="B3" s="5" t="s">
        <v>68</v>
      </c>
      <c r="C3" s="5" t="s">
        <v>8</v>
      </c>
      <c r="D3" s="150" t="str">
        <f>E3&amp;F3</f>
        <v>АртикулЦвет</v>
      </c>
      <c r="E3" s="5" t="s">
        <v>9</v>
      </c>
      <c r="F3" s="5" t="s">
        <v>10</v>
      </c>
      <c r="G3" s="153" t="s">
        <v>200</v>
      </c>
      <c r="H3" s="195" t="s">
        <v>84</v>
      </c>
      <c r="I3" s="5" t="s">
        <v>11</v>
      </c>
      <c r="J3" s="6" t="s">
        <v>407</v>
      </c>
      <c r="K3" s="6" t="s">
        <v>12</v>
      </c>
      <c r="L3" s="7" t="s">
        <v>13</v>
      </c>
      <c r="M3" s="8" t="s">
        <v>92</v>
      </c>
      <c r="N3" s="5" t="s">
        <v>350</v>
      </c>
      <c r="O3" s="5" t="s">
        <v>414</v>
      </c>
      <c r="P3" s="39" t="s">
        <v>28</v>
      </c>
      <c r="Q3" s="31" t="s">
        <v>15</v>
      </c>
      <c r="R3" s="30" t="s">
        <v>119</v>
      </c>
      <c r="S3" s="31" t="s">
        <v>14</v>
      </c>
      <c r="T3" s="32" t="s">
        <v>163</v>
      </c>
      <c r="U3" s="9" t="s">
        <v>16</v>
      </c>
      <c r="V3" s="10" t="s">
        <v>17</v>
      </c>
      <c r="W3" s="11" t="s">
        <v>18</v>
      </c>
      <c r="X3" s="227" t="s">
        <v>19</v>
      </c>
      <c r="Y3" s="228"/>
      <c r="Z3" s="11" t="s">
        <v>20</v>
      </c>
      <c r="AA3" s="227" t="s">
        <v>126</v>
      </c>
      <c r="AB3" s="229"/>
      <c r="AC3" s="228"/>
      <c r="AD3" s="11" t="s">
        <v>20</v>
      </c>
      <c r="AE3" s="14" t="s">
        <v>211</v>
      </c>
      <c r="AF3" s="41" t="s">
        <v>225</v>
      </c>
      <c r="AG3" s="12">
        <v>56</v>
      </c>
      <c r="AH3" s="41" t="s">
        <v>226</v>
      </c>
      <c r="AI3" s="12">
        <v>58</v>
      </c>
      <c r="AJ3" s="41" t="s">
        <v>227</v>
      </c>
      <c r="AK3" s="12">
        <v>60</v>
      </c>
      <c r="AL3" s="41" t="s">
        <v>228</v>
      </c>
      <c r="AM3" s="12">
        <v>62</v>
      </c>
      <c r="AN3" s="42" t="s">
        <v>229</v>
      </c>
      <c r="AO3" s="14" t="s">
        <v>22</v>
      </c>
      <c r="AP3" s="11" t="s">
        <v>23</v>
      </c>
      <c r="AR3" s="12" t="s">
        <v>21</v>
      </c>
      <c r="AS3" s="13" t="s">
        <v>79</v>
      </c>
      <c r="AT3" s="13">
        <v>56</v>
      </c>
      <c r="AU3" s="13" t="s">
        <v>80</v>
      </c>
      <c r="AV3" s="13">
        <v>58</v>
      </c>
      <c r="AW3" s="13" t="s">
        <v>81</v>
      </c>
      <c r="AX3" s="13">
        <v>60</v>
      </c>
      <c r="AY3" s="13" t="s">
        <v>82</v>
      </c>
      <c r="AZ3" s="13">
        <v>62</v>
      </c>
      <c r="BA3" s="13" t="s">
        <v>83</v>
      </c>
      <c r="BB3" s="14" t="s">
        <v>22</v>
      </c>
      <c r="BC3" s="11" t="s">
        <v>23</v>
      </c>
      <c r="BD3" s="251" t="s">
        <v>24</v>
      </c>
      <c r="BE3" s="252"/>
      <c r="BF3" s="252"/>
      <c r="BG3" s="252"/>
      <c r="BH3" s="252"/>
      <c r="BI3" s="252"/>
      <c r="BJ3" s="252"/>
      <c r="BK3" s="252"/>
      <c r="BL3" s="252"/>
      <c r="BM3" s="252"/>
      <c r="BN3" s="253"/>
      <c r="BO3" s="29"/>
      <c r="BP3" s="251" t="s">
        <v>25</v>
      </c>
      <c r="BQ3" s="252"/>
      <c r="BR3" s="252"/>
      <c r="BS3" s="252"/>
      <c r="BT3" s="252"/>
      <c r="BU3" s="252"/>
      <c r="BV3" s="252"/>
      <c r="BW3" s="252"/>
      <c r="BX3" s="252"/>
      <c r="BY3" s="252"/>
      <c r="BZ3" s="254"/>
      <c r="CA3" s="29"/>
      <c r="CB3" s="251" t="s">
        <v>187</v>
      </c>
      <c r="CC3" s="252"/>
      <c r="CD3" s="252"/>
      <c r="CE3" s="252"/>
      <c r="CF3" s="252"/>
      <c r="CG3" s="252"/>
      <c r="CH3" s="252"/>
      <c r="CI3" s="252"/>
      <c r="CJ3" s="252"/>
      <c r="CK3" s="252"/>
      <c r="CL3" s="254"/>
      <c r="CM3" s="29"/>
      <c r="CN3" s="248" t="s">
        <v>26</v>
      </c>
      <c r="CO3" s="249"/>
      <c r="CP3" s="249"/>
      <c r="CQ3" s="249"/>
      <c r="CR3" s="249"/>
      <c r="CS3" s="249"/>
      <c r="CT3" s="249"/>
      <c r="CU3" s="249"/>
      <c r="CV3" s="249"/>
      <c r="CW3" s="249"/>
      <c r="CX3" s="250"/>
    </row>
    <row r="4" spans="1:104" s="79" customFormat="1" ht="93.95" customHeight="1" thickBot="1" x14ac:dyDescent="0.3">
      <c r="A4" s="37">
        <v>1</v>
      </c>
      <c r="B4" s="196" t="str">
        <f>VLOOKUP(C4,Склад!B:D,3,0)</f>
        <v>Шляпы</v>
      </c>
      <c r="C4" s="37" t="s">
        <v>35</v>
      </c>
      <c r="D4" s="151" t="str">
        <f>E4&amp;F4</f>
        <v>21182151</v>
      </c>
      <c r="E4" s="36">
        <v>2118215</v>
      </c>
      <c r="F4" s="36">
        <v>1</v>
      </c>
      <c r="G4" s="154" t="s">
        <v>201</v>
      </c>
      <c r="H4" s="196" t="str">
        <f>IFERROR(VLOOKUP(VALUE(E4),Склад!#REF!,6,0),"-")</f>
        <v>-</v>
      </c>
      <c r="I4" s="61"/>
      <c r="J4" s="62" t="s">
        <v>220</v>
      </c>
      <c r="K4" s="62" t="s">
        <v>167</v>
      </c>
      <c r="L4" s="131" t="s">
        <v>362</v>
      </c>
      <c r="M4" s="132" t="s">
        <v>351</v>
      </c>
      <c r="N4" s="36" t="s">
        <v>354</v>
      </c>
      <c r="O4" s="36" t="s">
        <v>416</v>
      </c>
      <c r="P4" s="149">
        <v>95.8</v>
      </c>
      <c r="Q4" s="69">
        <v>249</v>
      </c>
      <c r="R4" s="164"/>
      <c r="S4" s="67"/>
      <c r="T4" s="68"/>
      <c r="U4" s="165"/>
      <c r="V4" s="166"/>
      <c r="W4" s="167"/>
      <c r="X4" s="168"/>
      <c r="Y4" s="166"/>
      <c r="Z4" s="167"/>
      <c r="AA4" s="169"/>
      <c r="AB4" s="170"/>
      <c r="AC4" s="166"/>
      <c r="AD4" s="171"/>
      <c r="AE4" s="76" t="str">
        <f t="shared" ref="AE4:AE66" si="0">IF(IFERROR(FIND($AE$3,$G4),FALSE),"","-")</f>
        <v>-</v>
      </c>
      <c r="AF4" s="76" t="str">
        <f t="shared" ref="AF4:AF66" si="1">IF(IFERROR(FIND($AF$3,$G4),FALSE),"","-")</f>
        <v/>
      </c>
      <c r="AG4" s="76" t="str">
        <f t="shared" ref="AG4:AG66" si="2">IF(IFERROR(FIND($AG$3,$G4),FALSE),"","-")</f>
        <v/>
      </c>
      <c r="AH4" s="76" t="str">
        <f t="shared" ref="AH4:AH66" si="3">IF(IFERROR(FIND($AH$3,$G4),FALSE),"","-")</f>
        <v/>
      </c>
      <c r="AI4" s="76" t="str">
        <f t="shared" ref="AI4:AI66" si="4">IF(IFERROR(FIND($AI$3,$G4),FALSE),"","-")</f>
        <v/>
      </c>
      <c r="AJ4" s="76" t="str">
        <f t="shared" ref="AJ4:AJ66" si="5">IF(IFERROR(FIND($AJ$3,$G4),FALSE),"","-")</f>
        <v/>
      </c>
      <c r="AK4" s="76" t="str">
        <f t="shared" ref="AK4:AK66" si="6">IF(IFERROR(FIND($AK$3,$G4),FALSE),"","-")</f>
        <v/>
      </c>
      <c r="AL4" s="76" t="str">
        <f t="shared" ref="AL4:AL66" si="7">IF(IFERROR(FIND($AL$3,$G4),FALSE),"","-")</f>
        <v/>
      </c>
      <c r="AM4" s="76" t="str">
        <f t="shared" ref="AM4:AM66" si="8">IF(IFERROR(FIND($AM$3,$G4),FALSE),"","-")</f>
        <v/>
      </c>
      <c r="AN4" s="76" t="str">
        <f t="shared" ref="AN4:AN66" si="9">IF(IFERROR(FIND($AN$3,$G4),FALSE),"","-")</f>
        <v>-</v>
      </c>
      <c r="AO4" s="77">
        <f t="shared" ref="AO4:AO67" si="10">SUM(AE4:AN4)</f>
        <v>0</v>
      </c>
      <c r="AP4" s="78" t="str">
        <f t="shared" ref="AP4:AP67" si="11">IF(AO4&gt;0,AO4*P4,"")</f>
        <v/>
      </c>
      <c r="AR4" s="77" t="s">
        <v>27</v>
      </c>
      <c r="AS4" s="76" t="e">
        <f t="shared" ref="AS4:AS35" si="12">CO4+AF4-BE4-BQ4-CC4</f>
        <v>#VALUE!</v>
      </c>
      <c r="AT4" s="76"/>
      <c r="AU4" s="76" t="e">
        <f t="shared" ref="AU4:AU35" si="13">CQ4+AH4-BG4-BS4-CE4</f>
        <v>#VALUE!</v>
      </c>
      <c r="AV4" s="76"/>
      <c r="AW4" s="76" t="e">
        <f t="shared" ref="AW4:AW35" si="14">CS4+AJ4-BI4-BU4-CG4</f>
        <v>#VALUE!</v>
      </c>
      <c r="AX4" s="76"/>
      <c r="AY4" s="76" t="e">
        <f t="shared" ref="AY4:AY35" si="15">CU4+AL4-BK4-BW4-CI4</f>
        <v>#VALUE!</v>
      </c>
      <c r="AZ4" s="76"/>
      <c r="BA4" s="76" t="e">
        <f t="shared" ref="BA4:BA35" si="16">CW4+AN4-BM4-BY4-CK4</f>
        <v>#VALUE!</v>
      </c>
      <c r="BB4" s="77" t="e">
        <f t="shared" ref="BB4:BB67" si="17">SUM(AR4:BA4)</f>
        <v>#VALUE!</v>
      </c>
      <c r="BC4" s="78" t="e">
        <f t="shared" ref="BC4:BC67" si="18">BB4*R4</f>
        <v>#VALUE!</v>
      </c>
      <c r="BD4" s="77" t="s">
        <v>27</v>
      </c>
      <c r="BE4" s="76">
        <v>0</v>
      </c>
      <c r="BF4" s="76"/>
      <c r="BG4" s="76">
        <v>0</v>
      </c>
      <c r="BH4" s="76"/>
      <c r="BI4" s="76">
        <v>0</v>
      </c>
      <c r="BJ4" s="76"/>
      <c r="BK4" s="76">
        <v>0</v>
      </c>
      <c r="BL4" s="76"/>
      <c r="BM4" s="76">
        <v>0</v>
      </c>
      <c r="BN4" s="80">
        <f t="shared" ref="BN4:BN67" si="19">SUM(BD4:BM4)</f>
        <v>0</v>
      </c>
      <c r="BO4" s="81">
        <f t="shared" ref="BO4:BO67" si="20">BN4*R4</f>
        <v>0</v>
      </c>
      <c r="BP4" s="77" t="s">
        <v>27</v>
      </c>
      <c r="BQ4" s="76">
        <v>0</v>
      </c>
      <c r="BR4" s="76"/>
      <c r="BS4" s="76">
        <v>0</v>
      </c>
      <c r="BT4" s="76"/>
      <c r="BU4" s="76">
        <v>0</v>
      </c>
      <c r="BV4" s="76"/>
      <c r="BW4" s="76">
        <v>0</v>
      </c>
      <c r="BX4" s="76"/>
      <c r="BY4" s="76">
        <v>0</v>
      </c>
      <c r="BZ4" s="80">
        <f t="shared" ref="BZ4:BZ67" si="21">SUM(BP4:BY4)</f>
        <v>0</v>
      </c>
      <c r="CA4" s="82">
        <f t="shared" ref="CA4:CA67" si="22">BZ4*R4</f>
        <v>0</v>
      </c>
      <c r="CB4" s="77" t="s">
        <v>27</v>
      </c>
      <c r="CC4" s="76">
        <v>0</v>
      </c>
      <c r="CD4" s="76"/>
      <c r="CE4" s="76">
        <v>0</v>
      </c>
      <c r="CF4" s="76"/>
      <c r="CG4" s="76">
        <v>0</v>
      </c>
      <c r="CH4" s="76"/>
      <c r="CI4" s="76">
        <v>0</v>
      </c>
      <c r="CJ4" s="76"/>
      <c r="CK4" s="76">
        <v>0</v>
      </c>
      <c r="CL4" s="83">
        <f t="shared" ref="CL4:CL67" si="23">SUM(CB4:CK4)</f>
        <v>0</v>
      </c>
      <c r="CM4" s="82">
        <f t="shared" ref="CM4:CM67" si="24">CL4*R4</f>
        <v>0</v>
      </c>
      <c r="CN4" s="84"/>
      <c r="CO4" s="60"/>
      <c r="CP4" s="60"/>
      <c r="CQ4" s="60"/>
      <c r="CR4" s="60"/>
      <c r="CS4" s="60"/>
      <c r="CT4" s="60"/>
      <c r="CU4" s="60"/>
      <c r="CV4" s="85"/>
      <c r="CW4" s="86"/>
      <c r="CX4" s="87">
        <f t="shared" ref="CX4:CX67" si="25">SUM(CN4:CW4)</f>
        <v>0</v>
      </c>
      <c r="CY4" s="88">
        <f t="shared" ref="CY4:CY67" si="26">IF(AO4&gt;0,1,0)</f>
        <v>0</v>
      </c>
      <c r="CZ4" s="89" t="e">
        <f>SUMIF(Склад!#REF!,E4,Склад!#REF!)</f>
        <v>#REF!</v>
      </c>
    </row>
    <row r="5" spans="1:104" s="79" customFormat="1" ht="70.349999999999994" customHeight="1" thickBot="1" x14ac:dyDescent="0.3">
      <c r="A5" s="60">
        <v>2</v>
      </c>
      <c r="B5" s="199" t="str">
        <f>VLOOKUP(C5,Склад!B:D,3,0)</f>
        <v>Шляпы</v>
      </c>
      <c r="C5" s="37" t="s">
        <v>35</v>
      </c>
      <c r="D5" s="151" t="str">
        <f t="shared" ref="D5:D68" si="27">E5&amp;F5</f>
        <v>211821566</v>
      </c>
      <c r="E5" s="36">
        <v>2118215</v>
      </c>
      <c r="F5" s="36">
        <v>66</v>
      </c>
      <c r="G5" s="154" t="s">
        <v>201</v>
      </c>
      <c r="H5" s="196" t="str">
        <f>IFERROR(VLOOKUP(VALUE(E5),Склад!#REF!,6,0),"-")</f>
        <v>-</v>
      </c>
      <c r="I5" s="61"/>
      <c r="J5" s="62" t="s">
        <v>220</v>
      </c>
      <c r="K5" s="62" t="s">
        <v>167</v>
      </c>
      <c r="L5" s="63" t="s">
        <v>362</v>
      </c>
      <c r="M5" s="64" t="s">
        <v>351</v>
      </c>
      <c r="N5" s="38" t="s">
        <v>354</v>
      </c>
      <c r="O5" s="38" t="s">
        <v>416</v>
      </c>
      <c r="P5" s="65">
        <v>95.8</v>
      </c>
      <c r="Q5" s="69">
        <v>249</v>
      </c>
      <c r="R5" s="66"/>
      <c r="S5" s="67"/>
      <c r="T5" s="68"/>
      <c r="U5" s="70"/>
      <c r="V5" s="71"/>
      <c r="W5" s="72"/>
      <c r="X5" s="73"/>
      <c r="Y5" s="71"/>
      <c r="Z5" s="72"/>
      <c r="AA5" s="74"/>
      <c r="AB5" s="75"/>
      <c r="AC5" s="71"/>
      <c r="AD5" s="72"/>
      <c r="AE5" s="76" t="str">
        <f t="shared" si="0"/>
        <v>-</v>
      </c>
      <c r="AF5" s="76" t="str">
        <f t="shared" si="1"/>
        <v/>
      </c>
      <c r="AG5" s="76" t="str">
        <f t="shared" si="2"/>
        <v/>
      </c>
      <c r="AH5" s="76" t="str">
        <f t="shared" si="3"/>
        <v/>
      </c>
      <c r="AI5" s="76" t="str">
        <f t="shared" si="4"/>
        <v/>
      </c>
      <c r="AJ5" s="76" t="str">
        <f t="shared" si="5"/>
        <v/>
      </c>
      <c r="AK5" s="76" t="str">
        <f t="shared" si="6"/>
        <v/>
      </c>
      <c r="AL5" s="76" t="str">
        <f t="shared" si="7"/>
        <v/>
      </c>
      <c r="AM5" s="76" t="str">
        <f t="shared" si="8"/>
        <v/>
      </c>
      <c r="AN5" s="76" t="str">
        <f t="shared" si="9"/>
        <v>-</v>
      </c>
      <c r="AO5" s="77">
        <f t="shared" si="10"/>
        <v>0</v>
      </c>
      <c r="AP5" s="78" t="str">
        <f t="shared" si="11"/>
        <v/>
      </c>
      <c r="AR5" s="77" t="s">
        <v>27</v>
      </c>
      <c r="AS5" s="76" t="e">
        <f t="shared" si="12"/>
        <v>#VALUE!</v>
      </c>
      <c r="AT5" s="76"/>
      <c r="AU5" s="76" t="e">
        <f t="shared" si="13"/>
        <v>#VALUE!</v>
      </c>
      <c r="AV5" s="76"/>
      <c r="AW5" s="76" t="e">
        <f t="shared" si="14"/>
        <v>#VALUE!</v>
      </c>
      <c r="AX5" s="76"/>
      <c r="AY5" s="76" t="e">
        <f t="shared" si="15"/>
        <v>#VALUE!</v>
      </c>
      <c r="AZ5" s="76"/>
      <c r="BA5" s="76" t="e">
        <f t="shared" si="16"/>
        <v>#VALUE!</v>
      </c>
      <c r="BB5" s="77" t="e">
        <f t="shared" si="17"/>
        <v>#VALUE!</v>
      </c>
      <c r="BC5" s="78" t="e">
        <f t="shared" si="18"/>
        <v>#VALUE!</v>
      </c>
      <c r="BD5" s="77" t="s">
        <v>27</v>
      </c>
      <c r="BE5" s="76">
        <v>0</v>
      </c>
      <c r="BF5" s="76"/>
      <c r="BG5" s="76">
        <v>0</v>
      </c>
      <c r="BH5" s="76"/>
      <c r="BI5" s="76">
        <v>0</v>
      </c>
      <c r="BJ5" s="76"/>
      <c r="BK5" s="76">
        <v>0</v>
      </c>
      <c r="BL5" s="76"/>
      <c r="BM5" s="76">
        <v>0</v>
      </c>
      <c r="BN5" s="80">
        <f t="shared" si="19"/>
        <v>0</v>
      </c>
      <c r="BO5" s="81">
        <f t="shared" si="20"/>
        <v>0</v>
      </c>
      <c r="BP5" s="77" t="s">
        <v>27</v>
      </c>
      <c r="BQ5" s="76">
        <v>0</v>
      </c>
      <c r="BR5" s="76"/>
      <c r="BS5" s="76">
        <v>0</v>
      </c>
      <c r="BT5" s="76"/>
      <c r="BU5" s="76">
        <v>0</v>
      </c>
      <c r="BV5" s="76"/>
      <c r="BW5" s="76">
        <v>0</v>
      </c>
      <c r="BX5" s="76"/>
      <c r="BY5" s="76">
        <v>0</v>
      </c>
      <c r="BZ5" s="80">
        <f t="shared" si="21"/>
        <v>0</v>
      </c>
      <c r="CA5" s="82">
        <f t="shared" si="22"/>
        <v>0</v>
      </c>
      <c r="CB5" s="77" t="s">
        <v>27</v>
      </c>
      <c r="CC5" s="76">
        <v>0</v>
      </c>
      <c r="CD5" s="76"/>
      <c r="CE5" s="76">
        <v>0</v>
      </c>
      <c r="CF5" s="76"/>
      <c r="CG5" s="76">
        <v>0</v>
      </c>
      <c r="CH5" s="76"/>
      <c r="CI5" s="76">
        <v>0</v>
      </c>
      <c r="CJ5" s="76"/>
      <c r="CK5" s="76">
        <v>0</v>
      </c>
      <c r="CL5" s="83">
        <f t="shared" si="23"/>
        <v>0</v>
      </c>
      <c r="CM5" s="82">
        <f t="shared" si="24"/>
        <v>0</v>
      </c>
      <c r="CN5" s="84"/>
      <c r="CO5" s="60"/>
      <c r="CP5" s="60"/>
      <c r="CQ5" s="60"/>
      <c r="CR5" s="60"/>
      <c r="CS5" s="60"/>
      <c r="CT5" s="60"/>
      <c r="CU5" s="60"/>
      <c r="CV5" s="85"/>
      <c r="CW5" s="86"/>
      <c r="CX5" s="87">
        <f t="shared" si="25"/>
        <v>0</v>
      </c>
      <c r="CY5" s="88">
        <f t="shared" si="26"/>
        <v>0</v>
      </c>
      <c r="CZ5" s="89" t="e">
        <f>SUMIF(Склад!#REF!,E5,Склад!#REF!)</f>
        <v>#REF!</v>
      </c>
    </row>
    <row r="6" spans="1:104" s="79" customFormat="1" ht="73.900000000000006" customHeight="1" thickBot="1" x14ac:dyDescent="0.3">
      <c r="A6" s="60">
        <v>3</v>
      </c>
      <c r="B6" s="199" t="e">
        <f>VLOOKUP(C6,Склад!B:D,3,0)</f>
        <v>#N/A</v>
      </c>
      <c r="C6" s="37" t="s">
        <v>36</v>
      </c>
      <c r="D6" s="151" t="str">
        <f t="shared" si="27"/>
        <v>26382181</v>
      </c>
      <c r="E6" s="36">
        <v>2638218</v>
      </c>
      <c r="F6" s="36">
        <v>1</v>
      </c>
      <c r="G6" s="154" t="s">
        <v>201</v>
      </c>
      <c r="H6" s="196" t="str">
        <f>IFERROR(VLOOKUP(VALUE(E6),Склад!#REF!,6,0),"-")</f>
        <v>-</v>
      </c>
      <c r="I6" s="61"/>
      <c r="J6" s="62" t="s">
        <v>220</v>
      </c>
      <c r="K6" s="62" t="s">
        <v>167</v>
      </c>
      <c r="L6" s="63" t="s">
        <v>362</v>
      </c>
      <c r="M6" s="64" t="s">
        <v>351</v>
      </c>
      <c r="N6" s="38" t="s">
        <v>354</v>
      </c>
      <c r="O6" s="38" t="s">
        <v>416</v>
      </c>
      <c r="P6" s="65">
        <v>95.8</v>
      </c>
      <c r="Q6" s="69">
        <v>249</v>
      </c>
      <c r="R6" s="66"/>
      <c r="S6" s="67"/>
      <c r="T6" s="68"/>
      <c r="U6" s="70"/>
      <c r="V6" s="71"/>
      <c r="W6" s="72"/>
      <c r="X6" s="73"/>
      <c r="Y6" s="71"/>
      <c r="Z6" s="72"/>
      <c r="AA6" s="74"/>
      <c r="AB6" s="75"/>
      <c r="AC6" s="71"/>
      <c r="AD6" s="72"/>
      <c r="AE6" s="76" t="str">
        <f t="shared" si="0"/>
        <v>-</v>
      </c>
      <c r="AF6" s="76" t="str">
        <f t="shared" si="1"/>
        <v/>
      </c>
      <c r="AG6" s="76" t="str">
        <f t="shared" si="2"/>
        <v/>
      </c>
      <c r="AH6" s="76" t="str">
        <f t="shared" si="3"/>
        <v/>
      </c>
      <c r="AI6" s="76" t="str">
        <f t="shared" si="4"/>
        <v/>
      </c>
      <c r="AJ6" s="76" t="str">
        <f t="shared" si="5"/>
        <v/>
      </c>
      <c r="AK6" s="76" t="str">
        <f t="shared" si="6"/>
        <v/>
      </c>
      <c r="AL6" s="76" t="str">
        <f t="shared" si="7"/>
        <v/>
      </c>
      <c r="AM6" s="76" t="str">
        <f t="shared" si="8"/>
        <v/>
      </c>
      <c r="AN6" s="76" t="str">
        <f t="shared" si="9"/>
        <v>-</v>
      </c>
      <c r="AO6" s="77">
        <f t="shared" si="10"/>
        <v>0</v>
      </c>
      <c r="AP6" s="78" t="str">
        <f t="shared" si="11"/>
        <v/>
      </c>
      <c r="AR6" s="77" t="s">
        <v>27</v>
      </c>
      <c r="AS6" s="76" t="e">
        <f t="shared" si="12"/>
        <v>#VALUE!</v>
      </c>
      <c r="AT6" s="76"/>
      <c r="AU6" s="76" t="e">
        <f t="shared" si="13"/>
        <v>#VALUE!</v>
      </c>
      <c r="AV6" s="76"/>
      <c r="AW6" s="76" t="e">
        <f t="shared" si="14"/>
        <v>#VALUE!</v>
      </c>
      <c r="AX6" s="76"/>
      <c r="AY6" s="76" t="e">
        <f t="shared" si="15"/>
        <v>#VALUE!</v>
      </c>
      <c r="AZ6" s="76"/>
      <c r="BA6" s="76" t="e">
        <f t="shared" si="16"/>
        <v>#VALUE!</v>
      </c>
      <c r="BB6" s="77" t="e">
        <f t="shared" si="17"/>
        <v>#VALUE!</v>
      </c>
      <c r="BC6" s="78" t="e">
        <f t="shared" si="18"/>
        <v>#VALUE!</v>
      </c>
      <c r="BD6" s="77" t="s">
        <v>27</v>
      </c>
      <c r="BE6" s="76">
        <v>0</v>
      </c>
      <c r="BF6" s="76"/>
      <c r="BG6" s="76">
        <v>0</v>
      </c>
      <c r="BH6" s="76"/>
      <c r="BI6" s="76">
        <v>0</v>
      </c>
      <c r="BJ6" s="76"/>
      <c r="BK6" s="76">
        <v>0</v>
      </c>
      <c r="BL6" s="76"/>
      <c r="BM6" s="76">
        <v>0</v>
      </c>
      <c r="BN6" s="80">
        <f t="shared" si="19"/>
        <v>0</v>
      </c>
      <c r="BO6" s="81">
        <f t="shared" si="20"/>
        <v>0</v>
      </c>
      <c r="BP6" s="77" t="s">
        <v>27</v>
      </c>
      <c r="BQ6" s="76">
        <v>0</v>
      </c>
      <c r="BR6" s="76"/>
      <c r="BS6" s="76">
        <v>0</v>
      </c>
      <c r="BT6" s="76"/>
      <c r="BU6" s="76">
        <v>0</v>
      </c>
      <c r="BV6" s="76"/>
      <c r="BW6" s="76">
        <v>0</v>
      </c>
      <c r="BX6" s="76"/>
      <c r="BY6" s="76">
        <v>0</v>
      </c>
      <c r="BZ6" s="80">
        <f t="shared" si="21"/>
        <v>0</v>
      </c>
      <c r="CA6" s="82">
        <f t="shared" si="22"/>
        <v>0</v>
      </c>
      <c r="CB6" s="77" t="s">
        <v>27</v>
      </c>
      <c r="CC6" s="76">
        <v>0</v>
      </c>
      <c r="CD6" s="76"/>
      <c r="CE6" s="76">
        <v>0</v>
      </c>
      <c r="CF6" s="76"/>
      <c r="CG6" s="76">
        <v>0</v>
      </c>
      <c r="CH6" s="76"/>
      <c r="CI6" s="76">
        <v>0</v>
      </c>
      <c r="CJ6" s="76"/>
      <c r="CK6" s="76">
        <v>0</v>
      </c>
      <c r="CL6" s="83">
        <f t="shared" si="23"/>
        <v>0</v>
      </c>
      <c r="CM6" s="82">
        <f t="shared" si="24"/>
        <v>0</v>
      </c>
      <c r="CN6" s="84"/>
      <c r="CO6" s="60"/>
      <c r="CP6" s="60"/>
      <c r="CQ6" s="60"/>
      <c r="CR6" s="60"/>
      <c r="CS6" s="60"/>
      <c r="CT6" s="60"/>
      <c r="CU6" s="60"/>
      <c r="CV6" s="85"/>
      <c r="CW6" s="86"/>
      <c r="CX6" s="87">
        <f t="shared" si="25"/>
        <v>0</v>
      </c>
      <c r="CY6" s="88">
        <f t="shared" si="26"/>
        <v>0</v>
      </c>
      <c r="CZ6" s="89" t="e">
        <f>SUMIF(Склад!#REF!,E6,Склад!#REF!)</f>
        <v>#REF!</v>
      </c>
    </row>
    <row r="7" spans="1:104" s="79" customFormat="1" ht="82.5" customHeight="1" thickBot="1" x14ac:dyDescent="0.3">
      <c r="A7" s="60">
        <v>4</v>
      </c>
      <c r="B7" s="199" t="e">
        <f>VLOOKUP(C7,Склад!B:D,3,0)</f>
        <v>#N/A</v>
      </c>
      <c r="C7" s="37" t="s">
        <v>36</v>
      </c>
      <c r="D7" s="151" t="str">
        <f t="shared" si="27"/>
        <v>263821866</v>
      </c>
      <c r="E7" s="36">
        <v>2638218</v>
      </c>
      <c r="F7" s="36">
        <v>66</v>
      </c>
      <c r="G7" s="154" t="s">
        <v>201</v>
      </c>
      <c r="H7" s="196" t="str">
        <f>IFERROR(VLOOKUP(VALUE(E7),Склад!#REF!,6,0),"-")</f>
        <v>-</v>
      </c>
      <c r="I7" s="61"/>
      <c r="J7" s="62" t="s">
        <v>220</v>
      </c>
      <c r="K7" s="62" t="s">
        <v>167</v>
      </c>
      <c r="L7" s="63" t="s">
        <v>362</v>
      </c>
      <c r="M7" s="64" t="s">
        <v>351</v>
      </c>
      <c r="N7" s="38" t="s">
        <v>354</v>
      </c>
      <c r="O7" s="38" t="s">
        <v>416</v>
      </c>
      <c r="P7" s="65">
        <v>95.8</v>
      </c>
      <c r="Q7" s="69">
        <v>249</v>
      </c>
      <c r="R7" s="66"/>
      <c r="S7" s="67"/>
      <c r="T7" s="68"/>
      <c r="U7" s="70"/>
      <c r="V7" s="71"/>
      <c r="W7" s="72"/>
      <c r="X7" s="73"/>
      <c r="Y7" s="71"/>
      <c r="Z7" s="72"/>
      <c r="AA7" s="74"/>
      <c r="AB7" s="75"/>
      <c r="AC7" s="71"/>
      <c r="AD7" s="72"/>
      <c r="AE7" s="76" t="str">
        <f t="shared" si="0"/>
        <v>-</v>
      </c>
      <c r="AF7" s="76" t="str">
        <f t="shared" si="1"/>
        <v/>
      </c>
      <c r="AG7" s="76" t="str">
        <f t="shared" si="2"/>
        <v/>
      </c>
      <c r="AH7" s="76" t="str">
        <f t="shared" si="3"/>
        <v/>
      </c>
      <c r="AI7" s="76" t="str">
        <f t="shared" si="4"/>
        <v/>
      </c>
      <c r="AJ7" s="76" t="str">
        <f t="shared" si="5"/>
        <v/>
      </c>
      <c r="AK7" s="76" t="str">
        <f t="shared" si="6"/>
        <v/>
      </c>
      <c r="AL7" s="76" t="str">
        <f t="shared" si="7"/>
        <v/>
      </c>
      <c r="AM7" s="76" t="str">
        <f t="shared" si="8"/>
        <v/>
      </c>
      <c r="AN7" s="76" t="str">
        <f t="shared" si="9"/>
        <v>-</v>
      </c>
      <c r="AO7" s="77">
        <f t="shared" si="10"/>
        <v>0</v>
      </c>
      <c r="AP7" s="78" t="str">
        <f t="shared" si="11"/>
        <v/>
      </c>
      <c r="AR7" s="77" t="s">
        <v>27</v>
      </c>
      <c r="AS7" s="76" t="e">
        <f t="shared" si="12"/>
        <v>#VALUE!</v>
      </c>
      <c r="AT7" s="76"/>
      <c r="AU7" s="76" t="e">
        <f t="shared" si="13"/>
        <v>#VALUE!</v>
      </c>
      <c r="AV7" s="76"/>
      <c r="AW7" s="76" t="e">
        <f t="shared" si="14"/>
        <v>#VALUE!</v>
      </c>
      <c r="AX7" s="76"/>
      <c r="AY7" s="76" t="e">
        <f t="shared" si="15"/>
        <v>#VALUE!</v>
      </c>
      <c r="AZ7" s="76"/>
      <c r="BA7" s="76" t="e">
        <f t="shared" si="16"/>
        <v>#VALUE!</v>
      </c>
      <c r="BB7" s="77" t="e">
        <f t="shared" si="17"/>
        <v>#VALUE!</v>
      </c>
      <c r="BC7" s="78" t="e">
        <f t="shared" si="18"/>
        <v>#VALUE!</v>
      </c>
      <c r="BD7" s="77" t="s">
        <v>27</v>
      </c>
      <c r="BE7" s="76">
        <v>0</v>
      </c>
      <c r="BF7" s="76"/>
      <c r="BG7" s="76">
        <v>0</v>
      </c>
      <c r="BH7" s="76"/>
      <c r="BI7" s="76">
        <v>0</v>
      </c>
      <c r="BJ7" s="76"/>
      <c r="BK7" s="76">
        <v>0</v>
      </c>
      <c r="BL7" s="76"/>
      <c r="BM7" s="76">
        <v>0</v>
      </c>
      <c r="BN7" s="80">
        <f t="shared" si="19"/>
        <v>0</v>
      </c>
      <c r="BO7" s="81">
        <f t="shared" si="20"/>
        <v>0</v>
      </c>
      <c r="BP7" s="77" t="s">
        <v>27</v>
      </c>
      <c r="BQ7" s="76">
        <v>0</v>
      </c>
      <c r="BR7" s="76"/>
      <c r="BS7" s="76">
        <v>0</v>
      </c>
      <c r="BT7" s="76"/>
      <c r="BU7" s="76">
        <v>0</v>
      </c>
      <c r="BV7" s="76"/>
      <c r="BW7" s="76">
        <v>0</v>
      </c>
      <c r="BX7" s="76"/>
      <c r="BY7" s="76">
        <v>0</v>
      </c>
      <c r="BZ7" s="80">
        <f t="shared" si="21"/>
        <v>0</v>
      </c>
      <c r="CA7" s="82">
        <f t="shared" si="22"/>
        <v>0</v>
      </c>
      <c r="CB7" s="77" t="s">
        <v>27</v>
      </c>
      <c r="CC7" s="76">
        <v>0</v>
      </c>
      <c r="CD7" s="76"/>
      <c r="CE7" s="76">
        <v>0</v>
      </c>
      <c r="CF7" s="76"/>
      <c r="CG7" s="76">
        <v>0</v>
      </c>
      <c r="CH7" s="76"/>
      <c r="CI7" s="76">
        <v>0</v>
      </c>
      <c r="CJ7" s="76"/>
      <c r="CK7" s="76">
        <v>0</v>
      </c>
      <c r="CL7" s="83">
        <f t="shared" si="23"/>
        <v>0</v>
      </c>
      <c r="CM7" s="82">
        <f t="shared" si="24"/>
        <v>0</v>
      </c>
      <c r="CN7" s="84"/>
      <c r="CO7" s="60"/>
      <c r="CP7" s="60"/>
      <c r="CQ7" s="60"/>
      <c r="CR7" s="60"/>
      <c r="CS7" s="60"/>
      <c r="CT7" s="60"/>
      <c r="CU7" s="60"/>
      <c r="CV7" s="85"/>
      <c r="CW7" s="86"/>
      <c r="CX7" s="87">
        <f t="shared" si="25"/>
        <v>0</v>
      </c>
      <c r="CY7" s="88">
        <f t="shared" si="26"/>
        <v>0</v>
      </c>
      <c r="CZ7" s="89" t="e">
        <f>SUMIF(Склад!#REF!,E7,Склад!#REF!)</f>
        <v>#REF!</v>
      </c>
    </row>
    <row r="8" spans="1:104" s="79" customFormat="1" ht="89.65" customHeight="1" thickBot="1" x14ac:dyDescent="0.3">
      <c r="A8" s="60">
        <v>5</v>
      </c>
      <c r="B8" s="199" t="str">
        <f>VLOOKUP(C8,Склад!B:D,3,0)</f>
        <v>Шляпы</v>
      </c>
      <c r="C8" s="37" t="s">
        <v>35</v>
      </c>
      <c r="D8" s="151" t="str">
        <f t="shared" si="27"/>
        <v>211821933</v>
      </c>
      <c r="E8" s="36">
        <v>2118219</v>
      </c>
      <c r="F8" s="36">
        <v>33</v>
      </c>
      <c r="G8" s="154" t="s">
        <v>201</v>
      </c>
      <c r="H8" s="196" t="str">
        <f>IFERROR(VLOOKUP(VALUE(E8),Склад!#REF!,6,0),"-")</f>
        <v>-</v>
      </c>
      <c r="I8" s="61"/>
      <c r="J8" s="62" t="s">
        <v>220</v>
      </c>
      <c r="K8" s="62" t="s">
        <v>167</v>
      </c>
      <c r="L8" s="63" t="s">
        <v>362</v>
      </c>
      <c r="M8" s="64" t="s">
        <v>351</v>
      </c>
      <c r="N8" s="38" t="s">
        <v>354</v>
      </c>
      <c r="O8" s="38" t="s">
        <v>416</v>
      </c>
      <c r="P8" s="65">
        <v>115</v>
      </c>
      <c r="Q8" s="69">
        <v>299</v>
      </c>
      <c r="R8" s="66"/>
      <c r="S8" s="67"/>
      <c r="T8" s="68"/>
      <c r="U8" s="70"/>
      <c r="V8" s="71"/>
      <c r="W8" s="72"/>
      <c r="X8" s="73"/>
      <c r="Y8" s="71"/>
      <c r="Z8" s="72"/>
      <c r="AA8" s="74"/>
      <c r="AB8" s="75"/>
      <c r="AC8" s="71"/>
      <c r="AD8" s="72"/>
      <c r="AE8" s="76" t="str">
        <f t="shared" si="0"/>
        <v>-</v>
      </c>
      <c r="AF8" s="76" t="str">
        <f t="shared" si="1"/>
        <v/>
      </c>
      <c r="AG8" s="76" t="str">
        <f t="shared" si="2"/>
        <v/>
      </c>
      <c r="AH8" s="76" t="str">
        <f t="shared" si="3"/>
        <v/>
      </c>
      <c r="AI8" s="76" t="str">
        <f t="shared" si="4"/>
        <v/>
      </c>
      <c r="AJ8" s="76" t="str">
        <f t="shared" si="5"/>
        <v/>
      </c>
      <c r="AK8" s="76" t="str">
        <f t="shared" si="6"/>
        <v/>
      </c>
      <c r="AL8" s="76" t="str">
        <f t="shared" si="7"/>
        <v/>
      </c>
      <c r="AM8" s="76" t="str">
        <f t="shared" si="8"/>
        <v/>
      </c>
      <c r="AN8" s="76" t="str">
        <f t="shared" si="9"/>
        <v>-</v>
      </c>
      <c r="AO8" s="77">
        <f t="shared" si="10"/>
        <v>0</v>
      </c>
      <c r="AP8" s="78" t="str">
        <f t="shared" si="11"/>
        <v/>
      </c>
      <c r="AR8" s="77" t="s">
        <v>27</v>
      </c>
      <c r="AS8" s="76" t="e">
        <f t="shared" si="12"/>
        <v>#VALUE!</v>
      </c>
      <c r="AT8" s="76"/>
      <c r="AU8" s="76" t="e">
        <f t="shared" si="13"/>
        <v>#VALUE!</v>
      </c>
      <c r="AV8" s="76"/>
      <c r="AW8" s="76" t="e">
        <f t="shared" si="14"/>
        <v>#VALUE!</v>
      </c>
      <c r="AX8" s="76"/>
      <c r="AY8" s="76" t="e">
        <f t="shared" si="15"/>
        <v>#VALUE!</v>
      </c>
      <c r="AZ8" s="76"/>
      <c r="BA8" s="76" t="e">
        <f t="shared" si="16"/>
        <v>#VALUE!</v>
      </c>
      <c r="BB8" s="77" t="e">
        <f t="shared" si="17"/>
        <v>#VALUE!</v>
      </c>
      <c r="BC8" s="78" t="e">
        <f t="shared" si="18"/>
        <v>#VALUE!</v>
      </c>
      <c r="BD8" s="77" t="s">
        <v>27</v>
      </c>
      <c r="BE8" s="76">
        <v>0</v>
      </c>
      <c r="BF8" s="76"/>
      <c r="BG8" s="76">
        <v>0</v>
      </c>
      <c r="BH8" s="76"/>
      <c r="BI8" s="76">
        <v>0</v>
      </c>
      <c r="BJ8" s="76"/>
      <c r="BK8" s="76">
        <v>0</v>
      </c>
      <c r="BL8" s="76"/>
      <c r="BM8" s="76">
        <v>0</v>
      </c>
      <c r="BN8" s="80">
        <f t="shared" si="19"/>
        <v>0</v>
      </c>
      <c r="BO8" s="81">
        <f t="shared" si="20"/>
        <v>0</v>
      </c>
      <c r="BP8" s="77" t="s">
        <v>27</v>
      </c>
      <c r="BQ8" s="76">
        <v>0</v>
      </c>
      <c r="BR8" s="76"/>
      <c r="BS8" s="76">
        <v>0</v>
      </c>
      <c r="BT8" s="76"/>
      <c r="BU8" s="76">
        <v>0</v>
      </c>
      <c r="BV8" s="76"/>
      <c r="BW8" s="76">
        <v>0</v>
      </c>
      <c r="BX8" s="76"/>
      <c r="BY8" s="76">
        <v>0</v>
      </c>
      <c r="BZ8" s="80">
        <f t="shared" si="21"/>
        <v>0</v>
      </c>
      <c r="CA8" s="82">
        <f t="shared" si="22"/>
        <v>0</v>
      </c>
      <c r="CB8" s="77" t="s">
        <v>27</v>
      </c>
      <c r="CC8" s="76">
        <v>0</v>
      </c>
      <c r="CD8" s="76"/>
      <c r="CE8" s="76">
        <v>0</v>
      </c>
      <c r="CF8" s="76"/>
      <c r="CG8" s="76">
        <v>0</v>
      </c>
      <c r="CH8" s="76"/>
      <c r="CI8" s="76">
        <v>0</v>
      </c>
      <c r="CJ8" s="76"/>
      <c r="CK8" s="76">
        <v>0</v>
      </c>
      <c r="CL8" s="83">
        <f t="shared" si="23"/>
        <v>0</v>
      </c>
      <c r="CM8" s="82">
        <f t="shared" si="24"/>
        <v>0</v>
      </c>
      <c r="CN8" s="84"/>
      <c r="CO8" s="60"/>
      <c r="CP8" s="60"/>
      <c r="CQ8" s="60"/>
      <c r="CR8" s="60"/>
      <c r="CS8" s="60"/>
      <c r="CT8" s="60"/>
      <c r="CU8" s="60"/>
      <c r="CV8" s="85"/>
      <c r="CW8" s="86"/>
      <c r="CX8" s="87">
        <f t="shared" si="25"/>
        <v>0</v>
      </c>
      <c r="CY8" s="88">
        <f t="shared" si="26"/>
        <v>0</v>
      </c>
      <c r="CZ8" s="89" t="e">
        <f>SUMIF(Склад!#REF!,E8,Склад!#REF!)</f>
        <v>#REF!</v>
      </c>
    </row>
    <row r="9" spans="1:104" s="79" customFormat="1" ht="68.650000000000006" customHeight="1" thickBot="1" x14ac:dyDescent="0.3">
      <c r="A9" s="60">
        <v>6</v>
      </c>
      <c r="B9" s="199" t="str">
        <f>VLOOKUP(C9,Склад!B:D,3,0)</f>
        <v>Шляпы</v>
      </c>
      <c r="C9" s="37" t="s">
        <v>35</v>
      </c>
      <c r="D9" s="151" t="str">
        <f t="shared" si="27"/>
        <v>211821975</v>
      </c>
      <c r="E9" s="36">
        <v>2118219</v>
      </c>
      <c r="F9" s="36">
        <v>75</v>
      </c>
      <c r="G9" s="154" t="s">
        <v>201</v>
      </c>
      <c r="H9" s="196" t="str">
        <f>IFERROR(VLOOKUP(VALUE(E9),Склад!#REF!,6,0),"-")</f>
        <v>-</v>
      </c>
      <c r="I9" s="61"/>
      <c r="J9" s="62" t="s">
        <v>220</v>
      </c>
      <c r="K9" s="62" t="s">
        <v>167</v>
      </c>
      <c r="L9" s="63" t="s">
        <v>362</v>
      </c>
      <c r="M9" s="64" t="s">
        <v>351</v>
      </c>
      <c r="N9" s="38" t="s">
        <v>354</v>
      </c>
      <c r="O9" s="38" t="s">
        <v>416</v>
      </c>
      <c r="P9" s="65">
        <v>115</v>
      </c>
      <c r="Q9" s="69">
        <v>299</v>
      </c>
      <c r="R9" s="66"/>
      <c r="S9" s="67"/>
      <c r="T9" s="68"/>
      <c r="U9" s="70"/>
      <c r="V9" s="71"/>
      <c r="W9" s="72"/>
      <c r="X9" s="73"/>
      <c r="Y9" s="71"/>
      <c r="Z9" s="72"/>
      <c r="AA9" s="74"/>
      <c r="AB9" s="75"/>
      <c r="AC9" s="71"/>
      <c r="AD9" s="72"/>
      <c r="AE9" s="76" t="str">
        <f t="shared" si="0"/>
        <v>-</v>
      </c>
      <c r="AF9" s="76" t="str">
        <f t="shared" si="1"/>
        <v/>
      </c>
      <c r="AG9" s="76" t="str">
        <f t="shared" si="2"/>
        <v/>
      </c>
      <c r="AH9" s="76" t="str">
        <f t="shared" si="3"/>
        <v/>
      </c>
      <c r="AI9" s="76" t="str">
        <f t="shared" si="4"/>
        <v/>
      </c>
      <c r="AJ9" s="76" t="str">
        <f t="shared" si="5"/>
        <v/>
      </c>
      <c r="AK9" s="76" t="str">
        <f t="shared" si="6"/>
        <v/>
      </c>
      <c r="AL9" s="76" t="str">
        <f t="shared" si="7"/>
        <v/>
      </c>
      <c r="AM9" s="76" t="str">
        <f t="shared" si="8"/>
        <v/>
      </c>
      <c r="AN9" s="76" t="str">
        <f t="shared" si="9"/>
        <v>-</v>
      </c>
      <c r="AO9" s="77">
        <f t="shared" si="10"/>
        <v>0</v>
      </c>
      <c r="AP9" s="78" t="str">
        <f t="shared" si="11"/>
        <v/>
      </c>
      <c r="AR9" s="77" t="s">
        <v>27</v>
      </c>
      <c r="AS9" s="76" t="e">
        <f t="shared" si="12"/>
        <v>#VALUE!</v>
      </c>
      <c r="AT9" s="76"/>
      <c r="AU9" s="76" t="e">
        <f t="shared" si="13"/>
        <v>#VALUE!</v>
      </c>
      <c r="AV9" s="76"/>
      <c r="AW9" s="76" t="e">
        <f t="shared" si="14"/>
        <v>#VALUE!</v>
      </c>
      <c r="AX9" s="76"/>
      <c r="AY9" s="76" t="e">
        <f t="shared" si="15"/>
        <v>#VALUE!</v>
      </c>
      <c r="AZ9" s="76"/>
      <c r="BA9" s="76" t="e">
        <f t="shared" si="16"/>
        <v>#VALUE!</v>
      </c>
      <c r="BB9" s="77" t="e">
        <f t="shared" si="17"/>
        <v>#VALUE!</v>
      </c>
      <c r="BC9" s="78" t="e">
        <f t="shared" si="18"/>
        <v>#VALUE!</v>
      </c>
      <c r="BD9" s="77" t="s">
        <v>27</v>
      </c>
      <c r="BE9" s="76">
        <v>0</v>
      </c>
      <c r="BF9" s="76"/>
      <c r="BG9" s="76">
        <v>0</v>
      </c>
      <c r="BH9" s="76"/>
      <c r="BI9" s="76">
        <v>0</v>
      </c>
      <c r="BJ9" s="76"/>
      <c r="BK9" s="76">
        <v>0</v>
      </c>
      <c r="BL9" s="76"/>
      <c r="BM9" s="76">
        <v>0</v>
      </c>
      <c r="BN9" s="80">
        <f t="shared" si="19"/>
        <v>0</v>
      </c>
      <c r="BO9" s="81">
        <f t="shared" si="20"/>
        <v>0</v>
      </c>
      <c r="BP9" s="77" t="s">
        <v>27</v>
      </c>
      <c r="BQ9" s="76">
        <v>0</v>
      </c>
      <c r="BR9" s="76"/>
      <c r="BS9" s="76">
        <v>0</v>
      </c>
      <c r="BT9" s="76"/>
      <c r="BU9" s="76">
        <v>0</v>
      </c>
      <c r="BV9" s="76"/>
      <c r="BW9" s="76">
        <v>0</v>
      </c>
      <c r="BX9" s="76"/>
      <c r="BY9" s="76">
        <v>0</v>
      </c>
      <c r="BZ9" s="80">
        <f t="shared" si="21"/>
        <v>0</v>
      </c>
      <c r="CA9" s="82">
        <f t="shared" si="22"/>
        <v>0</v>
      </c>
      <c r="CB9" s="77" t="s">
        <v>27</v>
      </c>
      <c r="CC9" s="76">
        <v>0</v>
      </c>
      <c r="CD9" s="76"/>
      <c r="CE9" s="76">
        <v>0</v>
      </c>
      <c r="CF9" s="76"/>
      <c r="CG9" s="76">
        <v>0</v>
      </c>
      <c r="CH9" s="76"/>
      <c r="CI9" s="76">
        <v>0</v>
      </c>
      <c r="CJ9" s="76"/>
      <c r="CK9" s="76">
        <v>0</v>
      </c>
      <c r="CL9" s="83">
        <f t="shared" si="23"/>
        <v>0</v>
      </c>
      <c r="CM9" s="82">
        <f t="shared" si="24"/>
        <v>0</v>
      </c>
      <c r="CN9" s="84"/>
      <c r="CO9" s="60"/>
      <c r="CP9" s="60"/>
      <c r="CQ9" s="60"/>
      <c r="CR9" s="60"/>
      <c r="CS9" s="60"/>
      <c r="CT9" s="60"/>
      <c r="CU9" s="60"/>
      <c r="CV9" s="85"/>
      <c r="CW9" s="86"/>
      <c r="CX9" s="87">
        <f t="shared" si="25"/>
        <v>0</v>
      </c>
      <c r="CY9" s="88">
        <f t="shared" si="26"/>
        <v>0</v>
      </c>
      <c r="CZ9" s="89" t="e">
        <f>SUMIF(Склад!#REF!,E9,Склад!#REF!)</f>
        <v>#REF!</v>
      </c>
    </row>
    <row r="10" spans="1:104" s="79" customFormat="1" ht="73.900000000000006" customHeight="1" thickBot="1" x14ac:dyDescent="0.3">
      <c r="A10" s="60">
        <v>7</v>
      </c>
      <c r="B10" s="199" t="e">
        <f>VLOOKUP(C10,Склад!B:D,3,0)</f>
        <v>#N/A</v>
      </c>
      <c r="C10" s="37" t="s">
        <v>36</v>
      </c>
      <c r="D10" s="151" t="str">
        <f t="shared" si="27"/>
        <v>263822033</v>
      </c>
      <c r="E10" s="36">
        <v>2638220</v>
      </c>
      <c r="F10" s="36">
        <v>33</v>
      </c>
      <c r="G10" s="154" t="s">
        <v>201</v>
      </c>
      <c r="H10" s="196" t="str">
        <f>IFERROR(VLOOKUP(VALUE(E10),Склад!#REF!,6,0),"-")</f>
        <v>-</v>
      </c>
      <c r="I10" s="61"/>
      <c r="J10" s="62" t="s">
        <v>220</v>
      </c>
      <c r="K10" s="62" t="s">
        <v>167</v>
      </c>
      <c r="L10" s="63" t="s">
        <v>362</v>
      </c>
      <c r="M10" s="64" t="s">
        <v>351</v>
      </c>
      <c r="N10" s="38" t="s">
        <v>354</v>
      </c>
      <c r="O10" s="38" t="s">
        <v>416</v>
      </c>
      <c r="P10" s="65">
        <v>115</v>
      </c>
      <c r="Q10" s="69">
        <v>299</v>
      </c>
      <c r="R10" s="66"/>
      <c r="S10" s="67"/>
      <c r="T10" s="68"/>
      <c r="U10" s="70"/>
      <c r="V10" s="71"/>
      <c r="W10" s="72"/>
      <c r="X10" s="73"/>
      <c r="Y10" s="71"/>
      <c r="Z10" s="72"/>
      <c r="AA10" s="74"/>
      <c r="AB10" s="75"/>
      <c r="AC10" s="71"/>
      <c r="AD10" s="72"/>
      <c r="AE10" s="76" t="str">
        <f t="shared" si="0"/>
        <v>-</v>
      </c>
      <c r="AF10" s="76" t="str">
        <f t="shared" si="1"/>
        <v/>
      </c>
      <c r="AG10" s="76" t="str">
        <f t="shared" si="2"/>
        <v/>
      </c>
      <c r="AH10" s="76" t="str">
        <f t="shared" si="3"/>
        <v/>
      </c>
      <c r="AI10" s="76" t="str">
        <f t="shared" si="4"/>
        <v/>
      </c>
      <c r="AJ10" s="76" t="str">
        <f t="shared" si="5"/>
        <v/>
      </c>
      <c r="AK10" s="76" t="str">
        <f t="shared" si="6"/>
        <v/>
      </c>
      <c r="AL10" s="76" t="str">
        <f t="shared" si="7"/>
        <v/>
      </c>
      <c r="AM10" s="76" t="str">
        <f t="shared" si="8"/>
        <v/>
      </c>
      <c r="AN10" s="76" t="str">
        <f t="shared" si="9"/>
        <v>-</v>
      </c>
      <c r="AO10" s="77">
        <f t="shared" si="10"/>
        <v>0</v>
      </c>
      <c r="AP10" s="78" t="str">
        <f t="shared" si="11"/>
        <v/>
      </c>
      <c r="AR10" s="77" t="s">
        <v>27</v>
      </c>
      <c r="AS10" s="76" t="e">
        <f t="shared" si="12"/>
        <v>#VALUE!</v>
      </c>
      <c r="AT10" s="76"/>
      <c r="AU10" s="76" t="e">
        <f t="shared" si="13"/>
        <v>#VALUE!</v>
      </c>
      <c r="AV10" s="76"/>
      <c r="AW10" s="76" t="e">
        <f t="shared" si="14"/>
        <v>#VALUE!</v>
      </c>
      <c r="AX10" s="76"/>
      <c r="AY10" s="76" t="e">
        <f t="shared" si="15"/>
        <v>#VALUE!</v>
      </c>
      <c r="AZ10" s="76"/>
      <c r="BA10" s="76" t="e">
        <f t="shared" si="16"/>
        <v>#VALUE!</v>
      </c>
      <c r="BB10" s="77" t="e">
        <f t="shared" si="17"/>
        <v>#VALUE!</v>
      </c>
      <c r="BC10" s="78" t="e">
        <f t="shared" si="18"/>
        <v>#VALUE!</v>
      </c>
      <c r="BD10" s="77" t="s">
        <v>27</v>
      </c>
      <c r="BE10" s="76">
        <v>0</v>
      </c>
      <c r="BF10" s="76"/>
      <c r="BG10" s="76">
        <v>0</v>
      </c>
      <c r="BH10" s="76"/>
      <c r="BI10" s="76">
        <v>0</v>
      </c>
      <c r="BJ10" s="76"/>
      <c r="BK10" s="76">
        <v>0</v>
      </c>
      <c r="BL10" s="76"/>
      <c r="BM10" s="76">
        <v>0</v>
      </c>
      <c r="BN10" s="80">
        <f t="shared" si="19"/>
        <v>0</v>
      </c>
      <c r="BO10" s="81">
        <f t="shared" si="20"/>
        <v>0</v>
      </c>
      <c r="BP10" s="77" t="s">
        <v>27</v>
      </c>
      <c r="BQ10" s="76">
        <v>0</v>
      </c>
      <c r="BR10" s="76"/>
      <c r="BS10" s="76">
        <v>0</v>
      </c>
      <c r="BT10" s="76"/>
      <c r="BU10" s="76">
        <v>0</v>
      </c>
      <c r="BV10" s="76"/>
      <c r="BW10" s="76">
        <v>0</v>
      </c>
      <c r="BX10" s="76"/>
      <c r="BY10" s="76">
        <v>0</v>
      </c>
      <c r="BZ10" s="80">
        <f t="shared" si="21"/>
        <v>0</v>
      </c>
      <c r="CA10" s="82">
        <f t="shared" si="22"/>
        <v>0</v>
      </c>
      <c r="CB10" s="77" t="s">
        <v>27</v>
      </c>
      <c r="CC10" s="76">
        <v>0</v>
      </c>
      <c r="CD10" s="76"/>
      <c r="CE10" s="76">
        <v>0</v>
      </c>
      <c r="CF10" s="76"/>
      <c r="CG10" s="76">
        <v>0</v>
      </c>
      <c r="CH10" s="76"/>
      <c r="CI10" s="76">
        <v>0</v>
      </c>
      <c r="CJ10" s="76"/>
      <c r="CK10" s="76">
        <v>0</v>
      </c>
      <c r="CL10" s="83">
        <f t="shared" si="23"/>
        <v>0</v>
      </c>
      <c r="CM10" s="82">
        <f t="shared" si="24"/>
        <v>0</v>
      </c>
      <c r="CN10" s="84"/>
      <c r="CO10" s="60"/>
      <c r="CP10" s="60"/>
      <c r="CQ10" s="60"/>
      <c r="CR10" s="60"/>
      <c r="CS10" s="60"/>
      <c r="CT10" s="60"/>
      <c r="CU10" s="60"/>
      <c r="CV10" s="85"/>
      <c r="CW10" s="86"/>
      <c r="CX10" s="87">
        <f t="shared" si="25"/>
        <v>0</v>
      </c>
      <c r="CY10" s="88">
        <f t="shared" si="26"/>
        <v>0</v>
      </c>
      <c r="CZ10" s="89" t="e">
        <f>SUMIF(Склад!#REF!,E10,Склад!#REF!)</f>
        <v>#REF!</v>
      </c>
    </row>
    <row r="11" spans="1:104" s="79" customFormat="1" ht="87.75" customHeight="1" thickBot="1" x14ac:dyDescent="0.3">
      <c r="A11" s="60">
        <v>8</v>
      </c>
      <c r="B11" s="199" t="e">
        <f>VLOOKUP(C11,Склад!B:D,3,0)</f>
        <v>#N/A</v>
      </c>
      <c r="C11" s="37" t="s">
        <v>36</v>
      </c>
      <c r="D11" s="151" t="str">
        <f t="shared" si="27"/>
        <v>263822075</v>
      </c>
      <c r="E11" s="36">
        <v>2638220</v>
      </c>
      <c r="F11" s="36">
        <v>75</v>
      </c>
      <c r="G11" s="154" t="s">
        <v>201</v>
      </c>
      <c r="H11" s="196" t="str">
        <f>IFERROR(VLOOKUP(VALUE(E11),Склад!#REF!,6,0),"-")</f>
        <v>-</v>
      </c>
      <c r="I11" s="61"/>
      <c r="J11" s="62" t="s">
        <v>220</v>
      </c>
      <c r="K11" s="62" t="s">
        <v>167</v>
      </c>
      <c r="L11" s="63" t="s">
        <v>362</v>
      </c>
      <c r="M11" s="64" t="s">
        <v>351</v>
      </c>
      <c r="N11" s="38" t="s">
        <v>354</v>
      </c>
      <c r="O11" s="38" t="s">
        <v>416</v>
      </c>
      <c r="P11" s="65">
        <v>115</v>
      </c>
      <c r="Q11" s="69">
        <v>299</v>
      </c>
      <c r="R11" s="66"/>
      <c r="S11" s="67"/>
      <c r="T11" s="68"/>
      <c r="U11" s="70"/>
      <c r="V11" s="71"/>
      <c r="W11" s="72"/>
      <c r="X11" s="73"/>
      <c r="Y11" s="71"/>
      <c r="Z11" s="72"/>
      <c r="AA11" s="74"/>
      <c r="AB11" s="75"/>
      <c r="AC11" s="71"/>
      <c r="AD11" s="72"/>
      <c r="AE11" s="76" t="str">
        <f t="shared" si="0"/>
        <v>-</v>
      </c>
      <c r="AF11" s="76" t="str">
        <f t="shared" si="1"/>
        <v/>
      </c>
      <c r="AG11" s="76" t="str">
        <f t="shared" si="2"/>
        <v/>
      </c>
      <c r="AH11" s="76" t="str">
        <f t="shared" si="3"/>
        <v/>
      </c>
      <c r="AI11" s="76" t="str">
        <f t="shared" si="4"/>
        <v/>
      </c>
      <c r="AJ11" s="76" t="str">
        <f t="shared" si="5"/>
        <v/>
      </c>
      <c r="AK11" s="76" t="str">
        <f t="shared" si="6"/>
        <v/>
      </c>
      <c r="AL11" s="76" t="str">
        <f t="shared" si="7"/>
        <v/>
      </c>
      <c r="AM11" s="76" t="str">
        <f t="shared" si="8"/>
        <v/>
      </c>
      <c r="AN11" s="76" t="str">
        <f t="shared" si="9"/>
        <v>-</v>
      </c>
      <c r="AO11" s="77">
        <f t="shared" si="10"/>
        <v>0</v>
      </c>
      <c r="AP11" s="78" t="str">
        <f t="shared" si="11"/>
        <v/>
      </c>
      <c r="AR11" s="77" t="s">
        <v>27</v>
      </c>
      <c r="AS11" s="76" t="e">
        <f t="shared" si="12"/>
        <v>#VALUE!</v>
      </c>
      <c r="AT11" s="76"/>
      <c r="AU11" s="76" t="e">
        <f t="shared" si="13"/>
        <v>#VALUE!</v>
      </c>
      <c r="AV11" s="76"/>
      <c r="AW11" s="76" t="e">
        <f t="shared" si="14"/>
        <v>#VALUE!</v>
      </c>
      <c r="AX11" s="76"/>
      <c r="AY11" s="76" t="e">
        <f t="shared" si="15"/>
        <v>#VALUE!</v>
      </c>
      <c r="AZ11" s="76"/>
      <c r="BA11" s="76" t="e">
        <f t="shared" si="16"/>
        <v>#VALUE!</v>
      </c>
      <c r="BB11" s="77" t="e">
        <f t="shared" si="17"/>
        <v>#VALUE!</v>
      </c>
      <c r="BC11" s="78" t="e">
        <f t="shared" si="18"/>
        <v>#VALUE!</v>
      </c>
      <c r="BD11" s="77" t="s">
        <v>27</v>
      </c>
      <c r="BE11" s="76">
        <v>0</v>
      </c>
      <c r="BF11" s="76"/>
      <c r="BG11" s="76">
        <v>0</v>
      </c>
      <c r="BH11" s="76"/>
      <c r="BI11" s="76">
        <v>0</v>
      </c>
      <c r="BJ11" s="76"/>
      <c r="BK11" s="76">
        <v>0</v>
      </c>
      <c r="BL11" s="76"/>
      <c r="BM11" s="76">
        <v>0</v>
      </c>
      <c r="BN11" s="80">
        <f t="shared" si="19"/>
        <v>0</v>
      </c>
      <c r="BO11" s="81">
        <f t="shared" si="20"/>
        <v>0</v>
      </c>
      <c r="BP11" s="77" t="s">
        <v>27</v>
      </c>
      <c r="BQ11" s="76">
        <v>0</v>
      </c>
      <c r="BR11" s="76"/>
      <c r="BS11" s="76">
        <v>0</v>
      </c>
      <c r="BT11" s="76"/>
      <c r="BU11" s="76">
        <v>0</v>
      </c>
      <c r="BV11" s="76"/>
      <c r="BW11" s="76">
        <v>0</v>
      </c>
      <c r="BX11" s="76"/>
      <c r="BY11" s="76">
        <v>0</v>
      </c>
      <c r="BZ11" s="80">
        <f t="shared" si="21"/>
        <v>0</v>
      </c>
      <c r="CA11" s="82">
        <f t="shared" si="22"/>
        <v>0</v>
      </c>
      <c r="CB11" s="77" t="s">
        <v>27</v>
      </c>
      <c r="CC11" s="76">
        <v>0</v>
      </c>
      <c r="CD11" s="76"/>
      <c r="CE11" s="76">
        <v>0</v>
      </c>
      <c r="CF11" s="76"/>
      <c r="CG11" s="76">
        <v>0</v>
      </c>
      <c r="CH11" s="76"/>
      <c r="CI11" s="76">
        <v>0</v>
      </c>
      <c r="CJ11" s="76"/>
      <c r="CK11" s="76">
        <v>0</v>
      </c>
      <c r="CL11" s="83">
        <f t="shared" si="23"/>
        <v>0</v>
      </c>
      <c r="CM11" s="82">
        <f t="shared" si="24"/>
        <v>0</v>
      </c>
      <c r="CN11" s="84"/>
      <c r="CO11" s="60"/>
      <c r="CP11" s="60"/>
      <c r="CQ11" s="60"/>
      <c r="CR11" s="60"/>
      <c r="CS11" s="60"/>
      <c r="CT11" s="60"/>
      <c r="CU11" s="60"/>
      <c r="CV11" s="85"/>
      <c r="CW11" s="86"/>
      <c r="CX11" s="87">
        <f t="shared" si="25"/>
        <v>0</v>
      </c>
      <c r="CY11" s="88">
        <f t="shared" si="26"/>
        <v>0</v>
      </c>
      <c r="CZ11" s="89" t="e">
        <f>SUMIF(Склад!#REF!,E11,Склад!#REF!)</f>
        <v>#REF!</v>
      </c>
    </row>
    <row r="12" spans="1:104" s="79" customFormat="1" ht="73.900000000000006" customHeight="1" thickBot="1" x14ac:dyDescent="0.3">
      <c r="A12" s="60">
        <v>9</v>
      </c>
      <c r="B12" s="199" t="e">
        <f>VLOOKUP(C12,Склад!B:D,3,0)</f>
        <v>#N/A</v>
      </c>
      <c r="C12" s="37" t="s">
        <v>36</v>
      </c>
      <c r="D12" s="151" t="str">
        <f t="shared" si="27"/>
        <v>25982081</v>
      </c>
      <c r="E12" s="36">
        <v>2598208</v>
      </c>
      <c r="F12" s="36">
        <v>1</v>
      </c>
      <c r="G12" s="154" t="s">
        <v>202</v>
      </c>
      <c r="H12" s="196" t="str">
        <f>IFERROR(VLOOKUP(VALUE(E12),Склад!#REF!,6,0),"-")</f>
        <v>-</v>
      </c>
      <c r="I12" s="61"/>
      <c r="J12" s="62" t="s">
        <v>220</v>
      </c>
      <c r="K12" s="62" t="s">
        <v>167</v>
      </c>
      <c r="L12" s="63" t="s">
        <v>362</v>
      </c>
      <c r="M12" s="64" t="s">
        <v>351</v>
      </c>
      <c r="N12" s="38" t="s">
        <v>354</v>
      </c>
      <c r="O12" s="38" t="s">
        <v>416</v>
      </c>
      <c r="P12" s="65">
        <v>84.2</v>
      </c>
      <c r="Q12" s="69">
        <v>179</v>
      </c>
      <c r="R12" s="66"/>
      <c r="S12" s="67"/>
      <c r="T12" s="68"/>
      <c r="U12" s="70"/>
      <c r="V12" s="71"/>
      <c r="W12" s="72"/>
      <c r="X12" s="73"/>
      <c r="Y12" s="71"/>
      <c r="Z12" s="72"/>
      <c r="AA12" s="74"/>
      <c r="AB12" s="75"/>
      <c r="AC12" s="71"/>
      <c r="AD12" s="72"/>
      <c r="AE12" s="76" t="str">
        <f t="shared" si="0"/>
        <v>-</v>
      </c>
      <c r="AF12" s="76" t="str">
        <f t="shared" si="1"/>
        <v/>
      </c>
      <c r="AG12" s="76" t="str">
        <f t="shared" si="2"/>
        <v/>
      </c>
      <c r="AH12" s="76" t="str">
        <f t="shared" si="3"/>
        <v/>
      </c>
      <c r="AI12" s="76" t="str">
        <f t="shared" si="4"/>
        <v/>
      </c>
      <c r="AJ12" s="76" t="str">
        <f t="shared" si="5"/>
        <v/>
      </c>
      <c r="AK12" s="76" t="str">
        <f t="shared" si="6"/>
        <v/>
      </c>
      <c r="AL12" s="76" t="str">
        <f t="shared" si="7"/>
        <v/>
      </c>
      <c r="AM12" s="76" t="str">
        <f t="shared" si="8"/>
        <v>-</v>
      </c>
      <c r="AN12" s="76" t="str">
        <f t="shared" si="9"/>
        <v>-</v>
      </c>
      <c r="AO12" s="77">
        <f t="shared" si="10"/>
        <v>0</v>
      </c>
      <c r="AP12" s="78" t="str">
        <f t="shared" si="11"/>
        <v/>
      </c>
      <c r="AR12" s="77" t="s">
        <v>27</v>
      </c>
      <c r="AS12" s="76" t="e">
        <f t="shared" si="12"/>
        <v>#VALUE!</v>
      </c>
      <c r="AT12" s="76"/>
      <c r="AU12" s="76" t="e">
        <f t="shared" si="13"/>
        <v>#VALUE!</v>
      </c>
      <c r="AV12" s="76"/>
      <c r="AW12" s="76" t="e">
        <f t="shared" si="14"/>
        <v>#VALUE!</v>
      </c>
      <c r="AX12" s="76"/>
      <c r="AY12" s="76" t="e">
        <f t="shared" si="15"/>
        <v>#VALUE!</v>
      </c>
      <c r="AZ12" s="76"/>
      <c r="BA12" s="76" t="e">
        <f t="shared" si="16"/>
        <v>#VALUE!</v>
      </c>
      <c r="BB12" s="77" t="e">
        <f t="shared" si="17"/>
        <v>#VALUE!</v>
      </c>
      <c r="BC12" s="78" t="e">
        <f t="shared" si="18"/>
        <v>#VALUE!</v>
      </c>
      <c r="BD12" s="77" t="s">
        <v>27</v>
      </c>
      <c r="BE12" s="76">
        <v>0</v>
      </c>
      <c r="BF12" s="76"/>
      <c r="BG12" s="76">
        <v>0</v>
      </c>
      <c r="BH12" s="76"/>
      <c r="BI12" s="76">
        <v>0</v>
      </c>
      <c r="BJ12" s="76"/>
      <c r="BK12" s="76">
        <v>0</v>
      </c>
      <c r="BL12" s="76"/>
      <c r="BM12" s="76">
        <v>0</v>
      </c>
      <c r="BN12" s="80">
        <f t="shared" si="19"/>
        <v>0</v>
      </c>
      <c r="BO12" s="81">
        <f t="shared" si="20"/>
        <v>0</v>
      </c>
      <c r="BP12" s="77" t="s">
        <v>27</v>
      </c>
      <c r="BQ12" s="76">
        <v>0</v>
      </c>
      <c r="BR12" s="76"/>
      <c r="BS12" s="76">
        <v>0</v>
      </c>
      <c r="BT12" s="76"/>
      <c r="BU12" s="76">
        <v>0</v>
      </c>
      <c r="BV12" s="76"/>
      <c r="BW12" s="76">
        <v>0</v>
      </c>
      <c r="BX12" s="76"/>
      <c r="BY12" s="76">
        <v>0</v>
      </c>
      <c r="BZ12" s="80">
        <f t="shared" si="21"/>
        <v>0</v>
      </c>
      <c r="CA12" s="82">
        <f t="shared" si="22"/>
        <v>0</v>
      </c>
      <c r="CB12" s="77" t="s">
        <v>27</v>
      </c>
      <c r="CC12" s="76">
        <v>0</v>
      </c>
      <c r="CD12" s="76"/>
      <c r="CE12" s="76">
        <v>0</v>
      </c>
      <c r="CF12" s="76"/>
      <c r="CG12" s="76">
        <v>0</v>
      </c>
      <c r="CH12" s="76"/>
      <c r="CI12" s="76">
        <v>0</v>
      </c>
      <c r="CJ12" s="76"/>
      <c r="CK12" s="76">
        <v>0</v>
      </c>
      <c r="CL12" s="83">
        <f t="shared" si="23"/>
        <v>0</v>
      </c>
      <c r="CM12" s="82">
        <f t="shared" si="24"/>
        <v>0</v>
      </c>
      <c r="CN12" s="84"/>
      <c r="CO12" s="60"/>
      <c r="CP12" s="60"/>
      <c r="CQ12" s="60"/>
      <c r="CR12" s="60"/>
      <c r="CS12" s="60">
        <v>1</v>
      </c>
      <c r="CT12" s="60"/>
      <c r="CU12" s="60"/>
      <c r="CV12" s="85"/>
      <c r="CW12" s="86"/>
      <c r="CX12" s="87">
        <f t="shared" si="25"/>
        <v>1</v>
      </c>
      <c r="CY12" s="88">
        <f t="shared" si="26"/>
        <v>0</v>
      </c>
      <c r="CZ12" s="89" t="e">
        <f>SUMIF(Склад!#REF!,E12,Склад!#REF!)</f>
        <v>#REF!</v>
      </c>
    </row>
    <row r="13" spans="1:104" s="79" customFormat="1" ht="65.099999999999994" customHeight="1" thickBot="1" x14ac:dyDescent="0.3">
      <c r="A13" s="60">
        <v>10</v>
      </c>
      <c r="B13" s="199" t="str">
        <f>VLOOKUP(C13,Склад!B:D,3,0)</f>
        <v>Шляпы</v>
      </c>
      <c r="C13" s="37" t="s">
        <v>35</v>
      </c>
      <c r="D13" s="151" t="str">
        <f t="shared" si="27"/>
        <v>21182011</v>
      </c>
      <c r="E13" s="36">
        <v>2118201</v>
      </c>
      <c r="F13" s="36">
        <v>1</v>
      </c>
      <c r="G13" s="154" t="s">
        <v>203</v>
      </c>
      <c r="H13" s="196" t="str">
        <f>IFERROR(VLOOKUP(VALUE(E13),Склад!#REF!,6,0),"-")</f>
        <v>-</v>
      </c>
      <c r="I13" s="61"/>
      <c r="J13" s="62" t="s">
        <v>220</v>
      </c>
      <c r="K13" s="62" t="s">
        <v>167</v>
      </c>
      <c r="L13" s="63" t="s">
        <v>362</v>
      </c>
      <c r="M13" s="64" t="s">
        <v>133</v>
      </c>
      <c r="N13" s="38" t="s">
        <v>354</v>
      </c>
      <c r="O13" s="38" t="s">
        <v>416</v>
      </c>
      <c r="P13" s="65">
        <v>76.5</v>
      </c>
      <c r="Q13" s="69">
        <v>169</v>
      </c>
      <c r="R13" s="66"/>
      <c r="S13" s="67"/>
      <c r="T13" s="68"/>
      <c r="U13" s="70"/>
      <c r="V13" s="71"/>
      <c r="W13" s="72"/>
      <c r="X13" s="73"/>
      <c r="Y13" s="71"/>
      <c r="Z13" s="72"/>
      <c r="AA13" s="74"/>
      <c r="AB13" s="75"/>
      <c r="AC13" s="71"/>
      <c r="AD13" s="72"/>
      <c r="AE13" s="76" t="str">
        <f t="shared" si="0"/>
        <v>-</v>
      </c>
      <c r="AF13" s="76" t="str">
        <f t="shared" si="1"/>
        <v/>
      </c>
      <c r="AG13" s="76" t="str">
        <f t="shared" si="2"/>
        <v/>
      </c>
      <c r="AH13" s="76" t="str">
        <f t="shared" si="3"/>
        <v/>
      </c>
      <c r="AI13" s="76" t="str">
        <f t="shared" si="4"/>
        <v/>
      </c>
      <c r="AJ13" s="76" t="str">
        <f t="shared" si="5"/>
        <v/>
      </c>
      <c r="AK13" s="76" t="str">
        <f t="shared" si="6"/>
        <v/>
      </c>
      <c r="AL13" s="76" t="str">
        <f t="shared" si="7"/>
        <v/>
      </c>
      <c r="AM13" s="76" t="str">
        <f t="shared" si="8"/>
        <v/>
      </c>
      <c r="AN13" s="76" t="str">
        <f t="shared" si="9"/>
        <v/>
      </c>
      <c r="AO13" s="77">
        <f t="shared" si="10"/>
        <v>0</v>
      </c>
      <c r="AP13" s="78" t="str">
        <f t="shared" si="11"/>
        <v/>
      </c>
      <c r="AR13" s="77" t="s">
        <v>27</v>
      </c>
      <c r="AS13" s="76" t="e">
        <f t="shared" si="12"/>
        <v>#VALUE!</v>
      </c>
      <c r="AT13" s="76"/>
      <c r="AU13" s="76" t="e">
        <f t="shared" si="13"/>
        <v>#VALUE!</v>
      </c>
      <c r="AV13" s="76"/>
      <c r="AW13" s="76" t="e">
        <f t="shared" si="14"/>
        <v>#VALUE!</v>
      </c>
      <c r="AX13" s="76"/>
      <c r="AY13" s="76" t="e">
        <f t="shared" si="15"/>
        <v>#VALUE!</v>
      </c>
      <c r="AZ13" s="76"/>
      <c r="BA13" s="76" t="e">
        <f t="shared" si="16"/>
        <v>#VALUE!</v>
      </c>
      <c r="BB13" s="77" t="e">
        <f t="shared" si="17"/>
        <v>#VALUE!</v>
      </c>
      <c r="BC13" s="78" t="e">
        <f t="shared" si="18"/>
        <v>#VALUE!</v>
      </c>
      <c r="BD13" s="77" t="s">
        <v>27</v>
      </c>
      <c r="BE13" s="76">
        <v>0</v>
      </c>
      <c r="BF13" s="76"/>
      <c r="BG13" s="76">
        <v>0</v>
      </c>
      <c r="BH13" s="76"/>
      <c r="BI13" s="76">
        <v>0</v>
      </c>
      <c r="BJ13" s="76"/>
      <c r="BK13" s="76">
        <v>0</v>
      </c>
      <c r="BL13" s="76"/>
      <c r="BM13" s="76">
        <v>0</v>
      </c>
      <c r="BN13" s="80">
        <f t="shared" si="19"/>
        <v>0</v>
      </c>
      <c r="BO13" s="81">
        <f t="shared" si="20"/>
        <v>0</v>
      </c>
      <c r="BP13" s="77" t="s">
        <v>27</v>
      </c>
      <c r="BQ13" s="76">
        <v>0</v>
      </c>
      <c r="BR13" s="76"/>
      <c r="BS13" s="76">
        <v>0</v>
      </c>
      <c r="BT13" s="76"/>
      <c r="BU13" s="76">
        <v>0</v>
      </c>
      <c r="BV13" s="76"/>
      <c r="BW13" s="76">
        <v>0</v>
      </c>
      <c r="BX13" s="76"/>
      <c r="BY13" s="76">
        <v>0</v>
      </c>
      <c r="BZ13" s="80">
        <f t="shared" si="21"/>
        <v>0</v>
      </c>
      <c r="CA13" s="82">
        <f t="shared" si="22"/>
        <v>0</v>
      </c>
      <c r="CB13" s="77" t="s">
        <v>27</v>
      </c>
      <c r="CC13" s="76">
        <v>0</v>
      </c>
      <c r="CD13" s="76"/>
      <c r="CE13" s="76">
        <v>0</v>
      </c>
      <c r="CF13" s="76"/>
      <c r="CG13" s="76">
        <v>0</v>
      </c>
      <c r="CH13" s="76"/>
      <c r="CI13" s="76">
        <v>0</v>
      </c>
      <c r="CJ13" s="76"/>
      <c r="CK13" s="76">
        <v>0</v>
      </c>
      <c r="CL13" s="83">
        <f t="shared" si="23"/>
        <v>0</v>
      </c>
      <c r="CM13" s="82">
        <f t="shared" si="24"/>
        <v>0</v>
      </c>
      <c r="CN13" s="84"/>
      <c r="CO13" s="60"/>
      <c r="CP13" s="60"/>
      <c r="CQ13" s="60"/>
      <c r="CR13" s="60"/>
      <c r="CS13" s="60"/>
      <c r="CT13" s="60"/>
      <c r="CU13" s="60"/>
      <c r="CV13" s="85"/>
      <c r="CW13" s="86"/>
      <c r="CX13" s="87">
        <f t="shared" si="25"/>
        <v>0</v>
      </c>
      <c r="CY13" s="88">
        <f t="shared" si="26"/>
        <v>0</v>
      </c>
      <c r="CZ13" s="89" t="e">
        <f>SUMIF(Склад!#REF!,E13,Склад!#REF!)</f>
        <v>#REF!</v>
      </c>
    </row>
    <row r="14" spans="1:104" s="79" customFormat="1" ht="65.099999999999994" customHeight="1" thickBot="1" x14ac:dyDescent="0.3">
      <c r="A14" s="60">
        <v>11</v>
      </c>
      <c r="B14" s="199" t="str">
        <f>VLOOKUP(C14,Склад!B:D,3,0)</f>
        <v>Шляпы</v>
      </c>
      <c r="C14" s="37" t="s">
        <v>35</v>
      </c>
      <c r="D14" s="151" t="str">
        <f t="shared" si="27"/>
        <v>21182012</v>
      </c>
      <c r="E14" s="36">
        <v>2118201</v>
      </c>
      <c r="F14" s="36">
        <v>2</v>
      </c>
      <c r="G14" s="154" t="s">
        <v>203</v>
      </c>
      <c r="H14" s="196" t="str">
        <f>IFERROR(VLOOKUP(VALUE(E14),Склад!#REF!,6,0),"-")</f>
        <v>-</v>
      </c>
      <c r="I14" s="61"/>
      <c r="J14" s="62" t="s">
        <v>220</v>
      </c>
      <c r="K14" s="62" t="s">
        <v>167</v>
      </c>
      <c r="L14" s="63" t="s">
        <v>362</v>
      </c>
      <c r="M14" s="64" t="s">
        <v>133</v>
      </c>
      <c r="N14" s="38" t="s">
        <v>354</v>
      </c>
      <c r="O14" s="38" t="s">
        <v>416</v>
      </c>
      <c r="P14" s="65">
        <v>76.5</v>
      </c>
      <c r="Q14" s="69">
        <v>169</v>
      </c>
      <c r="R14" s="66"/>
      <c r="S14" s="67"/>
      <c r="T14" s="68"/>
      <c r="U14" s="70"/>
      <c r="V14" s="71"/>
      <c r="W14" s="72"/>
      <c r="X14" s="73"/>
      <c r="Y14" s="71"/>
      <c r="Z14" s="72"/>
      <c r="AA14" s="74"/>
      <c r="AB14" s="75"/>
      <c r="AC14" s="71"/>
      <c r="AD14" s="72"/>
      <c r="AE14" s="76" t="str">
        <f t="shared" si="0"/>
        <v>-</v>
      </c>
      <c r="AF14" s="76" t="str">
        <f t="shared" si="1"/>
        <v/>
      </c>
      <c r="AG14" s="76" t="str">
        <f t="shared" si="2"/>
        <v/>
      </c>
      <c r="AH14" s="76" t="str">
        <f t="shared" si="3"/>
        <v/>
      </c>
      <c r="AI14" s="76" t="str">
        <f t="shared" si="4"/>
        <v/>
      </c>
      <c r="AJ14" s="76" t="str">
        <f t="shared" si="5"/>
        <v/>
      </c>
      <c r="AK14" s="76" t="str">
        <f t="shared" si="6"/>
        <v/>
      </c>
      <c r="AL14" s="76" t="str">
        <f t="shared" si="7"/>
        <v/>
      </c>
      <c r="AM14" s="76" t="str">
        <f t="shared" si="8"/>
        <v/>
      </c>
      <c r="AN14" s="76" t="str">
        <f t="shared" si="9"/>
        <v/>
      </c>
      <c r="AO14" s="77">
        <f t="shared" si="10"/>
        <v>0</v>
      </c>
      <c r="AP14" s="78" t="str">
        <f t="shared" si="11"/>
        <v/>
      </c>
      <c r="AR14" s="77" t="s">
        <v>27</v>
      </c>
      <c r="AS14" s="76" t="e">
        <f t="shared" si="12"/>
        <v>#VALUE!</v>
      </c>
      <c r="AT14" s="76"/>
      <c r="AU14" s="76" t="e">
        <f t="shared" si="13"/>
        <v>#VALUE!</v>
      </c>
      <c r="AV14" s="76"/>
      <c r="AW14" s="76" t="e">
        <f t="shared" si="14"/>
        <v>#VALUE!</v>
      </c>
      <c r="AX14" s="76"/>
      <c r="AY14" s="76" t="e">
        <f t="shared" si="15"/>
        <v>#VALUE!</v>
      </c>
      <c r="AZ14" s="76"/>
      <c r="BA14" s="76" t="e">
        <f t="shared" si="16"/>
        <v>#VALUE!</v>
      </c>
      <c r="BB14" s="77" t="e">
        <f t="shared" si="17"/>
        <v>#VALUE!</v>
      </c>
      <c r="BC14" s="78" t="e">
        <f t="shared" si="18"/>
        <v>#VALUE!</v>
      </c>
      <c r="BD14" s="77" t="s">
        <v>27</v>
      </c>
      <c r="BE14" s="76">
        <v>0</v>
      </c>
      <c r="BF14" s="76"/>
      <c r="BG14" s="76">
        <v>0</v>
      </c>
      <c r="BH14" s="76"/>
      <c r="BI14" s="76">
        <v>0</v>
      </c>
      <c r="BJ14" s="76"/>
      <c r="BK14" s="76">
        <v>0</v>
      </c>
      <c r="BL14" s="76"/>
      <c r="BM14" s="76">
        <v>0</v>
      </c>
      <c r="BN14" s="80">
        <f t="shared" si="19"/>
        <v>0</v>
      </c>
      <c r="BO14" s="81">
        <f t="shared" si="20"/>
        <v>0</v>
      </c>
      <c r="BP14" s="77" t="s">
        <v>27</v>
      </c>
      <c r="BQ14" s="76">
        <v>0</v>
      </c>
      <c r="BR14" s="76"/>
      <c r="BS14" s="76">
        <v>0</v>
      </c>
      <c r="BT14" s="76"/>
      <c r="BU14" s="76">
        <v>0</v>
      </c>
      <c r="BV14" s="76"/>
      <c r="BW14" s="76">
        <v>0</v>
      </c>
      <c r="BX14" s="76"/>
      <c r="BY14" s="76">
        <v>0</v>
      </c>
      <c r="BZ14" s="80">
        <f t="shared" si="21"/>
        <v>0</v>
      </c>
      <c r="CA14" s="82">
        <f t="shared" si="22"/>
        <v>0</v>
      </c>
      <c r="CB14" s="77" t="s">
        <v>27</v>
      </c>
      <c r="CC14" s="76">
        <v>0</v>
      </c>
      <c r="CD14" s="76"/>
      <c r="CE14" s="76">
        <v>0</v>
      </c>
      <c r="CF14" s="76"/>
      <c r="CG14" s="76">
        <v>0</v>
      </c>
      <c r="CH14" s="76"/>
      <c r="CI14" s="76">
        <v>0</v>
      </c>
      <c r="CJ14" s="76"/>
      <c r="CK14" s="76">
        <v>0</v>
      </c>
      <c r="CL14" s="83">
        <f t="shared" si="23"/>
        <v>0</v>
      </c>
      <c r="CM14" s="82">
        <f t="shared" si="24"/>
        <v>0</v>
      </c>
      <c r="CN14" s="84"/>
      <c r="CO14" s="60"/>
      <c r="CP14" s="60"/>
      <c r="CQ14" s="60"/>
      <c r="CR14" s="60"/>
      <c r="CS14" s="60"/>
      <c r="CT14" s="60"/>
      <c r="CU14" s="60"/>
      <c r="CV14" s="85"/>
      <c r="CW14" s="86"/>
      <c r="CX14" s="87">
        <f t="shared" si="25"/>
        <v>0</v>
      </c>
      <c r="CY14" s="88">
        <f t="shared" si="26"/>
        <v>0</v>
      </c>
      <c r="CZ14" s="89" t="e">
        <f>SUMIF(Склад!#REF!,E14,Склад!#REF!)</f>
        <v>#REF!</v>
      </c>
    </row>
    <row r="15" spans="1:104" s="79" customFormat="1" ht="65.099999999999994" customHeight="1" thickBot="1" x14ac:dyDescent="0.3">
      <c r="A15" s="60">
        <v>12</v>
      </c>
      <c r="B15" s="199" t="str">
        <f>VLOOKUP(C15,Склад!B:D,3,0)</f>
        <v>Шляпы</v>
      </c>
      <c r="C15" s="37" t="s">
        <v>35</v>
      </c>
      <c r="D15" s="151" t="str">
        <f t="shared" si="27"/>
        <v>211820133</v>
      </c>
      <c r="E15" s="36">
        <v>2118201</v>
      </c>
      <c r="F15" s="36">
        <v>33</v>
      </c>
      <c r="G15" s="154" t="s">
        <v>203</v>
      </c>
      <c r="H15" s="196" t="str">
        <f>IFERROR(VLOOKUP(VALUE(E15),Склад!#REF!,6,0),"-")</f>
        <v>-</v>
      </c>
      <c r="I15" s="61"/>
      <c r="J15" s="62" t="s">
        <v>220</v>
      </c>
      <c r="K15" s="62" t="s">
        <v>167</v>
      </c>
      <c r="L15" s="63" t="s">
        <v>362</v>
      </c>
      <c r="M15" s="64" t="s">
        <v>133</v>
      </c>
      <c r="N15" s="38" t="s">
        <v>354</v>
      </c>
      <c r="O15" s="38" t="s">
        <v>416</v>
      </c>
      <c r="P15" s="65">
        <v>76.5</v>
      </c>
      <c r="Q15" s="69">
        <v>169</v>
      </c>
      <c r="R15" s="66"/>
      <c r="S15" s="67"/>
      <c r="T15" s="68"/>
      <c r="U15" s="70"/>
      <c r="V15" s="71"/>
      <c r="W15" s="72"/>
      <c r="X15" s="73"/>
      <c r="Y15" s="71"/>
      <c r="Z15" s="72"/>
      <c r="AA15" s="74"/>
      <c r="AB15" s="75"/>
      <c r="AC15" s="71"/>
      <c r="AD15" s="72"/>
      <c r="AE15" s="76" t="str">
        <f t="shared" si="0"/>
        <v>-</v>
      </c>
      <c r="AF15" s="76" t="str">
        <f t="shared" si="1"/>
        <v/>
      </c>
      <c r="AG15" s="76" t="str">
        <f t="shared" si="2"/>
        <v/>
      </c>
      <c r="AH15" s="76" t="str">
        <f t="shared" si="3"/>
        <v/>
      </c>
      <c r="AI15" s="76" t="str">
        <f t="shared" si="4"/>
        <v/>
      </c>
      <c r="AJ15" s="76" t="str">
        <f t="shared" si="5"/>
        <v/>
      </c>
      <c r="AK15" s="76" t="str">
        <f t="shared" si="6"/>
        <v/>
      </c>
      <c r="AL15" s="76" t="str">
        <f t="shared" si="7"/>
        <v/>
      </c>
      <c r="AM15" s="76" t="str">
        <f t="shared" si="8"/>
        <v/>
      </c>
      <c r="AN15" s="76" t="str">
        <f t="shared" si="9"/>
        <v/>
      </c>
      <c r="AO15" s="77">
        <f t="shared" si="10"/>
        <v>0</v>
      </c>
      <c r="AP15" s="78" t="str">
        <f t="shared" si="11"/>
        <v/>
      </c>
      <c r="AR15" s="77" t="s">
        <v>27</v>
      </c>
      <c r="AS15" s="76" t="e">
        <f t="shared" si="12"/>
        <v>#VALUE!</v>
      </c>
      <c r="AT15" s="76"/>
      <c r="AU15" s="76" t="e">
        <f t="shared" si="13"/>
        <v>#VALUE!</v>
      </c>
      <c r="AV15" s="76"/>
      <c r="AW15" s="76" t="e">
        <f t="shared" si="14"/>
        <v>#VALUE!</v>
      </c>
      <c r="AX15" s="76"/>
      <c r="AY15" s="76" t="e">
        <f t="shared" si="15"/>
        <v>#VALUE!</v>
      </c>
      <c r="AZ15" s="76"/>
      <c r="BA15" s="76" t="e">
        <f t="shared" si="16"/>
        <v>#VALUE!</v>
      </c>
      <c r="BB15" s="77" t="e">
        <f t="shared" si="17"/>
        <v>#VALUE!</v>
      </c>
      <c r="BC15" s="78" t="e">
        <f t="shared" si="18"/>
        <v>#VALUE!</v>
      </c>
      <c r="BD15" s="77" t="s">
        <v>27</v>
      </c>
      <c r="BE15" s="76">
        <v>0</v>
      </c>
      <c r="BF15" s="76"/>
      <c r="BG15" s="76">
        <v>0</v>
      </c>
      <c r="BH15" s="76"/>
      <c r="BI15" s="76">
        <v>0</v>
      </c>
      <c r="BJ15" s="76"/>
      <c r="BK15" s="76">
        <v>0</v>
      </c>
      <c r="BL15" s="76"/>
      <c r="BM15" s="76">
        <v>0</v>
      </c>
      <c r="BN15" s="80">
        <f t="shared" si="19"/>
        <v>0</v>
      </c>
      <c r="BO15" s="81">
        <f t="shared" si="20"/>
        <v>0</v>
      </c>
      <c r="BP15" s="77" t="s">
        <v>27</v>
      </c>
      <c r="BQ15" s="76">
        <v>0</v>
      </c>
      <c r="BR15" s="76"/>
      <c r="BS15" s="76">
        <v>0</v>
      </c>
      <c r="BT15" s="76"/>
      <c r="BU15" s="76">
        <v>0</v>
      </c>
      <c r="BV15" s="76"/>
      <c r="BW15" s="76">
        <v>0</v>
      </c>
      <c r="BX15" s="76"/>
      <c r="BY15" s="76">
        <v>0</v>
      </c>
      <c r="BZ15" s="80">
        <f t="shared" si="21"/>
        <v>0</v>
      </c>
      <c r="CA15" s="82">
        <f t="shared" si="22"/>
        <v>0</v>
      </c>
      <c r="CB15" s="77" t="s">
        <v>27</v>
      </c>
      <c r="CC15" s="76">
        <v>0</v>
      </c>
      <c r="CD15" s="76"/>
      <c r="CE15" s="76">
        <v>0</v>
      </c>
      <c r="CF15" s="76"/>
      <c r="CG15" s="76">
        <v>0</v>
      </c>
      <c r="CH15" s="76"/>
      <c r="CI15" s="76">
        <v>0</v>
      </c>
      <c r="CJ15" s="76"/>
      <c r="CK15" s="76">
        <v>0</v>
      </c>
      <c r="CL15" s="83">
        <f t="shared" si="23"/>
        <v>0</v>
      </c>
      <c r="CM15" s="82">
        <f t="shared" si="24"/>
        <v>0</v>
      </c>
      <c r="CN15" s="84"/>
      <c r="CO15" s="60"/>
      <c r="CP15" s="60"/>
      <c r="CQ15" s="60"/>
      <c r="CR15" s="60"/>
      <c r="CS15" s="60"/>
      <c r="CT15" s="60"/>
      <c r="CU15" s="60"/>
      <c r="CV15" s="85"/>
      <c r="CW15" s="86"/>
      <c r="CX15" s="87">
        <f t="shared" si="25"/>
        <v>0</v>
      </c>
      <c r="CY15" s="88">
        <f t="shared" si="26"/>
        <v>0</v>
      </c>
      <c r="CZ15" s="89" t="e">
        <f>SUMIF(Склад!#REF!,E15,Склад!#REF!)</f>
        <v>#REF!</v>
      </c>
    </row>
    <row r="16" spans="1:104" s="79" customFormat="1" ht="65.099999999999994" customHeight="1" thickBot="1" x14ac:dyDescent="0.3">
      <c r="A16" s="60">
        <v>13</v>
      </c>
      <c r="B16" s="199" t="str">
        <f>VLOOKUP(C16,Склад!B:D,3,0)</f>
        <v>Шляпы</v>
      </c>
      <c r="C16" s="37" t="s">
        <v>35</v>
      </c>
      <c r="D16" s="151" t="str">
        <f t="shared" si="27"/>
        <v>211820175</v>
      </c>
      <c r="E16" s="36">
        <v>2118201</v>
      </c>
      <c r="F16" s="36">
        <v>75</v>
      </c>
      <c r="G16" s="154" t="s">
        <v>203</v>
      </c>
      <c r="H16" s="196" t="str">
        <f>IFERROR(VLOOKUP(VALUE(E16),Склад!#REF!,6,0),"-")</f>
        <v>-</v>
      </c>
      <c r="I16" s="61"/>
      <c r="J16" s="62" t="s">
        <v>220</v>
      </c>
      <c r="K16" s="62" t="s">
        <v>167</v>
      </c>
      <c r="L16" s="63" t="s">
        <v>362</v>
      </c>
      <c r="M16" s="64" t="s">
        <v>133</v>
      </c>
      <c r="N16" s="38" t="s">
        <v>354</v>
      </c>
      <c r="O16" s="38" t="s">
        <v>416</v>
      </c>
      <c r="P16" s="65">
        <v>76.5</v>
      </c>
      <c r="Q16" s="69">
        <v>169</v>
      </c>
      <c r="R16" s="66"/>
      <c r="S16" s="67"/>
      <c r="T16" s="68"/>
      <c r="U16" s="70"/>
      <c r="V16" s="71"/>
      <c r="W16" s="72"/>
      <c r="X16" s="73"/>
      <c r="Y16" s="71"/>
      <c r="Z16" s="72"/>
      <c r="AA16" s="74"/>
      <c r="AB16" s="75"/>
      <c r="AC16" s="71"/>
      <c r="AD16" s="72"/>
      <c r="AE16" s="76" t="str">
        <f t="shared" si="0"/>
        <v>-</v>
      </c>
      <c r="AF16" s="76" t="str">
        <f t="shared" si="1"/>
        <v/>
      </c>
      <c r="AG16" s="76" t="str">
        <f t="shared" si="2"/>
        <v/>
      </c>
      <c r="AH16" s="76" t="str">
        <f t="shared" si="3"/>
        <v/>
      </c>
      <c r="AI16" s="76" t="str">
        <f t="shared" si="4"/>
        <v/>
      </c>
      <c r="AJ16" s="76" t="str">
        <f t="shared" si="5"/>
        <v/>
      </c>
      <c r="AK16" s="76" t="str">
        <f t="shared" si="6"/>
        <v/>
      </c>
      <c r="AL16" s="76" t="str">
        <f t="shared" si="7"/>
        <v/>
      </c>
      <c r="AM16" s="76" t="str">
        <f t="shared" si="8"/>
        <v/>
      </c>
      <c r="AN16" s="76" t="str">
        <f t="shared" si="9"/>
        <v/>
      </c>
      <c r="AO16" s="77">
        <f t="shared" si="10"/>
        <v>0</v>
      </c>
      <c r="AP16" s="78" t="str">
        <f t="shared" si="11"/>
        <v/>
      </c>
      <c r="AR16" s="77" t="s">
        <v>27</v>
      </c>
      <c r="AS16" s="76" t="e">
        <f t="shared" si="12"/>
        <v>#VALUE!</v>
      </c>
      <c r="AT16" s="76" t="e">
        <f t="shared" ref="AT16:AT24" si="28">CP16+AG16-BF16-BR16-CD16</f>
        <v>#VALUE!</v>
      </c>
      <c r="AU16" s="76" t="e">
        <f t="shared" si="13"/>
        <v>#VALUE!</v>
      </c>
      <c r="AV16" s="76" t="e">
        <f t="shared" ref="AV16:AV24" si="29">CR16+AI16-BH16-BT16-CF16</f>
        <v>#VALUE!</v>
      </c>
      <c r="AW16" s="76" t="e">
        <f t="shared" si="14"/>
        <v>#VALUE!</v>
      </c>
      <c r="AX16" s="76" t="e">
        <f t="shared" ref="AX16:AX24" si="30">CT16+AK16-BJ16-BV16-CH16</f>
        <v>#VALUE!</v>
      </c>
      <c r="AY16" s="76" t="e">
        <f t="shared" si="15"/>
        <v>#VALUE!</v>
      </c>
      <c r="AZ16" s="76" t="e">
        <f t="shared" ref="AZ16:AZ24" si="31">CV16+AM16-BL16-BX16-CJ16</f>
        <v>#VALUE!</v>
      </c>
      <c r="BA16" s="76" t="e">
        <f t="shared" si="16"/>
        <v>#VALUE!</v>
      </c>
      <c r="BB16" s="77" t="e">
        <f t="shared" si="17"/>
        <v>#VALUE!</v>
      </c>
      <c r="BC16" s="78" t="e">
        <f t="shared" si="18"/>
        <v>#VALUE!</v>
      </c>
      <c r="BD16" s="77" t="s">
        <v>27</v>
      </c>
      <c r="BE16" s="76">
        <v>0</v>
      </c>
      <c r="BF16" s="76">
        <v>0</v>
      </c>
      <c r="BG16" s="76">
        <v>0</v>
      </c>
      <c r="BH16" s="76">
        <v>0</v>
      </c>
      <c r="BI16" s="76">
        <v>0</v>
      </c>
      <c r="BJ16" s="76">
        <v>0</v>
      </c>
      <c r="BK16" s="76">
        <v>0</v>
      </c>
      <c r="BL16" s="76">
        <v>0</v>
      </c>
      <c r="BM16" s="76">
        <v>0</v>
      </c>
      <c r="BN16" s="80">
        <f t="shared" si="19"/>
        <v>0</v>
      </c>
      <c r="BO16" s="81">
        <f t="shared" si="20"/>
        <v>0</v>
      </c>
      <c r="BP16" s="77" t="s">
        <v>27</v>
      </c>
      <c r="BQ16" s="76">
        <v>0</v>
      </c>
      <c r="BR16" s="76">
        <v>0</v>
      </c>
      <c r="BS16" s="76">
        <v>0</v>
      </c>
      <c r="BT16" s="76">
        <v>0</v>
      </c>
      <c r="BU16" s="76">
        <v>0</v>
      </c>
      <c r="BV16" s="76">
        <v>0</v>
      </c>
      <c r="BW16" s="76">
        <v>0</v>
      </c>
      <c r="BX16" s="76">
        <v>0</v>
      </c>
      <c r="BY16" s="76">
        <v>0</v>
      </c>
      <c r="BZ16" s="80">
        <f t="shared" si="21"/>
        <v>0</v>
      </c>
      <c r="CA16" s="82">
        <f t="shared" si="22"/>
        <v>0</v>
      </c>
      <c r="CB16" s="77" t="s">
        <v>27</v>
      </c>
      <c r="CC16" s="76">
        <v>0</v>
      </c>
      <c r="CD16" s="76">
        <v>0</v>
      </c>
      <c r="CE16" s="76">
        <v>0</v>
      </c>
      <c r="CF16" s="76">
        <v>0</v>
      </c>
      <c r="CG16" s="76">
        <v>0</v>
      </c>
      <c r="CH16" s="76">
        <v>0</v>
      </c>
      <c r="CI16" s="76">
        <v>0</v>
      </c>
      <c r="CJ16" s="76">
        <v>0</v>
      </c>
      <c r="CK16" s="76">
        <v>0</v>
      </c>
      <c r="CL16" s="83">
        <f t="shared" si="23"/>
        <v>0</v>
      </c>
      <c r="CM16" s="82">
        <f t="shared" si="24"/>
        <v>0</v>
      </c>
      <c r="CN16" s="84"/>
      <c r="CO16" s="60"/>
      <c r="CP16" s="60"/>
      <c r="CQ16" s="60"/>
      <c r="CR16" s="60"/>
      <c r="CS16" s="60"/>
      <c r="CT16" s="60"/>
      <c r="CU16" s="60"/>
      <c r="CV16" s="85"/>
      <c r="CW16" s="86"/>
      <c r="CX16" s="87">
        <f t="shared" si="25"/>
        <v>0</v>
      </c>
      <c r="CY16" s="88">
        <f t="shared" si="26"/>
        <v>0</v>
      </c>
      <c r="CZ16" s="89" t="e">
        <f>SUMIF(Склад!#REF!,E16,Склад!#REF!)</f>
        <v>#REF!</v>
      </c>
    </row>
    <row r="17" spans="1:104" s="79" customFormat="1" ht="65.099999999999994" customHeight="1" thickBot="1" x14ac:dyDescent="0.3">
      <c r="A17" s="60">
        <v>14</v>
      </c>
      <c r="B17" s="199" t="str">
        <f>VLOOKUP(C17,Склад!B:D,3,0)</f>
        <v>Шляпы</v>
      </c>
      <c r="C17" s="37" t="s">
        <v>35</v>
      </c>
      <c r="D17" s="151" t="str">
        <f t="shared" si="27"/>
        <v>211820181</v>
      </c>
      <c r="E17" s="36">
        <v>2118201</v>
      </c>
      <c r="F17" s="36">
        <v>81</v>
      </c>
      <c r="G17" s="154" t="s">
        <v>203</v>
      </c>
      <c r="H17" s="196" t="str">
        <f>IFERROR(VLOOKUP(VALUE(E17),Склад!#REF!,6,0),"-")</f>
        <v>-</v>
      </c>
      <c r="I17" s="61"/>
      <c r="J17" s="62" t="s">
        <v>220</v>
      </c>
      <c r="K17" s="62" t="s">
        <v>167</v>
      </c>
      <c r="L17" s="63" t="s">
        <v>362</v>
      </c>
      <c r="M17" s="64" t="s">
        <v>133</v>
      </c>
      <c r="N17" s="38" t="s">
        <v>354</v>
      </c>
      <c r="O17" s="38" t="s">
        <v>416</v>
      </c>
      <c r="P17" s="65">
        <v>76.5</v>
      </c>
      <c r="Q17" s="69">
        <v>169</v>
      </c>
      <c r="R17" s="66"/>
      <c r="S17" s="67"/>
      <c r="T17" s="68"/>
      <c r="U17" s="70"/>
      <c r="V17" s="71"/>
      <c r="W17" s="72"/>
      <c r="X17" s="73"/>
      <c r="Y17" s="71"/>
      <c r="Z17" s="72"/>
      <c r="AA17" s="74"/>
      <c r="AB17" s="75"/>
      <c r="AC17" s="71"/>
      <c r="AD17" s="72"/>
      <c r="AE17" s="76" t="str">
        <f t="shared" si="0"/>
        <v>-</v>
      </c>
      <c r="AF17" s="76" t="str">
        <f t="shared" si="1"/>
        <v/>
      </c>
      <c r="AG17" s="76" t="str">
        <f t="shared" si="2"/>
        <v/>
      </c>
      <c r="AH17" s="76" t="str">
        <f t="shared" si="3"/>
        <v/>
      </c>
      <c r="AI17" s="76" t="str">
        <f t="shared" si="4"/>
        <v/>
      </c>
      <c r="AJ17" s="76" t="str">
        <f t="shared" si="5"/>
        <v/>
      </c>
      <c r="AK17" s="76" t="str">
        <f t="shared" si="6"/>
        <v/>
      </c>
      <c r="AL17" s="76" t="str">
        <f t="shared" si="7"/>
        <v/>
      </c>
      <c r="AM17" s="76" t="str">
        <f t="shared" si="8"/>
        <v/>
      </c>
      <c r="AN17" s="76" t="str">
        <f t="shared" si="9"/>
        <v/>
      </c>
      <c r="AO17" s="77">
        <f t="shared" si="10"/>
        <v>0</v>
      </c>
      <c r="AP17" s="78" t="str">
        <f t="shared" si="11"/>
        <v/>
      </c>
      <c r="AR17" s="77" t="s">
        <v>27</v>
      </c>
      <c r="AS17" s="76" t="e">
        <f t="shared" si="12"/>
        <v>#VALUE!</v>
      </c>
      <c r="AT17" s="76" t="e">
        <f t="shared" si="28"/>
        <v>#VALUE!</v>
      </c>
      <c r="AU17" s="76" t="e">
        <f t="shared" si="13"/>
        <v>#VALUE!</v>
      </c>
      <c r="AV17" s="76" t="e">
        <f t="shared" si="29"/>
        <v>#VALUE!</v>
      </c>
      <c r="AW17" s="76" t="e">
        <f t="shared" si="14"/>
        <v>#VALUE!</v>
      </c>
      <c r="AX17" s="76" t="e">
        <f t="shared" si="30"/>
        <v>#VALUE!</v>
      </c>
      <c r="AY17" s="76" t="e">
        <f t="shared" si="15"/>
        <v>#VALUE!</v>
      </c>
      <c r="AZ17" s="76" t="e">
        <f t="shared" si="31"/>
        <v>#VALUE!</v>
      </c>
      <c r="BA17" s="76" t="e">
        <f t="shared" si="16"/>
        <v>#VALUE!</v>
      </c>
      <c r="BB17" s="77" t="e">
        <f t="shared" si="17"/>
        <v>#VALUE!</v>
      </c>
      <c r="BC17" s="78" t="e">
        <f t="shared" si="18"/>
        <v>#VALUE!</v>
      </c>
      <c r="BD17" s="77" t="s">
        <v>27</v>
      </c>
      <c r="BE17" s="76">
        <v>0</v>
      </c>
      <c r="BF17" s="76">
        <v>0</v>
      </c>
      <c r="BG17" s="76">
        <v>1</v>
      </c>
      <c r="BH17" s="76">
        <v>0</v>
      </c>
      <c r="BI17" s="76">
        <v>1</v>
      </c>
      <c r="BJ17" s="76">
        <v>0</v>
      </c>
      <c r="BK17" s="76">
        <v>1</v>
      </c>
      <c r="BL17" s="76">
        <v>0</v>
      </c>
      <c r="BM17" s="76">
        <v>0</v>
      </c>
      <c r="BN17" s="80">
        <f t="shared" si="19"/>
        <v>3</v>
      </c>
      <c r="BO17" s="81">
        <f t="shared" si="20"/>
        <v>0</v>
      </c>
      <c r="BP17" s="77" t="s">
        <v>27</v>
      </c>
      <c r="BQ17" s="76">
        <v>0</v>
      </c>
      <c r="BR17" s="76">
        <v>0</v>
      </c>
      <c r="BS17" s="76">
        <v>0</v>
      </c>
      <c r="BT17" s="76">
        <v>0</v>
      </c>
      <c r="BU17" s="76">
        <v>0</v>
      </c>
      <c r="BV17" s="76">
        <v>0</v>
      </c>
      <c r="BW17" s="76">
        <v>0</v>
      </c>
      <c r="BX17" s="76">
        <v>0</v>
      </c>
      <c r="BY17" s="76">
        <v>0</v>
      </c>
      <c r="BZ17" s="80">
        <f t="shared" si="21"/>
        <v>0</v>
      </c>
      <c r="CA17" s="82">
        <f t="shared" si="22"/>
        <v>0</v>
      </c>
      <c r="CB17" s="77" t="s">
        <v>27</v>
      </c>
      <c r="CC17" s="76">
        <v>0</v>
      </c>
      <c r="CD17" s="76">
        <v>0</v>
      </c>
      <c r="CE17" s="76">
        <v>0</v>
      </c>
      <c r="CF17" s="76">
        <v>0</v>
      </c>
      <c r="CG17" s="76">
        <v>0</v>
      </c>
      <c r="CH17" s="76">
        <v>0</v>
      </c>
      <c r="CI17" s="76">
        <v>0</v>
      </c>
      <c r="CJ17" s="76">
        <v>0</v>
      </c>
      <c r="CK17" s="76">
        <v>0</v>
      </c>
      <c r="CL17" s="83">
        <f t="shared" si="23"/>
        <v>0</v>
      </c>
      <c r="CM17" s="82">
        <f t="shared" si="24"/>
        <v>0</v>
      </c>
      <c r="CN17" s="84"/>
      <c r="CO17" s="60"/>
      <c r="CP17" s="60"/>
      <c r="CQ17" s="60">
        <v>2</v>
      </c>
      <c r="CR17" s="60">
        <v>1</v>
      </c>
      <c r="CS17" s="60">
        <v>2</v>
      </c>
      <c r="CT17" s="60">
        <v>1</v>
      </c>
      <c r="CU17" s="60">
        <v>1</v>
      </c>
      <c r="CV17" s="85"/>
      <c r="CW17" s="86">
        <v>1</v>
      </c>
      <c r="CX17" s="87">
        <f t="shared" si="25"/>
        <v>8</v>
      </c>
      <c r="CY17" s="88">
        <f t="shared" si="26"/>
        <v>0</v>
      </c>
      <c r="CZ17" s="89" t="e">
        <f>SUMIF(Склад!#REF!,E17,Склад!#REF!)</f>
        <v>#REF!</v>
      </c>
    </row>
    <row r="18" spans="1:104" s="79" customFormat="1" ht="93.95" customHeight="1" thickBot="1" x14ac:dyDescent="0.3">
      <c r="A18" s="60">
        <v>15</v>
      </c>
      <c r="B18" s="199" t="str">
        <f>VLOOKUP(C18,Склад!B:D,3,0)</f>
        <v>Шляпы</v>
      </c>
      <c r="C18" s="37" t="s">
        <v>35</v>
      </c>
      <c r="D18" s="151" t="str">
        <f t="shared" si="27"/>
        <v>21982091</v>
      </c>
      <c r="E18" s="36">
        <v>2198209</v>
      </c>
      <c r="F18" s="36">
        <v>1</v>
      </c>
      <c r="G18" s="154" t="s">
        <v>204</v>
      </c>
      <c r="H18" s="196" t="str">
        <f>IFERROR(VLOOKUP(VALUE(E18),Склад!#REF!,6,0),"-")</f>
        <v>-</v>
      </c>
      <c r="I18" s="61"/>
      <c r="J18" s="62" t="s">
        <v>220</v>
      </c>
      <c r="K18" s="62" t="s">
        <v>167</v>
      </c>
      <c r="L18" s="63" t="s">
        <v>362</v>
      </c>
      <c r="M18" s="64" t="s">
        <v>133</v>
      </c>
      <c r="N18" s="38" t="s">
        <v>354</v>
      </c>
      <c r="O18" s="38" t="s">
        <v>416</v>
      </c>
      <c r="P18" s="65">
        <v>76.5</v>
      </c>
      <c r="Q18" s="69">
        <v>179</v>
      </c>
      <c r="R18" s="66"/>
      <c r="S18" s="67"/>
      <c r="T18" s="68"/>
      <c r="U18" s="70"/>
      <c r="V18" s="71"/>
      <c r="W18" s="72"/>
      <c r="X18" s="73"/>
      <c r="Y18" s="71"/>
      <c r="Z18" s="72"/>
      <c r="AA18" s="74"/>
      <c r="AB18" s="75"/>
      <c r="AC18" s="71"/>
      <c r="AD18" s="72"/>
      <c r="AE18" s="76" t="str">
        <f t="shared" si="0"/>
        <v>-</v>
      </c>
      <c r="AF18" s="76" t="str">
        <f t="shared" si="1"/>
        <v/>
      </c>
      <c r="AG18" s="76" t="str">
        <f t="shared" si="2"/>
        <v/>
      </c>
      <c r="AH18" s="76" t="str">
        <f t="shared" si="3"/>
        <v/>
      </c>
      <c r="AI18" s="76" t="str">
        <f t="shared" si="4"/>
        <v/>
      </c>
      <c r="AJ18" s="76" t="str">
        <f t="shared" si="5"/>
        <v/>
      </c>
      <c r="AK18" s="76" t="str">
        <f t="shared" si="6"/>
        <v/>
      </c>
      <c r="AL18" s="76" t="str">
        <f t="shared" si="7"/>
        <v/>
      </c>
      <c r="AM18" s="76" t="str">
        <f t="shared" si="8"/>
        <v/>
      </c>
      <c r="AN18" s="76" t="str">
        <f t="shared" si="9"/>
        <v/>
      </c>
      <c r="AO18" s="77">
        <f t="shared" si="10"/>
        <v>0</v>
      </c>
      <c r="AP18" s="78" t="str">
        <f t="shared" si="11"/>
        <v/>
      </c>
      <c r="AR18" s="77" t="s">
        <v>27</v>
      </c>
      <c r="AS18" s="76" t="e">
        <f t="shared" si="12"/>
        <v>#VALUE!</v>
      </c>
      <c r="AT18" s="76" t="e">
        <f t="shared" si="28"/>
        <v>#VALUE!</v>
      </c>
      <c r="AU18" s="76" t="e">
        <f t="shared" si="13"/>
        <v>#VALUE!</v>
      </c>
      <c r="AV18" s="76" t="e">
        <f t="shared" si="29"/>
        <v>#VALUE!</v>
      </c>
      <c r="AW18" s="76" t="e">
        <f t="shared" si="14"/>
        <v>#VALUE!</v>
      </c>
      <c r="AX18" s="76" t="e">
        <f t="shared" si="30"/>
        <v>#VALUE!</v>
      </c>
      <c r="AY18" s="76" t="e">
        <f t="shared" si="15"/>
        <v>#VALUE!</v>
      </c>
      <c r="AZ18" s="76" t="e">
        <f t="shared" si="31"/>
        <v>#VALUE!</v>
      </c>
      <c r="BA18" s="76" t="e">
        <f t="shared" si="16"/>
        <v>#VALUE!</v>
      </c>
      <c r="BB18" s="77" t="e">
        <f t="shared" si="17"/>
        <v>#VALUE!</v>
      </c>
      <c r="BC18" s="78" t="e">
        <f t="shared" si="18"/>
        <v>#VALUE!</v>
      </c>
      <c r="BD18" s="77" t="s">
        <v>27</v>
      </c>
      <c r="BE18" s="76">
        <v>0</v>
      </c>
      <c r="BF18" s="76">
        <v>0</v>
      </c>
      <c r="BG18" s="76">
        <v>0</v>
      </c>
      <c r="BH18" s="76">
        <v>0</v>
      </c>
      <c r="BI18" s="76">
        <v>0</v>
      </c>
      <c r="BJ18" s="76">
        <v>0</v>
      </c>
      <c r="BK18" s="76">
        <v>0</v>
      </c>
      <c r="BL18" s="76">
        <v>0</v>
      </c>
      <c r="BM18" s="76">
        <v>0</v>
      </c>
      <c r="BN18" s="80">
        <f t="shared" si="19"/>
        <v>0</v>
      </c>
      <c r="BO18" s="81">
        <f t="shared" si="20"/>
        <v>0</v>
      </c>
      <c r="BP18" s="77" t="s">
        <v>27</v>
      </c>
      <c r="BQ18" s="76">
        <v>0</v>
      </c>
      <c r="BR18" s="76">
        <v>0</v>
      </c>
      <c r="BS18" s="76">
        <v>1</v>
      </c>
      <c r="BT18" s="76">
        <v>0</v>
      </c>
      <c r="BU18" s="76">
        <v>1</v>
      </c>
      <c r="BV18" s="76">
        <v>0</v>
      </c>
      <c r="BW18" s="76">
        <v>1</v>
      </c>
      <c r="BX18" s="76">
        <v>0</v>
      </c>
      <c r="BY18" s="76">
        <v>0</v>
      </c>
      <c r="BZ18" s="80">
        <f t="shared" si="21"/>
        <v>3</v>
      </c>
      <c r="CA18" s="82">
        <f t="shared" si="22"/>
        <v>0</v>
      </c>
      <c r="CB18" s="77" t="s">
        <v>27</v>
      </c>
      <c r="CC18" s="76">
        <v>0</v>
      </c>
      <c r="CD18" s="76">
        <v>0</v>
      </c>
      <c r="CE18" s="76">
        <v>0</v>
      </c>
      <c r="CF18" s="76">
        <v>0</v>
      </c>
      <c r="CG18" s="76">
        <v>0</v>
      </c>
      <c r="CH18" s="76">
        <v>0</v>
      </c>
      <c r="CI18" s="76">
        <v>0</v>
      </c>
      <c r="CJ18" s="76">
        <v>0</v>
      </c>
      <c r="CK18" s="76">
        <v>0</v>
      </c>
      <c r="CL18" s="83">
        <f t="shared" si="23"/>
        <v>0</v>
      </c>
      <c r="CM18" s="82">
        <f t="shared" si="24"/>
        <v>0</v>
      </c>
      <c r="CN18" s="84"/>
      <c r="CO18" s="60"/>
      <c r="CP18" s="60"/>
      <c r="CQ18" s="60">
        <v>2</v>
      </c>
      <c r="CR18" s="60">
        <v>2</v>
      </c>
      <c r="CS18" s="60">
        <v>4</v>
      </c>
      <c r="CT18" s="60">
        <v>2</v>
      </c>
      <c r="CU18" s="60">
        <v>2</v>
      </c>
      <c r="CV18" s="85">
        <v>1</v>
      </c>
      <c r="CW18" s="86"/>
      <c r="CX18" s="87">
        <f t="shared" si="25"/>
        <v>13</v>
      </c>
      <c r="CY18" s="88">
        <f t="shared" si="26"/>
        <v>0</v>
      </c>
      <c r="CZ18" s="89" t="e">
        <f>SUMIF(Склад!#REF!,E18,Склад!#REF!)</f>
        <v>#REF!</v>
      </c>
    </row>
    <row r="19" spans="1:104" s="79" customFormat="1" ht="93.95" customHeight="1" thickBot="1" x14ac:dyDescent="0.3">
      <c r="A19" s="60">
        <v>16</v>
      </c>
      <c r="B19" s="199" t="str">
        <f>VLOOKUP(C19,Склад!B:D,3,0)</f>
        <v>Шляпы</v>
      </c>
      <c r="C19" s="37" t="s">
        <v>35</v>
      </c>
      <c r="D19" s="151" t="str">
        <f t="shared" si="27"/>
        <v>21982092</v>
      </c>
      <c r="E19" s="36">
        <v>2198209</v>
      </c>
      <c r="F19" s="36">
        <v>2</v>
      </c>
      <c r="G19" s="154" t="s">
        <v>204</v>
      </c>
      <c r="H19" s="196" t="str">
        <f>IFERROR(VLOOKUP(VALUE(E19),Склад!#REF!,6,0),"-")</f>
        <v>-</v>
      </c>
      <c r="I19" s="61"/>
      <c r="J19" s="62" t="s">
        <v>220</v>
      </c>
      <c r="K19" s="62" t="s">
        <v>167</v>
      </c>
      <c r="L19" s="63" t="s">
        <v>362</v>
      </c>
      <c r="M19" s="64" t="s">
        <v>133</v>
      </c>
      <c r="N19" s="38" t="s">
        <v>354</v>
      </c>
      <c r="O19" s="38" t="s">
        <v>416</v>
      </c>
      <c r="P19" s="65">
        <v>76.5</v>
      </c>
      <c r="Q19" s="69">
        <v>179</v>
      </c>
      <c r="R19" s="66"/>
      <c r="S19" s="67"/>
      <c r="T19" s="68"/>
      <c r="U19" s="70"/>
      <c r="V19" s="71"/>
      <c r="W19" s="72"/>
      <c r="X19" s="73"/>
      <c r="Y19" s="71"/>
      <c r="Z19" s="72"/>
      <c r="AA19" s="74"/>
      <c r="AB19" s="75"/>
      <c r="AC19" s="71"/>
      <c r="AD19" s="72"/>
      <c r="AE19" s="76" t="str">
        <f t="shared" si="0"/>
        <v>-</v>
      </c>
      <c r="AF19" s="76" t="str">
        <f t="shared" si="1"/>
        <v/>
      </c>
      <c r="AG19" s="76" t="str">
        <f t="shared" si="2"/>
        <v/>
      </c>
      <c r="AH19" s="76" t="str">
        <f t="shared" si="3"/>
        <v/>
      </c>
      <c r="AI19" s="76" t="str">
        <f t="shared" si="4"/>
        <v/>
      </c>
      <c r="AJ19" s="76" t="str">
        <f t="shared" si="5"/>
        <v/>
      </c>
      <c r="AK19" s="76" t="str">
        <f t="shared" si="6"/>
        <v/>
      </c>
      <c r="AL19" s="76" t="str">
        <f t="shared" si="7"/>
        <v/>
      </c>
      <c r="AM19" s="76" t="str">
        <f t="shared" si="8"/>
        <v/>
      </c>
      <c r="AN19" s="76" t="str">
        <f t="shared" si="9"/>
        <v/>
      </c>
      <c r="AO19" s="77">
        <f t="shared" si="10"/>
        <v>0</v>
      </c>
      <c r="AP19" s="78" t="str">
        <f t="shared" si="11"/>
        <v/>
      </c>
      <c r="AR19" s="77" t="s">
        <v>27</v>
      </c>
      <c r="AS19" s="76" t="e">
        <f t="shared" si="12"/>
        <v>#VALUE!</v>
      </c>
      <c r="AT19" s="76" t="e">
        <f t="shared" si="28"/>
        <v>#VALUE!</v>
      </c>
      <c r="AU19" s="76" t="e">
        <f t="shared" si="13"/>
        <v>#VALUE!</v>
      </c>
      <c r="AV19" s="76" t="e">
        <f t="shared" si="29"/>
        <v>#VALUE!</v>
      </c>
      <c r="AW19" s="76" t="e">
        <f t="shared" si="14"/>
        <v>#VALUE!</v>
      </c>
      <c r="AX19" s="76" t="e">
        <f t="shared" si="30"/>
        <v>#VALUE!</v>
      </c>
      <c r="AY19" s="76" t="e">
        <f t="shared" si="15"/>
        <v>#VALUE!</v>
      </c>
      <c r="AZ19" s="76" t="e">
        <f t="shared" si="31"/>
        <v>#VALUE!</v>
      </c>
      <c r="BA19" s="76" t="e">
        <f t="shared" si="16"/>
        <v>#VALUE!</v>
      </c>
      <c r="BB19" s="77" t="e">
        <f t="shared" si="17"/>
        <v>#VALUE!</v>
      </c>
      <c r="BC19" s="78" t="e">
        <f t="shared" si="18"/>
        <v>#VALUE!</v>
      </c>
      <c r="BD19" s="77" t="s">
        <v>27</v>
      </c>
      <c r="BE19" s="76">
        <v>0</v>
      </c>
      <c r="BF19" s="76">
        <v>0</v>
      </c>
      <c r="BG19" s="76">
        <v>0</v>
      </c>
      <c r="BH19" s="76">
        <v>0</v>
      </c>
      <c r="BI19" s="76">
        <v>0</v>
      </c>
      <c r="BJ19" s="76">
        <v>0</v>
      </c>
      <c r="BK19" s="76">
        <v>0</v>
      </c>
      <c r="BL19" s="76">
        <v>0</v>
      </c>
      <c r="BM19" s="76">
        <v>0</v>
      </c>
      <c r="BN19" s="80">
        <f t="shared" si="19"/>
        <v>0</v>
      </c>
      <c r="BO19" s="81">
        <f t="shared" si="20"/>
        <v>0</v>
      </c>
      <c r="BP19" s="77" t="s">
        <v>27</v>
      </c>
      <c r="BQ19" s="76">
        <v>0</v>
      </c>
      <c r="BR19" s="76">
        <v>0</v>
      </c>
      <c r="BS19" s="76">
        <v>1</v>
      </c>
      <c r="BT19" s="76">
        <v>0</v>
      </c>
      <c r="BU19" s="76">
        <v>1</v>
      </c>
      <c r="BV19" s="76">
        <v>0</v>
      </c>
      <c r="BW19" s="76">
        <v>1</v>
      </c>
      <c r="BX19" s="76">
        <v>0</v>
      </c>
      <c r="BY19" s="76">
        <v>0</v>
      </c>
      <c r="BZ19" s="80">
        <f t="shared" si="21"/>
        <v>3</v>
      </c>
      <c r="CA19" s="82">
        <f t="shared" si="22"/>
        <v>0</v>
      </c>
      <c r="CB19" s="77" t="s">
        <v>27</v>
      </c>
      <c r="CC19" s="76">
        <v>0</v>
      </c>
      <c r="CD19" s="76">
        <v>0</v>
      </c>
      <c r="CE19" s="76">
        <v>0</v>
      </c>
      <c r="CF19" s="76">
        <v>0</v>
      </c>
      <c r="CG19" s="76">
        <v>0</v>
      </c>
      <c r="CH19" s="76">
        <v>0</v>
      </c>
      <c r="CI19" s="76">
        <v>0</v>
      </c>
      <c r="CJ19" s="76">
        <v>0</v>
      </c>
      <c r="CK19" s="76">
        <v>0</v>
      </c>
      <c r="CL19" s="83">
        <f t="shared" si="23"/>
        <v>0</v>
      </c>
      <c r="CM19" s="82">
        <f t="shared" si="24"/>
        <v>0</v>
      </c>
      <c r="CN19" s="84"/>
      <c r="CO19" s="60"/>
      <c r="CP19" s="60"/>
      <c r="CQ19" s="60">
        <v>2</v>
      </c>
      <c r="CR19" s="60">
        <v>4</v>
      </c>
      <c r="CS19" s="60">
        <v>5</v>
      </c>
      <c r="CT19" s="60">
        <v>2</v>
      </c>
      <c r="CU19" s="60">
        <v>2</v>
      </c>
      <c r="CV19" s="85">
        <v>1</v>
      </c>
      <c r="CW19" s="86">
        <v>1</v>
      </c>
      <c r="CX19" s="87">
        <f t="shared" si="25"/>
        <v>17</v>
      </c>
      <c r="CY19" s="88">
        <f t="shared" si="26"/>
        <v>0</v>
      </c>
      <c r="CZ19" s="89" t="e">
        <f>SUMIF(Склад!#REF!,E19,Склад!#REF!)</f>
        <v>#REF!</v>
      </c>
    </row>
    <row r="20" spans="1:104" s="79" customFormat="1" ht="93.95" customHeight="1" thickBot="1" x14ac:dyDescent="0.3">
      <c r="A20" s="60">
        <v>17</v>
      </c>
      <c r="B20" s="199" t="str">
        <f>VLOOKUP(C20,Склад!B:D,3,0)</f>
        <v>Шляпы</v>
      </c>
      <c r="C20" s="37" t="s">
        <v>35</v>
      </c>
      <c r="D20" s="151" t="str">
        <f t="shared" si="27"/>
        <v>219820933</v>
      </c>
      <c r="E20" s="36">
        <v>2198209</v>
      </c>
      <c r="F20" s="36">
        <v>33</v>
      </c>
      <c r="G20" s="154" t="s">
        <v>204</v>
      </c>
      <c r="H20" s="196" t="str">
        <f>IFERROR(VLOOKUP(VALUE(E20),Склад!#REF!,6,0),"-")</f>
        <v>-</v>
      </c>
      <c r="I20" s="61"/>
      <c r="J20" s="62" t="s">
        <v>220</v>
      </c>
      <c r="K20" s="62" t="s">
        <v>167</v>
      </c>
      <c r="L20" s="63" t="s">
        <v>362</v>
      </c>
      <c r="M20" s="64" t="s">
        <v>133</v>
      </c>
      <c r="N20" s="38" t="s">
        <v>354</v>
      </c>
      <c r="O20" s="38" t="s">
        <v>416</v>
      </c>
      <c r="P20" s="65">
        <v>76.5</v>
      </c>
      <c r="Q20" s="69">
        <v>179</v>
      </c>
      <c r="R20" s="66"/>
      <c r="S20" s="67"/>
      <c r="T20" s="68"/>
      <c r="U20" s="70"/>
      <c r="V20" s="71"/>
      <c r="W20" s="72"/>
      <c r="X20" s="73"/>
      <c r="Y20" s="71"/>
      <c r="Z20" s="72"/>
      <c r="AA20" s="74"/>
      <c r="AB20" s="75"/>
      <c r="AC20" s="71"/>
      <c r="AD20" s="72"/>
      <c r="AE20" s="76" t="str">
        <f t="shared" si="0"/>
        <v>-</v>
      </c>
      <c r="AF20" s="76" t="str">
        <f t="shared" si="1"/>
        <v/>
      </c>
      <c r="AG20" s="76" t="str">
        <f t="shared" si="2"/>
        <v/>
      </c>
      <c r="AH20" s="76" t="str">
        <f t="shared" si="3"/>
        <v/>
      </c>
      <c r="AI20" s="76" t="str">
        <f t="shared" si="4"/>
        <v/>
      </c>
      <c r="AJ20" s="76" t="str">
        <f t="shared" si="5"/>
        <v/>
      </c>
      <c r="AK20" s="76" t="str">
        <f t="shared" si="6"/>
        <v/>
      </c>
      <c r="AL20" s="76" t="str">
        <f t="shared" si="7"/>
        <v/>
      </c>
      <c r="AM20" s="76" t="str">
        <f t="shared" si="8"/>
        <v/>
      </c>
      <c r="AN20" s="76" t="str">
        <f t="shared" si="9"/>
        <v/>
      </c>
      <c r="AO20" s="77">
        <f t="shared" si="10"/>
        <v>0</v>
      </c>
      <c r="AP20" s="78" t="str">
        <f t="shared" si="11"/>
        <v/>
      </c>
      <c r="AR20" s="77" t="s">
        <v>27</v>
      </c>
      <c r="AS20" s="76" t="e">
        <f t="shared" si="12"/>
        <v>#VALUE!</v>
      </c>
      <c r="AT20" s="76" t="e">
        <f t="shared" si="28"/>
        <v>#VALUE!</v>
      </c>
      <c r="AU20" s="76" t="e">
        <f t="shared" si="13"/>
        <v>#VALUE!</v>
      </c>
      <c r="AV20" s="76" t="e">
        <f t="shared" si="29"/>
        <v>#VALUE!</v>
      </c>
      <c r="AW20" s="76" t="e">
        <f t="shared" si="14"/>
        <v>#VALUE!</v>
      </c>
      <c r="AX20" s="76" t="e">
        <f t="shared" si="30"/>
        <v>#VALUE!</v>
      </c>
      <c r="AY20" s="76" t="e">
        <f t="shared" si="15"/>
        <v>#VALUE!</v>
      </c>
      <c r="AZ20" s="76" t="e">
        <f t="shared" si="31"/>
        <v>#VALUE!</v>
      </c>
      <c r="BA20" s="76" t="e">
        <f t="shared" si="16"/>
        <v>#VALUE!</v>
      </c>
      <c r="BB20" s="77" t="e">
        <f t="shared" si="17"/>
        <v>#VALUE!</v>
      </c>
      <c r="BC20" s="78" t="e">
        <f t="shared" si="18"/>
        <v>#VALUE!</v>
      </c>
      <c r="BD20" s="77" t="s">
        <v>27</v>
      </c>
      <c r="BE20" s="76">
        <v>0</v>
      </c>
      <c r="BF20" s="76">
        <v>0</v>
      </c>
      <c r="BG20" s="76">
        <v>0</v>
      </c>
      <c r="BH20" s="76">
        <v>0</v>
      </c>
      <c r="BI20" s="76">
        <v>0</v>
      </c>
      <c r="BJ20" s="76">
        <v>0</v>
      </c>
      <c r="BK20" s="76">
        <v>0</v>
      </c>
      <c r="BL20" s="76">
        <v>0</v>
      </c>
      <c r="BM20" s="76">
        <v>0</v>
      </c>
      <c r="BN20" s="80">
        <f t="shared" si="19"/>
        <v>0</v>
      </c>
      <c r="BO20" s="81">
        <f t="shared" si="20"/>
        <v>0</v>
      </c>
      <c r="BP20" s="77" t="s">
        <v>27</v>
      </c>
      <c r="BQ20" s="76">
        <v>0</v>
      </c>
      <c r="BR20" s="76">
        <v>0</v>
      </c>
      <c r="BS20" s="76">
        <v>1</v>
      </c>
      <c r="BT20" s="76">
        <v>0</v>
      </c>
      <c r="BU20" s="76">
        <v>1</v>
      </c>
      <c r="BV20" s="76">
        <v>0</v>
      </c>
      <c r="BW20" s="76">
        <v>1</v>
      </c>
      <c r="BX20" s="76">
        <v>0</v>
      </c>
      <c r="BY20" s="76">
        <v>0</v>
      </c>
      <c r="BZ20" s="80">
        <f t="shared" si="21"/>
        <v>3</v>
      </c>
      <c r="CA20" s="82">
        <f t="shared" si="22"/>
        <v>0</v>
      </c>
      <c r="CB20" s="77" t="s">
        <v>27</v>
      </c>
      <c r="CC20" s="76">
        <v>0</v>
      </c>
      <c r="CD20" s="76">
        <v>0</v>
      </c>
      <c r="CE20" s="76">
        <v>0</v>
      </c>
      <c r="CF20" s="76">
        <v>0</v>
      </c>
      <c r="CG20" s="76">
        <v>0</v>
      </c>
      <c r="CH20" s="76">
        <v>0</v>
      </c>
      <c r="CI20" s="76">
        <v>0</v>
      </c>
      <c r="CJ20" s="76">
        <v>0</v>
      </c>
      <c r="CK20" s="76">
        <v>0</v>
      </c>
      <c r="CL20" s="83">
        <f t="shared" si="23"/>
        <v>0</v>
      </c>
      <c r="CM20" s="82">
        <f t="shared" si="24"/>
        <v>0</v>
      </c>
      <c r="CN20" s="84"/>
      <c r="CO20" s="60"/>
      <c r="CP20" s="60"/>
      <c r="CQ20" s="60">
        <v>3</v>
      </c>
      <c r="CR20" s="60">
        <v>1</v>
      </c>
      <c r="CS20" s="60">
        <v>4</v>
      </c>
      <c r="CT20" s="60">
        <v>1</v>
      </c>
      <c r="CU20" s="60">
        <v>3</v>
      </c>
      <c r="CV20" s="85">
        <v>1</v>
      </c>
      <c r="CW20" s="86">
        <v>1</v>
      </c>
      <c r="CX20" s="87">
        <f t="shared" si="25"/>
        <v>14</v>
      </c>
      <c r="CY20" s="88">
        <f t="shared" si="26"/>
        <v>0</v>
      </c>
      <c r="CZ20" s="89" t="e">
        <f>SUMIF(Склад!#REF!,E20,Склад!#REF!)</f>
        <v>#REF!</v>
      </c>
    </row>
    <row r="21" spans="1:104" s="79" customFormat="1" ht="84.4" customHeight="1" thickBot="1" x14ac:dyDescent="0.3">
      <c r="A21" s="60">
        <v>18</v>
      </c>
      <c r="B21" s="199" t="e">
        <f>VLOOKUP(C21,Склад!B:D,3,0)</f>
        <v>#N/A</v>
      </c>
      <c r="C21" s="37" t="s">
        <v>36</v>
      </c>
      <c r="D21" s="151" t="str">
        <f t="shared" si="27"/>
        <v>26382161</v>
      </c>
      <c r="E21" s="36">
        <v>2638216</v>
      </c>
      <c r="F21" s="36">
        <v>1</v>
      </c>
      <c r="G21" s="154" t="s">
        <v>204</v>
      </c>
      <c r="H21" s="196" t="str">
        <f>IFERROR(VLOOKUP(VALUE(E21),Склад!#REF!,6,0),"-")</f>
        <v>-</v>
      </c>
      <c r="I21" s="61"/>
      <c r="J21" s="62" t="s">
        <v>220</v>
      </c>
      <c r="K21" s="62" t="s">
        <v>167</v>
      </c>
      <c r="L21" s="63" t="s">
        <v>362</v>
      </c>
      <c r="M21" s="64" t="s">
        <v>133</v>
      </c>
      <c r="N21" s="38" t="s">
        <v>354</v>
      </c>
      <c r="O21" s="38" t="s">
        <v>416</v>
      </c>
      <c r="P21" s="65">
        <v>76.5</v>
      </c>
      <c r="Q21" s="69">
        <v>179</v>
      </c>
      <c r="R21" s="66"/>
      <c r="S21" s="67"/>
      <c r="T21" s="68"/>
      <c r="U21" s="70"/>
      <c r="V21" s="71"/>
      <c r="W21" s="72"/>
      <c r="X21" s="73"/>
      <c r="Y21" s="71"/>
      <c r="Z21" s="72"/>
      <c r="AA21" s="74"/>
      <c r="AB21" s="75"/>
      <c r="AC21" s="71"/>
      <c r="AD21" s="72"/>
      <c r="AE21" s="76" t="str">
        <f t="shared" si="0"/>
        <v>-</v>
      </c>
      <c r="AF21" s="76" t="str">
        <f t="shared" si="1"/>
        <v/>
      </c>
      <c r="AG21" s="76" t="str">
        <f t="shared" si="2"/>
        <v/>
      </c>
      <c r="AH21" s="76" t="str">
        <f t="shared" si="3"/>
        <v/>
      </c>
      <c r="AI21" s="76" t="str">
        <f t="shared" si="4"/>
        <v/>
      </c>
      <c r="AJ21" s="76" t="str">
        <f t="shared" si="5"/>
        <v/>
      </c>
      <c r="AK21" s="76" t="str">
        <f t="shared" si="6"/>
        <v/>
      </c>
      <c r="AL21" s="76" t="str">
        <f t="shared" si="7"/>
        <v/>
      </c>
      <c r="AM21" s="76" t="str">
        <f t="shared" si="8"/>
        <v/>
      </c>
      <c r="AN21" s="76" t="str">
        <f t="shared" si="9"/>
        <v/>
      </c>
      <c r="AO21" s="77">
        <f t="shared" si="10"/>
        <v>0</v>
      </c>
      <c r="AP21" s="78" t="str">
        <f t="shared" si="11"/>
        <v/>
      </c>
      <c r="AR21" s="77" t="s">
        <v>27</v>
      </c>
      <c r="AS21" s="76" t="e">
        <f t="shared" si="12"/>
        <v>#VALUE!</v>
      </c>
      <c r="AT21" s="76" t="e">
        <f t="shared" si="28"/>
        <v>#VALUE!</v>
      </c>
      <c r="AU21" s="76" t="e">
        <f t="shared" si="13"/>
        <v>#VALUE!</v>
      </c>
      <c r="AV21" s="76" t="e">
        <f t="shared" si="29"/>
        <v>#VALUE!</v>
      </c>
      <c r="AW21" s="76" t="e">
        <f t="shared" si="14"/>
        <v>#VALUE!</v>
      </c>
      <c r="AX21" s="76" t="e">
        <f t="shared" si="30"/>
        <v>#VALUE!</v>
      </c>
      <c r="AY21" s="76" t="e">
        <f t="shared" si="15"/>
        <v>#VALUE!</v>
      </c>
      <c r="AZ21" s="76" t="e">
        <f t="shared" si="31"/>
        <v>#VALUE!</v>
      </c>
      <c r="BA21" s="76" t="e">
        <f t="shared" si="16"/>
        <v>#VALUE!</v>
      </c>
      <c r="BB21" s="77" t="e">
        <f t="shared" si="17"/>
        <v>#VALUE!</v>
      </c>
      <c r="BC21" s="78" t="e">
        <f t="shared" si="18"/>
        <v>#VALUE!</v>
      </c>
      <c r="BD21" s="77" t="s">
        <v>27</v>
      </c>
      <c r="BE21" s="76">
        <v>0</v>
      </c>
      <c r="BF21" s="76">
        <v>0</v>
      </c>
      <c r="BG21" s="76">
        <v>0</v>
      </c>
      <c r="BH21" s="76">
        <v>0</v>
      </c>
      <c r="BI21" s="76">
        <v>0</v>
      </c>
      <c r="BJ21" s="76">
        <v>0</v>
      </c>
      <c r="BK21" s="76">
        <v>0</v>
      </c>
      <c r="BL21" s="76">
        <v>0</v>
      </c>
      <c r="BM21" s="76">
        <v>0</v>
      </c>
      <c r="BN21" s="80">
        <f t="shared" si="19"/>
        <v>0</v>
      </c>
      <c r="BO21" s="81">
        <f t="shared" si="20"/>
        <v>0</v>
      </c>
      <c r="BP21" s="77" t="s">
        <v>27</v>
      </c>
      <c r="BQ21" s="76">
        <v>0</v>
      </c>
      <c r="BR21" s="76">
        <v>0</v>
      </c>
      <c r="BS21" s="76">
        <v>0</v>
      </c>
      <c r="BT21" s="76">
        <v>0</v>
      </c>
      <c r="BU21" s="76">
        <v>0</v>
      </c>
      <c r="BV21" s="76">
        <v>0</v>
      </c>
      <c r="BW21" s="76">
        <v>0</v>
      </c>
      <c r="BX21" s="76">
        <v>0</v>
      </c>
      <c r="BY21" s="76">
        <v>0</v>
      </c>
      <c r="BZ21" s="80">
        <f t="shared" si="21"/>
        <v>0</v>
      </c>
      <c r="CA21" s="82">
        <f t="shared" si="22"/>
        <v>0</v>
      </c>
      <c r="CB21" s="77" t="s">
        <v>27</v>
      </c>
      <c r="CC21" s="76">
        <v>0</v>
      </c>
      <c r="CD21" s="76">
        <v>0</v>
      </c>
      <c r="CE21" s="76">
        <v>0</v>
      </c>
      <c r="CF21" s="76">
        <v>0</v>
      </c>
      <c r="CG21" s="76">
        <v>0</v>
      </c>
      <c r="CH21" s="76">
        <v>0</v>
      </c>
      <c r="CI21" s="76">
        <v>0</v>
      </c>
      <c r="CJ21" s="76">
        <v>0</v>
      </c>
      <c r="CK21" s="76">
        <v>0</v>
      </c>
      <c r="CL21" s="83">
        <f t="shared" si="23"/>
        <v>0</v>
      </c>
      <c r="CM21" s="82">
        <f t="shared" si="24"/>
        <v>0</v>
      </c>
      <c r="CN21" s="84"/>
      <c r="CO21" s="60"/>
      <c r="CP21" s="60"/>
      <c r="CQ21" s="60"/>
      <c r="CR21" s="60"/>
      <c r="CS21" s="60"/>
      <c r="CT21" s="60"/>
      <c r="CU21" s="60"/>
      <c r="CV21" s="85"/>
      <c r="CW21" s="86"/>
      <c r="CX21" s="87">
        <f t="shared" si="25"/>
        <v>0</v>
      </c>
      <c r="CY21" s="88">
        <f t="shared" si="26"/>
        <v>0</v>
      </c>
      <c r="CZ21" s="89" t="e">
        <f>SUMIF(Склад!#REF!,E21,Склад!#REF!)</f>
        <v>#REF!</v>
      </c>
    </row>
    <row r="22" spans="1:104" s="79" customFormat="1" ht="84.4" customHeight="1" thickBot="1" x14ac:dyDescent="0.3">
      <c r="A22" s="60">
        <v>19</v>
      </c>
      <c r="B22" s="199" t="e">
        <f>VLOOKUP(C22,Склад!B:D,3,0)</f>
        <v>#N/A</v>
      </c>
      <c r="C22" s="37" t="s">
        <v>36</v>
      </c>
      <c r="D22" s="151" t="str">
        <f t="shared" si="27"/>
        <v>26382162</v>
      </c>
      <c r="E22" s="36">
        <v>2638216</v>
      </c>
      <c r="F22" s="36">
        <v>2</v>
      </c>
      <c r="G22" s="154" t="s">
        <v>204</v>
      </c>
      <c r="H22" s="196" t="str">
        <f>IFERROR(VLOOKUP(VALUE(E22),Склад!#REF!,6,0),"-")</f>
        <v>-</v>
      </c>
      <c r="I22" s="61"/>
      <c r="J22" s="62" t="s">
        <v>220</v>
      </c>
      <c r="K22" s="62" t="s">
        <v>167</v>
      </c>
      <c r="L22" s="63" t="s">
        <v>362</v>
      </c>
      <c r="M22" s="64" t="s">
        <v>133</v>
      </c>
      <c r="N22" s="38" t="s">
        <v>354</v>
      </c>
      <c r="O22" s="38" t="s">
        <v>416</v>
      </c>
      <c r="P22" s="65">
        <v>76.5</v>
      </c>
      <c r="Q22" s="69">
        <v>179</v>
      </c>
      <c r="R22" s="66"/>
      <c r="S22" s="67"/>
      <c r="T22" s="68"/>
      <c r="U22" s="70"/>
      <c r="V22" s="71"/>
      <c r="W22" s="72"/>
      <c r="X22" s="73"/>
      <c r="Y22" s="71"/>
      <c r="Z22" s="72"/>
      <c r="AA22" s="74"/>
      <c r="AB22" s="75"/>
      <c r="AC22" s="71"/>
      <c r="AD22" s="72"/>
      <c r="AE22" s="76" t="str">
        <f t="shared" si="0"/>
        <v>-</v>
      </c>
      <c r="AF22" s="76" t="str">
        <f t="shared" si="1"/>
        <v/>
      </c>
      <c r="AG22" s="76" t="str">
        <f t="shared" si="2"/>
        <v/>
      </c>
      <c r="AH22" s="76" t="str">
        <f t="shared" si="3"/>
        <v/>
      </c>
      <c r="AI22" s="76" t="str">
        <f t="shared" si="4"/>
        <v/>
      </c>
      <c r="AJ22" s="76" t="str">
        <f t="shared" si="5"/>
        <v/>
      </c>
      <c r="AK22" s="76" t="str">
        <f t="shared" si="6"/>
        <v/>
      </c>
      <c r="AL22" s="76" t="str">
        <f t="shared" si="7"/>
        <v/>
      </c>
      <c r="AM22" s="76" t="str">
        <f t="shared" si="8"/>
        <v/>
      </c>
      <c r="AN22" s="76" t="str">
        <f t="shared" si="9"/>
        <v/>
      </c>
      <c r="AO22" s="77">
        <f t="shared" si="10"/>
        <v>0</v>
      </c>
      <c r="AP22" s="78" t="str">
        <f t="shared" si="11"/>
        <v/>
      </c>
      <c r="AR22" s="77" t="s">
        <v>27</v>
      </c>
      <c r="AS22" s="76" t="e">
        <f t="shared" si="12"/>
        <v>#VALUE!</v>
      </c>
      <c r="AT22" s="76" t="e">
        <f t="shared" si="28"/>
        <v>#VALUE!</v>
      </c>
      <c r="AU22" s="76" t="e">
        <f t="shared" si="13"/>
        <v>#VALUE!</v>
      </c>
      <c r="AV22" s="76" t="e">
        <f t="shared" si="29"/>
        <v>#VALUE!</v>
      </c>
      <c r="AW22" s="76" t="e">
        <f t="shared" si="14"/>
        <v>#VALUE!</v>
      </c>
      <c r="AX22" s="76" t="e">
        <f t="shared" si="30"/>
        <v>#VALUE!</v>
      </c>
      <c r="AY22" s="76" t="e">
        <f t="shared" si="15"/>
        <v>#VALUE!</v>
      </c>
      <c r="AZ22" s="76" t="e">
        <f t="shared" si="31"/>
        <v>#VALUE!</v>
      </c>
      <c r="BA22" s="76" t="e">
        <f t="shared" si="16"/>
        <v>#VALUE!</v>
      </c>
      <c r="BB22" s="77" t="e">
        <f t="shared" si="17"/>
        <v>#VALUE!</v>
      </c>
      <c r="BC22" s="78" t="e">
        <f t="shared" si="18"/>
        <v>#VALUE!</v>
      </c>
      <c r="BD22" s="77" t="s">
        <v>27</v>
      </c>
      <c r="BE22" s="76">
        <v>0</v>
      </c>
      <c r="BF22" s="76">
        <v>0</v>
      </c>
      <c r="BG22" s="76">
        <v>0</v>
      </c>
      <c r="BH22" s="76">
        <v>0</v>
      </c>
      <c r="BI22" s="76">
        <v>0</v>
      </c>
      <c r="BJ22" s="76">
        <v>0</v>
      </c>
      <c r="BK22" s="76">
        <v>0</v>
      </c>
      <c r="BL22" s="76">
        <v>0</v>
      </c>
      <c r="BM22" s="76">
        <v>0</v>
      </c>
      <c r="BN22" s="80">
        <f t="shared" si="19"/>
        <v>0</v>
      </c>
      <c r="BO22" s="81">
        <f t="shared" si="20"/>
        <v>0</v>
      </c>
      <c r="BP22" s="77" t="s">
        <v>27</v>
      </c>
      <c r="BQ22" s="76">
        <v>0</v>
      </c>
      <c r="BR22" s="76">
        <v>0</v>
      </c>
      <c r="BS22" s="76">
        <v>0</v>
      </c>
      <c r="BT22" s="76">
        <v>0</v>
      </c>
      <c r="BU22" s="76">
        <v>0</v>
      </c>
      <c r="BV22" s="76">
        <v>0</v>
      </c>
      <c r="BW22" s="76">
        <v>0</v>
      </c>
      <c r="BX22" s="76">
        <v>0</v>
      </c>
      <c r="BY22" s="76">
        <v>0</v>
      </c>
      <c r="BZ22" s="80">
        <f t="shared" si="21"/>
        <v>0</v>
      </c>
      <c r="CA22" s="82">
        <f t="shared" si="22"/>
        <v>0</v>
      </c>
      <c r="CB22" s="77" t="s">
        <v>27</v>
      </c>
      <c r="CC22" s="76">
        <v>0</v>
      </c>
      <c r="CD22" s="76">
        <v>0</v>
      </c>
      <c r="CE22" s="76">
        <v>0</v>
      </c>
      <c r="CF22" s="76">
        <v>0</v>
      </c>
      <c r="CG22" s="76">
        <v>0</v>
      </c>
      <c r="CH22" s="76">
        <v>0</v>
      </c>
      <c r="CI22" s="76">
        <v>0</v>
      </c>
      <c r="CJ22" s="76">
        <v>0</v>
      </c>
      <c r="CK22" s="76">
        <v>0</v>
      </c>
      <c r="CL22" s="83">
        <f t="shared" si="23"/>
        <v>0</v>
      </c>
      <c r="CM22" s="82">
        <f t="shared" si="24"/>
        <v>0</v>
      </c>
      <c r="CN22" s="84"/>
      <c r="CO22" s="60"/>
      <c r="CP22" s="60"/>
      <c r="CQ22" s="60"/>
      <c r="CR22" s="60"/>
      <c r="CS22" s="60"/>
      <c r="CT22" s="60"/>
      <c r="CU22" s="60"/>
      <c r="CV22" s="85"/>
      <c r="CW22" s="86"/>
      <c r="CX22" s="87">
        <f t="shared" si="25"/>
        <v>0</v>
      </c>
      <c r="CY22" s="88">
        <f t="shared" si="26"/>
        <v>0</v>
      </c>
      <c r="CZ22" s="89" t="e">
        <f>SUMIF(Склад!#REF!,E22,Склад!#REF!)</f>
        <v>#REF!</v>
      </c>
    </row>
    <row r="23" spans="1:104" s="79" customFormat="1" ht="84.4" customHeight="1" thickBot="1" x14ac:dyDescent="0.3">
      <c r="A23" s="60">
        <v>20</v>
      </c>
      <c r="B23" s="199" t="e">
        <f>VLOOKUP(C23,Склад!B:D,3,0)</f>
        <v>#N/A</v>
      </c>
      <c r="C23" s="37" t="s">
        <v>36</v>
      </c>
      <c r="D23" s="151" t="str">
        <f t="shared" si="27"/>
        <v>263821633</v>
      </c>
      <c r="E23" s="36">
        <v>2638216</v>
      </c>
      <c r="F23" s="36">
        <v>33</v>
      </c>
      <c r="G23" s="154" t="s">
        <v>204</v>
      </c>
      <c r="H23" s="196" t="str">
        <f>IFERROR(VLOOKUP(VALUE(E23),Склад!#REF!,6,0),"-")</f>
        <v>-</v>
      </c>
      <c r="I23" s="61"/>
      <c r="J23" s="62" t="s">
        <v>220</v>
      </c>
      <c r="K23" s="62" t="s">
        <v>167</v>
      </c>
      <c r="L23" s="63" t="s">
        <v>362</v>
      </c>
      <c r="M23" s="64" t="s">
        <v>133</v>
      </c>
      <c r="N23" s="38" t="s">
        <v>354</v>
      </c>
      <c r="O23" s="38" t="s">
        <v>416</v>
      </c>
      <c r="P23" s="65">
        <v>76.5</v>
      </c>
      <c r="Q23" s="69">
        <v>179</v>
      </c>
      <c r="R23" s="66"/>
      <c r="S23" s="67"/>
      <c r="T23" s="68"/>
      <c r="U23" s="70"/>
      <c r="V23" s="71"/>
      <c r="W23" s="72"/>
      <c r="X23" s="73"/>
      <c r="Y23" s="71"/>
      <c r="Z23" s="72"/>
      <c r="AA23" s="74"/>
      <c r="AB23" s="75"/>
      <c r="AC23" s="71"/>
      <c r="AD23" s="72"/>
      <c r="AE23" s="76" t="str">
        <f t="shared" si="0"/>
        <v>-</v>
      </c>
      <c r="AF23" s="76" t="str">
        <f t="shared" si="1"/>
        <v/>
      </c>
      <c r="AG23" s="76" t="str">
        <f t="shared" si="2"/>
        <v/>
      </c>
      <c r="AH23" s="76" t="str">
        <f t="shared" si="3"/>
        <v/>
      </c>
      <c r="AI23" s="76" t="str">
        <f t="shared" si="4"/>
        <v/>
      </c>
      <c r="AJ23" s="76" t="str">
        <f t="shared" si="5"/>
        <v/>
      </c>
      <c r="AK23" s="76" t="str">
        <f t="shared" si="6"/>
        <v/>
      </c>
      <c r="AL23" s="76" t="str">
        <f t="shared" si="7"/>
        <v/>
      </c>
      <c r="AM23" s="76" t="str">
        <f t="shared" si="8"/>
        <v/>
      </c>
      <c r="AN23" s="76" t="str">
        <f t="shared" si="9"/>
        <v/>
      </c>
      <c r="AO23" s="77">
        <f t="shared" si="10"/>
        <v>0</v>
      </c>
      <c r="AP23" s="78" t="str">
        <f t="shared" si="11"/>
        <v/>
      </c>
      <c r="AR23" s="77" t="s">
        <v>27</v>
      </c>
      <c r="AS23" s="76" t="e">
        <f t="shared" si="12"/>
        <v>#VALUE!</v>
      </c>
      <c r="AT23" s="76" t="e">
        <f t="shared" si="28"/>
        <v>#VALUE!</v>
      </c>
      <c r="AU23" s="76" t="e">
        <f t="shared" si="13"/>
        <v>#VALUE!</v>
      </c>
      <c r="AV23" s="76" t="e">
        <f t="shared" si="29"/>
        <v>#VALUE!</v>
      </c>
      <c r="AW23" s="76" t="e">
        <f t="shared" si="14"/>
        <v>#VALUE!</v>
      </c>
      <c r="AX23" s="76" t="e">
        <f t="shared" si="30"/>
        <v>#VALUE!</v>
      </c>
      <c r="AY23" s="76" t="e">
        <f t="shared" si="15"/>
        <v>#VALUE!</v>
      </c>
      <c r="AZ23" s="76" t="e">
        <f t="shared" si="31"/>
        <v>#VALUE!</v>
      </c>
      <c r="BA23" s="76" t="e">
        <f t="shared" si="16"/>
        <v>#VALUE!</v>
      </c>
      <c r="BB23" s="77" t="e">
        <f t="shared" si="17"/>
        <v>#VALUE!</v>
      </c>
      <c r="BC23" s="78" t="e">
        <f t="shared" si="18"/>
        <v>#VALUE!</v>
      </c>
      <c r="BD23" s="77" t="s">
        <v>27</v>
      </c>
      <c r="BE23" s="76">
        <v>0</v>
      </c>
      <c r="BF23" s="76">
        <v>0</v>
      </c>
      <c r="BG23" s="76">
        <v>0</v>
      </c>
      <c r="BH23" s="76">
        <v>0</v>
      </c>
      <c r="BI23" s="76">
        <v>0</v>
      </c>
      <c r="BJ23" s="76">
        <v>0</v>
      </c>
      <c r="BK23" s="76">
        <v>0</v>
      </c>
      <c r="BL23" s="76">
        <v>0</v>
      </c>
      <c r="BM23" s="76">
        <v>0</v>
      </c>
      <c r="BN23" s="80">
        <f t="shared" si="19"/>
        <v>0</v>
      </c>
      <c r="BO23" s="81">
        <f t="shared" si="20"/>
        <v>0</v>
      </c>
      <c r="BP23" s="77" t="s">
        <v>27</v>
      </c>
      <c r="BQ23" s="76">
        <v>0</v>
      </c>
      <c r="BR23" s="76">
        <v>0</v>
      </c>
      <c r="BS23" s="76">
        <v>0</v>
      </c>
      <c r="BT23" s="76">
        <v>0</v>
      </c>
      <c r="BU23" s="76">
        <v>0</v>
      </c>
      <c r="BV23" s="76">
        <v>0</v>
      </c>
      <c r="BW23" s="76">
        <v>0</v>
      </c>
      <c r="BX23" s="76">
        <v>0</v>
      </c>
      <c r="BY23" s="76">
        <v>0</v>
      </c>
      <c r="BZ23" s="80">
        <f t="shared" si="21"/>
        <v>0</v>
      </c>
      <c r="CA23" s="82">
        <f t="shared" si="22"/>
        <v>0</v>
      </c>
      <c r="CB23" s="77" t="s">
        <v>27</v>
      </c>
      <c r="CC23" s="76">
        <v>0</v>
      </c>
      <c r="CD23" s="76">
        <v>0</v>
      </c>
      <c r="CE23" s="76">
        <v>0</v>
      </c>
      <c r="CF23" s="76">
        <v>0</v>
      </c>
      <c r="CG23" s="76">
        <v>0</v>
      </c>
      <c r="CH23" s="76">
        <v>0</v>
      </c>
      <c r="CI23" s="76">
        <v>0</v>
      </c>
      <c r="CJ23" s="76">
        <v>0</v>
      </c>
      <c r="CK23" s="76">
        <v>0</v>
      </c>
      <c r="CL23" s="83">
        <f t="shared" si="23"/>
        <v>0</v>
      </c>
      <c r="CM23" s="82">
        <f t="shared" si="24"/>
        <v>0</v>
      </c>
      <c r="CN23" s="84"/>
      <c r="CO23" s="60"/>
      <c r="CP23" s="60"/>
      <c r="CQ23" s="60"/>
      <c r="CR23" s="60"/>
      <c r="CS23" s="60"/>
      <c r="CT23" s="60"/>
      <c r="CU23" s="60"/>
      <c r="CV23" s="85"/>
      <c r="CW23" s="86"/>
      <c r="CX23" s="87">
        <f t="shared" si="25"/>
        <v>0</v>
      </c>
      <c r="CY23" s="88">
        <f t="shared" si="26"/>
        <v>0</v>
      </c>
      <c r="CZ23" s="89" t="e">
        <f>SUMIF(Склад!#REF!,E23,Склад!#REF!)</f>
        <v>#REF!</v>
      </c>
    </row>
    <row r="24" spans="1:104" s="79" customFormat="1" ht="66.95" customHeight="1" thickBot="1" x14ac:dyDescent="0.3">
      <c r="A24" s="60">
        <v>21</v>
      </c>
      <c r="B24" s="199" t="str">
        <f>VLOOKUP(C24,Склад!B:D,3,0)</f>
        <v>Шляпы</v>
      </c>
      <c r="C24" s="37" t="s">
        <v>35</v>
      </c>
      <c r="D24" s="151" t="str">
        <f t="shared" si="27"/>
        <v>211821831</v>
      </c>
      <c r="E24" s="36">
        <v>2118218</v>
      </c>
      <c r="F24" s="36">
        <v>31</v>
      </c>
      <c r="G24" s="154" t="s">
        <v>205</v>
      </c>
      <c r="H24" s="196" t="str">
        <f>IFERROR(VLOOKUP(VALUE(E24),Склад!#REF!,6,0),"-")</f>
        <v>-</v>
      </c>
      <c r="I24" s="61"/>
      <c r="J24" s="62" t="s">
        <v>220</v>
      </c>
      <c r="K24" s="62" t="s">
        <v>167</v>
      </c>
      <c r="L24" s="63" t="s">
        <v>362</v>
      </c>
      <c r="M24" s="64" t="s">
        <v>133</v>
      </c>
      <c r="N24" s="38" t="s">
        <v>58</v>
      </c>
      <c r="O24" s="38" t="s">
        <v>416</v>
      </c>
      <c r="P24" s="65">
        <v>95.8</v>
      </c>
      <c r="Q24" s="69">
        <v>249</v>
      </c>
      <c r="R24" s="66"/>
      <c r="S24" s="67"/>
      <c r="T24" s="68"/>
      <c r="U24" s="70"/>
      <c r="V24" s="71"/>
      <c r="W24" s="72"/>
      <c r="X24" s="73"/>
      <c r="Y24" s="71"/>
      <c r="Z24" s="72"/>
      <c r="AA24" s="74"/>
      <c r="AB24" s="75"/>
      <c r="AC24" s="71"/>
      <c r="AD24" s="72"/>
      <c r="AE24" s="76" t="str">
        <f t="shared" si="0"/>
        <v>-</v>
      </c>
      <c r="AF24" s="76" t="str">
        <f t="shared" si="1"/>
        <v/>
      </c>
      <c r="AG24" s="76" t="str">
        <f t="shared" si="2"/>
        <v/>
      </c>
      <c r="AH24" s="76" t="str">
        <f t="shared" si="3"/>
        <v/>
      </c>
      <c r="AI24" s="76" t="str">
        <f t="shared" si="4"/>
        <v/>
      </c>
      <c r="AJ24" s="76" t="str">
        <f t="shared" si="5"/>
        <v/>
      </c>
      <c r="AK24" s="76" t="str">
        <f t="shared" si="6"/>
        <v/>
      </c>
      <c r="AL24" s="76" t="str">
        <f t="shared" si="7"/>
        <v/>
      </c>
      <c r="AM24" s="76" t="str">
        <f t="shared" si="8"/>
        <v>-</v>
      </c>
      <c r="AN24" s="76" t="str">
        <f t="shared" si="9"/>
        <v>-</v>
      </c>
      <c r="AO24" s="77">
        <f t="shared" si="10"/>
        <v>0</v>
      </c>
      <c r="AP24" s="78" t="str">
        <f t="shared" si="11"/>
        <v/>
      </c>
      <c r="AR24" s="77" t="s">
        <v>27</v>
      </c>
      <c r="AS24" s="76" t="e">
        <f t="shared" si="12"/>
        <v>#VALUE!</v>
      </c>
      <c r="AT24" s="76" t="e">
        <f t="shared" si="28"/>
        <v>#VALUE!</v>
      </c>
      <c r="AU24" s="76" t="e">
        <f t="shared" si="13"/>
        <v>#VALUE!</v>
      </c>
      <c r="AV24" s="76" t="e">
        <f t="shared" si="29"/>
        <v>#VALUE!</v>
      </c>
      <c r="AW24" s="76" t="e">
        <f t="shared" si="14"/>
        <v>#VALUE!</v>
      </c>
      <c r="AX24" s="76" t="e">
        <f t="shared" si="30"/>
        <v>#VALUE!</v>
      </c>
      <c r="AY24" s="76" t="e">
        <f t="shared" si="15"/>
        <v>#VALUE!</v>
      </c>
      <c r="AZ24" s="76" t="e">
        <f t="shared" si="31"/>
        <v>#VALUE!</v>
      </c>
      <c r="BA24" s="76" t="e">
        <f t="shared" si="16"/>
        <v>#VALUE!</v>
      </c>
      <c r="BB24" s="77" t="e">
        <f t="shared" si="17"/>
        <v>#VALUE!</v>
      </c>
      <c r="BC24" s="78" t="e">
        <f t="shared" si="18"/>
        <v>#VALUE!</v>
      </c>
      <c r="BD24" s="77" t="s">
        <v>27</v>
      </c>
      <c r="BE24" s="76">
        <v>0</v>
      </c>
      <c r="BF24" s="76">
        <v>0</v>
      </c>
      <c r="BG24" s="76">
        <v>0</v>
      </c>
      <c r="BH24" s="76">
        <v>0</v>
      </c>
      <c r="BI24" s="76">
        <v>0</v>
      </c>
      <c r="BJ24" s="76">
        <v>0</v>
      </c>
      <c r="BK24" s="76">
        <v>0</v>
      </c>
      <c r="BL24" s="76">
        <v>0</v>
      </c>
      <c r="BM24" s="76">
        <v>0</v>
      </c>
      <c r="BN24" s="80">
        <f t="shared" si="19"/>
        <v>0</v>
      </c>
      <c r="BO24" s="81">
        <f t="shared" si="20"/>
        <v>0</v>
      </c>
      <c r="BP24" s="77" t="s">
        <v>27</v>
      </c>
      <c r="BQ24" s="76">
        <v>0</v>
      </c>
      <c r="BR24" s="76">
        <v>0</v>
      </c>
      <c r="BS24" s="76">
        <v>0</v>
      </c>
      <c r="BT24" s="76">
        <v>0</v>
      </c>
      <c r="BU24" s="76">
        <v>0</v>
      </c>
      <c r="BV24" s="76">
        <v>0</v>
      </c>
      <c r="BW24" s="76">
        <v>0</v>
      </c>
      <c r="BX24" s="76">
        <v>0</v>
      </c>
      <c r="BY24" s="76">
        <v>0</v>
      </c>
      <c r="BZ24" s="80">
        <f t="shared" si="21"/>
        <v>0</v>
      </c>
      <c r="CA24" s="82">
        <f t="shared" si="22"/>
        <v>0</v>
      </c>
      <c r="CB24" s="77" t="s">
        <v>27</v>
      </c>
      <c r="CC24" s="76">
        <v>0</v>
      </c>
      <c r="CD24" s="76">
        <v>0</v>
      </c>
      <c r="CE24" s="76">
        <v>0</v>
      </c>
      <c r="CF24" s="76">
        <v>0</v>
      </c>
      <c r="CG24" s="76">
        <v>0</v>
      </c>
      <c r="CH24" s="76">
        <v>0</v>
      </c>
      <c r="CI24" s="76">
        <v>0</v>
      </c>
      <c r="CJ24" s="76">
        <v>0</v>
      </c>
      <c r="CK24" s="76">
        <v>0</v>
      </c>
      <c r="CL24" s="83">
        <f t="shared" si="23"/>
        <v>0</v>
      </c>
      <c r="CM24" s="82">
        <f t="shared" si="24"/>
        <v>0</v>
      </c>
      <c r="CN24" s="84"/>
      <c r="CO24" s="60"/>
      <c r="CP24" s="60"/>
      <c r="CQ24" s="60"/>
      <c r="CR24" s="60"/>
      <c r="CS24" s="60"/>
      <c r="CT24" s="60"/>
      <c r="CU24" s="60"/>
      <c r="CV24" s="85"/>
      <c r="CW24" s="86"/>
      <c r="CX24" s="87">
        <f t="shared" si="25"/>
        <v>0</v>
      </c>
      <c r="CY24" s="88">
        <f t="shared" si="26"/>
        <v>0</v>
      </c>
      <c r="CZ24" s="89" t="e">
        <f>SUMIF(Склад!#REF!,E24,Склад!#REF!)</f>
        <v>#REF!</v>
      </c>
    </row>
    <row r="25" spans="1:104" s="79" customFormat="1" ht="75.599999999999994" customHeight="1" thickBot="1" x14ac:dyDescent="0.3">
      <c r="A25" s="60">
        <v>22</v>
      </c>
      <c r="B25" s="199" t="str">
        <f>VLOOKUP(C25,Склад!B:D,3,0)</f>
        <v>Шляпы</v>
      </c>
      <c r="C25" s="37" t="s">
        <v>35</v>
      </c>
      <c r="D25" s="151" t="str">
        <f t="shared" si="27"/>
        <v>21182187</v>
      </c>
      <c r="E25" s="36">
        <v>2118218</v>
      </c>
      <c r="F25" s="36">
        <v>7</v>
      </c>
      <c r="G25" s="154" t="s">
        <v>205</v>
      </c>
      <c r="H25" s="196" t="str">
        <f>IFERROR(VLOOKUP(VALUE(E25),Склад!#REF!,6,0),"-")</f>
        <v>-</v>
      </c>
      <c r="I25" s="61"/>
      <c r="J25" s="62" t="s">
        <v>220</v>
      </c>
      <c r="K25" s="62" t="s">
        <v>167</v>
      </c>
      <c r="L25" s="63" t="s">
        <v>362</v>
      </c>
      <c r="M25" s="64" t="s">
        <v>133</v>
      </c>
      <c r="N25" s="38" t="s">
        <v>58</v>
      </c>
      <c r="O25" s="38" t="s">
        <v>416</v>
      </c>
      <c r="P25" s="65">
        <v>95.8</v>
      </c>
      <c r="Q25" s="69">
        <v>249</v>
      </c>
      <c r="R25" s="66"/>
      <c r="S25" s="67"/>
      <c r="T25" s="68"/>
      <c r="U25" s="70"/>
      <c r="V25" s="71"/>
      <c r="W25" s="72"/>
      <c r="X25" s="73"/>
      <c r="Y25" s="71"/>
      <c r="Z25" s="72"/>
      <c r="AA25" s="74"/>
      <c r="AB25" s="75"/>
      <c r="AC25" s="71"/>
      <c r="AD25" s="72"/>
      <c r="AE25" s="76" t="str">
        <f t="shared" si="0"/>
        <v>-</v>
      </c>
      <c r="AF25" s="76" t="str">
        <f t="shared" si="1"/>
        <v/>
      </c>
      <c r="AG25" s="76" t="str">
        <f t="shared" si="2"/>
        <v/>
      </c>
      <c r="AH25" s="76" t="str">
        <f t="shared" si="3"/>
        <v/>
      </c>
      <c r="AI25" s="76" t="str">
        <f t="shared" si="4"/>
        <v/>
      </c>
      <c r="AJ25" s="76" t="str">
        <f t="shared" si="5"/>
        <v/>
      </c>
      <c r="AK25" s="76" t="str">
        <f t="shared" si="6"/>
        <v/>
      </c>
      <c r="AL25" s="76" t="str">
        <f t="shared" si="7"/>
        <v/>
      </c>
      <c r="AM25" s="76" t="str">
        <f t="shared" si="8"/>
        <v>-</v>
      </c>
      <c r="AN25" s="76" t="str">
        <f t="shared" si="9"/>
        <v>-</v>
      </c>
      <c r="AO25" s="77">
        <f t="shared" si="10"/>
        <v>0</v>
      </c>
      <c r="AP25" s="78" t="str">
        <f t="shared" si="11"/>
        <v/>
      </c>
      <c r="AR25" s="77" t="s">
        <v>27</v>
      </c>
      <c r="AS25" s="76" t="e">
        <f t="shared" si="12"/>
        <v>#VALUE!</v>
      </c>
      <c r="AT25" s="76"/>
      <c r="AU25" s="76" t="e">
        <f t="shared" si="13"/>
        <v>#VALUE!</v>
      </c>
      <c r="AV25" s="76"/>
      <c r="AW25" s="76" t="e">
        <f t="shared" si="14"/>
        <v>#VALUE!</v>
      </c>
      <c r="AX25" s="76"/>
      <c r="AY25" s="76" t="e">
        <f t="shared" si="15"/>
        <v>#VALUE!</v>
      </c>
      <c r="AZ25" s="76"/>
      <c r="BA25" s="76" t="e">
        <f t="shared" si="16"/>
        <v>#VALUE!</v>
      </c>
      <c r="BB25" s="77" t="e">
        <f t="shared" si="17"/>
        <v>#VALUE!</v>
      </c>
      <c r="BC25" s="78" t="e">
        <f t="shared" si="18"/>
        <v>#VALUE!</v>
      </c>
      <c r="BD25" s="77" t="s">
        <v>27</v>
      </c>
      <c r="BE25" s="76">
        <v>0</v>
      </c>
      <c r="BF25" s="76"/>
      <c r="BG25" s="76">
        <v>1</v>
      </c>
      <c r="BH25" s="76"/>
      <c r="BI25" s="76">
        <v>1</v>
      </c>
      <c r="BJ25" s="76"/>
      <c r="BK25" s="76">
        <v>1</v>
      </c>
      <c r="BL25" s="76"/>
      <c r="BM25" s="76">
        <v>0</v>
      </c>
      <c r="BN25" s="80">
        <f t="shared" si="19"/>
        <v>3</v>
      </c>
      <c r="BO25" s="81">
        <f t="shared" si="20"/>
        <v>0</v>
      </c>
      <c r="BP25" s="77" t="s">
        <v>27</v>
      </c>
      <c r="BQ25" s="76">
        <v>0</v>
      </c>
      <c r="BR25" s="76"/>
      <c r="BS25" s="76">
        <v>1</v>
      </c>
      <c r="BT25" s="76"/>
      <c r="BU25" s="76">
        <v>1</v>
      </c>
      <c r="BV25" s="76"/>
      <c r="BW25" s="76">
        <v>1</v>
      </c>
      <c r="BX25" s="76"/>
      <c r="BY25" s="76">
        <v>0</v>
      </c>
      <c r="BZ25" s="80">
        <f t="shared" si="21"/>
        <v>3</v>
      </c>
      <c r="CA25" s="82">
        <f t="shared" si="22"/>
        <v>0</v>
      </c>
      <c r="CB25" s="77" t="s">
        <v>27</v>
      </c>
      <c r="CC25" s="76">
        <v>0</v>
      </c>
      <c r="CD25" s="76"/>
      <c r="CE25" s="76">
        <v>0</v>
      </c>
      <c r="CF25" s="76"/>
      <c r="CG25" s="76">
        <v>0</v>
      </c>
      <c r="CH25" s="76"/>
      <c r="CI25" s="76">
        <v>0</v>
      </c>
      <c r="CJ25" s="76"/>
      <c r="CK25" s="76">
        <v>0</v>
      </c>
      <c r="CL25" s="83">
        <f t="shared" si="23"/>
        <v>0</v>
      </c>
      <c r="CM25" s="82">
        <f t="shared" si="24"/>
        <v>0</v>
      </c>
      <c r="CN25" s="84"/>
      <c r="CO25" s="60"/>
      <c r="CP25" s="60"/>
      <c r="CQ25" s="60"/>
      <c r="CR25" s="60"/>
      <c r="CS25" s="60"/>
      <c r="CT25" s="60"/>
      <c r="CU25" s="60"/>
      <c r="CV25" s="85"/>
      <c r="CW25" s="86"/>
      <c r="CX25" s="87">
        <f t="shared" si="25"/>
        <v>0</v>
      </c>
      <c r="CY25" s="88">
        <f t="shared" si="26"/>
        <v>0</v>
      </c>
      <c r="CZ25" s="89" t="e">
        <f>SUMIF(Склад!#REF!,E25,Склад!#REF!)</f>
        <v>#REF!</v>
      </c>
    </row>
    <row r="26" spans="1:104" s="79" customFormat="1" ht="89.65" customHeight="1" thickBot="1" x14ac:dyDescent="0.3">
      <c r="A26" s="60">
        <v>23</v>
      </c>
      <c r="B26" s="199" t="e">
        <f>VLOOKUP(C26,Склад!B:D,3,0)</f>
        <v>#N/A</v>
      </c>
      <c r="C26" s="37" t="s">
        <v>36</v>
      </c>
      <c r="D26" s="151" t="str">
        <f t="shared" si="27"/>
        <v>259820631</v>
      </c>
      <c r="E26" s="36">
        <v>2598206</v>
      </c>
      <c r="F26" s="36">
        <v>31</v>
      </c>
      <c r="G26" s="154" t="s">
        <v>205</v>
      </c>
      <c r="H26" s="196" t="str">
        <f>IFERROR(VLOOKUP(VALUE(E26),Склад!#REF!,6,0),"-")</f>
        <v>-</v>
      </c>
      <c r="I26" s="61"/>
      <c r="J26" s="62" t="s">
        <v>220</v>
      </c>
      <c r="K26" s="62" t="s">
        <v>167</v>
      </c>
      <c r="L26" s="63" t="s">
        <v>362</v>
      </c>
      <c r="M26" s="64" t="s">
        <v>133</v>
      </c>
      <c r="N26" s="38" t="s">
        <v>58</v>
      </c>
      <c r="O26" s="38" t="s">
        <v>416</v>
      </c>
      <c r="P26" s="65">
        <v>95.8</v>
      </c>
      <c r="Q26" s="69">
        <v>249</v>
      </c>
      <c r="R26" s="66"/>
      <c r="S26" s="67"/>
      <c r="T26" s="68"/>
      <c r="U26" s="70"/>
      <c r="V26" s="71"/>
      <c r="W26" s="72"/>
      <c r="X26" s="73"/>
      <c r="Y26" s="71"/>
      <c r="Z26" s="72"/>
      <c r="AA26" s="74"/>
      <c r="AB26" s="75"/>
      <c r="AC26" s="71"/>
      <c r="AD26" s="72"/>
      <c r="AE26" s="76" t="str">
        <f t="shared" si="0"/>
        <v>-</v>
      </c>
      <c r="AF26" s="76" t="str">
        <f t="shared" si="1"/>
        <v/>
      </c>
      <c r="AG26" s="76" t="str">
        <f t="shared" si="2"/>
        <v/>
      </c>
      <c r="AH26" s="76" t="str">
        <f t="shared" si="3"/>
        <v/>
      </c>
      <c r="AI26" s="76" t="str">
        <f t="shared" si="4"/>
        <v/>
      </c>
      <c r="AJ26" s="76" t="str">
        <f t="shared" si="5"/>
        <v/>
      </c>
      <c r="AK26" s="76" t="str">
        <f t="shared" si="6"/>
        <v/>
      </c>
      <c r="AL26" s="76" t="str">
        <f t="shared" si="7"/>
        <v/>
      </c>
      <c r="AM26" s="76" t="str">
        <f t="shared" si="8"/>
        <v>-</v>
      </c>
      <c r="AN26" s="76" t="str">
        <f t="shared" si="9"/>
        <v>-</v>
      </c>
      <c r="AO26" s="77">
        <f t="shared" si="10"/>
        <v>0</v>
      </c>
      <c r="AP26" s="78" t="str">
        <f t="shared" si="11"/>
        <v/>
      </c>
      <c r="AR26" s="77" t="s">
        <v>27</v>
      </c>
      <c r="AS26" s="76" t="e">
        <f t="shared" si="12"/>
        <v>#VALUE!</v>
      </c>
      <c r="AT26" s="76"/>
      <c r="AU26" s="76" t="e">
        <f t="shared" si="13"/>
        <v>#VALUE!</v>
      </c>
      <c r="AV26" s="76"/>
      <c r="AW26" s="76" t="e">
        <f t="shared" si="14"/>
        <v>#VALUE!</v>
      </c>
      <c r="AX26" s="76"/>
      <c r="AY26" s="76" t="e">
        <f t="shared" si="15"/>
        <v>#VALUE!</v>
      </c>
      <c r="AZ26" s="76"/>
      <c r="BA26" s="76" t="e">
        <f t="shared" si="16"/>
        <v>#VALUE!</v>
      </c>
      <c r="BB26" s="77" t="e">
        <f t="shared" si="17"/>
        <v>#VALUE!</v>
      </c>
      <c r="BC26" s="78" t="e">
        <f t="shared" si="18"/>
        <v>#VALUE!</v>
      </c>
      <c r="BD26" s="77" t="s">
        <v>27</v>
      </c>
      <c r="BE26" s="76">
        <v>0</v>
      </c>
      <c r="BF26" s="76"/>
      <c r="BG26" s="76">
        <v>1</v>
      </c>
      <c r="BH26" s="76"/>
      <c r="BI26" s="76">
        <v>1</v>
      </c>
      <c r="BJ26" s="76"/>
      <c r="BK26" s="76">
        <v>1</v>
      </c>
      <c r="BL26" s="76"/>
      <c r="BM26" s="76">
        <v>0</v>
      </c>
      <c r="BN26" s="80">
        <f t="shared" si="19"/>
        <v>3</v>
      </c>
      <c r="BO26" s="81">
        <f t="shared" si="20"/>
        <v>0</v>
      </c>
      <c r="BP26" s="77" t="s">
        <v>27</v>
      </c>
      <c r="BQ26" s="76">
        <v>0</v>
      </c>
      <c r="BR26" s="76"/>
      <c r="BS26" s="76">
        <v>1</v>
      </c>
      <c r="BT26" s="76"/>
      <c r="BU26" s="76">
        <v>1</v>
      </c>
      <c r="BV26" s="76"/>
      <c r="BW26" s="76">
        <v>1</v>
      </c>
      <c r="BX26" s="76"/>
      <c r="BY26" s="76">
        <v>0</v>
      </c>
      <c r="BZ26" s="80">
        <f t="shared" si="21"/>
        <v>3</v>
      </c>
      <c r="CA26" s="82">
        <f t="shared" si="22"/>
        <v>0</v>
      </c>
      <c r="CB26" s="77" t="s">
        <v>27</v>
      </c>
      <c r="CC26" s="76">
        <v>0</v>
      </c>
      <c r="CD26" s="76"/>
      <c r="CE26" s="76">
        <v>0</v>
      </c>
      <c r="CF26" s="76"/>
      <c r="CG26" s="76">
        <v>0</v>
      </c>
      <c r="CH26" s="76"/>
      <c r="CI26" s="76">
        <v>0</v>
      </c>
      <c r="CJ26" s="76"/>
      <c r="CK26" s="76">
        <v>0</v>
      </c>
      <c r="CL26" s="83">
        <f t="shared" si="23"/>
        <v>0</v>
      </c>
      <c r="CM26" s="82">
        <f t="shared" si="24"/>
        <v>0</v>
      </c>
      <c r="CN26" s="84"/>
      <c r="CO26" s="60"/>
      <c r="CP26" s="60"/>
      <c r="CQ26" s="60"/>
      <c r="CR26" s="60"/>
      <c r="CS26" s="60"/>
      <c r="CT26" s="60"/>
      <c r="CU26" s="60"/>
      <c r="CV26" s="85"/>
      <c r="CW26" s="86"/>
      <c r="CX26" s="87">
        <f t="shared" si="25"/>
        <v>0</v>
      </c>
      <c r="CY26" s="88">
        <f t="shared" si="26"/>
        <v>0</v>
      </c>
      <c r="CZ26" s="89" t="e">
        <f>SUMIF(Склад!#REF!,E26,Склад!#REF!)</f>
        <v>#REF!</v>
      </c>
    </row>
    <row r="27" spans="1:104" s="79" customFormat="1" ht="73.900000000000006" customHeight="1" thickBot="1" x14ac:dyDescent="0.3">
      <c r="A27" s="60">
        <v>24</v>
      </c>
      <c r="B27" s="199" t="e">
        <f>VLOOKUP(C27,Склад!B:D,3,0)</f>
        <v>#N/A</v>
      </c>
      <c r="C27" s="37" t="s">
        <v>36</v>
      </c>
      <c r="D27" s="151" t="str">
        <f t="shared" si="27"/>
        <v>25982067</v>
      </c>
      <c r="E27" s="36">
        <v>2598206</v>
      </c>
      <c r="F27" s="36">
        <v>7</v>
      </c>
      <c r="G27" s="154" t="s">
        <v>205</v>
      </c>
      <c r="H27" s="196" t="str">
        <f>IFERROR(VLOOKUP(VALUE(E27),Склад!#REF!,6,0),"-")</f>
        <v>-</v>
      </c>
      <c r="I27" s="61"/>
      <c r="J27" s="62" t="s">
        <v>220</v>
      </c>
      <c r="K27" s="62" t="s">
        <v>167</v>
      </c>
      <c r="L27" s="63" t="s">
        <v>362</v>
      </c>
      <c r="M27" s="64" t="s">
        <v>133</v>
      </c>
      <c r="N27" s="38" t="s">
        <v>58</v>
      </c>
      <c r="O27" s="38" t="s">
        <v>416</v>
      </c>
      <c r="P27" s="65">
        <v>95.8</v>
      </c>
      <c r="Q27" s="69">
        <v>249</v>
      </c>
      <c r="R27" s="66"/>
      <c r="S27" s="67"/>
      <c r="T27" s="68"/>
      <c r="U27" s="70"/>
      <c r="V27" s="71"/>
      <c r="W27" s="72"/>
      <c r="X27" s="73"/>
      <c r="Y27" s="71"/>
      <c r="Z27" s="72"/>
      <c r="AA27" s="74"/>
      <c r="AB27" s="75"/>
      <c r="AC27" s="71"/>
      <c r="AD27" s="72"/>
      <c r="AE27" s="76" t="str">
        <f t="shared" si="0"/>
        <v>-</v>
      </c>
      <c r="AF27" s="76" t="str">
        <f t="shared" si="1"/>
        <v/>
      </c>
      <c r="AG27" s="76" t="str">
        <f t="shared" si="2"/>
        <v/>
      </c>
      <c r="AH27" s="76" t="str">
        <f t="shared" si="3"/>
        <v/>
      </c>
      <c r="AI27" s="76" t="str">
        <f t="shared" si="4"/>
        <v/>
      </c>
      <c r="AJ27" s="76" t="str">
        <f t="shared" si="5"/>
        <v/>
      </c>
      <c r="AK27" s="76" t="str">
        <f t="shared" si="6"/>
        <v/>
      </c>
      <c r="AL27" s="76" t="str">
        <f t="shared" si="7"/>
        <v/>
      </c>
      <c r="AM27" s="76" t="str">
        <f t="shared" si="8"/>
        <v>-</v>
      </c>
      <c r="AN27" s="76" t="str">
        <f t="shared" si="9"/>
        <v>-</v>
      </c>
      <c r="AO27" s="77">
        <f t="shared" si="10"/>
        <v>0</v>
      </c>
      <c r="AP27" s="78" t="str">
        <f t="shared" si="11"/>
        <v/>
      </c>
      <c r="AR27" s="77" t="s">
        <v>27</v>
      </c>
      <c r="AS27" s="76" t="e">
        <f t="shared" si="12"/>
        <v>#VALUE!</v>
      </c>
      <c r="AT27" s="76"/>
      <c r="AU27" s="76" t="e">
        <f t="shared" si="13"/>
        <v>#VALUE!</v>
      </c>
      <c r="AV27" s="76"/>
      <c r="AW27" s="76" t="e">
        <f t="shared" si="14"/>
        <v>#VALUE!</v>
      </c>
      <c r="AX27" s="76"/>
      <c r="AY27" s="76" t="e">
        <f t="shared" si="15"/>
        <v>#VALUE!</v>
      </c>
      <c r="AZ27" s="76"/>
      <c r="BA27" s="76" t="e">
        <f t="shared" si="16"/>
        <v>#VALUE!</v>
      </c>
      <c r="BB27" s="77" t="e">
        <f t="shared" si="17"/>
        <v>#VALUE!</v>
      </c>
      <c r="BC27" s="78" t="e">
        <f t="shared" si="18"/>
        <v>#VALUE!</v>
      </c>
      <c r="BD27" s="77" t="s">
        <v>27</v>
      </c>
      <c r="BE27" s="76">
        <v>0</v>
      </c>
      <c r="BF27" s="76"/>
      <c r="BG27" s="76">
        <v>0</v>
      </c>
      <c r="BH27" s="76"/>
      <c r="BI27" s="76">
        <v>0</v>
      </c>
      <c r="BJ27" s="76"/>
      <c r="BK27" s="76">
        <v>0</v>
      </c>
      <c r="BL27" s="76"/>
      <c r="BM27" s="76">
        <v>0</v>
      </c>
      <c r="BN27" s="80">
        <f t="shared" si="19"/>
        <v>0</v>
      </c>
      <c r="BO27" s="81">
        <f t="shared" si="20"/>
        <v>0</v>
      </c>
      <c r="BP27" s="77" t="s">
        <v>27</v>
      </c>
      <c r="BQ27" s="76">
        <v>0</v>
      </c>
      <c r="BR27" s="76"/>
      <c r="BS27" s="76">
        <v>0</v>
      </c>
      <c r="BT27" s="76"/>
      <c r="BU27" s="76">
        <v>0</v>
      </c>
      <c r="BV27" s="76"/>
      <c r="BW27" s="76">
        <v>0</v>
      </c>
      <c r="BX27" s="76"/>
      <c r="BY27" s="76">
        <v>0</v>
      </c>
      <c r="BZ27" s="80">
        <f t="shared" si="21"/>
        <v>0</v>
      </c>
      <c r="CA27" s="82">
        <f t="shared" si="22"/>
        <v>0</v>
      </c>
      <c r="CB27" s="77" t="s">
        <v>27</v>
      </c>
      <c r="CC27" s="76">
        <v>0</v>
      </c>
      <c r="CD27" s="76"/>
      <c r="CE27" s="76">
        <v>0</v>
      </c>
      <c r="CF27" s="76"/>
      <c r="CG27" s="76">
        <v>0</v>
      </c>
      <c r="CH27" s="76"/>
      <c r="CI27" s="76">
        <v>0</v>
      </c>
      <c r="CJ27" s="76"/>
      <c r="CK27" s="76">
        <v>0</v>
      </c>
      <c r="CL27" s="83">
        <f t="shared" si="23"/>
        <v>0</v>
      </c>
      <c r="CM27" s="82">
        <f t="shared" si="24"/>
        <v>0</v>
      </c>
      <c r="CN27" s="84"/>
      <c r="CO27" s="60"/>
      <c r="CP27" s="60"/>
      <c r="CQ27" s="60"/>
      <c r="CR27" s="60"/>
      <c r="CS27" s="60"/>
      <c r="CT27" s="60"/>
      <c r="CU27" s="60"/>
      <c r="CV27" s="85"/>
      <c r="CW27" s="86"/>
      <c r="CX27" s="87">
        <f t="shared" si="25"/>
        <v>0</v>
      </c>
      <c r="CY27" s="88">
        <f t="shared" si="26"/>
        <v>0</v>
      </c>
      <c r="CZ27" s="89" t="e">
        <f>SUMIF(Склад!#REF!,E27,Склад!#REF!)</f>
        <v>#REF!</v>
      </c>
    </row>
    <row r="28" spans="1:104" s="79" customFormat="1" ht="66.95" customHeight="1" thickBot="1" x14ac:dyDescent="0.3">
      <c r="A28" s="60">
        <v>25</v>
      </c>
      <c r="B28" s="199" t="e">
        <f>VLOOKUP(C28,Склад!B:D,3,0)</f>
        <v>#N/A</v>
      </c>
      <c r="C28" s="37" t="s">
        <v>230</v>
      </c>
      <c r="D28" s="151" t="str">
        <f t="shared" si="27"/>
        <v>21182161</v>
      </c>
      <c r="E28" s="36">
        <v>2118216</v>
      </c>
      <c r="F28" s="36">
        <v>1</v>
      </c>
      <c r="G28" s="154" t="s">
        <v>205</v>
      </c>
      <c r="H28" s="196" t="str">
        <f>IFERROR(VLOOKUP(VALUE(E28),Склад!#REF!,6,0),"-")</f>
        <v>-</v>
      </c>
      <c r="I28" s="61"/>
      <c r="J28" s="62" t="s">
        <v>220</v>
      </c>
      <c r="K28" s="62" t="s">
        <v>167</v>
      </c>
      <c r="L28" s="63" t="s">
        <v>362</v>
      </c>
      <c r="M28" s="64" t="s">
        <v>133</v>
      </c>
      <c r="N28" s="38" t="s">
        <v>58</v>
      </c>
      <c r="O28" s="38" t="s">
        <v>416</v>
      </c>
      <c r="P28" s="65">
        <v>126.5</v>
      </c>
      <c r="Q28" s="69">
        <v>329</v>
      </c>
      <c r="R28" s="66"/>
      <c r="S28" s="67"/>
      <c r="T28" s="68"/>
      <c r="U28" s="70"/>
      <c r="V28" s="71"/>
      <c r="W28" s="72"/>
      <c r="X28" s="73"/>
      <c r="Y28" s="71"/>
      <c r="Z28" s="72"/>
      <c r="AA28" s="74"/>
      <c r="AB28" s="75"/>
      <c r="AC28" s="71"/>
      <c r="AD28" s="72"/>
      <c r="AE28" s="76" t="str">
        <f t="shared" si="0"/>
        <v>-</v>
      </c>
      <c r="AF28" s="76" t="str">
        <f t="shared" si="1"/>
        <v/>
      </c>
      <c r="AG28" s="76" t="str">
        <f t="shared" si="2"/>
        <v/>
      </c>
      <c r="AH28" s="76" t="str">
        <f t="shared" si="3"/>
        <v/>
      </c>
      <c r="AI28" s="76" t="str">
        <f t="shared" si="4"/>
        <v/>
      </c>
      <c r="AJ28" s="76" t="str">
        <f t="shared" si="5"/>
        <v/>
      </c>
      <c r="AK28" s="76" t="str">
        <f t="shared" si="6"/>
        <v/>
      </c>
      <c r="AL28" s="76" t="str">
        <f t="shared" si="7"/>
        <v/>
      </c>
      <c r="AM28" s="76" t="str">
        <f t="shared" si="8"/>
        <v>-</v>
      </c>
      <c r="AN28" s="76" t="str">
        <f t="shared" si="9"/>
        <v>-</v>
      </c>
      <c r="AO28" s="77">
        <f t="shared" si="10"/>
        <v>0</v>
      </c>
      <c r="AP28" s="78" t="str">
        <f t="shared" si="11"/>
        <v/>
      </c>
      <c r="AR28" s="77" t="s">
        <v>27</v>
      </c>
      <c r="AS28" s="76" t="e">
        <f t="shared" si="12"/>
        <v>#VALUE!</v>
      </c>
      <c r="AT28" s="76"/>
      <c r="AU28" s="76" t="e">
        <f t="shared" si="13"/>
        <v>#VALUE!</v>
      </c>
      <c r="AV28" s="76"/>
      <c r="AW28" s="76" t="e">
        <f t="shared" si="14"/>
        <v>#VALUE!</v>
      </c>
      <c r="AX28" s="76"/>
      <c r="AY28" s="76" t="e">
        <f t="shared" si="15"/>
        <v>#VALUE!</v>
      </c>
      <c r="AZ28" s="76"/>
      <c r="BA28" s="76" t="e">
        <f t="shared" si="16"/>
        <v>#VALUE!</v>
      </c>
      <c r="BB28" s="77" t="e">
        <f t="shared" si="17"/>
        <v>#VALUE!</v>
      </c>
      <c r="BC28" s="78" t="e">
        <f t="shared" si="18"/>
        <v>#VALUE!</v>
      </c>
      <c r="BD28" s="77" t="s">
        <v>27</v>
      </c>
      <c r="BE28" s="76">
        <v>0</v>
      </c>
      <c r="BF28" s="76"/>
      <c r="BG28" s="76">
        <v>0</v>
      </c>
      <c r="BH28" s="76"/>
      <c r="BI28" s="76">
        <v>0</v>
      </c>
      <c r="BJ28" s="76"/>
      <c r="BK28" s="76">
        <v>0</v>
      </c>
      <c r="BL28" s="76"/>
      <c r="BM28" s="76">
        <v>0</v>
      </c>
      <c r="BN28" s="80">
        <f t="shared" si="19"/>
        <v>0</v>
      </c>
      <c r="BO28" s="81">
        <f t="shared" si="20"/>
        <v>0</v>
      </c>
      <c r="BP28" s="77" t="s">
        <v>27</v>
      </c>
      <c r="BQ28" s="76">
        <v>0</v>
      </c>
      <c r="BR28" s="76"/>
      <c r="BS28" s="76">
        <v>0</v>
      </c>
      <c r="BT28" s="76"/>
      <c r="BU28" s="76">
        <v>0</v>
      </c>
      <c r="BV28" s="76"/>
      <c r="BW28" s="76">
        <v>0</v>
      </c>
      <c r="BX28" s="76"/>
      <c r="BY28" s="76">
        <v>0</v>
      </c>
      <c r="BZ28" s="80">
        <f t="shared" si="21"/>
        <v>0</v>
      </c>
      <c r="CA28" s="82">
        <f t="shared" si="22"/>
        <v>0</v>
      </c>
      <c r="CB28" s="77" t="s">
        <v>27</v>
      </c>
      <c r="CC28" s="76">
        <v>0</v>
      </c>
      <c r="CD28" s="76"/>
      <c r="CE28" s="76">
        <v>0</v>
      </c>
      <c r="CF28" s="76"/>
      <c r="CG28" s="76">
        <v>0</v>
      </c>
      <c r="CH28" s="76"/>
      <c r="CI28" s="76">
        <v>0</v>
      </c>
      <c r="CJ28" s="76"/>
      <c r="CK28" s="76">
        <v>0</v>
      </c>
      <c r="CL28" s="83">
        <f t="shared" si="23"/>
        <v>0</v>
      </c>
      <c r="CM28" s="82">
        <f t="shared" si="24"/>
        <v>0</v>
      </c>
      <c r="CN28" s="84"/>
      <c r="CO28" s="60"/>
      <c r="CP28" s="60"/>
      <c r="CQ28" s="60"/>
      <c r="CR28" s="60"/>
      <c r="CS28" s="60"/>
      <c r="CT28" s="60"/>
      <c r="CU28" s="60"/>
      <c r="CV28" s="85"/>
      <c r="CW28" s="86"/>
      <c r="CX28" s="87">
        <f t="shared" si="25"/>
        <v>0</v>
      </c>
      <c r="CY28" s="88">
        <f t="shared" si="26"/>
        <v>0</v>
      </c>
      <c r="CZ28" s="89" t="e">
        <f>SUMIF(Склад!#REF!,E28,Склад!#REF!)</f>
        <v>#REF!</v>
      </c>
    </row>
    <row r="29" spans="1:104" s="79" customFormat="1" ht="72.2" customHeight="1" thickBot="1" x14ac:dyDescent="0.3">
      <c r="A29" s="60">
        <v>26</v>
      </c>
      <c r="B29" s="199" t="e">
        <f>VLOOKUP(C29,Склад!B:D,3,0)</f>
        <v>#N/A</v>
      </c>
      <c r="C29" s="37" t="s">
        <v>230</v>
      </c>
      <c r="D29" s="151" t="str">
        <f t="shared" si="27"/>
        <v>211821669</v>
      </c>
      <c r="E29" s="36">
        <v>2118216</v>
      </c>
      <c r="F29" s="36">
        <v>69</v>
      </c>
      <c r="G29" s="154" t="s">
        <v>205</v>
      </c>
      <c r="H29" s="196" t="str">
        <f>IFERROR(VLOOKUP(VALUE(E29),Склад!#REF!,6,0),"-")</f>
        <v>-</v>
      </c>
      <c r="I29" s="61"/>
      <c r="J29" s="62" t="s">
        <v>220</v>
      </c>
      <c r="K29" s="62" t="s">
        <v>167</v>
      </c>
      <c r="L29" s="63" t="s">
        <v>362</v>
      </c>
      <c r="M29" s="64" t="s">
        <v>133</v>
      </c>
      <c r="N29" s="38" t="s">
        <v>58</v>
      </c>
      <c r="O29" s="38" t="s">
        <v>416</v>
      </c>
      <c r="P29" s="65">
        <v>126.5</v>
      </c>
      <c r="Q29" s="69">
        <v>329</v>
      </c>
      <c r="R29" s="66"/>
      <c r="S29" s="67"/>
      <c r="T29" s="68"/>
      <c r="U29" s="70"/>
      <c r="V29" s="71"/>
      <c r="W29" s="72"/>
      <c r="X29" s="73"/>
      <c r="Y29" s="71"/>
      <c r="Z29" s="72"/>
      <c r="AA29" s="74"/>
      <c r="AB29" s="75"/>
      <c r="AC29" s="71"/>
      <c r="AD29" s="72"/>
      <c r="AE29" s="76" t="str">
        <f t="shared" si="0"/>
        <v>-</v>
      </c>
      <c r="AF29" s="76" t="str">
        <f t="shared" si="1"/>
        <v/>
      </c>
      <c r="AG29" s="76" t="str">
        <f t="shared" si="2"/>
        <v/>
      </c>
      <c r="AH29" s="76" t="str">
        <f t="shared" si="3"/>
        <v/>
      </c>
      <c r="AI29" s="76" t="str">
        <f t="shared" si="4"/>
        <v/>
      </c>
      <c r="AJ29" s="76" t="str">
        <f t="shared" si="5"/>
        <v/>
      </c>
      <c r="AK29" s="76" t="str">
        <f t="shared" si="6"/>
        <v/>
      </c>
      <c r="AL29" s="76" t="str">
        <f t="shared" si="7"/>
        <v/>
      </c>
      <c r="AM29" s="76" t="str">
        <f t="shared" si="8"/>
        <v>-</v>
      </c>
      <c r="AN29" s="76" t="str">
        <f t="shared" si="9"/>
        <v>-</v>
      </c>
      <c r="AO29" s="77">
        <f t="shared" si="10"/>
        <v>0</v>
      </c>
      <c r="AP29" s="78" t="str">
        <f t="shared" si="11"/>
        <v/>
      </c>
      <c r="AR29" s="77" t="s">
        <v>27</v>
      </c>
      <c r="AS29" s="76" t="e">
        <f t="shared" si="12"/>
        <v>#VALUE!</v>
      </c>
      <c r="AT29" s="76"/>
      <c r="AU29" s="76" t="e">
        <f t="shared" si="13"/>
        <v>#VALUE!</v>
      </c>
      <c r="AV29" s="76"/>
      <c r="AW29" s="76" t="e">
        <f t="shared" si="14"/>
        <v>#VALUE!</v>
      </c>
      <c r="AX29" s="76"/>
      <c r="AY29" s="76" t="e">
        <f t="shared" si="15"/>
        <v>#VALUE!</v>
      </c>
      <c r="AZ29" s="76"/>
      <c r="BA29" s="76" t="e">
        <f t="shared" si="16"/>
        <v>#VALUE!</v>
      </c>
      <c r="BB29" s="77" t="e">
        <f t="shared" si="17"/>
        <v>#VALUE!</v>
      </c>
      <c r="BC29" s="78" t="e">
        <f t="shared" si="18"/>
        <v>#VALUE!</v>
      </c>
      <c r="BD29" s="77" t="s">
        <v>27</v>
      </c>
      <c r="BE29" s="76">
        <v>0</v>
      </c>
      <c r="BF29" s="76"/>
      <c r="BG29" s="76">
        <v>0</v>
      </c>
      <c r="BH29" s="76"/>
      <c r="BI29" s="76">
        <v>0</v>
      </c>
      <c r="BJ29" s="76"/>
      <c r="BK29" s="76">
        <v>0</v>
      </c>
      <c r="BL29" s="76"/>
      <c r="BM29" s="76">
        <v>0</v>
      </c>
      <c r="BN29" s="80">
        <f t="shared" si="19"/>
        <v>0</v>
      </c>
      <c r="BO29" s="81">
        <f t="shared" si="20"/>
        <v>0</v>
      </c>
      <c r="BP29" s="77" t="s">
        <v>27</v>
      </c>
      <c r="BQ29" s="76">
        <v>0</v>
      </c>
      <c r="BR29" s="76"/>
      <c r="BS29" s="76">
        <v>0</v>
      </c>
      <c r="BT29" s="76"/>
      <c r="BU29" s="76">
        <v>0</v>
      </c>
      <c r="BV29" s="76"/>
      <c r="BW29" s="76">
        <v>0</v>
      </c>
      <c r="BX29" s="76"/>
      <c r="BY29" s="76">
        <v>0</v>
      </c>
      <c r="BZ29" s="80">
        <f t="shared" si="21"/>
        <v>0</v>
      </c>
      <c r="CA29" s="82">
        <f t="shared" si="22"/>
        <v>0</v>
      </c>
      <c r="CB29" s="77" t="s">
        <v>27</v>
      </c>
      <c r="CC29" s="76">
        <v>0</v>
      </c>
      <c r="CD29" s="76"/>
      <c r="CE29" s="76">
        <v>0</v>
      </c>
      <c r="CF29" s="76"/>
      <c r="CG29" s="76">
        <v>0</v>
      </c>
      <c r="CH29" s="76"/>
      <c r="CI29" s="76">
        <v>0</v>
      </c>
      <c r="CJ29" s="76"/>
      <c r="CK29" s="76">
        <v>0</v>
      </c>
      <c r="CL29" s="83">
        <f t="shared" si="23"/>
        <v>0</v>
      </c>
      <c r="CM29" s="82">
        <f t="shared" si="24"/>
        <v>0</v>
      </c>
      <c r="CN29" s="84"/>
      <c r="CO29" s="60"/>
      <c r="CP29" s="60"/>
      <c r="CQ29" s="60"/>
      <c r="CR29" s="60"/>
      <c r="CS29" s="60"/>
      <c r="CT29" s="60"/>
      <c r="CU29" s="60"/>
      <c r="CV29" s="85"/>
      <c r="CW29" s="86"/>
      <c r="CX29" s="87">
        <f t="shared" si="25"/>
        <v>0</v>
      </c>
      <c r="CY29" s="88">
        <f t="shared" si="26"/>
        <v>0</v>
      </c>
      <c r="CZ29" s="89" t="e">
        <f>SUMIF(Склад!#REF!,E29,Склад!#REF!)</f>
        <v>#REF!</v>
      </c>
    </row>
    <row r="30" spans="1:104" s="79" customFormat="1" ht="93.95" customHeight="1" thickBot="1" x14ac:dyDescent="0.3">
      <c r="A30" s="60">
        <v>27</v>
      </c>
      <c r="B30" s="199" t="e">
        <f>VLOOKUP(C30,Склад!B:D,3,0)</f>
        <v>#N/A</v>
      </c>
      <c r="C30" s="37" t="s">
        <v>231</v>
      </c>
      <c r="D30" s="151" t="str">
        <f t="shared" si="27"/>
        <v>26382191</v>
      </c>
      <c r="E30" s="36">
        <v>2638219</v>
      </c>
      <c r="F30" s="36">
        <v>1</v>
      </c>
      <c r="G30" s="154" t="s">
        <v>205</v>
      </c>
      <c r="H30" s="196" t="str">
        <f>IFERROR(VLOOKUP(VALUE(E30),Склад!#REF!,6,0),"-")</f>
        <v>-</v>
      </c>
      <c r="I30" s="61"/>
      <c r="J30" s="62" t="s">
        <v>220</v>
      </c>
      <c r="K30" s="62" t="s">
        <v>167</v>
      </c>
      <c r="L30" s="63" t="s">
        <v>362</v>
      </c>
      <c r="M30" s="64" t="s">
        <v>133</v>
      </c>
      <c r="N30" s="38" t="s">
        <v>58</v>
      </c>
      <c r="O30" s="38" t="s">
        <v>416</v>
      </c>
      <c r="P30" s="65">
        <v>126.5</v>
      </c>
      <c r="Q30" s="69">
        <v>329</v>
      </c>
      <c r="R30" s="66"/>
      <c r="S30" s="67"/>
      <c r="T30" s="68"/>
      <c r="U30" s="70"/>
      <c r="V30" s="71"/>
      <c r="W30" s="72"/>
      <c r="X30" s="73"/>
      <c r="Y30" s="71"/>
      <c r="Z30" s="72"/>
      <c r="AA30" s="74"/>
      <c r="AB30" s="75"/>
      <c r="AC30" s="71"/>
      <c r="AD30" s="72"/>
      <c r="AE30" s="76" t="str">
        <f t="shared" si="0"/>
        <v>-</v>
      </c>
      <c r="AF30" s="76" t="str">
        <f t="shared" si="1"/>
        <v/>
      </c>
      <c r="AG30" s="76" t="str">
        <f t="shared" si="2"/>
        <v/>
      </c>
      <c r="AH30" s="76" t="str">
        <f t="shared" si="3"/>
        <v/>
      </c>
      <c r="AI30" s="76" t="str">
        <f t="shared" si="4"/>
        <v/>
      </c>
      <c r="AJ30" s="76" t="str">
        <f t="shared" si="5"/>
        <v/>
      </c>
      <c r="AK30" s="76" t="str">
        <f t="shared" si="6"/>
        <v/>
      </c>
      <c r="AL30" s="76" t="str">
        <f t="shared" si="7"/>
        <v/>
      </c>
      <c r="AM30" s="76" t="str">
        <f t="shared" si="8"/>
        <v>-</v>
      </c>
      <c r="AN30" s="76" t="str">
        <f t="shared" si="9"/>
        <v>-</v>
      </c>
      <c r="AO30" s="77">
        <f t="shared" si="10"/>
        <v>0</v>
      </c>
      <c r="AP30" s="78" t="str">
        <f t="shared" si="11"/>
        <v/>
      </c>
      <c r="AR30" s="77" t="s">
        <v>27</v>
      </c>
      <c r="AS30" s="76" t="e">
        <f t="shared" si="12"/>
        <v>#VALUE!</v>
      </c>
      <c r="AT30" s="76"/>
      <c r="AU30" s="76" t="e">
        <f t="shared" si="13"/>
        <v>#VALUE!</v>
      </c>
      <c r="AV30" s="76"/>
      <c r="AW30" s="76" t="e">
        <f t="shared" si="14"/>
        <v>#VALUE!</v>
      </c>
      <c r="AX30" s="76"/>
      <c r="AY30" s="76" t="e">
        <f t="shared" si="15"/>
        <v>#VALUE!</v>
      </c>
      <c r="AZ30" s="76"/>
      <c r="BA30" s="76" t="e">
        <f t="shared" si="16"/>
        <v>#VALUE!</v>
      </c>
      <c r="BB30" s="77" t="e">
        <f t="shared" si="17"/>
        <v>#VALUE!</v>
      </c>
      <c r="BC30" s="78" t="e">
        <f t="shared" si="18"/>
        <v>#VALUE!</v>
      </c>
      <c r="BD30" s="77" t="s">
        <v>27</v>
      </c>
      <c r="BE30" s="76">
        <v>0</v>
      </c>
      <c r="BF30" s="76"/>
      <c r="BG30" s="76">
        <v>0</v>
      </c>
      <c r="BH30" s="76"/>
      <c r="BI30" s="76">
        <v>0</v>
      </c>
      <c r="BJ30" s="76"/>
      <c r="BK30" s="76">
        <v>0</v>
      </c>
      <c r="BL30" s="76"/>
      <c r="BM30" s="76">
        <v>0</v>
      </c>
      <c r="BN30" s="80">
        <f t="shared" si="19"/>
        <v>0</v>
      </c>
      <c r="BO30" s="81">
        <f t="shared" si="20"/>
        <v>0</v>
      </c>
      <c r="BP30" s="77" t="s">
        <v>27</v>
      </c>
      <c r="BQ30" s="76">
        <v>0</v>
      </c>
      <c r="BR30" s="76"/>
      <c r="BS30" s="76">
        <v>0</v>
      </c>
      <c r="BT30" s="76"/>
      <c r="BU30" s="76">
        <v>0</v>
      </c>
      <c r="BV30" s="76"/>
      <c r="BW30" s="76">
        <v>0</v>
      </c>
      <c r="BX30" s="76"/>
      <c r="BY30" s="76">
        <v>0</v>
      </c>
      <c r="BZ30" s="80">
        <f t="shared" si="21"/>
        <v>0</v>
      </c>
      <c r="CA30" s="82">
        <f t="shared" si="22"/>
        <v>0</v>
      </c>
      <c r="CB30" s="77" t="s">
        <v>27</v>
      </c>
      <c r="CC30" s="76">
        <v>0</v>
      </c>
      <c r="CD30" s="76"/>
      <c r="CE30" s="76">
        <v>0</v>
      </c>
      <c r="CF30" s="76"/>
      <c r="CG30" s="76">
        <v>0</v>
      </c>
      <c r="CH30" s="76"/>
      <c r="CI30" s="76">
        <v>0</v>
      </c>
      <c r="CJ30" s="76"/>
      <c r="CK30" s="76">
        <v>0</v>
      </c>
      <c r="CL30" s="83">
        <f t="shared" si="23"/>
        <v>0</v>
      </c>
      <c r="CM30" s="82">
        <f t="shared" si="24"/>
        <v>0</v>
      </c>
      <c r="CN30" s="84"/>
      <c r="CO30" s="60"/>
      <c r="CP30" s="60"/>
      <c r="CQ30" s="60"/>
      <c r="CR30" s="60"/>
      <c r="CS30" s="60"/>
      <c r="CT30" s="60"/>
      <c r="CU30" s="60"/>
      <c r="CV30" s="85"/>
      <c r="CW30" s="86"/>
      <c r="CX30" s="87">
        <f t="shared" si="25"/>
        <v>0</v>
      </c>
      <c r="CY30" s="88">
        <f t="shared" si="26"/>
        <v>0</v>
      </c>
      <c r="CZ30" s="89" t="e">
        <f>SUMIF(Склад!#REF!,E30,Склад!#REF!)</f>
        <v>#REF!</v>
      </c>
    </row>
    <row r="31" spans="1:104" s="79" customFormat="1" ht="75.599999999999994" customHeight="1" thickBot="1" x14ac:dyDescent="0.3">
      <c r="A31" s="60">
        <v>28</v>
      </c>
      <c r="B31" s="199" t="e">
        <f>VLOOKUP(C31,Склад!B:D,3,0)</f>
        <v>#N/A</v>
      </c>
      <c r="C31" s="37" t="s">
        <v>231</v>
      </c>
      <c r="D31" s="151" t="str">
        <f t="shared" si="27"/>
        <v>263821969</v>
      </c>
      <c r="E31" s="36">
        <v>2638219</v>
      </c>
      <c r="F31" s="36">
        <v>69</v>
      </c>
      <c r="G31" s="154" t="s">
        <v>205</v>
      </c>
      <c r="H31" s="196" t="str">
        <f>IFERROR(VLOOKUP(VALUE(E31),Склад!#REF!,6,0),"-")</f>
        <v>-</v>
      </c>
      <c r="I31" s="61"/>
      <c r="J31" s="62" t="s">
        <v>220</v>
      </c>
      <c r="K31" s="62" t="s">
        <v>167</v>
      </c>
      <c r="L31" s="63" t="s">
        <v>362</v>
      </c>
      <c r="M31" s="64" t="s">
        <v>133</v>
      </c>
      <c r="N31" s="38" t="s">
        <v>58</v>
      </c>
      <c r="O31" s="38" t="s">
        <v>416</v>
      </c>
      <c r="P31" s="65">
        <v>126.5</v>
      </c>
      <c r="Q31" s="69">
        <v>329</v>
      </c>
      <c r="R31" s="66"/>
      <c r="S31" s="67"/>
      <c r="T31" s="68"/>
      <c r="U31" s="70"/>
      <c r="V31" s="71"/>
      <c r="W31" s="72"/>
      <c r="X31" s="73"/>
      <c r="Y31" s="71"/>
      <c r="Z31" s="72"/>
      <c r="AA31" s="74"/>
      <c r="AB31" s="75"/>
      <c r="AC31" s="71"/>
      <c r="AD31" s="72"/>
      <c r="AE31" s="76" t="str">
        <f t="shared" si="0"/>
        <v>-</v>
      </c>
      <c r="AF31" s="76" t="str">
        <f t="shared" si="1"/>
        <v/>
      </c>
      <c r="AG31" s="76" t="str">
        <f t="shared" si="2"/>
        <v/>
      </c>
      <c r="AH31" s="76" t="str">
        <f t="shared" si="3"/>
        <v/>
      </c>
      <c r="AI31" s="76" t="str">
        <f t="shared" si="4"/>
        <v/>
      </c>
      <c r="AJ31" s="76" t="str">
        <f t="shared" si="5"/>
        <v/>
      </c>
      <c r="AK31" s="76" t="str">
        <f t="shared" si="6"/>
        <v/>
      </c>
      <c r="AL31" s="76" t="str">
        <f t="shared" si="7"/>
        <v/>
      </c>
      <c r="AM31" s="76" t="str">
        <f t="shared" si="8"/>
        <v>-</v>
      </c>
      <c r="AN31" s="76" t="str">
        <f t="shared" si="9"/>
        <v>-</v>
      </c>
      <c r="AO31" s="77">
        <f t="shared" si="10"/>
        <v>0</v>
      </c>
      <c r="AP31" s="78" t="str">
        <f t="shared" si="11"/>
        <v/>
      </c>
      <c r="AR31" s="77" t="s">
        <v>27</v>
      </c>
      <c r="AS31" s="76" t="e">
        <f t="shared" si="12"/>
        <v>#VALUE!</v>
      </c>
      <c r="AT31" s="76"/>
      <c r="AU31" s="76" t="e">
        <f t="shared" si="13"/>
        <v>#VALUE!</v>
      </c>
      <c r="AV31" s="76"/>
      <c r="AW31" s="76" t="e">
        <f t="shared" si="14"/>
        <v>#VALUE!</v>
      </c>
      <c r="AX31" s="76"/>
      <c r="AY31" s="76" t="e">
        <f t="shared" si="15"/>
        <v>#VALUE!</v>
      </c>
      <c r="AZ31" s="76"/>
      <c r="BA31" s="76" t="e">
        <f t="shared" si="16"/>
        <v>#VALUE!</v>
      </c>
      <c r="BB31" s="77" t="e">
        <f t="shared" si="17"/>
        <v>#VALUE!</v>
      </c>
      <c r="BC31" s="78" t="e">
        <f t="shared" si="18"/>
        <v>#VALUE!</v>
      </c>
      <c r="BD31" s="77" t="s">
        <v>27</v>
      </c>
      <c r="BE31" s="76">
        <v>0</v>
      </c>
      <c r="BF31" s="76"/>
      <c r="BG31" s="76">
        <v>0</v>
      </c>
      <c r="BH31" s="76"/>
      <c r="BI31" s="76">
        <v>0</v>
      </c>
      <c r="BJ31" s="76"/>
      <c r="BK31" s="76">
        <v>0</v>
      </c>
      <c r="BL31" s="76"/>
      <c r="BM31" s="76">
        <v>0</v>
      </c>
      <c r="BN31" s="80">
        <f t="shared" si="19"/>
        <v>0</v>
      </c>
      <c r="BO31" s="81">
        <f t="shared" si="20"/>
        <v>0</v>
      </c>
      <c r="BP31" s="77" t="s">
        <v>27</v>
      </c>
      <c r="BQ31" s="76">
        <v>0</v>
      </c>
      <c r="BR31" s="76"/>
      <c r="BS31" s="76">
        <v>0</v>
      </c>
      <c r="BT31" s="76"/>
      <c r="BU31" s="76">
        <v>0</v>
      </c>
      <c r="BV31" s="76"/>
      <c r="BW31" s="76">
        <v>0</v>
      </c>
      <c r="BX31" s="76"/>
      <c r="BY31" s="76">
        <v>0</v>
      </c>
      <c r="BZ31" s="80">
        <f t="shared" si="21"/>
        <v>0</v>
      </c>
      <c r="CA31" s="82">
        <f t="shared" si="22"/>
        <v>0</v>
      </c>
      <c r="CB31" s="77" t="s">
        <v>27</v>
      </c>
      <c r="CC31" s="76">
        <v>0</v>
      </c>
      <c r="CD31" s="76"/>
      <c r="CE31" s="76">
        <v>0</v>
      </c>
      <c r="CF31" s="76"/>
      <c r="CG31" s="76">
        <v>0</v>
      </c>
      <c r="CH31" s="76"/>
      <c r="CI31" s="76">
        <v>0</v>
      </c>
      <c r="CJ31" s="76"/>
      <c r="CK31" s="76">
        <v>0</v>
      </c>
      <c r="CL31" s="83">
        <f t="shared" si="23"/>
        <v>0</v>
      </c>
      <c r="CM31" s="82">
        <f t="shared" si="24"/>
        <v>0</v>
      </c>
      <c r="CN31" s="84"/>
      <c r="CO31" s="60"/>
      <c r="CP31" s="60"/>
      <c r="CQ31" s="60"/>
      <c r="CR31" s="60"/>
      <c r="CS31" s="60"/>
      <c r="CT31" s="60"/>
      <c r="CU31" s="60"/>
      <c r="CV31" s="85"/>
      <c r="CW31" s="86"/>
      <c r="CX31" s="87">
        <f t="shared" si="25"/>
        <v>0</v>
      </c>
      <c r="CY31" s="88">
        <f t="shared" si="26"/>
        <v>0</v>
      </c>
      <c r="CZ31" s="89" t="e">
        <f>SUMIF(Склад!#REF!,E31,Склад!#REF!)</f>
        <v>#REF!</v>
      </c>
    </row>
    <row r="32" spans="1:104" s="79" customFormat="1" ht="84.4" customHeight="1" thickBot="1" x14ac:dyDescent="0.3">
      <c r="A32" s="60">
        <v>29</v>
      </c>
      <c r="B32" s="199" t="e">
        <f>VLOOKUP(C32,Склад!B:D,3,0)</f>
        <v>#N/A</v>
      </c>
      <c r="C32" s="37" t="s">
        <v>160</v>
      </c>
      <c r="D32" s="151" t="str">
        <f t="shared" si="27"/>
        <v>21182141</v>
      </c>
      <c r="E32" s="36">
        <v>2118214</v>
      </c>
      <c r="F32" s="36">
        <v>1</v>
      </c>
      <c r="G32" s="154" t="s">
        <v>201</v>
      </c>
      <c r="H32" s="196" t="str">
        <f>IFERROR(VLOOKUP(VALUE(E32),Склад!#REF!,6,0),"-")</f>
        <v>-</v>
      </c>
      <c r="I32" s="61"/>
      <c r="J32" s="62" t="s">
        <v>220</v>
      </c>
      <c r="K32" s="62" t="s">
        <v>167</v>
      </c>
      <c r="L32" s="63" t="s">
        <v>362</v>
      </c>
      <c r="M32" s="64" t="s">
        <v>133</v>
      </c>
      <c r="N32" s="38" t="s">
        <v>351</v>
      </c>
      <c r="O32" s="38" t="s">
        <v>416</v>
      </c>
      <c r="P32" s="65">
        <v>99.6</v>
      </c>
      <c r="Q32" s="69">
        <v>229</v>
      </c>
      <c r="R32" s="66"/>
      <c r="S32" s="67"/>
      <c r="T32" s="68"/>
      <c r="U32" s="70"/>
      <c r="V32" s="71"/>
      <c r="W32" s="72"/>
      <c r="X32" s="73"/>
      <c r="Y32" s="71"/>
      <c r="Z32" s="72"/>
      <c r="AA32" s="74"/>
      <c r="AB32" s="75"/>
      <c r="AC32" s="71"/>
      <c r="AD32" s="72"/>
      <c r="AE32" s="76" t="str">
        <f t="shared" si="0"/>
        <v>-</v>
      </c>
      <c r="AF32" s="76" t="str">
        <f t="shared" si="1"/>
        <v/>
      </c>
      <c r="AG32" s="76" t="str">
        <f t="shared" si="2"/>
        <v/>
      </c>
      <c r="AH32" s="76" t="str">
        <f t="shared" si="3"/>
        <v/>
      </c>
      <c r="AI32" s="76" t="str">
        <f t="shared" si="4"/>
        <v/>
      </c>
      <c r="AJ32" s="76" t="str">
        <f t="shared" si="5"/>
        <v/>
      </c>
      <c r="AK32" s="76" t="str">
        <f t="shared" si="6"/>
        <v/>
      </c>
      <c r="AL32" s="76" t="str">
        <f t="shared" si="7"/>
        <v/>
      </c>
      <c r="AM32" s="76" t="str">
        <f t="shared" si="8"/>
        <v/>
      </c>
      <c r="AN32" s="76" t="str">
        <f t="shared" si="9"/>
        <v>-</v>
      </c>
      <c r="AO32" s="77">
        <f t="shared" si="10"/>
        <v>0</v>
      </c>
      <c r="AP32" s="78" t="str">
        <f t="shared" si="11"/>
        <v/>
      </c>
      <c r="AR32" s="77" t="s">
        <v>27</v>
      </c>
      <c r="AS32" s="76" t="e">
        <f t="shared" si="12"/>
        <v>#VALUE!</v>
      </c>
      <c r="AT32" s="76"/>
      <c r="AU32" s="76" t="e">
        <f t="shared" si="13"/>
        <v>#VALUE!</v>
      </c>
      <c r="AV32" s="76"/>
      <c r="AW32" s="76" t="e">
        <f t="shared" si="14"/>
        <v>#VALUE!</v>
      </c>
      <c r="AX32" s="76"/>
      <c r="AY32" s="76" t="e">
        <f t="shared" si="15"/>
        <v>#VALUE!</v>
      </c>
      <c r="AZ32" s="76"/>
      <c r="BA32" s="76" t="e">
        <f t="shared" si="16"/>
        <v>#VALUE!</v>
      </c>
      <c r="BB32" s="77" t="e">
        <f t="shared" si="17"/>
        <v>#VALUE!</v>
      </c>
      <c r="BC32" s="78" t="e">
        <f t="shared" si="18"/>
        <v>#VALUE!</v>
      </c>
      <c r="BD32" s="77" t="s">
        <v>27</v>
      </c>
      <c r="BE32" s="76">
        <v>0</v>
      </c>
      <c r="BF32" s="76"/>
      <c r="BG32" s="76">
        <v>0</v>
      </c>
      <c r="BH32" s="76"/>
      <c r="BI32" s="76">
        <v>0</v>
      </c>
      <c r="BJ32" s="76"/>
      <c r="BK32" s="76">
        <v>0</v>
      </c>
      <c r="BL32" s="76"/>
      <c r="BM32" s="76">
        <v>0</v>
      </c>
      <c r="BN32" s="80">
        <f t="shared" si="19"/>
        <v>0</v>
      </c>
      <c r="BO32" s="81">
        <f t="shared" si="20"/>
        <v>0</v>
      </c>
      <c r="BP32" s="77" t="s">
        <v>27</v>
      </c>
      <c r="BQ32" s="76">
        <v>0</v>
      </c>
      <c r="BR32" s="76"/>
      <c r="BS32" s="76">
        <v>0</v>
      </c>
      <c r="BT32" s="76"/>
      <c r="BU32" s="76">
        <v>0</v>
      </c>
      <c r="BV32" s="76"/>
      <c r="BW32" s="76">
        <v>0</v>
      </c>
      <c r="BX32" s="76"/>
      <c r="BY32" s="76">
        <v>0</v>
      </c>
      <c r="BZ32" s="80">
        <f t="shared" si="21"/>
        <v>0</v>
      </c>
      <c r="CA32" s="82">
        <f t="shared" si="22"/>
        <v>0</v>
      </c>
      <c r="CB32" s="77" t="s">
        <v>27</v>
      </c>
      <c r="CC32" s="76">
        <v>0</v>
      </c>
      <c r="CD32" s="76"/>
      <c r="CE32" s="76">
        <v>0</v>
      </c>
      <c r="CF32" s="76"/>
      <c r="CG32" s="76">
        <v>0</v>
      </c>
      <c r="CH32" s="76"/>
      <c r="CI32" s="76">
        <v>0</v>
      </c>
      <c r="CJ32" s="76"/>
      <c r="CK32" s="76">
        <v>0</v>
      </c>
      <c r="CL32" s="83">
        <f t="shared" si="23"/>
        <v>0</v>
      </c>
      <c r="CM32" s="82">
        <f t="shared" si="24"/>
        <v>0</v>
      </c>
      <c r="CN32" s="84"/>
      <c r="CO32" s="60"/>
      <c r="CP32" s="60"/>
      <c r="CQ32" s="60"/>
      <c r="CR32" s="60"/>
      <c r="CS32" s="60"/>
      <c r="CT32" s="60"/>
      <c r="CU32" s="60"/>
      <c r="CV32" s="85"/>
      <c r="CW32" s="86"/>
      <c r="CX32" s="87">
        <f t="shared" si="25"/>
        <v>0</v>
      </c>
      <c r="CY32" s="88">
        <f t="shared" si="26"/>
        <v>0</v>
      </c>
      <c r="CZ32" s="89" t="e">
        <f>SUMIF(Склад!#REF!,E32,Склад!#REF!)</f>
        <v>#REF!</v>
      </c>
    </row>
    <row r="33" spans="1:104" s="79" customFormat="1" ht="84.4" customHeight="1" thickBot="1" x14ac:dyDescent="0.3">
      <c r="A33" s="60">
        <v>30</v>
      </c>
      <c r="B33" s="199" t="e">
        <f>VLOOKUP(C33,Склад!B:D,3,0)</f>
        <v>#N/A</v>
      </c>
      <c r="C33" s="37" t="s">
        <v>160</v>
      </c>
      <c r="D33" s="151" t="str">
        <f t="shared" si="27"/>
        <v>211821479</v>
      </c>
      <c r="E33" s="36">
        <v>2118214</v>
      </c>
      <c r="F33" s="36">
        <v>79</v>
      </c>
      <c r="G33" s="154" t="s">
        <v>201</v>
      </c>
      <c r="H33" s="196" t="str">
        <f>IFERROR(VLOOKUP(VALUE(E33),Склад!#REF!,6,0),"-")</f>
        <v>-</v>
      </c>
      <c r="I33" s="61"/>
      <c r="J33" s="62" t="s">
        <v>220</v>
      </c>
      <c r="K33" s="62" t="s">
        <v>167</v>
      </c>
      <c r="L33" s="63" t="s">
        <v>362</v>
      </c>
      <c r="M33" s="64" t="s">
        <v>133</v>
      </c>
      <c r="N33" s="38" t="s">
        <v>351</v>
      </c>
      <c r="O33" s="38" t="s">
        <v>416</v>
      </c>
      <c r="P33" s="65">
        <v>99.6</v>
      </c>
      <c r="Q33" s="69">
        <v>229</v>
      </c>
      <c r="R33" s="66"/>
      <c r="S33" s="67"/>
      <c r="T33" s="68"/>
      <c r="U33" s="70"/>
      <c r="V33" s="71"/>
      <c r="W33" s="72"/>
      <c r="X33" s="73"/>
      <c r="Y33" s="71"/>
      <c r="Z33" s="72"/>
      <c r="AA33" s="74"/>
      <c r="AB33" s="75"/>
      <c r="AC33" s="71"/>
      <c r="AD33" s="72"/>
      <c r="AE33" s="76" t="str">
        <f t="shared" si="0"/>
        <v>-</v>
      </c>
      <c r="AF33" s="76" t="str">
        <f t="shared" si="1"/>
        <v/>
      </c>
      <c r="AG33" s="76" t="str">
        <f t="shared" si="2"/>
        <v/>
      </c>
      <c r="AH33" s="76" t="str">
        <f t="shared" si="3"/>
        <v/>
      </c>
      <c r="AI33" s="76" t="str">
        <f t="shared" si="4"/>
        <v/>
      </c>
      <c r="AJ33" s="76" t="str">
        <f t="shared" si="5"/>
        <v/>
      </c>
      <c r="AK33" s="76" t="str">
        <f t="shared" si="6"/>
        <v/>
      </c>
      <c r="AL33" s="76" t="str">
        <f t="shared" si="7"/>
        <v/>
      </c>
      <c r="AM33" s="76" t="str">
        <f t="shared" si="8"/>
        <v/>
      </c>
      <c r="AN33" s="76" t="str">
        <f t="shared" si="9"/>
        <v>-</v>
      </c>
      <c r="AO33" s="77">
        <f t="shared" si="10"/>
        <v>0</v>
      </c>
      <c r="AP33" s="78" t="str">
        <f t="shared" si="11"/>
        <v/>
      </c>
      <c r="AR33" s="77" t="s">
        <v>27</v>
      </c>
      <c r="AS33" s="76" t="e">
        <f t="shared" si="12"/>
        <v>#VALUE!</v>
      </c>
      <c r="AT33" s="76"/>
      <c r="AU33" s="76" t="e">
        <f t="shared" si="13"/>
        <v>#VALUE!</v>
      </c>
      <c r="AV33" s="76"/>
      <c r="AW33" s="76" t="e">
        <f t="shared" si="14"/>
        <v>#VALUE!</v>
      </c>
      <c r="AX33" s="76"/>
      <c r="AY33" s="76" t="e">
        <f t="shared" si="15"/>
        <v>#VALUE!</v>
      </c>
      <c r="AZ33" s="76"/>
      <c r="BA33" s="76" t="e">
        <f t="shared" si="16"/>
        <v>#VALUE!</v>
      </c>
      <c r="BB33" s="77" t="e">
        <f t="shared" si="17"/>
        <v>#VALUE!</v>
      </c>
      <c r="BC33" s="78" t="e">
        <f t="shared" si="18"/>
        <v>#VALUE!</v>
      </c>
      <c r="BD33" s="77" t="s">
        <v>27</v>
      </c>
      <c r="BE33" s="76">
        <v>0</v>
      </c>
      <c r="BF33" s="76"/>
      <c r="BG33" s="76">
        <v>0</v>
      </c>
      <c r="BH33" s="76"/>
      <c r="BI33" s="76">
        <v>0</v>
      </c>
      <c r="BJ33" s="76"/>
      <c r="BK33" s="76">
        <v>0</v>
      </c>
      <c r="BL33" s="76"/>
      <c r="BM33" s="76">
        <v>0</v>
      </c>
      <c r="BN33" s="80">
        <f t="shared" si="19"/>
        <v>0</v>
      </c>
      <c r="BO33" s="81">
        <f t="shared" si="20"/>
        <v>0</v>
      </c>
      <c r="BP33" s="77" t="s">
        <v>27</v>
      </c>
      <c r="BQ33" s="76">
        <v>0</v>
      </c>
      <c r="BR33" s="76"/>
      <c r="BS33" s="76">
        <v>0</v>
      </c>
      <c r="BT33" s="76"/>
      <c r="BU33" s="76">
        <v>0</v>
      </c>
      <c r="BV33" s="76"/>
      <c r="BW33" s="76">
        <v>0</v>
      </c>
      <c r="BX33" s="76"/>
      <c r="BY33" s="76">
        <v>0</v>
      </c>
      <c r="BZ33" s="80">
        <f t="shared" si="21"/>
        <v>0</v>
      </c>
      <c r="CA33" s="82">
        <f t="shared" si="22"/>
        <v>0</v>
      </c>
      <c r="CB33" s="77" t="s">
        <v>27</v>
      </c>
      <c r="CC33" s="76">
        <v>0</v>
      </c>
      <c r="CD33" s="76"/>
      <c r="CE33" s="76">
        <v>0</v>
      </c>
      <c r="CF33" s="76"/>
      <c r="CG33" s="76">
        <v>0</v>
      </c>
      <c r="CH33" s="76"/>
      <c r="CI33" s="76">
        <v>0</v>
      </c>
      <c r="CJ33" s="76"/>
      <c r="CK33" s="76">
        <v>0</v>
      </c>
      <c r="CL33" s="83">
        <f t="shared" si="23"/>
        <v>0</v>
      </c>
      <c r="CM33" s="82">
        <f t="shared" si="24"/>
        <v>0</v>
      </c>
      <c r="CN33" s="84"/>
      <c r="CO33" s="60"/>
      <c r="CP33" s="60"/>
      <c r="CQ33" s="60"/>
      <c r="CR33" s="60"/>
      <c r="CS33" s="60"/>
      <c r="CT33" s="60"/>
      <c r="CU33" s="60"/>
      <c r="CV33" s="85"/>
      <c r="CW33" s="86"/>
      <c r="CX33" s="87">
        <f t="shared" si="25"/>
        <v>0</v>
      </c>
      <c r="CY33" s="88">
        <f t="shared" si="26"/>
        <v>0</v>
      </c>
      <c r="CZ33" s="89" t="e">
        <f>SUMIF(Склад!#REF!,E33,Склад!#REF!)</f>
        <v>#REF!</v>
      </c>
    </row>
    <row r="34" spans="1:104" s="79" customFormat="1" ht="84.4" customHeight="1" thickBot="1" x14ac:dyDescent="0.3">
      <c r="A34" s="60">
        <v>31</v>
      </c>
      <c r="B34" s="199" t="str">
        <f>VLOOKUP(C34,Склад!B:D,3,0)</f>
        <v>Шляпы</v>
      </c>
      <c r="C34" s="37" t="s">
        <v>134</v>
      </c>
      <c r="D34" s="151" t="str">
        <f t="shared" si="27"/>
        <v>29982171</v>
      </c>
      <c r="E34" s="36">
        <v>2998217</v>
      </c>
      <c r="F34" s="36">
        <v>1</v>
      </c>
      <c r="G34" s="154" t="s">
        <v>204</v>
      </c>
      <c r="H34" s="196" t="str">
        <f>IFERROR(VLOOKUP(VALUE(E34),Склад!#REF!,6,0),"-")</f>
        <v>-</v>
      </c>
      <c r="I34" s="61"/>
      <c r="J34" s="62" t="s">
        <v>220</v>
      </c>
      <c r="K34" s="62" t="s">
        <v>167</v>
      </c>
      <c r="L34" s="63" t="s">
        <v>362</v>
      </c>
      <c r="M34" s="64" t="s">
        <v>351</v>
      </c>
      <c r="N34" s="38" t="s">
        <v>354</v>
      </c>
      <c r="O34" s="38" t="s">
        <v>416</v>
      </c>
      <c r="P34" s="65">
        <v>95.8</v>
      </c>
      <c r="Q34" s="69">
        <v>249</v>
      </c>
      <c r="R34" s="66"/>
      <c r="S34" s="67"/>
      <c r="T34" s="68"/>
      <c r="U34" s="70"/>
      <c r="V34" s="71"/>
      <c r="W34" s="72"/>
      <c r="X34" s="73"/>
      <c r="Y34" s="71"/>
      <c r="Z34" s="72"/>
      <c r="AA34" s="74"/>
      <c r="AB34" s="75"/>
      <c r="AC34" s="71"/>
      <c r="AD34" s="72"/>
      <c r="AE34" s="76" t="str">
        <f t="shared" si="0"/>
        <v>-</v>
      </c>
      <c r="AF34" s="76" t="str">
        <f t="shared" si="1"/>
        <v/>
      </c>
      <c r="AG34" s="76" t="str">
        <f t="shared" si="2"/>
        <v/>
      </c>
      <c r="AH34" s="76" t="str">
        <f t="shared" si="3"/>
        <v/>
      </c>
      <c r="AI34" s="76" t="str">
        <f t="shared" si="4"/>
        <v/>
      </c>
      <c r="AJ34" s="76" t="str">
        <f t="shared" si="5"/>
        <v/>
      </c>
      <c r="AK34" s="76" t="str">
        <f t="shared" si="6"/>
        <v/>
      </c>
      <c r="AL34" s="76" t="str">
        <f t="shared" si="7"/>
        <v/>
      </c>
      <c r="AM34" s="76" t="str">
        <f t="shared" si="8"/>
        <v/>
      </c>
      <c r="AN34" s="76" t="str">
        <f t="shared" si="9"/>
        <v/>
      </c>
      <c r="AO34" s="77">
        <f t="shared" si="10"/>
        <v>0</v>
      </c>
      <c r="AP34" s="78" t="str">
        <f t="shared" si="11"/>
        <v/>
      </c>
      <c r="AR34" s="77" t="s">
        <v>27</v>
      </c>
      <c r="AS34" s="76" t="e">
        <f t="shared" si="12"/>
        <v>#VALUE!</v>
      </c>
      <c r="AT34" s="76"/>
      <c r="AU34" s="76" t="e">
        <f t="shared" si="13"/>
        <v>#VALUE!</v>
      </c>
      <c r="AV34" s="76"/>
      <c r="AW34" s="76" t="e">
        <f t="shared" si="14"/>
        <v>#VALUE!</v>
      </c>
      <c r="AX34" s="76"/>
      <c r="AY34" s="76" t="e">
        <f t="shared" si="15"/>
        <v>#VALUE!</v>
      </c>
      <c r="AZ34" s="76"/>
      <c r="BA34" s="76" t="e">
        <f t="shared" si="16"/>
        <v>#VALUE!</v>
      </c>
      <c r="BB34" s="77" t="e">
        <f t="shared" si="17"/>
        <v>#VALUE!</v>
      </c>
      <c r="BC34" s="78" t="e">
        <f t="shared" si="18"/>
        <v>#VALUE!</v>
      </c>
      <c r="BD34" s="77" t="s">
        <v>27</v>
      </c>
      <c r="BE34" s="76">
        <v>0</v>
      </c>
      <c r="BF34" s="76"/>
      <c r="BG34" s="76">
        <v>0</v>
      </c>
      <c r="BH34" s="76"/>
      <c r="BI34" s="76">
        <v>0</v>
      </c>
      <c r="BJ34" s="76"/>
      <c r="BK34" s="76">
        <v>0</v>
      </c>
      <c r="BL34" s="76"/>
      <c r="BM34" s="76">
        <v>0</v>
      </c>
      <c r="BN34" s="80">
        <f t="shared" si="19"/>
        <v>0</v>
      </c>
      <c r="BO34" s="81">
        <f t="shared" si="20"/>
        <v>0</v>
      </c>
      <c r="BP34" s="77" t="s">
        <v>27</v>
      </c>
      <c r="BQ34" s="76">
        <v>0</v>
      </c>
      <c r="BR34" s="76"/>
      <c r="BS34" s="76">
        <v>0</v>
      </c>
      <c r="BT34" s="76"/>
      <c r="BU34" s="76">
        <v>0</v>
      </c>
      <c r="BV34" s="76"/>
      <c r="BW34" s="76">
        <v>0</v>
      </c>
      <c r="BX34" s="76"/>
      <c r="BY34" s="76">
        <v>0</v>
      </c>
      <c r="BZ34" s="80">
        <f t="shared" si="21"/>
        <v>0</v>
      </c>
      <c r="CA34" s="82">
        <f t="shared" si="22"/>
        <v>0</v>
      </c>
      <c r="CB34" s="77" t="s">
        <v>27</v>
      </c>
      <c r="CC34" s="76">
        <v>0</v>
      </c>
      <c r="CD34" s="76"/>
      <c r="CE34" s="76">
        <v>0</v>
      </c>
      <c r="CF34" s="76"/>
      <c r="CG34" s="76">
        <v>0</v>
      </c>
      <c r="CH34" s="76"/>
      <c r="CI34" s="76">
        <v>0</v>
      </c>
      <c r="CJ34" s="76"/>
      <c r="CK34" s="76">
        <v>0</v>
      </c>
      <c r="CL34" s="83">
        <f t="shared" si="23"/>
        <v>0</v>
      </c>
      <c r="CM34" s="82">
        <f t="shared" si="24"/>
        <v>0</v>
      </c>
      <c r="CN34" s="84"/>
      <c r="CO34" s="60"/>
      <c r="CP34" s="60"/>
      <c r="CQ34" s="60"/>
      <c r="CR34" s="60"/>
      <c r="CS34" s="60"/>
      <c r="CT34" s="60"/>
      <c r="CU34" s="60"/>
      <c r="CV34" s="85"/>
      <c r="CW34" s="86"/>
      <c r="CX34" s="87">
        <f t="shared" si="25"/>
        <v>0</v>
      </c>
      <c r="CY34" s="88">
        <f t="shared" si="26"/>
        <v>0</v>
      </c>
      <c r="CZ34" s="89" t="e">
        <f>SUMIF(Склад!#REF!,E34,Склад!#REF!)</f>
        <v>#REF!</v>
      </c>
    </row>
    <row r="35" spans="1:104" s="79" customFormat="1" ht="79.150000000000006" customHeight="1" thickBot="1" x14ac:dyDescent="0.3">
      <c r="A35" s="60">
        <v>32</v>
      </c>
      <c r="B35" s="199" t="str">
        <f>VLOOKUP(C35,Склад!B:D,3,0)</f>
        <v>Шляпы</v>
      </c>
      <c r="C35" s="37" t="s">
        <v>134</v>
      </c>
      <c r="D35" s="151" t="str">
        <f t="shared" si="27"/>
        <v>299821769</v>
      </c>
      <c r="E35" s="36">
        <v>2998217</v>
      </c>
      <c r="F35" s="36">
        <v>69</v>
      </c>
      <c r="G35" s="154" t="s">
        <v>204</v>
      </c>
      <c r="H35" s="196" t="str">
        <f>IFERROR(VLOOKUP(VALUE(E35),Склад!#REF!,6,0),"-")</f>
        <v>-</v>
      </c>
      <c r="I35" s="61"/>
      <c r="J35" s="62" t="s">
        <v>220</v>
      </c>
      <c r="K35" s="62" t="s">
        <v>167</v>
      </c>
      <c r="L35" s="63" t="s">
        <v>362</v>
      </c>
      <c r="M35" s="64" t="s">
        <v>351</v>
      </c>
      <c r="N35" s="38" t="s">
        <v>354</v>
      </c>
      <c r="O35" s="38" t="s">
        <v>416</v>
      </c>
      <c r="P35" s="65">
        <v>95.8</v>
      </c>
      <c r="Q35" s="69">
        <v>249</v>
      </c>
      <c r="R35" s="66"/>
      <c r="S35" s="67"/>
      <c r="T35" s="68"/>
      <c r="U35" s="70"/>
      <c r="V35" s="71"/>
      <c r="W35" s="72"/>
      <c r="X35" s="73"/>
      <c r="Y35" s="71"/>
      <c r="Z35" s="72"/>
      <c r="AA35" s="74"/>
      <c r="AB35" s="75"/>
      <c r="AC35" s="71"/>
      <c r="AD35" s="72"/>
      <c r="AE35" s="76" t="str">
        <f t="shared" si="0"/>
        <v>-</v>
      </c>
      <c r="AF35" s="76" t="str">
        <f t="shared" si="1"/>
        <v/>
      </c>
      <c r="AG35" s="76" t="str">
        <f t="shared" si="2"/>
        <v/>
      </c>
      <c r="AH35" s="76" t="str">
        <f t="shared" si="3"/>
        <v/>
      </c>
      <c r="AI35" s="76" t="str">
        <f t="shared" si="4"/>
        <v/>
      </c>
      <c r="AJ35" s="76" t="str">
        <f t="shared" si="5"/>
        <v/>
      </c>
      <c r="AK35" s="76" t="str">
        <f t="shared" si="6"/>
        <v/>
      </c>
      <c r="AL35" s="76" t="str">
        <f t="shared" si="7"/>
        <v/>
      </c>
      <c r="AM35" s="76" t="str">
        <f t="shared" si="8"/>
        <v/>
      </c>
      <c r="AN35" s="76" t="str">
        <f t="shared" si="9"/>
        <v/>
      </c>
      <c r="AO35" s="77">
        <f t="shared" si="10"/>
        <v>0</v>
      </c>
      <c r="AP35" s="78" t="str">
        <f t="shared" si="11"/>
        <v/>
      </c>
      <c r="AR35" s="77" t="s">
        <v>27</v>
      </c>
      <c r="AS35" s="76" t="e">
        <f t="shared" si="12"/>
        <v>#VALUE!</v>
      </c>
      <c r="AT35" s="76"/>
      <c r="AU35" s="76" t="e">
        <f t="shared" si="13"/>
        <v>#VALUE!</v>
      </c>
      <c r="AV35" s="76"/>
      <c r="AW35" s="76" t="e">
        <f t="shared" si="14"/>
        <v>#VALUE!</v>
      </c>
      <c r="AX35" s="76"/>
      <c r="AY35" s="76" t="e">
        <f t="shared" si="15"/>
        <v>#VALUE!</v>
      </c>
      <c r="AZ35" s="76"/>
      <c r="BA35" s="76" t="e">
        <f t="shared" si="16"/>
        <v>#VALUE!</v>
      </c>
      <c r="BB35" s="77" t="e">
        <f t="shared" si="17"/>
        <v>#VALUE!</v>
      </c>
      <c r="BC35" s="78" t="e">
        <f t="shared" si="18"/>
        <v>#VALUE!</v>
      </c>
      <c r="BD35" s="77" t="s">
        <v>27</v>
      </c>
      <c r="BE35" s="76">
        <v>0</v>
      </c>
      <c r="BF35" s="76"/>
      <c r="BG35" s="76">
        <v>0</v>
      </c>
      <c r="BH35" s="76"/>
      <c r="BI35" s="76">
        <v>0</v>
      </c>
      <c r="BJ35" s="76"/>
      <c r="BK35" s="76">
        <v>0</v>
      </c>
      <c r="BL35" s="76"/>
      <c r="BM35" s="76">
        <v>0</v>
      </c>
      <c r="BN35" s="80">
        <f t="shared" si="19"/>
        <v>0</v>
      </c>
      <c r="BO35" s="81">
        <f t="shared" si="20"/>
        <v>0</v>
      </c>
      <c r="BP35" s="77" t="s">
        <v>27</v>
      </c>
      <c r="BQ35" s="76">
        <v>0</v>
      </c>
      <c r="BR35" s="76"/>
      <c r="BS35" s="76">
        <v>0</v>
      </c>
      <c r="BT35" s="76"/>
      <c r="BU35" s="76">
        <v>0</v>
      </c>
      <c r="BV35" s="76"/>
      <c r="BW35" s="76">
        <v>0</v>
      </c>
      <c r="BX35" s="76"/>
      <c r="BY35" s="76">
        <v>0</v>
      </c>
      <c r="BZ35" s="80">
        <f t="shared" si="21"/>
        <v>0</v>
      </c>
      <c r="CA35" s="82">
        <f t="shared" si="22"/>
        <v>0</v>
      </c>
      <c r="CB35" s="77" t="s">
        <v>27</v>
      </c>
      <c r="CC35" s="76">
        <v>0</v>
      </c>
      <c r="CD35" s="76"/>
      <c r="CE35" s="76">
        <v>0</v>
      </c>
      <c r="CF35" s="76"/>
      <c r="CG35" s="76">
        <v>0</v>
      </c>
      <c r="CH35" s="76"/>
      <c r="CI35" s="76">
        <v>0</v>
      </c>
      <c r="CJ35" s="76"/>
      <c r="CK35" s="76">
        <v>0</v>
      </c>
      <c r="CL35" s="83">
        <f t="shared" si="23"/>
        <v>0</v>
      </c>
      <c r="CM35" s="82">
        <f t="shared" si="24"/>
        <v>0</v>
      </c>
      <c r="CN35" s="84"/>
      <c r="CO35" s="60"/>
      <c r="CP35" s="60"/>
      <c r="CQ35" s="60"/>
      <c r="CR35" s="60"/>
      <c r="CS35" s="60"/>
      <c r="CT35" s="60"/>
      <c r="CU35" s="60"/>
      <c r="CV35" s="85"/>
      <c r="CW35" s="86"/>
      <c r="CX35" s="87">
        <f t="shared" si="25"/>
        <v>0</v>
      </c>
      <c r="CY35" s="88">
        <f t="shared" si="26"/>
        <v>0</v>
      </c>
      <c r="CZ35" s="89" t="e">
        <f>SUMIF(Склад!#REF!,E35,Склад!#REF!)</f>
        <v>#REF!</v>
      </c>
    </row>
    <row r="36" spans="1:104" s="79" customFormat="1" ht="70.349999999999994" customHeight="1" thickBot="1" x14ac:dyDescent="0.3">
      <c r="A36" s="60">
        <v>33</v>
      </c>
      <c r="B36" s="199" t="e">
        <f>VLOOKUP(C36,Склад!B:D,3,0)</f>
        <v>#N/A</v>
      </c>
      <c r="C36" s="37" t="s">
        <v>132</v>
      </c>
      <c r="D36" s="151" t="str">
        <f t="shared" si="27"/>
        <v>29982181</v>
      </c>
      <c r="E36" s="36">
        <v>2998218</v>
      </c>
      <c r="F36" s="36">
        <v>1</v>
      </c>
      <c r="G36" s="154" t="s">
        <v>204</v>
      </c>
      <c r="H36" s="196" t="str">
        <f>IFERROR(VLOOKUP(VALUE(E36),Склад!#REF!,6,0),"-")</f>
        <v>-</v>
      </c>
      <c r="I36" s="61"/>
      <c r="J36" s="62" t="s">
        <v>220</v>
      </c>
      <c r="K36" s="62" t="s">
        <v>167</v>
      </c>
      <c r="L36" s="63" t="s">
        <v>362</v>
      </c>
      <c r="M36" s="64" t="s">
        <v>351</v>
      </c>
      <c r="N36" s="38" t="s">
        <v>354</v>
      </c>
      <c r="O36" s="38" t="s">
        <v>416</v>
      </c>
      <c r="P36" s="65">
        <v>95.8</v>
      </c>
      <c r="Q36" s="69">
        <v>249</v>
      </c>
      <c r="R36" s="66"/>
      <c r="S36" s="67"/>
      <c r="T36" s="68"/>
      <c r="U36" s="70"/>
      <c r="V36" s="71"/>
      <c r="W36" s="72"/>
      <c r="X36" s="73"/>
      <c r="Y36" s="71"/>
      <c r="Z36" s="72"/>
      <c r="AA36" s="74"/>
      <c r="AB36" s="75"/>
      <c r="AC36" s="71"/>
      <c r="AD36" s="72"/>
      <c r="AE36" s="76" t="str">
        <f t="shared" si="0"/>
        <v>-</v>
      </c>
      <c r="AF36" s="76" t="str">
        <f t="shared" si="1"/>
        <v/>
      </c>
      <c r="AG36" s="76" t="str">
        <f t="shared" si="2"/>
        <v/>
      </c>
      <c r="AH36" s="76" t="str">
        <f t="shared" si="3"/>
        <v/>
      </c>
      <c r="AI36" s="76" t="str">
        <f t="shared" si="4"/>
        <v/>
      </c>
      <c r="AJ36" s="76" t="str">
        <f t="shared" si="5"/>
        <v/>
      </c>
      <c r="AK36" s="76" t="str">
        <f t="shared" si="6"/>
        <v/>
      </c>
      <c r="AL36" s="76" t="str">
        <f t="shared" si="7"/>
        <v/>
      </c>
      <c r="AM36" s="76" t="str">
        <f t="shared" si="8"/>
        <v/>
      </c>
      <c r="AN36" s="76" t="str">
        <f t="shared" si="9"/>
        <v/>
      </c>
      <c r="AO36" s="77">
        <f t="shared" si="10"/>
        <v>0</v>
      </c>
      <c r="AP36" s="78" t="str">
        <f t="shared" si="11"/>
        <v/>
      </c>
      <c r="AR36" s="77" t="s">
        <v>27</v>
      </c>
      <c r="AS36" s="76" t="e">
        <f t="shared" ref="AS36:AS67" si="32">CO36+AF36-BE36-BQ36-CC36</f>
        <v>#VALUE!</v>
      </c>
      <c r="AT36" s="76"/>
      <c r="AU36" s="76" t="e">
        <f t="shared" ref="AU36:AU67" si="33">CQ36+AH36-BG36-BS36-CE36</f>
        <v>#VALUE!</v>
      </c>
      <c r="AV36" s="76"/>
      <c r="AW36" s="76" t="e">
        <f t="shared" ref="AW36:AW67" si="34">CS36+AJ36-BI36-BU36-CG36</f>
        <v>#VALUE!</v>
      </c>
      <c r="AX36" s="76"/>
      <c r="AY36" s="76" t="e">
        <f t="shared" ref="AY36:AY67" si="35">CU36+AL36-BK36-BW36-CI36</f>
        <v>#VALUE!</v>
      </c>
      <c r="AZ36" s="76"/>
      <c r="BA36" s="76" t="e">
        <f t="shared" ref="BA36:BA57" si="36">CW36+AN36-BM36-BY36-CK36</f>
        <v>#VALUE!</v>
      </c>
      <c r="BB36" s="77" t="e">
        <f t="shared" si="17"/>
        <v>#VALUE!</v>
      </c>
      <c r="BC36" s="78" t="e">
        <f t="shared" si="18"/>
        <v>#VALUE!</v>
      </c>
      <c r="BD36" s="77" t="s">
        <v>27</v>
      </c>
      <c r="BE36" s="76">
        <v>0</v>
      </c>
      <c r="BF36" s="76"/>
      <c r="BG36" s="76">
        <v>0</v>
      </c>
      <c r="BH36" s="76"/>
      <c r="BI36" s="76">
        <v>0</v>
      </c>
      <c r="BJ36" s="76"/>
      <c r="BK36" s="76">
        <v>0</v>
      </c>
      <c r="BL36" s="76"/>
      <c r="BM36" s="76">
        <v>0</v>
      </c>
      <c r="BN36" s="80">
        <f t="shared" si="19"/>
        <v>0</v>
      </c>
      <c r="BO36" s="81">
        <f t="shared" si="20"/>
        <v>0</v>
      </c>
      <c r="BP36" s="77" t="s">
        <v>27</v>
      </c>
      <c r="BQ36" s="76">
        <v>0</v>
      </c>
      <c r="BR36" s="76"/>
      <c r="BS36" s="76">
        <v>0</v>
      </c>
      <c r="BT36" s="76"/>
      <c r="BU36" s="76">
        <v>0</v>
      </c>
      <c r="BV36" s="76"/>
      <c r="BW36" s="76">
        <v>0</v>
      </c>
      <c r="BX36" s="76"/>
      <c r="BY36" s="76">
        <v>0</v>
      </c>
      <c r="BZ36" s="80">
        <f t="shared" si="21"/>
        <v>0</v>
      </c>
      <c r="CA36" s="82">
        <f t="shared" si="22"/>
        <v>0</v>
      </c>
      <c r="CB36" s="77" t="s">
        <v>27</v>
      </c>
      <c r="CC36" s="76">
        <v>0</v>
      </c>
      <c r="CD36" s="76"/>
      <c r="CE36" s="76">
        <v>0</v>
      </c>
      <c r="CF36" s="76"/>
      <c r="CG36" s="76">
        <v>0</v>
      </c>
      <c r="CH36" s="76"/>
      <c r="CI36" s="76">
        <v>0</v>
      </c>
      <c r="CJ36" s="76"/>
      <c r="CK36" s="76">
        <v>0</v>
      </c>
      <c r="CL36" s="83">
        <f t="shared" si="23"/>
        <v>0</v>
      </c>
      <c r="CM36" s="82">
        <f t="shared" si="24"/>
        <v>0</v>
      </c>
      <c r="CN36" s="84"/>
      <c r="CO36" s="60"/>
      <c r="CP36" s="60"/>
      <c r="CQ36" s="60"/>
      <c r="CR36" s="60"/>
      <c r="CS36" s="60"/>
      <c r="CT36" s="60"/>
      <c r="CU36" s="60"/>
      <c r="CV36" s="85"/>
      <c r="CW36" s="86"/>
      <c r="CX36" s="87">
        <f t="shared" si="25"/>
        <v>0</v>
      </c>
      <c r="CY36" s="88">
        <f t="shared" si="26"/>
        <v>0</v>
      </c>
      <c r="CZ36" s="89" t="e">
        <f>SUMIF(Склад!#REF!,E36,Склад!#REF!)</f>
        <v>#REF!</v>
      </c>
    </row>
    <row r="37" spans="1:104" s="79" customFormat="1" ht="73.900000000000006" customHeight="1" thickBot="1" x14ac:dyDescent="0.3">
      <c r="A37" s="60">
        <v>34</v>
      </c>
      <c r="B37" s="199" t="e">
        <f>VLOOKUP(C37,Склад!B:D,3,0)</f>
        <v>#N/A</v>
      </c>
      <c r="C37" s="37" t="s">
        <v>132</v>
      </c>
      <c r="D37" s="151" t="str">
        <f t="shared" si="27"/>
        <v>299821869</v>
      </c>
      <c r="E37" s="36">
        <v>2998218</v>
      </c>
      <c r="F37" s="36">
        <v>69</v>
      </c>
      <c r="G37" s="154" t="s">
        <v>204</v>
      </c>
      <c r="H37" s="196" t="str">
        <f>IFERROR(VLOOKUP(VALUE(E37),Склад!#REF!,6,0),"-")</f>
        <v>-</v>
      </c>
      <c r="I37" s="61"/>
      <c r="J37" s="62" t="s">
        <v>220</v>
      </c>
      <c r="K37" s="62" t="s">
        <v>167</v>
      </c>
      <c r="L37" s="63" t="s">
        <v>362</v>
      </c>
      <c r="M37" s="64" t="s">
        <v>351</v>
      </c>
      <c r="N37" s="38" t="s">
        <v>354</v>
      </c>
      <c r="O37" s="38" t="s">
        <v>416</v>
      </c>
      <c r="P37" s="65">
        <v>95.8</v>
      </c>
      <c r="Q37" s="69">
        <v>249</v>
      </c>
      <c r="R37" s="66"/>
      <c r="S37" s="67"/>
      <c r="T37" s="68"/>
      <c r="U37" s="70"/>
      <c r="V37" s="71"/>
      <c r="W37" s="72"/>
      <c r="X37" s="73"/>
      <c r="Y37" s="71"/>
      <c r="Z37" s="72"/>
      <c r="AA37" s="74"/>
      <c r="AB37" s="75"/>
      <c r="AC37" s="71"/>
      <c r="AD37" s="72"/>
      <c r="AE37" s="76" t="str">
        <f t="shared" si="0"/>
        <v>-</v>
      </c>
      <c r="AF37" s="76" t="str">
        <f t="shared" si="1"/>
        <v/>
      </c>
      <c r="AG37" s="76" t="str">
        <f t="shared" si="2"/>
        <v/>
      </c>
      <c r="AH37" s="76" t="str">
        <f t="shared" si="3"/>
        <v/>
      </c>
      <c r="AI37" s="76" t="str">
        <f t="shared" si="4"/>
        <v/>
      </c>
      <c r="AJ37" s="76" t="str">
        <f t="shared" si="5"/>
        <v/>
      </c>
      <c r="AK37" s="76" t="str">
        <f t="shared" si="6"/>
        <v/>
      </c>
      <c r="AL37" s="76" t="str">
        <f t="shared" si="7"/>
        <v/>
      </c>
      <c r="AM37" s="76" t="str">
        <f t="shared" si="8"/>
        <v/>
      </c>
      <c r="AN37" s="76" t="str">
        <f t="shared" si="9"/>
        <v/>
      </c>
      <c r="AO37" s="77">
        <f t="shared" si="10"/>
        <v>0</v>
      </c>
      <c r="AP37" s="78" t="str">
        <f t="shared" si="11"/>
        <v/>
      </c>
      <c r="AR37" s="77" t="s">
        <v>27</v>
      </c>
      <c r="AS37" s="76" t="e">
        <f t="shared" si="32"/>
        <v>#VALUE!</v>
      </c>
      <c r="AT37" s="76"/>
      <c r="AU37" s="76" t="e">
        <f t="shared" si="33"/>
        <v>#VALUE!</v>
      </c>
      <c r="AV37" s="76"/>
      <c r="AW37" s="76" t="e">
        <f t="shared" si="34"/>
        <v>#VALUE!</v>
      </c>
      <c r="AX37" s="76"/>
      <c r="AY37" s="76" t="e">
        <f t="shared" si="35"/>
        <v>#VALUE!</v>
      </c>
      <c r="AZ37" s="76"/>
      <c r="BA37" s="76" t="e">
        <f t="shared" si="36"/>
        <v>#VALUE!</v>
      </c>
      <c r="BB37" s="77" t="e">
        <f t="shared" si="17"/>
        <v>#VALUE!</v>
      </c>
      <c r="BC37" s="78" t="e">
        <f t="shared" si="18"/>
        <v>#VALUE!</v>
      </c>
      <c r="BD37" s="77" t="s">
        <v>27</v>
      </c>
      <c r="BE37" s="76">
        <v>0</v>
      </c>
      <c r="BF37" s="76"/>
      <c r="BG37" s="76">
        <v>0</v>
      </c>
      <c r="BH37" s="76"/>
      <c r="BI37" s="76">
        <v>0</v>
      </c>
      <c r="BJ37" s="76"/>
      <c r="BK37" s="76">
        <v>0</v>
      </c>
      <c r="BL37" s="76"/>
      <c r="BM37" s="76">
        <v>0</v>
      </c>
      <c r="BN37" s="80">
        <f t="shared" si="19"/>
        <v>0</v>
      </c>
      <c r="BO37" s="81">
        <f t="shared" si="20"/>
        <v>0</v>
      </c>
      <c r="BP37" s="77" t="s">
        <v>27</v>
      </c>
      <c r="BQ37" s="76">
        <v>0</v>
      </c>
      <c r="BR37" s="76"/>
      <c r="BS37" s="76">
        <v>0</v>
      </c>
      <c r="BT37" s="76"/>
      <c r="BU37" s="76">
        <v>0</v>
      </c>
      <c r="BV37" s="76"/>
      <c r="BW37" s="76">
        <v>0</v>
      </c>
      <c r="BX37" s="76"/>
      <c r="BY37" s="76">
        <v>0</v>
      </c>
      <c r="BZ37" s="80">
        <f t="shared" si="21"/>
        <v>0</v>
      </c>
      <c r="CA37" s="82">
        <f t="shared" si="22"/>
        <v>0</v>
      </c>
      <c r="CB37" s="77" t="s">
        <v>27</v>
      </c>
      <c r="CC37" s="76">
        <v>0</v>
      </c>
      <c r="CD37" s="76"/>
      <c r="CE37" s="76">
        <v>0</v>
      </c>
      <c r="CF37" s="76"/>
      <c r="CG37" s="76">
        <v>0</v>
      </c>
      <c r="CH37" s="76"/>
      <c r="CI37" s="76">
        <v>0</v>
      </c>
      <c r="CJ37" s="76"/>
      <c r="CK37" s="76">
        <v>0</v>
      </c>
      <c r="CL37" s="83">
        <f t="shared" si="23"/>
        <v>0</v>
      </c>
      <c r="CM37" s="82">
        <f t="shared" si="24"/>
        <v>0</v>
      </c>
      <c r="CN37" s="84"/>
      <c r="CO37" s="60"/>
      <c r="CP37" s="60"/>
      <c r="CQ37" s="60"/>
      <c r="CR37" s="60"/>
      <c r="CS37" s="60"/>
      <c r="CT37" s="60"/>
      <c r="CU37" s="60"/>
      <c r="CV37" s="85"/>
      <c r="CW37" s="86"/>
      <c r="CX37" s="87">
        <f t="shared" si="25"/>
        <v>0</v>
      </c>
      <c r="CY37" s="88">
        <f t="shared" si="26"/>
        <v>0</v>
      </c>
      <c r="CZ37" s="89" t="e">
        <f>SUMIF(Склад!#REF!,E37,Склад!#REF!)</f>
        <v>#REF!</v>
      </c>
    </row>
    <row r="38" spans="1:104" s="79" customFormat="1" ht="75.599999999999994" customHeight="1" thickBot="1" x14ac:dyDescent="0.3">
      <c r="A38" s="60">
        <v>35</v>
      </c>
      <c r="B38" s="199" t="e">
        <f>VLOOKUP(C38,Склад!B:D,3,0)</f>
        <v>#N/A</v>
      </c>
      <c r="C38" s="37" t="s">
        <v>161</v>
      </c>
      <c r="D38" s="151" t="str">
        <f t="shared" si="27"/>
        <v>279820469</v>
      </c>
      <c r="E38" s="36">
        <v>2798204</v>
      </c>
      <c r="F38" s="36">
        <v>69</v>
      </c>
      <c r="G38" s="154" t="s">
        <v>201</v>
      </c>
      <c r="H38" s="196" t="str">
        <f>IFERROR(VLOOKUP(VALUE(E38),Склад!#REF!,6,0),"-")</f>
        <v>-</v>
      </c>
      <c r="I38" s="61"/>
      <c r="J38" s="62" t="s">
        <v>220</v>
      </c>
      <c r="K38" s="62" t="s">
        <v>167</v>
      </c>
      <c r="L38" s="63" t="s">
        <v>362</v>
      </c>
      <c r="M38" s="64" t="s">
        <v>133</v>
      </c>
      <c r="N38" s="38" t="s">
        <v>58</v>
      </c>
      <c r="O38" s="38" t="s">
        <v>416</v>
      </c>
      <c r="P38" s="65">
        <v>115</v>
      </c>
      <c r="Q38" s="69">
        <v>299</v>
      </c>
      <c r="R38" s="66"/>
      <c r="S38" s="67"/>
      <c r="T38" s="68"/>
      <c r="U38" s="70"/>
      <c r="V38" s="71"/>
      <c r="W38" s="72"/>
      <c r="X38" s="73"/>
      <c r="Y38" s="71"/>
      <c r="Z38" s="72"/>
      <c r="AA38" s="74"/>
      <c r="AB38" s="75"/>
      <c r="AC38" s="71"/>
      <c r="AD38" s="72"/>
      <c r="AE38" s="76" t="str">
        <f t="shared" si="0"/>
        <v>-</v>
      </c>
      <c r="AF38" s="76" t="str">
        <f t="shared" si="1"/>
        <v/>
      </c>
      <c r="AG38" s="76" t="str">
        <f t="shared" si="2"/>
        <v/>
      </c>
      <c r="AH38" s="76" t="str">
        <f t="shared" si="3"/>
        <v/>
      </c>
      <c r="AI38" s="76" t="str">
        <f t="shared" si="4"/>
        <v/>
      </c>
      <c r="AJ38" s="76" t="str">
        <f t="shared" si="5"/>
        <v/>
      </c>
      <c r="AK38" s="76" t="str">
        <f t="shared" si="6"/>
        <v/>
      </c>
      <c r="AL38" s="76" t="str">
        <f t="shared" si="7"/>
        <v/>
      </c>
      <c r="AM38" s="76" t="str">
        <f t="shared" si="8"/>
        <v/>
      </c>
      <c r="AN38" s="76" t="str">
        <f t="shared" si="9"/>
        <v>-</v>
      </c>
      <c r="AO38" s="77">
        <f t="shared" si="10"/>
        <v>0</v>
      </c>
      <c r="AP38" s="78" t="str">
        <f t="shared" si="11"/>
        <v/>
      </c>
      <c r="AR38" s="77" t="s">
        <v>27</v>
      </c>
      <c r="AS38" s="76" t="e">
        <f t="shared" si="32"/>
        <v>#VALUE!</v>
      </c>
      <c r="AT38" s="76"/>
      <c r="AU38" s="76" t="e">
        <f t="shared" si="33"/>
        <v>#VALUE!</v>
      </c>
      <c r="AV38" s="76"/>
      <c r="AW38" s="76" t="e">
        <f t="shared" si="34"/>
        <v>#VALUE!</v>
      </c>
      <c r="AX38" s="76"/>
      <c r="AY38" s="76" t="e">
        <f t="shared" si="35"/>
        <v>#VALUE!</v>
      </c>
      <c r="AZ38" s="76"/>
      <c r="BA38" s="76" t="e">
        <f t="shared" si="36"/>
        <v>#VALUE!</v>
      </c>
      <c r="BB38" s="77" t="e">
        <f t="shared" si="17"/>
        <v>#VALUE!</v>
      </c>
      <c r="BC38" s="78" t="e">
        <f t="shared" si="18"/>
        <v>#VALUE!</v>
      </c>
      <c r="BD38" s="77" t="s">
        <v>27</v>
      </c>
      <c r="BE38" s="76">
        <v>0</v>
      </c>
      <c r="BF38" s="76"/>
      <c r="BG38" s="76">
        <v>0</v>
      </c>
      <c r="BH38" s="76"/>
      <c r="BI38" s="76">
        <v>0</v>
      </c>
      <c r="BJ38" s="76"/>
      <c r="BK38" s="76">
        <v>0</v>
      </c>
      <c r="BL38" s="76"/>
      <c r="BM38" s="76">
        <v>0</v>
      </c>
      <c r="BN38" s="80">
        <f t="shared" si="19"/>
        <v>0</v>
      </c>
      <c r="BO38" s="81">
        <f t="shared" si="20"/>
        <v>0</v>
      </c>
      <c r="BP38" s="77" t="s">
        <v>27</v>
      </c>
      <c r="BQ38" s="76">
        <v>0</v>
      </c>
      <c r="BR38" s="76"/>
      <c r="BS38" s="76">
        <v>0</v>
      </c>
      <c r="BT38" s="76"/>
      <c r="BU38" s="76">
        <v>0</v>
      </c>
      <c r="BV38" s="76"/>
      <c r="BW38" s="76">
        <v>0</v>
      </c>
      <c r="BX38" s="76"/>
      <c r="BY38" s="76">
        <v>0</v>
      </c>
      <c r="BZ38" s="80">
        <f t="shared" si="21"/>
        <v>0</v>
      </c>
      <c r="CA38" s="82">
        <f t="shared" si="22"/>
        <v>0</v>
      </c>
      <c r="CB38" s="77" t="s">
        <v>27</v>
      </c>
      <c r="CC38" s="76">
        <v>0</v>
      </c>
      <c r="CD38" s="76"/>
      <c r="CE38" s="76">
        <v>0</v>
      </c>
      <c r="CF38" s="76"/>
      <c r="CG38" s="76">
        <v>0</v>
      </c>
      <c r="CH38" s="76"/>
      <c r="CI38" s="76">
        <v>0</v>
      </c>
      <c r="CJ38" s="76"/>
      <c r="CK38" s="76">
        <v>0</v>
      </c>
      <c r="CL38" s="83">
        <f t="shared" si="23"/>
        <v>0</v>
      </c>
      <c r="CM38" s="82">
        <f t="shared" si="24"/>
        <v>0</v>
      </c>
      <c r="CN38" s="84"/>
      <c r="CO38" s="60"/>
      <c r="CP38" s="60"/>
      <c r="CQ38" s="60"/>
      <c r="CR38" s="60"/>
      <c r="CS38" s="60"/>
      <c r="CT38" s="60"/>
      <c r="CU38" s="60"/>
      <c r="CV38" s="85"/>
      <c r="CW38" s="86"/>
      <c r="CX38" s="87">
        <f t="shared" si="25"/>
        <v>0</v>
      </c>
      <c r="CY38" s="88">
        <f t="shared" si="26"/>
        <v>0</v>
      </c>
      <c r="CZ38" s="89" t="e">
        <f>SUMIF(Склад!#REF!,E38,Склад!#REF!)</f>
        <v>#REF!</v>
      </c>
    </row>
    <row r="39" spans="1:104" s="79" customFormat="1" ht="75.599999999999994" customHeight="1" thickBot="1" x14ac:dyDescent="0.3">
      <c r="A39" s="60">
        <v>36</v>
      </c>
      <c r="B39" s="199" t="e">
        <f>VLOOKUP(C39,Склад!B:D,3,0)</f>
        <v>#N/A</v>
      </c>
      <c r="C39" s="37" t="s">
        <v>135</v>
      </c>
      <c r="D39" s="151" t="str">
        <f t="shared" si="27"/>
        <v>359820574</v>
      </c>
      <c r="E39" s="36">
        <v>3598205</v>
      </c>
      <c r="F39" s="36">
        <v>74</v>
      </c>
      <c r="G39" s="154" t="s">
        <v>205</v>
      </c>
      <c r="H39" s="196" t="str">
        <f>IFERROR(VLOOKUP(VALUE(E39),Склад!#REF!,6,0),"-")</f>
        <v>-</v>
      </c>
      <c r="I39" s="61"/>
      <c r="J39" s="62" t="s">
        <v>220</v>
      </c>
      <c r="K39" s="62" t="s">
        <v>167</v>
      </c>
      <c r="L39" s="63" t="s">
        <v>362</v>
      </c>
      <c r="M39" s="64" t="s">
        <v>351</v>
      </c>
      <c r="N39" s="38" t="s">
        <v>354</v>
      </c>
      <c r="O39" s="38" t="s">
        <v>416</v>
      </c>
      <c r="P39" s="65">
        <v>115</v>
      </c>
      <c r="Q39" s="69">
        <v>299</v>
      </c>
      <c r="R39" s="66"/>
      <c r="S39" s="67"/>
      <c r="T39" s="68"/>
      <c r="U39" s="70"/>
      <c r="V39" s="71"/>
      <c r="W39" s="72"/>
      <c r="X39" s="73"/>
      <c r="Y39" s="71"/>
      <c r="Z39" s="72"/>
      <c r="AA39" s="74"/>
      <c r="AB39" s="75"/>
      <c r="AC39" s="71"/>
      <c r="AD39" s="72"/>
      <c r="AE39" s="76" t="str">
        <f t="shared" si="0"/>
        <v>-</v>
      </c>
      <c r="AF39" s="76" t="str">
        <f t="shared" si="1"/>
        <v/>
      </c>
      <c r="AG39" s="76" t="str">
        <f t="shared" si="2"/>
        <v/>
      </c>
      <c r="AH39" s="76" t="str">
        <f t="shared" si="3"/>
        <v/>
      </c>
      <c r="AI39" s="76" t="str">
        <f t="shared" si="4"/>
        <v/>
      </c>
      <c r="AJ39" s="76" t="str">
        <f t="shared" si="5"/>
        <v/>
      </c>
      <c r="AK39" s="76" t="str">
        <f t="shared" si="6"/>
        <v/>
      </c>
      <c r="AL39" s="76" t="str">
        <f t="shared" si="7"/>
        <v/>
      </c>
      <c r="AM39" s="76" t="str">
        <f t="shared" si="8"/>
        <v>-</v>
      </c>
      <c r="AN39" s="76" t="str">
        <f t="shared" si="9"/>
        <v>-</v>
      </c>
      <c r="AO39" s="77">
        <f t="shared" si="10"/>
        <v>0</v>
      </c>
      <c r="AP39" s="78" t="str">
        <f t="shared" si="11"/>
        <v/>
      </c>
      <c r="AR39" s="77" t="s">
        <v>27</v>
      </c>
      <c r="AS39" s="76" t="e">
        <f t="shared" si="32"/>
        <v>#VALUE!</v>
      </c>
      <c r="AT39" s="76"/>
      <c r="AU39" s="76" t="e">
        <f t="shared" si="33"/>
        <v>#VALUE!</v>
      </c>
      <c r="AV39" s="76"/>
      <c r="AW39" s="76" t="e">
        <f t="shared" si="34"/>
        <v>#VALUE!</v>
      </c>
      <c r="AX39" s="76"/>
      <c r="AY39" s="76" t="e">
        <f t="shared" si="35"/>
        <v>#VALUE!</v>
      </c>
      <c r="AZ39" s="76"/>
      <c r="BA39" s="76" t="e">
        <f t="shared" si="36"/>
        <v>#VALUE!</v>
      </c>
      <c r="BB39" s="77" t="e">
        <f t="shared" si="17"/>
        <v>#VALUE!</v>
      </c>
      <c r="BC39" s="78" t="e">
        <f t="shared" si="18"/>
        <v>#VALUE!</v>
      </c>
      <c r="BD39" s="77" t="s">
        <v>27</v>
      </c>
      <c r="BE39" s="76">
        <v>0</v>
      </c>
      <c r="BF39" s="76"/>
      <c r="BG39" s="76">
        <v>0</v>
      </c>
      <c r="BH39" s="76"/>
      <c r="BI39" s="76">
        <v>0</v>
      </c>
      <c r="BJ39" s="76"/>
      <c r="BK39" s="76">
        <v>0</v>
      </c>
      <c r="BL39" s="76"/>
      <c r="BM39" s="76">
        <v>0</v>
      </c>
      <c r="BN39" s="80">
        <f t="shared" si="19"/>
        <v>0</v>
      </c>
      <c r="BO39" s="81">
        <f t="shared" si="20"/>
        <v>0</v>
      </c>
      <c r="BP39" s="77" t="s">
        <v>27</v>
      </c>
      <c r="BQ39" s="76">
        <v>0</v>
      </c>
      <c r="BR39" s="76"/>
      <c r="BS39" s="76">
        <v>0</v>
      </c>
      <c r="BT39" s="76"/>
      <c r="BU39" s="76">
        <v>0</v>
      </c>
      <c r="BV39" s="76"/>
      <c r="BW39" s="76">
        <v>0</v>
      </c>
      <c r="BX39" s="76"/>
      <c r="BY39" s="76">
        <v>0</v>
      </c>
      <c r="BZ39" s="80">
        <f t="shared" si="21"/>
        <v>0</v>
      </c>
      <c r="CA39" s="82">
        <f t="shared" si="22"/>
        <v>0</v>
      </c>
      <c r="CB39" s="77" t="s">
        <v>27</v>
      </c>
      <c r="CC39" s="76">
        <v>0</v>
      </c>
      <c r="CD39" s="76"/>
      <c r="CE39" s="76">
        <v>0</v>
      </c>
      <c r="CF39" s="76"/>
      <c r="CG39" s="76">
        <v>0</v>
      </c>
      <c r="CH39" s="76"/>
      <c r="CI39" s="76">
        <v>0</v>
      </c>
      <c r="CJ39" s="76"/>
      <c r="CK39" s="76">
        <v>0</v>
      </c>
      <c r="CL39" s="83">
        <f t="shared" si="23"/>
        <v>0</v>
      </c>
      <c r="CM39" s="82">
        <f t="shared" si="24"/>
        <v>0</v>
      </c>
      <c r="CN39" s="84"/>
      <c r="CO39" s="60"/>
      <c r="CP39" s="60"/>
      <c r="CQ39" s="60"/>
      <c r="CR39" s="60"/>
      <c r="CS39" s="60"/>
      <c r="CT39" s="60"/>
      <c r="CU39" s="60"/>
      <c r="CV39" s="85"/>
      <c r="CW39" s="86"/>
      <c r="CX39" s="87">
        <f t="shared" si="25"/>
        <v>0</v>
      </c>
      <c r="CY39" s="88">
        <f t="shared" si="26"/>
        <v>0</v>
      </c>
      <c r="CZ39" s="89" t="e">
        <f>SUMIF(Склад!#REF!,E39,Склад!#REF!)</f>
        <v>#REF!</v>
      </c>
    </row>
    <row r="40" spans="1:104" s="79" customFormat="1" ht="66.95" customHeight="1" thickBot="1" x14ac:dyDescent="0.3">
      <c r="A40" s="60">
        <v>37</v>
      </c>
      <c r="B40" s="199" t="e">
        <f>VLOOKUP(C40,Склад!B:D,3,0)</f>
        <v>#N/A</v>
      </c>
      <c r="C40" s="37" t="s">
        <v>162</v>
      </c>
      <c r="D40" s="151" t="str">
        <f t="shared" si="27"/>
        <v>21980141</v>
      </c>
      <c r="E40" s="36">
        <v>2198014</v>
      </c>
      <c r="F40" s="36">
        <v>1</v>
      </c>
      <c r="G40" s="154" t="s">
        <v>206</v>
      </c>
      <c r="H40" s="196" t="str">
        <f>IFERROR(VLOOKUP(VALUE(E40),Склад!#REF!,6,0),"-")</f>
        <v>-</v>
      </c>
      <c r="I40" s="61"/>
      <c r="J40" s="62" t="s">
        <v>221</v>
      </c>
      <c r="K40" s="62" t="s">
        <v>399</v>
      </c>
      <c r="L40" s="63" t="s">
        <v>49</v>
      </c>
      <c r="M40" s="64" t="s">
        <v>352</v>
      </c>
      <c r="N40" s="38" t="s">
        <v>354</v>
      </c>
      <c r="O40" s="38" t="s">
        <v>416</v>
      </c>
      <c r="P40" s="65">
        <v>88.1</v>
      </c>
      <c r="Q40" s="69">
        <v>229</v>
      </c>
      <c r="R40" s="66"/>
      <c r="S40" s="67"/>
      <c r="T40" s="68"/>
      <c r="U40" s="70"/>
      <c r="V40" s="71"/>
      <c r="W40" s="72"/>
      <c r="X40" s="73"/>
      <c r="Y40" s="71"/>
      <c r="Z40" s="72"/>
      <c r="AA40" s="74"/>
      <c r="AB40" s="75"/>
      <c r="AC40" s="71"/>
      <c r="AD40" s="72"/>
      <c r="AE40" s="76" t="str">
        <f t="shared" si="0"/>
        <v>-</v>
      </c>
      <c r="AF40" s="76" t="str">
        <f t="shared" si="1"/>
        <v/>
      </c>
      <c r="AG40" s="76" t="str">
        <f t="shared" si="2"/>
        <v>-</v>
      </c>
      <c r="AH40" s="76" t="str">
        <f t="shared" si="3"/>
        <v/>
      </c>
      <c r="AI40" s="76" t="str">
        <f t="shared" si="4"/>
        <v>-</v>
      </c>
      <c r="AJ40" s="76" t="str">
        <f t="shared" si="5"/>
        <v/>
      </c>
      <c r="AK40" s="76" t="str">
        <f t="shared" si="6"/>
        <v>-</v>
      </c>
      <c r="AL40" s="76" t="str">
        <f t="shared" si="7"/>
        <v/>
      </c>
      <c r="AM40" s="76" t="str">
        <f t="shared" si="8"/>
        <v>-</v>
      </c>
      <c r="AN40" s="76" t="str">
        <f t="shared" si="9"/>
        <v/>
      </c>
      <c r="AO40" s="77">
        <f t="shared" si="10"/>
        <v>0</v>
      </c>
      <c r="AP40" s="78" t="str">
        <f t="shared" si="11"/>
        <v/>
      </c>
      <c r="AR40" s="77" t="s">
        <v>27</v>
      </c>
      <c r="AS40" s="76" t="e">
        <f t="shared" si="32"/>
        <v>#VALUE!</v>
      </c>
      <c r="AT40" s="76"/>
      <c r="AU40" s="76" t="e">
        <f t="shared" si="33"/>
        <v>#VALUE!</v>
      </c>
      <c r="AV40" s="76"/>
      <c r="AW40" s="76" t="e">
        <f t="shared" si="34"/>
        <v>#VALUE!</v>
      </c>
      <c r="AX40" s="76"/>
      <c r="AY40" s="76" t="e">
        <f t="shared" si="35"/>
        <v>#VALUE!</v>
      </c>
      <c r="AZ40" s="76"/>
      <c r="BA40" s="76" t="e">
        <f t="shared" si="36"/>
        <v>#VALUE!</v>
      </c>
      <c r="BB40" s="77" t="e">
        <f t="shared" si="17"/>
        <v>#VALUE!</v>
      </c>
      <c r="BC40" s="78" t="e">
        <f t="shared" si="18"/>
        <v>#VALUE!</v>
      </c>
      <c r="BD40" s="77" t="s">
        <v>27</v>
      </c>
      <c r="BE40" s="76">
        <v>0</v>
      </c>
      <c r="BF40" s="76"/>
      <c r="BG40" s="76">
        <v>0</v>
      </c>
      <c r="BH40" s="76"/>
      <c r="BI40" s="76">
        <v>0</v>
      </c>
      <c r="BJ40" s="76"/>
      <c r="BK40" s="76">
        <v>0</v>
      </c>
      <c r="BL40" s="76"/>
      <c r="BM40" s="76">
        <v>0</v>
      </c>
      <c r="BN40" s="80">
        <f t="shared" si="19"/>
        <v>0</v>
      </c>
      <c r="BO40" s="81">
        <f t="shared" si="20"/>
        <v>0</v>
      </c>
      <c r="BP40" s="77" t="s">
        <v>27</v>
      </c>
      <c r="BQ40" s="76">
        <v>0</v>
      </c>
      <c r="BR40" s="76"/>
      <c r="BS40" s="76">
        <v>0</v>
      </c>
      <c r="BT40" s="76"/>
      <c r="BU40" s="76">
        <v>0</v>
      </c>
      <c r="BV40" s="76"/>
      <c r="BW40" s="76">
        <v>0</v>
      </c>
      <c r="BX40" s="76"/>
      <c r="BY40" s="76">
        <v>0</v>
      </c>
      <c r="BZ40" s="80">
        <f t="shared" si="21"/>
        <v>0</v>
      </c>
      <c r="CA40" s="82">
        <f t="shared" si="22"/>
        <v>0</v>
      </c>
      <c r="CB40" s="77" t="s">
        <v>27</v>
      </c>
      <c r="CC40" s="76">
        <v>0</v>
      </c>
      <c r="CD40" s="76"/>
      <c r="CE40" s="76">
        <v>0</v>
      </c>
      <c r="CF40" s="76"/>
      <c r="CG40" s="76">
        <v>0</v>
      </c>
      <c r="CH40" s="76"/>
      <c r="CI40" s="76">
        <v>0</v>
      </c>
      <c r="CJ40" s="76"/>
      <c r="CK40" s="76">
        <v>0</v>
      </c>
      <c r="CL40" s="83">
        <f t="shared" si="23"/>
        <v>0</v>
      </c>
      <c r="CM40" s="82">
        <f t="shared" si="24"/>
        <v>0</v>
      </c>
      <c r="CN40" s="84"/>
      <c r="CO40" s="60"/>
      <c r="CP40" s="60"/>
      <c r="CQ40" s="60"/>
      <c r="CR40" s="60"/>
      <c r="CS40" s="60"/>
      <c r="CT40" s="60"/>
      <c r="CU40" s="60"/>
      <c r="CV40" s="85"/>
      <c r="CW40" s="86"/>
      <c r="CX40" s="87">
        <f t="shared" si="25"/>
        <v>0</v>
      </c>
      <c r="CY40" s="88">
        <f t="shared" si="26"/>
        <v>0</v>
      </c>
      <c r="CZ40" s="89" t="e">
        <f>SUMIF(Склад!#REF!,E40,Склад!#REF!)</f>
        <v>#REF!</v>
      </c>
    </row>
    <row r="41" spans="1:104" s="79" customFormat="1" ht="77.45" customHeight="1" thickBot="1" x14ac:dyDescent="0.3">
      <c r="A41" s="60">
        <v>38</v>
      </c>
      <c r="B41" s="199" t="str">
        <f>VLOOKUP(C41,Склад!B:D,3,0)</f>
        <v>Шляпы</v>
      </c>
      <c r="C41" s="37" t="s">
        <v>232</v>
      </c>
      <c r="D41" s="151" t="str">
        <f t="shared" si="27"/>
        <v>25280051</v>
      </c>
      <c r="E41" s="36">
        <v>2528005</v>
      </c>
      <c r="F41" s="36">
        <v>1</v>
      </c>
      <c r="G41" s="154" t="s">
        <v>207</v>
      </c>
      <c r="H41" s="196" t="str">
        <f>IFERROR(VLOOKUP(VALUE(E41),Склад!#REF!,6,0),"-")</f>
        <v>-</v>
      </c>
      <c r="I41" s="61"/>
      <c r="J41" s="62" t="s">
        <v>221</v>
      </c>
      <c r="K41" s="62" t="s">
        <v>399</v>
      </c>
      <c r="L41" s="63" t="s">
        <v>49</v>
      </c>
      <c r="M41" s="64" t="s">
        <v>352</v>
      </c>
      <c r="N41" s="38" t="s">
        <v>354</v>
      </c>
      <c r="O41" s="38" t="s">
        <v>416</v>
      </c>
      <c r="P41" s="65">
        <v>84.2</v>
      </c>
      <c r="Q41" s="69">
        <v>179</v>
      </c>
      <c r="R41" s="66"/>
      <c r="S41" s="67"/>
      <c r="T41" s="68"/>
      <c r="U41" s="70"/>
      <c r="V41" s="71"/>
      <c r="W41" s="72"/>
      <c r="X41" s="73"/>
      <c r="Y41" s="71"/>
      <c r="Z41" s="72"/>
      <c r="AA41" s="74"/>
      <c r="AB41" s="75"/>
      <c r="AC41" s="71"/>
      <c r="AD41" s="72"/>
      <c r="AE41" s="76" t="str">
        <f t="shared" si="0"/>
        <v>-</v>
      </c>
      <c r="AF41" s="76" t="str">
        <f t="shared" si="1"/>
        <v/>
      </c>
      <c r="AG41" s="76" t="str">
        <f t="shared" si="2"/>
        <v>-</v>
      </c>
      <c r="AH41" s="76" t="str">
        <f t="shared" si="3"/>
        <v/>
      </c>
      <c r="AI41" s="76" t="str">
        <f t="shared" si="4"/>
        <v>-</v>
      </c>
      <c r="AJ41" s="76" t="str">
        <f t="shared" si="5"/>
        <v/>
      </c>
      <c r="AK41" s="76" t="str">
        <f t="shared" si="6"/>
        <v>-</v>
      </c>
      <c r="AL41" s="76" t="str">
        <f t="shared" si="7"/>
        <v/>
      </c>
      <c r="AM41" s="76" t="str">
        <f t="shared" si="8"/>
        <v>-</v>
      </c>
      <c r="AN41" s="76" t="str">
        <f t="shared" si="9"/>
        <v/>
      </c>
      <c r="AO41" s="77">
        <f t="shared" si="10"/>
        <v>0</v>
      </c>
      <c r="AP41" s="78" t="str">
        <f t="shared" si="11"/>
        <v/>
      </c>
      <c r="AR41" s="77" t="s">
        <v>27</v>
      </c>
      <c r="AS41" s="76" t="e">
        <f t="shared" si="32"/>
        <v>#VALUE!</v>
      </c>
      <c r="AT41" s="76"/>
      <c r="AU41" s="76" t="e">
        <f t="shared" si="33"/>
        <v>#VALUE!</v>
      </c>
      <c r="AV41" s="76"/>
      <c r="AW41" s="76" t="e">
        <f t="shared" si="34"/>
        <v>#VALUE!</v>
      </c>
      <c r="AX41" s="76"/>
      <c r="AY41" s="76" t="e">
        <f t="shared" si="35"/>
        <v>#VALUE!</v>
      </c>
      <c r="AZ41" s="76"/>
      <c r="BA41" s="76" t="e">
        <f t="shared" si="36"/>
        <v>#VALUE!</v>
      </c>
      <c r="BB41" s="77" t="e">
        <f t="shared" si="17"/>
        <v>#VALUE!</v>
      </c>
      <c r="BC41" s="78" t="e">
        <f t="shared" si="18"/>
        <v>#VALUE!</v>
      </c>
      <c r="BD41" s="77" t="s">
        <v>27</v>
      </c>
      <c r="BE41" s="76">
        <v>0</v>
      </c>
      <c r="BF41" s="76"/>
      <c r="BG41" s="76">
        <v>0</v>
      </c>
      <c r="BH41" s="76"/>
      <c r="BI41" s="76">
        <v>0</v>
      </c>
      <c r="BJ41" s="76"/>
      <c r="BK41" s="76">
        <v>0</v>
      </c>
      <c r="BL41" s="76"/>
      <c r="BM41" s="76">
        <v>0</v>
      </c>
      <c r="BN41" s="80">
        <f t="shared" si="19"/>
        <v>0</v>
      </c>
      <c r="BO41" s="81">
        <f t="shared" si="20"/>
        <v>0</v>
      </c>
      <c r="BP41" s="77" t="s">
        <v>27</v>
      </c>
      <c r="BQ41" s="76">
        <v>0</v>
      </c>
      <c r="BR41" s="76"/>
      <c r="BS41" s="76">
        <v>0</v>
      </c>
      <c r="BT41" s="76"/>
      <c r="BU41" s="76">
        <v>0</v>
      </c>
      <c r="BV41" s="76"/>
      <c r="BW41" s="76">
        <v>0</v>
      </c>
      <c r="BX41" s="76"/>
      <c r="BY41" s="76">
        <v>0</v>
      </c>
      <c r="BZ41" s="80">
        <f t="shared" si="21"/>
        <v>0</v>
      </c>
      <c r="CA41" s="82">
        <f t="shared" si="22"/>
        <v>0</v>
      </c>
      <c r="CB41" s="77" t="s">
        <v>27</v>
      </c>
      <c r="CC41" s="76">
        <v>0</v>
      </c>
      <c r="CD41" s="76"/>
      <c r="CE41" s="76">
        <v>0</v>
      </c>
      <c r="CF41" s="76"/>
      <c r="CG41" s="76">
        <v>0</v>
      </c>
      <c r="CH41" s="76"/>
      <c r="CI41" s="76">
        <v>0</v>
      </c>
      <c r="CJ41" s="76"/>
      <c r="CK41" s="76">
        <v>0</v>
      </c>
      <c r="CL41" s="83">
        <f t="shared" si="23"/>
        <v>0</v>
      </c>
      <c r="CM41" s="82">
        <f t="shared" si="24"/>
        <v>0</v>
      </c>
      <c r="CN41" s="84"/>
      <c r="CO41" s="60"/>
      <c r="CP41" s="60"/>
      <c r="CQ41" s="60"/>
      <c r="CR41" s="60"/>
      <c r="CS41" s="60"/>
      <c r="CT41" s="60"/>
      <c r="CU41" s="60"/>
      <c r="CV41" s="85"/>
      <c r="CW41" s="86"/>
      <c r="CX41" s="87">
        <f t="shared" si="25"/>
        <v>0</v>
      </c>
      <c r="CY41" s="88">
        <f t="shared" si="26"/>
        <v>0</v>
      </c>
      <c r="CZ41" s="89" t="e">
        <f>SUMIF(Склад!#REF!,E41,Склад!#REF!)</f>
        <v>#REF!</v>
      </c>
    </row>
    <row r="42" spans="1:104" s="79" customFormat="1" ht="77.45" customHeight="1" thickBot="1" x14ac:dyDescent="0.3">
      <c r="A42" s="60">
        <v>39</v>
      </c>
      <c r="B42" s="199" t="str">
        <f>VLOOKUP(C42,Склад!B:D,3,0)</f>
        <v>Шляпы</v>
      </c>
      <c r="C42" s="37" t="s">
        <v>232</v>
      </c>
      <c r="D42" s="151" t="str">
        <f t="shared" si="27"/>
        <v>252800542</v>
      </c>
      <c r="E42" s="36">
        <v>2528005</v>
      </c>
      <c r="F42" s="36">
        <v>42</v>
      </c>
      <c r="G42" s="154" t="s">
        <v>207</v>
      </c>
      <c r="H42" s="196" t="str">
        <f>IFERROR(VLOOKUP(VALUE(E42),Склад!#REF!,6,0),"-")</f>
        <v>-</v>
      </c>
      <c r="I42" s="61"/>
      <c r="J42" s="62" t="s">
        <v>221</v>
      </c>
      <c r="K42" s="62" t="s">
        <v>399</v>
      </c>
      <c r="L42" s="63" t="s">
        <v>49</v>
      </c>
      <c r="M42" s="64" t="s">
        <v>352</v>
      </c>
      <c r="N42" s="38" t="s">
        <v>354</v>
      </c>
      <c r="O42" s="38" t="s">
        <v>416</v>
      </c>
      <c r="P42" s="65">
        <v>84.2</v>
      </c>
      <c r="Q42" s="69">
        <v>179</v>
      </c>
      <c r="R42" s="66"/>
      <c r="S42" s="67"/>
      <c r="T42" s="68"/>
      <c r="U42" s="70"/>
      <c r="V42" s="71"/>
      <c r="W42" s="72"/>
      <c r="X42" s="73"/>
      <c r="Y42" s="71"/>
      <c r="Z42" s="72"/>
      <c r="AA42" s="74"/>
      <c r="AB42" s="75"/>
      <c r="AC42" s="71"/>
      <c r="AD42" s="72"/>
      <c r="AE42" s="76" t="str">
        <f t="shared" si="0"/>
        <v>-</v>
      </c>
      <c r="AF42" s="76" t="str">
        <f t="shared" si="1"/>
        <v/>
      </c>
      <c r="AG42" s="76" t="str">
        <f t="shared" si="2"/>
        <v>-</v>
      </c>
      <c r="AH42" s="76" t="str">
        <f t="shared" si="3"/>
        <v/>
      </c>
      <c r="AI42" s="76" t="str">
        <f t="shared" si="4"/>
        <v>-</v>
      </c>
      <c r="AJ42" s="76" t="str">
        <f t="shared" si="5"/>
        <v/>
      </c>
      <c r="AK42" s="76" t="str">
        <f t="shared" si="6"/>
        <v>-</v>
      </c>
      <c r="AL42" s="76" t="str">
        <f t="shared" si="7"/>
        <v/>
      </c>
      <c r="AM42" s="76" t="str">
        <f t="shared" si="8"/>
        <v>-</v>
      </c>
      <c r="AN42" s="76" t="str">
        <f t="shared" si="9"/>
        <v/>
      </c>
      <c r="AO42" s="77">
        <f t="shared" si="10"/>
        <v>0</v>
      </c>
      <c r="AP42" s="78" t="str">
        <f t="shared" si="11"/>
        <v/>
      </c>
      <c r="AR42" s="77" t="s">
        <v>27</v>
      </c>
      <c r="AS42" s="76" t="e">
        <f t="shared" si="32"/>
        <v>#VALUE!</v>
      </c>
      <c r="AT42" s="76"/>
      <c r="AU42" s="76" t="e">
        <f t="shared" si="33"/>
        <v>#VALUE!</v>
      </c>
      <c r="AV42" s="76"/>
      <c r="AW42" s="76" t="e">
        <f t="shared" si="34"/>
        <v>#VALUE!</v>
      </c>
      <c r="AX42" s="76"/>
      <c r="AY42" s="76" t="e">
        <f t="shared" si="35"/>
        <v>#VALUE!</v>
      </c>
      <c r="AZ42" s="76"/>
      <c r="BA42" s="76" t="e">
        <f t="shared" si="36"/>
        <v>#VALUE!</v>
      </c>
      <c r="BB42" s="77" t="e">
        <f t="shared" si="17"/>
        <v>#VALUE!</v>
      </c>
      <c r="BC42" s="78" t="e">
        <f t="shared" si="18"/>
        <v>#VALUE!</v>
      </c>
      <c r="BD42" s="77" t="s">
        <v>27</v>
      </c>
      <c r="BE42" s="76">
        <v>0</v>
      </c>
      <c r="BF42" s="76"/>
      <c r="BG42" s="76">
        <v>0</v>
      </c>
      <c r="BH42" s="76"/>
      <c r="BI42" s="76">
        <v>0</v>
      </c>
      <c r="BJ42" s="76"/>
      <c r="BK42" s="76">
        <v>0</v>
      </c>
      <c r="BL42" s="76"/>
      <c r="BM42" s="76">
        <v>0</v>
      </c>
      <c r="BN42" s="80">
        <f t="shared" si="19"/>
        <v>0</v>
      </c>
      <c r="BO42" s="81">
        <f t="shared" si="20"/>
        <v>0</v>
      </c>
      <c r="BP42" s="77" t="s">
        <v>27</v>
      </c>
      <c r="BQ42" s="76">
        <v>0</v>
      </c>
      <c r="BR42" s="76"/>
      <c r="BS42" s="76">
        <v>0</v>
      </c>
      <c r="BT42" s="76"/>
      <c r="BU42" s="76">
        <v>0</v>
      </c>
      <c r="BV42" s="76"/>
      <c r="BW42" s="76">
        <v>0</v>
      </c>
      <c r="BX42" s="76"/>
      <c r="BY42" s="76">
        <v>0</v>
      </c>
      <c r="BZ42" s="80">
        <f t="shared" si="21"/>
        <v>0</v>
      </c>
      <c r="CA42" s="82">
        <f t="shared" si="22"/>
        <v>0</v>
      </c>
      <c r="CB42" s="77" t="s">
        <v>27</v>
      </c>
      <c r="CC42" s="76">
        <v>0</v>
      </c>
      <c r="CD42" s="76"/>
      <c r="CE42" s="76">
        <v>0</v>
      </c>
      <c r="CF42" s="76"/>
      <c r="CG42" s="76">
        <v>0</v>
      </c>
      <c r="CH42" s="76"/>
      <c r="CI42" s="76">
        <v>0</v>
      </c>
      <c r="CJ42" s="76"/>
      <c r="CK42" s="76">
        <v>0</v>
      </c>
      <c r="CL42" s="83">
        <f t="shared" si="23"/>
        <v>0</v>
      </c>
      <c r="CM42" s="82">
        <f t="shared" si="24"/>
        <v>0</v>
      </c>
      <c r="CN42" s="84"/>
      <c r="CO42" s="60"/>
      <c r="CP42" s="60"/>
      <c r="CQ42" s="60"/>
      <c r="CR42" s="60"/>
      <c r="CS42" s="60"/>
      <c r="CT42" s="60"/>
      <c r="CU42" s="60"/>
      <c r="CV42" s="85"/>
      <c r="CW42" s="86"/>
      <c r="CX42" s="87">
        <f t="shared" si="25"/>
        <v>0</v>
      </c>
      <c r="CY42" s="88">
        <f t="shared" si="26"/>
        <v>0</v>
      </c>
      <c r="CZ42" s="89" t="e">
        <f>SUMIF(Склад!#REF!,E42,Склад!#REF!)</f>
        <v>#REF!</v>
      </c>
    </row>
    <row r="43" spans="1:104" s="79" customFormat="1" ht="77.45" customHeight="1" thickBot="1" x14ac:dyDescent="0.3">
      <c r="A43" s="60">
        <v>40</v>
      </c>
      <c r="B43" s="199" t="str">
        <f>VLOOKUP(C43,Склад!B:D,3,0)</f>
        <v>Шляпы</v>
      </c>
      <c r="C43" s="37" t="s">
        <v>232</v>
      </c>
      <c r="D43" s="151" t="str">
        <f t="shared" si="27"/>
        <v>252800566</v>
      </c>
      <c r="E43" s="36">
        <v>2528005</v>
      </c>
      <c r="F43" s="36">
        <v>66</v>
      </c>
      <c r="G43" s="154" t="s">
        <v>207</v>
      </c>
      <c r="H43" s="196" t="str">
        <f>IFERROR(VLOOKUP(VALUE(E43),Склад!#REF!,6,0),"-")</f>
        <v>-</v>
      </c>
      <c r="I43" s="61"/>
      <c r="J43" s="62" t="s">
        <v>221</v>
      </c>
      <c r="K43" s="62" t="s">
        <v>399</v>
      </c>
      <c r="L43" s="63" t="s">
        <v>49</v>
      </c>
      <c r="M43" s="64" t="s">
        <v>352</v>
      </c>
      <c r="N43" s="38" t="s">
        <v>354</v>
      </c>
      <c r="O43" s="38" t="s">
        <v>416</v>
      </c>
      <c r="P43" s="65">
        <v>84.2</v>
      </c>
      <c r="Q43" s="69">
        <v>179</v>
      </c>
      <c r="R43" s="66"/>
      <c r="S43" s="67"/>
      <c r="T43" s="68"/>
      <c r="U43" s="70"/>
      <c r="V43" s="71"/>
      <c r="W43" s="72"/>
      <c r="X43" s="73"/>
      <c r="Y43" s="71"/>
      <c r="Z43" s="72"/>
      <c r="AA43" s="74"/>
      <c r="AB43" s="75"/>
      <c r="AC43" s="71"/>
      <c r="AD43" s="72"/>
      <c r="AE43" s="76" t="str">
        <f t="shared" si="0"/>
        <v>-</v>
      </c>
      <c r="AF43" s="76" t="str">
        <f t="shared" si="1"/>
        <v/>
      </c>
      <c r="AG43" s="76" t="str">
        <f t="shared" si="2"/>
        <v>-</v>
      </c>
      <c r="AH43" s="76" t="str">
        <f t="shared" si="3"/>
        <v/>
      </c>
      <c r="AI43" s="76" t="str">
        <f t="shared" si="4"/>
        <v>-</v>
      </c>
      <c r="AJ43" s="76" t="str">
        <f t="shared" si="5"/>
        <v/>
      </c>
      <c r="AK43" s="76" t="str">
        <f t="shared" si="6"/>
        <v>-</v>
      </c>
      <c r="AL43" s="76" t="str">
        <f t="shared" si="7"/>
        <v/>
      </c>
      <c r="AM43" s="76" t="str">
        <f t="shared" si="8"/>
        <v>-</v>
      </c>
      <c r="AN43" s="76" t="str">
        <f t="shared" si="9"/>
        <v/>
      </c>
      <c r="AO43" s="77">
        <f t="shared" si="10"/>
        <v>0</v>
      </c>
      <c r="AP43" s="78" t="str">
        <f t="shared" si="11"/>
        <v/>
      </c>
      <c r="AR43" s="77" t="s">
        <v>27</v>
      </c>
      <c r="AS43" s="76" t="e">
        <f t="shared" si="32"/>
        <v>#VALUE!</v>
      </c>
      <c r="AT43" s="76"/>
      <c r="AU43" s="76" t="e">
        <f t="shared" si="33"/>
        <v>#VALUE!</v>
      </c>
      <c r="AV43" s="76"/>
      <c r="AW43" s="76" t="e">
        <f t="shared" si="34"/>
        <v>#VALUE!</v>
      </c>
      <c r="AX43" s="76"/>
      <c r="AY43" s="76" t="e">
        <f t="shared" si="35"/>
        <v>#VALUE!</v>
      </c>
      <c r="AZ43" s="76"/>
      <c r="BA43" s="76" t="e">
        <f t="shared" si="36"/>
        <v>#VALUE!</v>
      </c>
      <c r="BB43" s="77" t="e">
        <f t="shared" si="17"/>
        <v>#VALUE!</v>
      </c>
      <c r="BC43" s="78" t="e">
        <f t="shared" si="18"/>
        <v>#VALUE!</v>
      </c>
      <c r="BD43" s="77" t="s">
        <v>27</v>
      </c>
      <c r="BE43" s="76">
        <v>0</v>
      </c>
      <c r="BF43" s="76"/>
      <c r="BG43" s="76">
        <v>0</v>
      </c>
      <c r="BH43" s="76"/>
      <c r="BI43" s="76">
        <v>0</v>
      </c>
      <c r="BJ43" s="76"/>
      <c r="BK43" s="76">
        <v>0</v>
      </c>
      <c r="BL43" s="76"/>
      <c r="BM43" s="76">
        <v>0</v>
      </c>
      <c r="BN43" s="80">
        <f t="shared" si="19"/>
        <v>0</v>
      </c>
      <c r="BO43" s="81">
        <f t="shared" si="20"/>
        <v>0</v>
      </c>
      <c r="BP43" s="77" t="s">
        <v>27</v>
      </c>
      <c r="BQ43" s="76">
        <v>0</v>
      </c>
      <c r="BR43" s="76"/>
      <c r="BS43" s="76">
        <v>0</v>
      </c>
      <c r="BT43" s="76"/>
      <c r="BU43" s="76">
        <v>0</v>
      </c>
      <c r="BV43" s="76"/>
      <c r="BW43" s="76">
        <v>0</v>
      </c>
      <c r="BX43" s="76"/>
      <c r="BY43" s="76">
        <v>0</v>
      </c>
      <c r="BZ43" s="80">
        <f t="shared" si="21"/>
        <v>0</v>
      </c>
      <c r="CA43" s="82">
        <f t="shared" si="22"/>
        <v>0</v>
      </c>
      <c r="CB43" s="77" t="s">
        <v>27</v>
      </c>
      <c r="CC43" s="76">
        <v>0</v>
      </c>
      <c r="CD43" s="76"/>
      <c r="CE43" s="76">
        <v>0</v>
      </c>
      <c r="CF43" s="76"/>
      <c r="CG43" s="76">
        <v>0</v>
      </c>
      <c r="CH43" s="76"/>
      <c r="CI43" s="76">
        <v>0</v>
      </c>
      <c r="CJ43" s="76"/>
      <c r="CK43" s="76">
        <v>0</v>
      </c>
      <c r="CL43" s="83">
        <f t="shared" si="23"/>
        <v>0</v>
      </c>
      <c r="CM43" s="82">
        <f t="shared" si="24"/>
        <v>0</v>
      </c>
      <c r="CN43" s="84"/>
      <c r="CO43" s="60"/>
      <c r="CP43" s="60"/>
      <c r="CQ43" s="60"/>
      <c r="CR43" s="60"/>
      <c r="CS43" s="60"/>
      <c r="CT43" s="60"/>
      <c r="CU43" s="60"/>
      <c r="CV43" s="85"/>
      <c r="CW43" s="86"/>
      <c r="CX43" s="87">
        <f t="shared" si="25"/>
        <v>0</v>
      </c>
      <c r="CY43" s="88">
        <f t="shared" si="26"/>
        <v>0</v>
      </c>
      <c r="CZ43" s="89" t="e">
        <f>SUMIF(Склад!#REF!,E43,Склад!#REF!)</f>
        <v>#REF!</v>
      </c>
    </row>
    <row r="44" spans="1:104" s="79" customFormat="1" ht="70.349999999999994" customHeight="1" thickBot="1" x14ac:dyDescent="0.3">
      <c r="A44" s="60">
        <v>41</v>
      </c>
      <c r="B44" s="199" t="str">
        <f>VLOOKUP(C44,Склад!B:D,3,0)</f>
        <v>Шляпы</v>
      </c>
      <c r="C44" s="37" t="s">
        <v>232</v>
      </c>
      <c r="D44" s="151" t="str">
        <f t="shared" si="27"/>
        <v>25280102</v>
      </c>
      <c r="E44" s="36">
        <v>2528010</v>
      </c>
      <c r="F44" s="36">
        <v>2</v>
      </c>
      <c r="G44" s="154" t="s">
        <v>208</v>
      </c>
      <c r="H44" s="196" t="str">
        <f>IFERROR(VLOOKUP(VALUE(E44),Склад!#REF!,6,0),"-")</f>
        <v>-</v>
      </c>
      <c r="I44" s="61"/>
      <c r="J44" s="62" t="s">
        <v>221</v>
      </c>
      <c r="K44" s="62" t="s">
        <v>399</v>
      </c>
      <c r="L44" s="63" t="s">
        <v>49</v>
      </c>
      <c r="M44" s="64" t="s">
        <v>352</v>
      </c>
      <c r="N44" s="38" t="s">
        <v>354</v>
      </c>
      <c r="O44" s="38" t="s">
        <v>416</v>
      </c>
      <c r="P44" s="65">
        <v>88.1</v>
      </c>
      <c r="Q44" s="69">
        <v>189</v>
      </c>
      <c r="R44" s="66"/>
      <c r="S44" s="67"/>
      <c r="T44" s="68"/>
      <c r="U44" s="70"/>
      <c r="V44" s="71"/>
      <c r="W44" s="72"/>
      <c r="X44" s="73"/>
      <c r="Y44" s="71"/>
      <c r="Z44" s="72"/>
      <c r="AA44" s="74"/>
      <c r="AB44" s="75"/>
      <c r="AC44" s="71"/>
      <c r="AD44" s="72"/>
      <c r="AE44" s="76" t="str">
        <f t="shared" si="0"/>
        <v>-</v>
      </c>
      <c r="AF44" s="76" t="str">
        <f t="shared" si="1"/>
        <v/>
      </c>
      <c r="AG44" s="76" t="str">
        <f t="shared" si="2"/>
        <v>-</v>
      </c>
      <c r="AH44" s="76" t="str">
        <f t="shared" si="3"/>
        <v/>
      </c>
      <c r="AI44" s="76" t="str">
        <f t="shared" si="4"/>
        <v>-</v>
      </c>
      <c r="AJ44" s="76" t="str">
        <f t="shared" si="5"/>
        <v/>
      </c>
      <c r="AK44" s="76" t="str">
        <f t="shared" si="6"/>
        <v>-</v>
      </c>
      <c r="AL44" s="76" t="str">
        <f t="shared" si="7"/>
        <v/>
      </c>
      <c r="AM44" s="76" t="str">
        <f t="shared" si="8"/>
        <v>-</v>
      </c>
      <c r="AN44" s="76" t="str">
        <f t="shared" si="9"/>
        <v>-</v>
      </c>
      <c r="AO44" s="77">
        <f t="shared" si="10"/>
        <v>0</v>
      </c>
      <c r="AP44" s="78" t="str">
        <f t="shared" si="11"/>
        <v/>
      </c>
      <c r="AR44" s="77" t="s">
        <v>27</v>
      </c>
      <c r="AS44" s="76" t="e">
        <f t="shared" si="32"/>
        <v>#VALUE!</v>
      </c>
      <c r="AT44" s="76"/>
      <c r="AU44" s="76" t="e">
        <f t="shared" si="33"/>
        <v>#VALUE!</v>
      </c>
      <c r="AV44" s="76"/>
      <c r="AW44" s="76" t="e">
        <f t="shared" si="34"/>
        <v>#VALUE!</v>
      </c>
      <c r="AX44" s="76"/>
      <c r="AY44" s="76" t="e">
        <f t="shared" si="35"/>
        <v>#VALUE!</v>
      </c>
      <c r="AZ44" s="76"/>
      <c r="BA44" s="76" t="e">
        <f t="shared" si="36"/>
        <v>#VALUE!</v>
      </c>
      <c r="BB44" s="77" t="e">
        <f t="shared" si="17"/>
        <v>#VALUE!</v>
      </c>
      <c r="BC44" s="78" t="e">
        <f t="shared" si="18"/>
        <v>#VALUE!</v>
      </c>
      <c r="BD44" s="77" t="s">
        <v>27</v>
      </c>
      <c r="BE44" s="76">
        <v>0</v>
      </c>
      <c r="BF44" s="76"/>
      <c r="BG44" s="76">
        <v>0</v>
      </c>
      <c r="BH44" s="76"/>
      <c r="BI44" s="76">
        <v>0</v>
      </c>
      <c r="BJ44" s="76"/>
      <c r="BK44" s="76">
        <v>0</v>
      </c>
      <c r="BL44" s="76"/>
      <c r="BM44" s="76">
        <v>0</v>
      </c>
      <c r="BN44" s="80">
        <f t="shared" si="19"/>
        <v>0</v>
      </c>
      <c r="BO44" s="81">
        <f t="shared" si="20"/>
        <v>0</v>
      </c>
      <c r="BP44" s="77" t="s">
        <v>27</v>
      </c>
      <c r="BQ44" s="76">
        <v>0</v>
      </c>
      <c r="BR44" s="76"/>
      <c r="BS44" s="76">
        <v>0</v>
      </c>
      <c r="BT44" s="76"/>
      <c r="BU44" s="76">
        <v>0</v>
      </c>
      <c r="BV44" s="76"/>
      <c r="BW44" s="76">
        <v>0</v>
      </c>
      <c r="BX44" s="76"/>
      <c r="BY44" s="76">
        <v>0</v>
      </c>
      <c r="BZ44" s="80">
        <f t="shared" si="21"/>
        <v>0</v>
      </c>
      <c r="CA44" s="82">
        <f t="shared" si="22"/>
        <v>0</v>
      </c>
      <c r="CB44" s="77" t="s">
        <v>27</v>
      </c>
      <c r="CC44" s="76">
        <v>0</v>
      </c>
      <c r="CD44" s="76"/>
      <c r="CE44" s="76">
        <v>0</v>
      </c>
      <c r="CF44" s="76"/>
      <c r="CG44" s="76">
        <v>0</v>
      </c>
      <c r="CH44" s="76"/>
      <c r="CI44" s="76">
        <v>0</v>
      </c>
      <c r="CJ44" s="76"/>
      <c r="CK44" s="76">
        <v>0</v>
      </c>
      <c r="CL44" s="83">
        <f t="shared" si="23"/>
        <v>0</v>
      </c>
      <c r="CM44" s="82">
        <f t="shared" si="24"/>
        <v>0</v>
      </c>
      <c r="CN44" s="84"/>
      <c r="CO44" s="60"/>
      <c r="CP44" s="60"/>
      <c r="CQ44" s="60"/>
      <c r="CR44" s="60"/>
      <c r="CS44" s="60"/>
      <c r="CT44" s="60"/>
      <c r="CU44" s="60"/>
      <c r="CV44" s="85"/>
      <c r="CW44" s="86"/>
      <c r="CX44" s="87">
        <f t="shared" si="25"/>
        <v>0</v>
      </c>
      <c r="CY44" s="88">
        <f t="shared" si="26"/>
        <v>0</v>
      </c>
      <c r="CZ44" s="89" t="e">
        <f>SUMIF(Склад!#REF!,E44,Склад!#REF!)</f>
        <v>#REF!</v>
      </c>
    </row>
    <row r="45" spans="1:104" s="79" customFormat="1" ht="93.95" customHeight="1" thickBot="1" x14ac:dyDescent="0.3">
      <c r="A45" s="60">
        <v>42</v>
      </c>
      <c r="B45" s="199" t="str">
        <f>VLOOKUP(C45,Склад!B:D,3,0)</f>
        <v>Шляпы</v>
      </c>
      <c r="C45" s="37" t="s">
        <v>232</v>
      </c>
      <c r="D45" s="151" t="str">
        <f t="shared" si="27"/>
        <v>25280141</v>
      </c>
      <c r="E45" s="36">
        <v>2528014</v>
      </c>
      <c r="F45" s="36">
        <v>1</v>
      </c>
      <c r="G45" s="154" t="s">
        <v>207</v>
      </c>
      <c r="H45" s="196" t="str">
        <f>IFERROR(VLOOKUP(VALUE(E45),Склад!#REF!,6,0),"-")</f>
        <v>-</v>
      </c>
      <c r="I45" s="61"/>
      <c r="J45" s="62" t="s">
        <v>221</v>
      </c>
      <c r="K45" s="62" t="s">
        <v>399</v>
      </c>
      <c r="L45" s="63" t="s">
        <v>49</v>
      </c>
      <c r="M45" s="64" t="s">
        <v>352</v>
      </c>
      <c r="N45" s="38" t="s">
        <v>354</v>
      </c>
      <c r="O45" s="38" t="s">
        <v>416</v>
      </c>
      <c r="P45" s="65">
        <v>84.2</v>
      </c>
      <c r="Q45" s="69">
        <v>179</v>
      </c>
      <c r="R45" s="66"/>
      <c r="S45" s="67"/>
      <c r="T45" s="68"/>
      <c r="U45" s="70"/>
      <c r="V45" s="71"/>
      <c r="W45" s="72"/>
      <c r="X45" s="73"/>
      <c r="Y45" s="71"/>
      <c r="Z45" s="72"/>
      <c r="AA45" s="74"/>
      <c r="AB45" s="75"/>
      <c r="AC45" s="71"/>
      <c r="AD45" s="72"/>
      <c r="AE45" s="76" t="str">
        <f t="shared" si="0"/>
        <v>-</v>
      </c>
      <c r="AF45" s="76" t="str">
        <f t="shared" si="1"/>
        <v/>
      </c>
      <c r="AG45" s="76" t="str">
        <f t="shared" si="2"/>
        <v>-</v>
      </c>
      <c r="AH45" s="76" t="str">
        <f t="shared" si="3"/>
        <v/>
      </c>
      <c r="AI45" s="76" t="str">
        <f t="shared" si="4"/>
        <v>-</v>
      </c>
      <c r="AJ45" s="76" t="str">
        <f t="shared" si="5"/>
        <v/>
      </c>
      <c r="AK45" s="76" t="str">
        <f t="shared" si="6"/>
        <v>-</v>
      </c>
      <c r="AL45" s="76" t="str">
        <f t="shared" si="7"/>
        <v/>
      </c>
      <c r="AM45" s="76" t="str">
        <f t="shared" si="8"/>
        <v>-</v>
      </c>
      <c r="AN45" s="76" t="str">
        <f t="shared" si="9"/>
        <v/>
      </c>
      <c r="AO45" s="77">
        <f t="shared" si="10"/>
        <v>0</v>
      </c>
      <c r="AP45" s="78" t="str">
        <f t="shared" si="11"/>
        <v/>
      </c>
      <c r="AR45" s="77" t="s">
        <v>27</v>
      </c>
      <c r="AS45" s="76" t="e">
        <f t="shared" si="32"/>
        <v>#VALUE!</v>
      </c>
      <c r="AT45" s="76"/>
      <c r="AU45" s="76" t="e">
        <f t="shared" si="33"/>
        <v>#VALUE!</v>
      </c>
      <c r="AV45" s="76"/>
      <c r="AW45" s="76" t="e">
        <f t="shared" si="34"/>
        <v>#VALUE!</v>
      </c>
      <c r="AX45" s="76"/>
      <c r="AY45" s="76" t="e">
        <f t="shared" si="35"/>
        <v>#VALUE!</v>
      </c>
      <c r="AZ45" s="76"/>
      <c r="BA45" s="76" t="e">
        <f t="shared" si="36"/>
        <v>#VALUE!</v>
      </c>
      <c r="BB45" s="77" t="e">
        <f t="shared" si="17"/>
        <v>#VALUE!</v>
      </c>
      <c r="BC45" s="78" t="e">
        <f t="shared" si="18"/>
        <v>#VALUE!</v>
      </c>
      <c r="BD45" s="77" t="s">
        <v>27</v>
      </c>
      <c r="BE45" s="76">
        <v>0</v>
      </c>
      <c r="BF45" s="76"/>
      <c r="BG45" s="76">
        <v>0</v>
      </c>
      <c r="BH45" s="76"/>
      <c r="BI45" s="76">
        <v>0</v>
      </c>
      <c r="BJ45" s="76"/>
      <c r="BK45" s="76">
        <v>0</v>
      </c>
      <c r="BL45" s="76"/>
      <c r="BM45" s="76">
        <v>0</v>
      </c>
      <c r="BN45" s="80">
        <f t="shared" si="19"/>
        <v>0</v>
      </c>
      <c r="BO45" s="81">
        <f t="shared" si="20"/>
        <v>0</v>
      </c>
      <c r="BP45" s="77" t="s">
        <v>27</v>
      </c>
      <c r="BQ45" s="76">
        <v>0</v>
      </c>
      <c r="BR45" s="76"/>
      <c r="BS45" s="76">
        <v>0</v>
      </c>
      <c r="BT45" s="76"/>
      <c r="BU45" s="76">
        <v>0</v>
      </c>
      <c r="BV45" s="76"/>
      <c r="BW45" s="76">
        <v>0</v>
      </c>
      <c r="BX45" s="76"/>
      <c r="BY45" s="76">
        <v>0</v>
      </c>
      <c r="BZ45" s="80">
        <f t="shared" si="21"/>
        <v>0</v>
      </c>
      <c r="CA45" s="82">
        <f t="shared" si="22"/>
        <v>0</v>
      </c>
      <c r="CB45" s="77" t="s">
        <v>27</v>
      </c>
      <c r="CC45" s="76">
        <v>0</v>
      </c>
      <c r="CD45" s="76"/>
      <c r="CE45" s="76">
        <v>0</v>
      </c>
      <c r="CF45" s="76"/>
      <c r="CG45" s="76">
        <v>0</v>
      </c>
      <c r="CH45" s="76"/>
      <c r="CI45" s="76">
        <v>0</v>
      </c>
      <c r="CJ45" s="76"/>
      <c r="CK45" s="76">
        <v>0</v>
      </c>
      <c r="CL45" s="83">
        <f t="shared" si="23"/>
        <v>0</v>
      </c>
      <c r="CM45" s="82">
        <f t="shared" si="24"/>
        <v>0</v>
      </c>
      <c r="CN45" s="84"/>
      <c r="CO45" s="60"/>
      <c r="CP45" s="60"/>
      <c r="CQ45" s="60"/>
      <c r="CR45" s="60"/>
      <c r="CS45" s="60"/>
      <c r="CT45" s="60"/>
      <c r="CU45" s="60"/>
      <c r="CV45" s="85"/>
      <c r="CW45" s="86"/>
      <c r="CX45" s="87">
        <f t="shared" si="25"/>
        <v>0</v>
      </c>
      <c r="CY45" s="88">
        <f t="shared" si="26"/>
        <v>0</v>
      </c>
      <c r="CZ45" s="89" t="e">
        <f>SUMIF(Склад!#REF!,E45,Склад!#REF!)</f>
        <v>#REF!</v>
      </c>
    </row>
    <row r="46" spans="1:104" s="79" customFormat="1" ht="93.95" customHeight="1" thickBot="1" x14ac:dyDescent="0.3">
      <c r="A46" s="60">
        <v>43</v>
      </c>
      <c r="B46" s="199" t="str">
        <f>VLOOKUP(C46,Склад!B:D,3,0)</f>
        <v>Шляпы</v>
      </c>
      <c r="C46" s="37" t="s">
        <v>232</v>
      </c>
      <c r="D46" s="151" t="str">
        <f t="shared" si="27"/>
        <v>25280147</v>
      </c>
      <c r="E46" s="36">
        <v>2528014</v>
      </c>
      <c r="F46" s="36">
        <v>7</v>
      </c>
      <c r="G46" s="154" t="s">
        <v>207</v>
      </c>
      <c r="H46" s="196" t="str">
        <f>IFERROR(VLOOKUP(VALUE(E46),Склад!#REF!,6,0),"-")</f>
        <v>-</v>
      </c>
      <c r="I46" s="61"/>
      <c r="J46" s="62" t="s">
        <v>221</v>
      </c>
      <c r="K46" s="62" t="s">
        <v>399</v>
      </c>
      <c r="L46" s="63" t="s">
        <v>49</v>
      </c>
      <c r="M46" s="64" t="s">
        <v>352</v>
      </c>
      <c r="N46" s="38" t="s">
        <v>354</v>
      </c>
      <c r="O46" s="38" t="s">
        <v>416</v>
      </c>
      <c r="P46" s="65">
        <v>84.2</v>
      </c>
      <c r="Q46" s="69">
        <v>179</v>
      </c>
      <c r="R46" s="66"/>
      <c r="S46" s="67"/>
      <c r="T46" s="68"/>
      <c r="U46" s="70"/>
      <c r="V46" s="71"/>
      <c r="W46" s="72"/>
      <c r="X46" s="73"/>
      <c r="Y46" s="71"/>
      <c r="Z46" s="72"/>
      <c r="AA46" s="74"/>
      <c r="AB46" s="75"/>
      <c r="AC46" s="71"/>
      <c r="AD46" s="72"/>
      <c r="AE46" s="76" t="str">
        <f t="shared" si="0"/>
        <v>-</v>
      </c>
      <c r="AF46" s="76" t="str">
        <f t="shared" si="1"/>
        <v/>
      </c>
      <c r="AG46" s="76" t="str">
        <f t="shared" si="2"/>
        <v>-</v>
      </c>
      <c r="AH46" s="76" t="str">
        <f t="shared" si="3"/>
        <v/>
      </c>
      <c r="AI46" s="76" t="str">
        <f t="shared" si="4"/>
        <v>-</v>
      </c>
      <c r="AJ46" s="76" t="str">
        <f t="shared" si="5"/>
        <v/>
      </c>
      <c r="AK46" s="76" t="str">
        <f t="shared" si="6"/>
        <v>-</v>
      </c>
      <c r="AL46" s="76" t="str">
        <f t="shared" si="7"/>
        <v/>
      </c>
      <c r="AM46" s="76" t="str">
        <f t="shared" si="8"/>
        <v>-</v>
      </c>
      <c r="AN46" s="76" t="str">
        <f t="shared" si="9"/>
        <v/>
      </c>
      <c r="AO46" s="77">
        <f t="shared" si="10"/>
        <v>0</v>
      </c>
      <c r="AP46" s="78" t="str">
        <f t="shared" si="11"/>
        <v/>
      </c>
      <c r="AR46" s="77" t="s">
        <v>27</v>
      </c>
      <c r="AS46" s="76" t="e">
        <f t="shared" si="32"/>
        <v>#VALUE!</v>
      </c>
      <c r="AT46" s="76"/>
      <c r="AU46" s="76" t="e">
        <f t="shared" si="33"/>
        <v>#VALUE!</v>
      </c>
      <c r="AV46" s="76"/>
      <c r="AW46" s="76" t="e">
        <f t="shared" si="34"/>
        <v>#VALUE!</v>
      </c>
      <c r="AX46" s="76"/>
      <c r="AY46" s="76" t="e">
        <f t="shared" si="35"/>
        <v>#VALUE!</v>
      </c>
      <c r="AZ46" s="76"/>
      <c r="BA46" s="76" t="e">
        <f t="shared" si="36"/>
        <v>#VALUE!</v>
      </c>
      <c r="BB46" s="77" t="e">
        <f t="shared" si="17"/>
        <v>#VALUE!</v>
      </c>
      <c r="BC46" s="78" t="e">
        <f t="shared" si="18"/>
        <v>#VALUE!</v>
      </c>
      <c r="BD46" s="77" t="s">
        <v>27</v>
      </c>
      <c r="BE46" s="76">
        <v>0</v>
      </c>
      <c r="BF46" s="76"/>
      <c r="BG46" s="76">
        <v>0</v>
      </c>
      <c r="BH46" s="76"/>
      <c r="BI46" s="76">
        <v>0</v>
      </c>
      <c r="BJ46" s="76"/>
      <c r="BK46" s="76">
        <v>0</v>
      </c>
      <c r="BL46" s="76"/>
      <c r="BM46" s="76">
        <v>0</v>
      </c>
      <c r="BN46" s="80">
        <f t="shared" si="19"/>
        <v>0</v>
      </c>
      <c r="BO46" s="81">
        <f t="shared" si="20"/>
        <v>0</v>
      </c>
      <c r="BP46" s="77" t="s">
        <v>27</v>
      </c>
      <c r="BQ46" s="76">
        <v>0</v>
      </c>
      <c r="BR46" s="76"/>
      <c r="BS46" s="76">
        <v>0</v>
      </c>
      <c r="BT46" s="76"/>
      <c r="BU46" s="76">
        <v>0</v>
      </c>
      <c r="BV46" s="76"/>
      <c r="BW46" s="76">
        <v>0</v>
      </c>
      <c r="BX46" s="76"/>
      <c r="BY46" s="76">
        <v>0</v>
      </c>
      <c r="BZ46" s="80">
        <f t="shared" si="21"/>
        <v>0</v>
      </c>
      <c r="CA46" s="82">
        <f t="shared" si="22"/>
        <v>0</v>
      </c>
      <c r="CB46" s="77" t="s">
        <v>27</v>
      </c>
      <c r="CC46" s="76">
        <v>0</v>
      </c>
      <c r="CD46" s="76"/>
      <c r="CE46" s="76">
        <v>0</v>
      </c>
      <c r="CF46" s="76"/>
      <c r="CG46" s="76">
        <v>0</v>
      </c>
      <c r="CH46" s="76"/>
      <c r="CI46" s="76">
        <v>0</v>
      </c>
      <c r="CJ46" s="76"/>
      <c r="CK46" s="76">
        <v>0</v>
      </c>
      <c r="CL46" s="83">
        <f t="shared" si="23"/>
        <v>0</v>
      </c>
      <c r="CM46" s="82">
        <f t="shared" si="24"/>
        <v>0</v>
      </c>
      <c r="CN46" s="84"/>
      <c r="CO46" s="60"/>
      <c r="CP46" s="60"/>
      <c r="CQ46" s="60"/>
      <c r="CR46" s="60"/>
      <c r="CS46" s="60"/>
      <c r="CT46" s="60"/>
      <c r="CU46" s="60"/>
      <c r="CV46" s="85"/>
      <c r="CW46" s="86"/>
      <c r="CX46" s="87">
        <f t="shared" si="25"/>
        <v>0</v>
      </c>
      <c r="CY46" s="88">
        <f t="shared" si="26"/>
        <v>0</v>
      </c>
      <c r="CZ46" s="89" t="e">
        <f>SUMIF(Склад!#REF!,E46,Склад!#REF!)</f>
        <v>#REF!</v>
      </c>
    </row>
    <row r="47" spans="1:104" s="79" customFormat="1" ht="68.650000000000006" customHeight="1" thickBot="1" x14ac:dyDescent="0.3">
      <c r="A47" s="60">
        <v>44</v>
      </c>
      <c r="B47" s="199" t="e">
        <f>VLOOKUP(C47,Склад!B:D,3,0)</f>
        <v>#N/A</v>
      </c>
      <c r="C47" s="37" t="s">
        <v>164</v>
      </c>
      <c r="D47" s="151" t="str">
        <f t="shared" si="27"/>
        <v>25280601</v>
      </c>
      <c r="E47" s="36">
        <v>2528060</v>
      </c>
      <c r="F47" s="36">
        <v>1</v>
      </c>
      <c r="G47" s="154" t="s">
        <v>207</v>
      </c>
      <c r="H47" s="196" t="str">
        <f>IFERROR(VLOOKUP(VALUE(E47),Склад!#REF!,6,0),"-")</f>
        <v>-</v>
      </c>
      <c r="I47" s="61"/>
      <c r="J47" s="62" t="s">
        <v>221</v>
      </c>
      <c r="K47" s="62" t="s">
        <v>399</v>
      </c>
      <c r="L47" s="63" t="s">
        <v>49</v>
      </c>
      <c r="M47" s="64" t="s">
        <v>352</v>
      </c>
      <c r="N47" s="38" t="s">
        <v>354</v>
      </c>
      <c r="O47" s="38" t="s">
        <v>416</v>
      </c>
      <c r="P47" s="65">
        <v>95.8</v>
      </c>
      <c r="Q47" s="69">
        <v>249</v>
      </c>
      <c r="R47" s="66"/>
      <c r="S47" s="67"/>
      <c r="T47" s="68"/>
      <c r="U47" s="70"/>
      <c r="V47" s="71"/>
      <c r="W47" s="72"/>
      <c r="X47" s="73"/>
      <c r="Y47" s="71"/>
      <c r="Z47" s="72"/>
      <c r="AA47" s="74"/>
      <c r="AB47" s="75"/>
      <c r="AC47" s="71"/>
      <c r="AD47" s="72"/>
      <c r="AE47" s="76" t="str">
        <f t="shared" si="0"/>
        <v>-</v>
      </c>
      <c r="AF47" s="76" t="str">
        <f t="shared" si="1"/>
        <v/>
      </c>
      <c r="AG47" s="76" t="str">
        <f t="shared" si="2"/>
        <v>-</v>
      </c>
      <c r="AH47" s="76" t="str">
        <f t="shared" si="3"/>
        <v/>
      </c>
      <c r="AI47" s="76" t="str">
        <f t="shared" si="4"/>
        <v>-</v>
      </c>
      <c r="AJ47" s="76" t="str">
        <f t="shared" si="5"/>
        <v/>
      </c>
      <c r="AK47" s="76" t="str">
        <f t="shared" si="6"/>
        <v>-</v>
      </c>
      <c r="AL47" s="76" t="str">
        <f t="shared" si="7"/>
        <v/>
      </c>
      <c r="AM47" s="76" t="str">
        <f t="shared" si="8"/>
        <v>-</v>
      </c>
      <c r="AN47" s="76" t="str">
        <f t="shared" si="9"/>
        <v/>
      </c>
      <c r="AO47" s="77">
        <f t="shared" si="10"/>
        <v>0</v>
      </c>
      <c r="AP47" s="78" t="str">
        <f t="shared" si="11"/>
        <v/>
      </c>
      <c r="AR47" s="77" t="s">
        <v>27</v>
      </c>
      <c r="AS47" s="76" t="e">
        <f t="shared" si="32"/>
        <v>#VALUE!</v>
      </c>
      <c r="AT47" s="76"/>
      <c r="AU47" s="76" t="e">
        <f t="shared" si="33"/>
        <v>#VALUE!</v>
      </c>
      <c r="AV47" s="76"/>
      <c r="AW47" s="76" t="e">
        <f t="shared" si="34"/>
        <v>#VALUE!</v>
      </c>
      <c r="AX47" s="76"/>
      <c r="AY47" s="76" t="e">
        <f t="shared" si="35"/>
        <v>#VALUE!</v>
      </c>
      <c r="AZ47" s="76"/>
      <c r="BA47" s="76" t="e">
        <f t="shared" si="36"/>
        <v>#VALUE!</v>
      </c>
      <c r="BB47" s="77" t="e">
        <f t="shared" si="17"/>
        <v>#VALUE!</v>
      </c>
      <c r="BC47" s="78" t="e">
        <f t="shared" si="18"/>
        <v>#VALUE!</v>
      </c>
      <c r="BD47" s="77" t="s">
        <v>27</v>
      </c>
      <c r="BE47" s="76">
        <v>0</v>
      </c>
      <c r="BF47" s="76"/>
      <c r="BG47" s="76">
        <v>0</v>
      </c>
      <c r="BH47" s="76"/>
      <c r="BI47" s="76">
        <v>0</v>
      </c>
      <c r="BJ47" s="76"/>
      <c r="BK47" s="76">
        <v>0</v>
      </c>
      <c r="BL47" s="76"/>
      <c r="BM47" s="76">
        <v>0</v>
      </c>
      <c r="BN47" s="80">
        <f t="shared" si="19"/>
        <v>0</v>
      </c>
      <c r="BO47" s="81">
        <f t="shared" si="20"/>
        <v>0</v>
      </c>
      <c r="BP47" s="77" t="s">
        <v>27</v>
      </c>
      <c r="BQ47" s="76">
        <v>0</v>
      </c>
      <c r="BR47" s="76"/>
      <c r="BS47" s="76">
        <v>0</v>
      </c>
      <c r="BT47" s="76"/>
      <c r="BU47" s="76">
        <v>0</v>
      </c>
      <c r="BV47" s="76"/>
      <c r="BW47" s="76">
        <v>0</v>
      </c>
      <c r="BX47" s="76"/>
      <c r="BY47" s="76">
        <v>0</v>
      </c>
      <c r="BZ47" s="80">
        <f t="shared" si="21"/>
        <v>0</v>
      </c>
      <c r="CA47" s="82">
        <f t="shared" si="22"/>
        <v>0</v>
      </c>
      <c r="CB47" s="77" t="s">
        <v>27</v>
      </c>
      <c r="CC47" s="76">
        <v>0</v>
      </c>
      <c r="CD47" s="76"/>
      <c r="CE47" s="76">
        <v>0</v>
      </c>
      <c r="CF47" s="76"/>
      <c r="CG47" s="76">
        <v>0</v>
      </c>
      <c r="CH47" s="76"/>
      <c r="CI47" s="76">
        <v>0</v>
      </c>
      <c r="CJ47" s="76"/>
      <c r="CK47" s="76">
        <v>0</v>
      </c>
      <c r="CL47" s="83">
        <f t="shared" si="23"/>
        <v>0</v>
      </c>
      <c r="CM47" s="82">
        <f t="shared" si="24"/>
        <v>0</v>
      </c>
      <c r="CN47" s="84"/>
      <c r="CO47" s="60"/>
      <c r="CP47" s="60"/>
      <c r="CQ47" s="60"/>
      <c r="CR47" s="60"/>
      <c r="CS47" s="60"/>
      <c r="CT47" s="60"/>
      <c r="CU47" s="60"/>
      <c r="CV47" s="85"/>
      <c r="CW47" s="86"/>
      <c r="CX47" s="87">
        <f t="shared" si="25"/>
        <v>0</v>
      </c>
      <c r="CY47" s="88">
        <f t="shared" si="26"/>
        <v>0</v>
      </c>
      <c r="CZ47" s="89" t="e">
        <f>SUMIF(Склад!#REF!,E47,Склад!#REF!)</f>
        <v>#REF!</v>
      </c>
    </row>
    <row r="48" spans="1:104" s="79" customFormat="1" ht="72.2" customHeight="1" thickBot="1" x14ac:dyDescent="0.3">
      <c r="A48" s="60">
        <v>45</v>
      </c>
      <c r="B48" s="199" t="str">
        <f>VLOOKUP(C48,Склад!B:D,3,0)</f>
        <v>Шляпы</v>
      </c>
      <c r="C48" s="37" t="s">
        <v>232</v>
      </c>
      <c r="D48" s="151" t="str">
        <f t="shared" si="27"/>
        <v>252806163</v>
      </c>
      <c r="E48" s="36">
        <v>2528061</v>
      </c>
      <c r="F48" s="36">
        <v>63</v>
      </c>
      <c r="G48" s="154" t="s">
        <v>206</v>
      </c>
      <c r="H48" s="196" t="str">
        <f>IFERROR(VLOOKUP(VALUE(E48),Склад!#REF!,6,0),"-")</f>
        <v>-</v>
      </c>
      <c r="I48" s="61"/>
      <c r="J48" s="62" t="s">
        <v>221</v>
      </c>
      <c r="K48" s="62" t="s">
        <v>399</v>
      </c>
      <c r="L48" s="63" t="s">
        <v>49</v>
      </c>
      <c r="M48" s="64" t="s">
        <v>352</v>
      </c>
      <c r="N48" s="38" t="s">
        <v>354</v>
      </c>
      <c r="O48" s="38" t="s">
        <v>416</v>
      </c>
      <c r="P48" s="65">
        <v>88.1</v>
      </c>
      <c r="Q48" s="69">
        <v>229</v>
      </c>
      <c r="R48" s="66"/>
      <c r="S48" s="67"/>
      <c r="T48" s="68"/>
      <c r="U48" s="70"/>
      <c r="V48" s="71"/>
      <c r="W48" s="72"/>
      <c r="X48" s="73"/>
      <c r="Y48" s="71"/>
      <c r="Z48" s="72"/>
      <c r="AA48" s="74"/>
      <c r="AB48" s="75"/>
      <c r="AC48" s="71"/>
      <c r="AD48" s="72"/>
      <c r="AE48" s="76" t="str">
        <f t="shared" si="0"/>
        <v>-</v>
      </c>
      <c r="AF48" s="76" t="str">
        <f t="shared" si="1"/>
        <v/>
      </c>
      <c r="AG48" s="76" t="str">
        <f t="shared" si="2"/>
        <v>-</v>
      </c>
      <c r="AH48" s="76" t="str">
        <f t="shared" si="3"/>
        <v/>
      </c>
      <c r="AI48" s="76" t="str">
        <f t="shared" si="4"/>
        <v>-</v>
      </c>
      <c r="AJ48" s="76" t="str">
        <f t="shared" si="5"/>
        <v/>
      </c>
      <c r="AK48" s="76" t="str">
        <f t="shared" si="6"/>
        <v>-</v>
      </c>
      <c r="AL48" s="76" t="str">
        <f t="shared" si="7"/>
        <v/>
      </c>
      <c r="AM48" s="76" t="str">
        <f t="shared" si="8"/>
        <v>-</v>
      </c>
      <c r="AN48" s="76" t="str">
        <f t="shared" si="9"/>
        <v/>
      </c>
      <c r="AO48" s="77">
        <f t="shared" si="10"/>
        <v>0</v>
      </c>
      <c r="AP48" s="78" t="str">
        <f t="shared" si="11"/>
        <v/>
      </c>
      <c r="AR48" s="77" t="s">
        <v>27</v>
      </c>
      <c r="AS48" s="76" t="e">
        <f t="shared" si="32"/>
        <v>#VALUE!</v>
      </c>
      <c r="AT48" s="76"/>
      <c r="AU48" s="76" t="e">
        <f t="shared" si="33"/>
        <v>#VALUE!</v>
      </c>
      <c r="AV48" s="76"/>
      <c r="AW48" s="76" t="e">
        <f t="shared" si="34"/>
        <v>#VALUE!</v>
      </c>
      <c r="AX48" s="76"/>
      <c r="AY48" s="76" t="e">
        <f t="shared" si="35"/>
        <v>#VALUE!</v>
      </c>
      <c r="AZ48" s="76"/>
      <c r="BA48" s="76" t="e">
        <f t="shared" si="36"/>
        <v>#VALUE!</v>
      </c>
      <c r="BB48" s="77" t="e">
        <f t="shared" si="17"/>
        <v>#VALUE!</v>
      </c>
      <c r="BC48" s="78" t="e">
        <f t="shared" si="18"/>
        <v>#VALUE!</v>
      </c>
      <c r="BD48" s="77" t="s">
        <v>27</v>
      </c>
      <c r="BE48" s="76">
        <v>0</v>
      </c>
      <c r="BF48" s="76"/>
      <c r="BG48" s="76">
        <v>0</v>
      </c>
      <c r="BH48" s="76"/>
      <c r="BI48" s="76">
        <v>0</v>
      </c>
      <c r="BJ48" s="76"/>
      <c r="BK48" s="76">
        <v>0</v>
      </c>
      <c r="BL48" s="76"/>
      <c r="BM48" s="76">
        <v>0</v>
      </c>
      <c r="BN48" s="80">
        <f t="shared" si="19"/>
        <v>0</v>
      </c>
      <c r="BO48" s="81">
        <f t="shared" si="20"/>
        <v>0</v>
      </c>
      <c r="BP48" s="77" t="s">
        <v>27</v>
      </c>
      <c r="BQ48" s="76">
        <v>0</v>
      </c>
      <c r="BR48" s="76"/>
      <c r="BS48" s="76">
        <v>0</v>
      </c>
      <c r="BT48" s="76"/>
      <c r="BU48" s="76">
        <v>0</v>
      </c>
      <c r="BV48" s="76"/>
      <c r="BW48" s="76">
        <v>0</v>
      </c>
      <c r="BX48" s="76"/>
      <c r="BY48" s="76">
        <v>0</v>
      </c>
      <c r="BZ48" s="80">
        <f t="shared" si="21"/>
        <v>0</v>
      </c>
      <c r="CA48" s="82">
        <f t="shared" si="22"/>
        <v>0</v>
      </c>
      <c r="CB48" s="77" t="s">
        <v>27</v>
      </c>
      <c r="CC48" s="76">
        <v>0</v>
      </c>
      <c r="CD48" s="76"/>
      <c r="CE48" s="76">
        <v>0</v>
      </c>
      <c r="CF48" s="76"/>
      <c r="CG48" s="76">
        <v>0</v>
      </c>
      <c r="CH48" s="76"/>
      <c r="CI48" s="76">
        <v>0</v>
      </c>
      <c r="CJ48" s="76"/>
      <c r="CK48" s="76">
        <v>0</v>
      </c>
      <c r="CL48" s="83">
        <f t="shared" si="23"/>
        <v>0</v>
      </c>
      <c r="CM48" s="82">
        <f t="shared" si="24"/>
        <v>0</v>
      </c>
      <c r="CN48" s="84"/>
      <c r="CO48" s="60"/>
      <c r="CP48" s="60"/>
      <c r="CQ48" s="60"/>
      <c r="CR48" s="60"/>
      <c r="CS48" s="60"/>
      <c r="CT48" s="60"/>
      <c r="CU48" s="60"/>
      <c r="CV48" s="85"/>
      <c r="CW48" s="86"/>
      <c r="CX48" s="87">
        <f t="shared" si="25"/>
        <v>0</v>
      </c>
      <c r="CY48" s="88">
        <f t="shared" si="26"/>
        <v>0</v>
      </c>
      <c r="CZ48" s="89" t="e">
        <f>SUMIF(Склад!#REF!,E48,Склад!#REF!)</f>
        <v>#REF!</v>
      </c>
    </row>
    <row r="49" spans="1:104" s="79" customFormat="1" ht="66.95" customHeight="1" thickBot="1" x14ac:dyDescent="0.3">
      <c r="A49" s="60">
        <v>46</v>
      </c>
      <c r="B49" s="199" t="str">
        <f>VLOOKUP(C49,Склад!B:D,3,0)</f>
        <v>Шляпы</v>
      </c>
      <c r="C49" s="37" t="s">
        <v>232</v>
      </c>
      <c r="D49" s="151" t="str">
        <f t="shared" si="27"/>
        <v>253800573</v>
      </c>
      <c r="E49" s="36">
        <v>2538005</v>
      </c>
      <c r="F49" s="36">
        <v>73</v>
      </c>
      <c r="G49" s="154" t="s">
        <v>206</v>
      </c>
      <c r="H49" s="196" t="str">
        <f>IFERROR(VLOOKUP(VALUE(E49),Склад!#REF!,6,0),"-")</f>
        <v>-</v>
      </c>
      <c r="I49" s="61"/>
      <c r="J49" s="62" t="s">
        <v>221</v>
      </c>
      <c r="K49" s="62" t="s">
        <v>399</v>
      </c>
      <c r="L49" s="63" t="s">
        <v>49</v>
      </c>
      <c r="M49" s="64" t="s">
        <v>352</v>
      </c>
      <c r="N49" s="38" t="s">
        <v>354</v>
      </c>
      <c r="O49" s="38" t="s">
        <v>416</v>
      </c>
      <c r="P49" s="65">
        <v>88.1</v>
      </c>
      <c r="Q49" s="69">
        <v>229</v>
      </c>
      <c r="R49" s="66"/>
      <c r="S49" s="67"/>
      <c r="T49" s="68"/>
      <c r="U49" s="70"/>
      <c r="V49" s="71"/>
      <c r="W49" s="72"/>
      <c r="X49" s="73"/>
      <c r="Y49" s="71"/>
      <c r="Z49" s="72"/>
      <c r="AA49" s="74"/>
      <c r="AB49" s="75"/>
      <c r="AC49" s="71"/>
      <c r="AD49" s="72"/>
      <c r="AE49" s="76" t="str">
        <f t="shared" si="0"/>
        <v>-</v>
      </c>
      <c r="AF49" s="76" t="str">
        <f t="shared" si="1"/>
        <v/>
      </c>
      <c r="AG49" s="76" t="str">
        <f t="shared" si="2"/>
        <v>-</v>
      </c>
      <c r="AH49" s="76" t="str">
        <f t="shared" si="3"/>
        <v/>
      </c>
      <c r="AI49" s="76" t="str">
        <f t="shared" si="4"/>
        <v>-</v>
      </c>
      <c r="AJ49" s="76" t="str">
        <f t="shared" si="5"/>
        <v/>
      </c>
      <c r="AK49" s="76" t="str">
        <f t="shared" si="6"/>
        <v>-</v>
      </c>
      <c r="AL49" s="76" t="str">
        <f t="shared" si="7"/>
        <v/>
      </c>
      <c r="AM49" s="76" t="str">
        <f t="shared" si="8"/>
        <v>-</v>
      </c>
      <c r="AN49" s="76" t="str">
        <f t="shared" si="9"/>
        <v/>
      </c>
      <c r="AO49" s="77">
        <f t="shared" si="10"/>
        <v>0</v>
      </c>
      <c r="AP49" s="78" t="str">
        <f t="shared" si="11"/>
        <v/>
      </c>
      <c r="AR49" s="77" t="s">
        <v>27</v>
      </c>
      <c r="AS49" s="76" t="e">
        <f t="shared" si="32"/>
        <v>#VALUE!</v>
      </c>
      <c r="AT49" s="76"/>
      <c r="AU49" s="76" t="e">
        <f t="shared" si="33"/>
        <v>#VALUE!</v>
      </c>
      <c r="AV49" s="76"/>
      <c r="AW49" s="76" t="e">
        <f t="shared" si="34"/>
        <v>#VALUE!</v>
      </c>
      <c r="AX49" s="76"/>
      <c r="AY49" s="76" t="e">
        <f t="shared" si="35"/>
        <v>#VALUE!</v>
      </c>
      <c r="AZ49" s="76"/>
      <c r="BA49" s="76" t="e">
        <f t="shared" si="36"/>
        <v>#VALUE!</v>
      </c>
      <c r="BB49" s="77" t="e">
        <f t="shared" si="17"/>
        <v>#VALUE!</v>
      </c>
      <c r="BC49" s="78" t="e">
        <f t="shared" si="18"/>
        <v>#VALUE!</v>
      </c>
      <c r="BD49" s="77" t="s">
        <v>27</v>
      </c>
      <c r="BE49" s="76">
        <v>0</v>
      </c>
      <c r="BF49" s="76"/>
      <c r="BG49" s="76">
        <v>0</v>
      </c>
      <c r="BH49" s="76"/>
      <c r="BI49" s="76">
        <v>0</v>
      </c>
      <c r="BJ49" s="76"/>
      <c r="BK49" s="76">
        <v>0</v>
      </c>
      <c r="BL49" s="76"/>
      <c r="BM49" s="76">
        <v>0</v>
      </c>
      <c r="BN49" s="80">
        <f t="shared" si="19"/>
        <v>0</v>
      </c>
      <c r="BO49" s="81">
        <f t="shared" si="20"/>
        <v>0</v>
      </c>
      <c r="BP49" s="77" t="s">
        <v>27</v>
      </c>
      <c r="BQ49" s="76">
        <v>0</v>
      </c>
      <c r="BR49" s="76"/>
      <c r="BS49" s="76">
        <v>0</v>
      </c>
      <c r="BT49" s="76"/>
      <c r="BU49" s="76">
        <v>0</v>
      </c>
      <c r="BV49" s="76"/>
      <c r="BW49" s="76">
        <v>0</v>
      </c>
      <c r="BX49" s="76"/>
      <c r="BY49" s="76">
        <v>0</v>
      </c>
      <c r="BZ49" s="80">
        <f t="shared" si="21"/>
        <v>0</v>
      </c>
      <c r="CA49" s="82">
        <f t="shared" si="22"/>
        <v>0</v>
      </c>
      <c r="CB49" s="77" t="s">
        <v>27</v>
      </c>
      <c r="CC49" s="76">
        <v>0</v>
      </c>
      <c r="CD49" s="76"/>
      <c r="CE49" s="76">
        <v>0</v>
      </c>
      <c r="CF49" s="76"/>
      <c r="CG49" s="76">
        <v>0</v>
      </c>
      <c r="CH49" s="76"/>
      <c r="CI49" s="76">
        <v>0</v>
      </c>
      <c r="CJ49" s="76"/>
      <c r="CK49" s="76">
        <v>0</v>
      </c>
      <c r="CL49" s="83">
        <f t="shared" si="23"/>
        <v>0</v>
      </c>
      <c r="CM49" s="82">
        <f t="shared" si="24"/>
        <v>0</v>
      </c>
      <c r="CN49" s="84"/>
      <c r="CO49" s="60"/>
      <c r="CP49" s="60"/>
      <c r="CQ49" s="60"/>
      <c r="CR49" s="60"/>
      <c r="CS49" s="60"/>
      <c r="CT49" s="60"/>
      <c r="CU49" s="60"/>
      <c r="CV49" s="85"/>
      <c r="CW49" s="86"/>
      <c r="CX49" s="87">
        <f t="shared" si="25"/>
        <v>0</v>
      </c>
      <c r="CY49" s="88">
        <f t="shared" si="26"/>
        <v>0</v>
      </c>
      <c r="CZ49" s="89" t="e">
        <f>SUMIF(Склад!#REF!,E49,Склад!#REF!)</f>
        <v>#REF!</v>
      </c>
    </row>
    <row r="50" spans="1:104" s="79" customFormat="1" ht="80.849999999999994" customHeight="1" thickBot="1" x14ac:dyDescent="0.3">
      <c r="A50" s="60">
        <v>47</v>
      </c>
      <c r="B50" s="199" t="e">
        <f>VLOOKUP(C50,Склад!B:D,3,0)</f>
        <v>#N/A</v>
      </c>
      <c r="C50" s="37" t="s">
        <v>165</v>
      </c>
      <c r="D50" s="151" t="str">
        <f t="shared" si="27"/>
        <v>252800310</v>
      </c>
      <c r="E50" s="36">
        <v>2528003</v>
      </c>
      <c r="F50" s="36">
        <v>10</v>
      </c>
      <c r="G50" s="154" t="s">
        <v>207</v>
      </c>
      <c r="H50" s="196" t="str">
        <f>IFERROR(VLOOKUP(VALUE(E50),Склад!#REF!,6,0),"-")</f>
        <v>-</v>
      </c>
      <c r="I50" s="61"/>
      <c r="J50" s="62" t="s">
        <v>221</v>
      </c>
      <c r="K50" s="62" t="s">
        <v>399</v>
      </c>
      <c r="L50" s="63" t="s">
        <v>49</v>
      </c>
      <c r="M50" s="64" t="s">
        <v>352</v>
      </c>
      <c r="N50" s="38" t="s">
        <v>354</v>
      </c>
      <c r="O50" s="38" t="s">
        <v>416</v>
      </c>
      <c r="P50" s="65">
        <v>95.8</v>
      </c>
      <c r="Q50" s="69">
        <v>199</v>
      </c>
      <c r="R50" s="66"/>
      <c r="S50" s="67"/>
      <c r="T50" s="68"/>
      <c r="U50" s="70"/>
      <c r="V50" s="71"/>
      <c r="W50" s="72"/>
      <c r="X50" s="73"/>
      <c r="Y50" s="71"/>
      <c r="Z50" s="72"/>
      <c r="AA50" s="74"/>
      <c r="AB50" s="75"/>
      <c r="AC50" s="71"/>
      <c r="AD50" s="72"/>
      <c r="AE50" s="76" t="str">
        <f t="shared" si="0"/>
        <v>-</v>
      </c>
      <c r="AF50" s="76" t="str">
        <f t="shared" si="1"/>
        <v/>
      </c>
      <c r="AG50" s="76" t="str">
        <f t="shared" si="2"/>
        <v>-</v>
      </c>
      <c r="AH50" s="76" t="str">
        <f t="shared" si="3"/>
        <v/>
      </c>
      <c r="AI50" s="76" t="str">
        <f t="shared" si="4"/>
        <v>-</v>
      </c>
      <c r="AJ50" s="76" t="str">
        <f t="shared" si="5"/>
        <v/>
      </c>
      <c r="AK50" s="76" t="str">
        <f t="shared" si="6"/>
        <v>-</v>
      </c>
      <c r="AL50" s="76" t="str">
        <f t="shared" si="7"/>
        <v/>
      </c>
      <c r="AM50" s="76" t="str">
        <f t="shared" si="8"/>
        <v>-</v>
      </c>
      <c r="AN50" s="76" t="str">
        <f t="shared" si="9"/>
        <v/>
      </c>
      <c r="AO50" s="77">
        <f t="shared" si="10"/>
        <v>0</v>
      </c>
      <c r="AP50" s="78" t="str">
        <f t="shared" si="11"/>
        <v/>
      </c>
      <c r="AR50" s="77" t="s">
        <v>27</v>
      </c>
      <c r="AS50" s="76" t="e">
        <f t="shared" si="32"/>
        <v>#VALUE!</v>
      </c>
      <c r="AT50" s="76"/>
      <c r="AU50" s="76" t="e">
        <f t="shared" si="33"/>
        <v>#VALUE!</v>
      </c>
      <c r="AV50" s="76"/>
      <c r="AW50" s="76" t="e">
        <f t="shared" si="34"/>
        <v>#VALUE!</v>
      </c>
      <c r="AX50" s="76"/>
      <c r="AY50" s="76" t="e">
        <f t="shared" si="35"/>
        <v>#VALUE!</v>
      </c>
      <c r="AZ50" s="76"/>
      <c r="BA50" s="76" t="e">
        <f t="shared" si="36"/>
        <v>#VALUE!</v>
      </c>
      <c r="BB50" s="77" t="e">
        <f t="shared" si="17"/>
        <v>#VALUE!</v>
      </c>
      <c r="BC50" s="78" t="e">
        <f t="shared" si="18"/>
        <v>#VALUE!</v>
      </c>
      <c r="BD50" s="77" t="s">
        <v>27</v>
      </c>
      <c r="BE50" s="76">
        <v>0</v>
      </c>
      <c r="BF50" s="76"/>
      <c r="BG50" s="76">
        <v>0</v>
      </c>
      <c r="BH50" s="76"/>
      <c r="BI50" s="76">
        <v>0</v>
      </c>
      <c r="BJ50" s="76"/>
      <c r="BK50" s="76">
        <v>0</v>
      </c>
      <c r="BL50" s="76"/>
      <c r="BM50" s="76">
        <v>0</v>
      </c>
      <c r="BN50" s="80">
        <f t="shared" si="19"/>
        <v>0</v>
      </c>
      <c r="BO50" s="81">
        <f t="shared" si="20"/>
        <v>0</v>
      </c>
      <c r="BP50" s="77" t="s">
        <v>27</v>
      </c>
      <c r="BQ50" s="76">
        <v>0</v>
      </c>
      <c r="BR50" s="76"/>
      <c r="BS50" s="76">
        <v>0</v>
      </c>
      <c r="BT50" s="76"/>
      <c r="BU50" s="76">
        <v>0</v>
      </c>
      <c r="BV50" s="76"/>
      <c r="BW50" s="76">
        <v>0</v>
      </c>
      <c r="BX50" s="76"/>
      <c r="BY50" s="76">
        <v>0</v>
      </c>
      <c r="BZ50" s="80">
        <f t="shared" si="21"/>
        <v>0</v>
      </c>
      <c r="CA50" s="82">
        <f t="shared" si="22"/>
        <v>0</v>
      </c>
      <c r="CB50" s="77" t="s">
        <v>27</v>
      </c>
      <c r="CC50" s="76">
        <v>0</v>
      </c>
      <c r="CD50" s="76"/>
      <c r="CE50" s="76">
        <v>0</v>
      </c>
      <c r="CF50" s="76"/>
      <c r="CG50" s="76">
        <v>0</v>
      </c>
      <c r="CH50" s="76"/>
      <c r="CI50" s="76">
        <v>0</v>
      </c>
      <c r="CJ50" s="76"/>
      <c r="CK50" s="76">
        <v>0</v>
      </c>
      <c r="CL50" s="83">
        <f t="shared" si="23"/>
        <v>0</v>
      </c>
      <c r="CM50" s="82">
        <f t="shared" si="24"/>
        <v>0</v>
      </c>
      <c r="CN50" s="84"/>
      <c r="CO50" s="60"/>
      <c r="CP50" s="60"/>
      <c r="CQ50" s="60"/>
      <c r="CR50" s="60"/>
      <c r="CS50" s="60"/>
      <c r="CT50" s="60"/>
      <c r="CU50" s="60"/>
      <c r="CV50" s="85"/>
      <c r="CW50" s="86"/>
      <c r="CX50" s="87">
        <f t="shared" si="25"/>
        <v>0</v>
      </c>
      <c r="CY50" s="88">
        <f t="shared" si="26"/>
        <v>0</v>
      </c>
      <c r="CZ50" s="89" t="e">
        <f>SUMIF(Склад!#REF!,E50,Склад!#REF!)</f>
        <v>#REF!</v>
      </c>
    </row>
    <row r="51" spans="1:104" s="79" customFormat="1" ht="80.849999999999994" customHeight="1" thickBot="1" x14ac:dyDescent="0.3">
      <c r="A51" s="60">
        <v>48</v>
      </c>
      <c r="B51" s="199" t="e">
        <f>VLOOKUP(C51,Склад!B:D,3,0)</f>
        <v>#N/A</v>
      </c>
      <c r="C51" s="37" t="s">
        <v>165</v>
      </c>
      <c r="D51" s="151" t="str">
        <f t="shared" si="27"/>
        <v>252800355</v>
      </c>
      <c r="E51" s="36">
        <v>2528003</v>
      </c>
      <c r="F51" s="36">
        <v>55</v>
      </c>
      <c r="G51" s="154" t="s">
        <v>207</v>
      </c>
      <c r="H51" s="196" t="str">
        <f>IFERROR(VLOOKUP(VALUE(E51),Склад!#REF!,6,0),"-")</f>
        <v>-</v>
      </c>
      <c r="I51" s="61"/>
      <c r="J51" s="62" t="s">
        <v>221</v>
      </c>
      <c r="K51" s="62" t="s">
        <v>399</v>
      </c>
      <c r="L51" s="63" t="s">
        <v>49</v>
      </c>
      <c r="M51" s="64" t="s">
        <v>352</v>
      </c>
      <c r="N51" s="38" t="s">
        <v>354</v>
      </c>
      <c r="O51" s="38" t="s">
        <v>416</v>
      </c>
      <c r="P51" s="65">
        <v>95.8</v>
      </c>
      <c r="Q51" s="69">
        <v>199</v>
      </c>
      <c r="R51" s="66"/>
      <c r="S51" s="67"/>
      <c r="T51" s="68"/>
      <c r="U51" s="70"/>
      <c r="V51" s="71"/>
      <c r="W51" s="72"/>
      <c r="X51" s="73"/>
      <c r="Y51" s="71"/>
      <c r="Z51" s="72"/>
      <c r="AA51" s="74"/>
      <c r="AB51" s="75"/>
      <c r="AC51" s="71"/>
      <c r="AD51" s="72"/>
      <c r="AE51" s="76" t="str">
        <f t="shared" si="0"/>
        <v>-</v>
      </c>
      <c r="AF51" s="76" t="str">
        <f t="shared" si="1"/>
        <v/>
      </c>
      <c r="AG51" s="76" t="str">
        <f t="shared" si="2"/>
        <v>-</v>
      </c>
      <c r="AH51" s="76" t="str">
        <f t="shared" si="3"/>
        <v/>
      </c>
      <c r="AI51" s="76" t="str">
        <f t="shared" si="4"/>
        <v>-</v>
      </c>
      <c r="AJ51" s="76" t="str">
        <f t="shared" si="5"/>
        <v/>
      </c>
      <c r="AK51" s="76" t="str">
        <f t="shared" si="6"/>
        <v>-</v>
      </c>
      <c r="AL51" s="76" t="str">
        <f t="shared" si="7"/>
        <v/>
      </c>
      <c r="AM51" s="76" t="str">
        <f t="shared" si="8"/>
        <v>-</v>
      </c>
      <c r="AN51" s="76" t="str">
        <f t="shared" si="9"/>
        <v/>
      </c>
      <c r="AO51" s="77">
        <f t="shared" si="10"/>
        <v>0</v>
      </c>
      <c r="AP51" s="78" t="str">
        <f t="shared" si="11"/>
        <v/>
      </c>
      <c r="AR51" s="77" t="s">
        <v>27</v>
      </c>
      <c r="AS51" s="76" t="e">
        <f t="shared" si="32"/>
        <v>#VALUE!</v>
      </c>
      <c r="AT51" s="76"/>
      <c r="AU51" s="76" t="e">
        <f t="shared" si="33"/>
        <v>#VALUE!</v>
      </c>
      <c r="AV51" s="76"/>
      <c r="AW51" s="76" t="e">
        <f t="shared" si="34"/>
        <v>#VALUE!</v>
      </c>
      <c r="AX51" s="76"/>
      <c r="AY51" s="76" t="e">
        <f t="shared" si="35"/>
        <v>#VALUE!</v>
      </c>
      <c r="AZ51" s="76"/>
      <c r="BA51" s="76" t="e">
        <f t="shared" si="36"/>
        <v>#VALUE!</v>
      </c>
      <c r="BB51" s="77" t="e">
        <f t="shared" si="17"/>
        <v>#VALUE!</v>
      </c>
      <c r="BC51" s="78" t="e">
        <f t="shared" si="18"/>
        <v>#VALUE!</v>
      </c>
      <c r="BD51" s="77" t="s">
        <v>27</v>
      </c>
      <c r="BE51" s="76">
        <v>0</v>
      </c>
      <c r="BF51" s="76"/>
      <c r="BG51" s="76">
        <v>0</v>
      </c>
      <c r="BH51" s="76"/>
      <c r="BI51" s="76">
        <v>0</v>
      </c>
      <c r="BJ51" s="76"/>
      <c r="BK51" s="76">
        <v>0</v>
      </c>
      <c r="BL51" s="76"/>
      <c r="BM51" s="76">
        <v>0</v>
      </c>
      <c r="BN51" s="80">
        <f t="shared" si="19"/>
        <v>0</v>
      </c>
      <c r="BO51" s="81">
        <f t="shared" si="20"/>
        <v>0</v>
      </c>
      <c r="BP51" s="77" t="s">
        <v>27</v>
      </c>
      <c r="BQ51" s="76">
        <v>0</v>
      </c>
      <c r="BR51" s="76"/>
      <c r="BS51" s="76">
        <v>0</v>
      </c>
      <c r="BT51" s="76"/>
      <c r="BU51" s="76">
        <v>0</v>
      </c>
      <c r="BV51" s="76"/>
      <c r="BW51" s="76">
        <v>0</v>
      </c>
      <c r="BX51" s="76"/>
      <c r="BY51" s="76">
        <v>0</v>
      </c>
      <c r="BZ51" s="80">
        <f t="shared" si="21"/>
        <v>0</v>
      </c>
      <c r="CA51" s="82">
        <f t="shared" si="22"/>
        <v>0</v>
      </c>
      <c r="CB51" s="77" t="s">
        <v>27</v>
      </c>
      <c r="CC51" s="76">
        <v>0</v>
      </c>
      <c r="CD51" s="76"/>
      <c r="CE51" s="76">
        <v>0</v>
      </c>
      <c r="CF51" s="76"/>
      <c r="CG51" s="76">
        <v>0</v>
      </c>
      <c r="CH51" s="76"/>
      <c r="CI51" s="76">
        <v>0</v>
      </c>
      <c r="CJ51" s="76"/>
      <c r="CK51" s="76">
        <v>0</v>
      </c>
      <c r="CL51" s="83">
        <f t="shared" si="23"/>
        <v>0</v>
      </c>
      <c r="CM51" s="82">
        <f t="shared" si="24"/>
        <v>0</v>
      </c>
      <c r="CN51" s="84"/>
      <c r="CO51" s="60"/>
      <c r="CP51" s="60"/>
      <c r="CQ51" s="60"/>
      <c r="CR51" s="60"/>
      <c r="CS51" s="60"/>
      <c r="CT51" s="60"/>
      <c r="CU51" s="60"/>
      <c r="CV51" s="85"/>
      <c r="CW51" s="86"/>
      <c r="CX51" s="87">
        <f t="shared" si="25"/>
        <v>0</v>
      </c>
      <c r="CY51" s="88">
        <f t="shared" si="26"/>
        <v>0</v>
      </c>
      <c r="CZ51" s="89" t="e">
        <f>SUMIF(Склад!#REF!,E51,Склад!#REF!)</f>
        <v>#REF!</v>
      </c>
    </row>
    <row r="52" spans="1:104" s="79" customFormat="1" ht="80.849999999999994" customHeight="1" thickBot="1" x14ac:dyDescent="0.3">
      <c r="A52" s="60">
        <v>49</v>
      </c>
      <c r="B52" s="199" t="e">
        <f>VLOOKUP(C52,Склад!B:D,3,0)</f>
        <v>#N/A</v>
      </c>
      <c r="C52" s="37" t="s">
        <v>165</v>
      </c>
      <c r="D52" s="151" t="str">
        <f t="shared" si="27"/>
        <v>252800362</v>
      </c>
      <c r="E52" s="36">
        <v>2528003</v>
      </c>
      <c r="F52" s="36">
        <v>62</v>
      </c>
      <c r="G52" s="154" t="s">
        <v>207</v>
      </c>
      <c r="H52" s="196" t="str">
        <f>IFERROR(VLOOKUP(VALUE(E52),Склад!#REF!,6,0),"-")</f>
        <v>-</v>
      </c>
      <c r="I52" s="61"/>
      <c r="J52" s="62" t="s">
        <v>221</v>
      </c>
      <c r="K52" s="62" t="s">
        <v>399</v>
      </c>
      <c r="L52" s="63" t="s">
        <v>49</v>
      </c>
      <c r="M52" s="64" t="s">
        <v>352</v>
      </c>
      <c r="N52" s="38" t="s">
        <v>354</v>
      </c>
      <c r="O52" s="38" t="s">
        <v>416</v>
      </c>
      <c r="P52" s="65">
        <v>95.8</v>
      </c>
      <c r="Q52" s="69">
        <v>199</v>
      </c>
      <c r="R52" s="66"/>
      <c r="S52" s="67"/>
      <c r="T52" s="68"/>
      <c r="U52" s="70"/>
      <c r="V52" s="71"/>
      <c r="W52" s="72"/>
      <c r="X52" s="73"/>
      <c r="Y52" s="71"/>
      <c r="Z52" s="72"/>
      <c r="AA52" s="74"/>
      <c r="AB52" s="75"/>
      <c r="AC52" s="71"/>
      <c r="AD52" s="72"/>
      <c r="AE52" s="76" t="str">
        <f t="shared" si="0"/>
        <v>-</v>
      </c>
      <c r="AF52" s="76" t="str">
        <f t="shared" si="1"/>
        <v/>
      </c>
      <c r="AG52" s="76" t="str">
        <f t="shared" si="2"/>
        <v>-</v>
      </c>
      <c r="AH52" s="76" t="str">
        <f t="shared" si="3"/>
        <v/>
      </c>
      <c r="AI52" s="76" t="str">
        <f t="shared" si="4"/>
        <v>-</v>
      </c>
      <c r="AJ52" s="76" t="str">
        <f t="shared" si="5"/>
        <v/>
      </c>
      <c r="AK52" s="76" t="str">
        <f t="shared" si="6"/>
        <v>-</v>
      </c>
      <c r="AL52" s="76" t="str">
        <f t="shared" si="7"/>
        <v/>
      </c>
      <c r="AM52" s="76" t="str">
        <f t="shared" si="8"/>
        <v>-</v>
      </c>
      <c r="AN52" s="76" t="str">
        <f t="shared" si="9"/>
        <v/>
      </c>
      <c r="AO52" s="77">
        <f t="shared" si="10"/>
        <v>0</v>
      </c>
      <c r="AP52" s="78" t="str">
        <f t="shared" si="11"/>
        <v/>
      </c>
      <c r="AR52" s="77" t="s">
        <v>27</v>
      </c>
      <c r="AS52" s="76" t="e">
        <f t="shared" si="32"/>
        <v>#VALUE!</v>
      </c>
      <c r="AT52" s="76"/>
      <c r="AU52" s="76" t="e">
        <f t="shared" si="33"/>
        <v>#VALUE!</v>
      </c>
      <c r="AV52" s="76"/>
      <c r="AW52" s="76" t="e">
        <f t="shared" si="34"/>
        <v>#VALUE!</v>
      </c>
      <c r="AX52" s="76"/>
      <c r="AY52" s="76" t="e">
        <f t="shared" si="35"/>
        <v>#VALUE!</v>
      </c>
      <c r="AZ52" s="76"/>
      <c r="BA52" s="76" t="e">
        <f t="shared" si="36"/>
        <v>#VALUE!</v>
      </c>
      <c r="BB52" s="77" t="e">
        <f t="shared" si="17"/>
        <v>#VALUE!</v>
      </c>
      <c r="BC52" s="78" t="e">
        <f t="shared" si="18"/>
        <v>#VALUE!</v>
      </c>
      <c r="BD52" s="77" t="s">
        <v>27</v>
      </c>
      <c r="BE52" s="76">
        <v>0</v>
      </c>
      <c r="BF52" s="76"/>
      <c r="BG52" s="76">
        <v>0</v>
      </c>
      <c r="BH52" s="76"/>
      <c r="BI52" s="76">
        <v>0</v>
      </c>
      <c r="BJ52" s="76"/>
      <c r="BK52" s="76">
        <v>0</v>
      </c>
      <c r="BL52" s="76"/>
      <c r="BM52" s="76">
        <v>0</v>
      </c>
      <c r="BN52" s="80">
        <f t="shared" si="19"/>
        <v>0</v>
      </c>
      <c r="BO52" s="81">
        <f t="shared" si="20"/>
        <v>0</v>
      </c>
      <c r="BP52" s="77" t="s">
        <v>27</v>
      </c>
      <c r="BQ52" s="76">
        <v>0</v>
      </c>
      <c r="BR52" s="76"/>
      <c r="BS52" s="76">
        <v>0</v>
      </c>
      <c r="BT52" s="76"/>
      <c r="BU52" s="76">
        <v>0</v>
      </c>
      <c r="BV52" s="76"/>
      <c r="BW52" s="76">
        <v>0</v>
      </c>
      <c r="BX52" s="76"/>
      <c r="BY52" s="76">
        <v>0</v>
      </c>
      <c r="BZ52" s="80">
        <f t="shared" si="21"/>
        <v>0</v>
      </c>
      <c r="CA52" s="82">
        <f t="shared" si="22"/>
        <v>0</v>
      </c>
      <c r="CB52" s="77" t="s">
        <v>27</v>
      </c>
      <c r="CC52" s="76">
        <v>0</v>
      </c>
      <c r="CD52" s="76"/>
      <c r="CE52" s="76">
        <v>0</v>
      </c>
      <c r="CF52" s="76"/>
      <c r="CG52" s="76">
        <v>0</v>
      </c>
      <c r="CH52" s="76"/>
      <c r="CI52" s="76">
        <v>0</v>
      </c>
      <c r="CJ52" s="76"/>
      <c r="CK52" s="76">
        <v>0</v>
      </c>
      <c r="CL52" s="83">
        <f t="shared" si="23"/>
        <v>0</v>
      </c>
      <c r="CM52" s="82">
        <f t="shared" si="24"/>
        <v>0</v>
      </c>
      <c r="CN52" s="84"/>
      <c r="CO52" s="60"/>
      <c r="CP52" s="60"/>
      <c r="CQ52" s="60"/>
      <c r="CR52" s="60"/>
      <c r="CS52" s="60"/>
      <c r="CT52" s="60"/>
      <c r="CU52" s="60"/>
      <c r="CV52" s="85"/>
      <c r="CW52" s="86"/>
      <c r="CX52" s="87">
        <f t="shared" si="25"/>
        <v>0</v>
      </c>
      <c r="CY52" s="88">
        <f t="shared" si="26"/>
        <v>0</v>
      </c>
      <c r="CZ52" s="89" t="e">
        <f>SUMIF(Склад!#REF!,E52,Склад!#REF!)</f>
        <v>#REF!</v>
      </c>
    </row>
    <row r="53" spans="1:104" s="79" customFormat="1" ht="72.2" customHeight="1" thickBot="1" x14ac:dyDescent="0.3">
      <c r="A53" s="60">
        <v>50</v>
      </c>
      <c r="B53" s="199" t="str">
        <f>VLOOKUP(C53,Склад!B:D,3,0)</f>
        <v>Шляпы</v>
      </c>
      <c r="C53" s="37" t="s">
        <v>233</v>
      </c>
      <c r="D53" s="151" t="str">
        <f t="shared" si="27"/>
        <v>271800666</v>
      </c>
      <c r="E53" s="36">
        <v>2718006</v>
      </c>
      <c r="F53" s="36">
        <v>66</v>
      </c>
      <c r="G53" s="154" t="s">
        <v>207</v>
      </c>
      <c r="H53" s="196" t="str">
        <f>IFERROR(VLOOKUP(VALUE(E53),Склад!#REF!,6,0),"-")</f>
        <v>-</v>
      </c>
      <c r="I53" s="61"/>
      <c r="J53" s="62" t="s">
        <v>221</v>
      </c>
      <c r="K53" s="62" t="s">
        <v>399</v>
      </c>
      <c r="L53" s="63" t="s">
        <v>49</v>
      </c>
      <c r="M53" s="64" t="s">
        <v>352</v>
      </c>
      <c r="N53" s="38" t="s">
        <v>354</v>
      </c>
      <c r="O53" s="38" t="s">
        <v>416</v>
      </c>
      <c r="P53" s="65">
        <v>88.1</v>
      </c>
      <c r="Q53" s="69">
        <v>229</v>
      </c>
      <c r="R53" s="66"/>
      <c r="S53" s="67"/>
      <c r="T53" s="68"/>
      <c r="U53" s="70"/>
      <c r="V53" s="71"/>
      <c r="W53" s="72"/>
      <c r="X53" s="73"/>
      <c r="Y53" s="71"/>
      <c r="Z53" s="72"/>
      <c r="AA53" s="74"/>
      <c r="AB53" s="75"/>
      <c r="AC53" s="71"/>
      <c r="AD53" s="72"/>
      <c r="AE53" s="76" t="str">
        <f t="shared" si="0"/>
        <v>-</v>
      </c>
      <c r="AF53" s="76" t="str">
        <f t="shared" si="1"/>
        <v/>
      </c>
      <c r="AG53" s="76" t="str">
        <f t="shared" si="2"/>
        <v>-</v>
      </c>
      <c r="AH53" s="76" t="str">
        <f t="shared" si="3"/>
        <v/>
      </c>
      <c r="AI53" s="76" t="str">
        <f t="shared" si="4"/>
        <v>-</v>
      </c>
      <c r="AJ53" s="76" t="str">
        <f t="shared" si="5"/>
        <v/>
      </c>
      <c r="AK53" s="76" t="str">
        <f t="shared" si="6"/>
        <v>-</v>
      </c>
      <c r="AL53" s="76" t="str">
        <f t="shared" si="7"/>
        <v/>
      </c>
      <c r="AM53" s="76" t="str">
        <f t="shared" si="8"/>
        <v>-</v>
      </c>
      <c r="AN53" s="76" t="str">
        <f t="shared" si="9"/>
        <v/>
      </c>
      <c r="AO53" s="77">
        <f t="shared" si="10"/>
        <v>0</v>
      </c>
      <c r="AP53" s="78" t="str">
        <f t="shared" si="11"/>
        <v/>
      </c>
      <c r="AR53" s="77" t="s">
        <v>27</v>
      </c>
      <c r="AS53" s="76" t="e">
        <f t="shared" si="32"/>
        <v>#VALUE!</v>
      </c>
      <c r="AT53" s="76"/>
      <c r="AU53" s="76" t="e">
        <f t="shared" si="33"/>
        <v>#VALUE!</v>
      </c>
      <c r="AV53" s="76"/>
      <c r="AW53" s="76" t="e">
        <f t="shared" si="34"/>
        <v>#VALUE!</v>
      </c>
      <c r="AX53" s="76"/>
      <c r="AY53" s="76" t="e">
        <f t="shared" si="35"/>
        <v>#VALUE!</v>
      </c>
      <c r="AZ53" s="76"/>
      <c r="BA53" s="76" t="e">
        <f t="shared" si="36"/>
        <v>#VALUE!</v>
      </c>
      <c r="BB53" s="77" t="e">
        <f t="shared" si="17"/>
        <v>#VALUE!</v>
      </c>
      <c r="BC53" s="78" t="e">
        <f t="shared" si="18"/>
        <v>#VALUE!</v>
      </c>
      <c r="BD53" s="77" t="s">
        <v>27</v>
      </c>
      <c r="BE53" s="76">
        <v>0</v>
      </c>
      <c r="BF53" s="76"/>
      <c r="BG53" s="76">
        <v>0</v>
      </c>
      <c r="BH53" s="76"/>
      <c r="BI53" s="76">
        <v>0</v>
      </c>
      <c r="BJ53" s="76"/>
      <c r="BK53" s="76">
        <v>0</v>
      </c>
      <c r="BL53" s="76"/>
      <c r="BM53" s="76">
        <v>0</v>
      </c>
      <c r="BN53" s="80">
        <f t="shared" si="19"/>
        <v>0</v>
      </c>
      <c r="BO53" s="81">
        <f t="shared" si="20"/>
        <v>0</v>
      </c>
      <c r="BP53" s="77" t="s">
        <v>27</v>
      </c>
      <c r="BQ53" s="76">
        <v>0</v>
      </c>
      <c r="BR53" s="76"/>
      <c r="BS53" s="76">
        <v>0</v>
      </c>
      <c r="BT53" s="76"/>
      <c r="BU53" s="76">
        <v>0</v>
      </c>
      <c r="BV53" s="76"/>
      <c r="BW53" s="76">
        <v>0</v>
      </c>
      <c r="BX53" s="76"/>
      <c r="BY53" s="76">
        <v>0</v>
      </c>
      <c r="BZ53" s="80">
        <f t="shared" si="21"/>
        <v>0</v>
      </c>
      <c r="CA53" s="82">
        <f t="shared" si="22"/>
        <v>0</v>
      </c>
      <c r="CB53" s="77" t="s">
        <v>27</v>
      </c>
      <c r="CC53" s="76">
        <v>0</v>
      </c>
      <c r="CD53" s="76"/>
      <c r="CE53" s="76">
        <v>0</v>
      </c>
      <c r="CF53" s="76"/>
      <c r="CG53" s="76">
        <v>0</v>
      </c>
      <c r="CH53" s="76"/>
      <c r="CI53" s="76">
        <v>0</v>
      </c>
      <c r="CJ53" s="76"/>
      <c r="CK53" s="76">
        <v>0</v>
      </c>
      <c r="CL53" s="83">
        <f t="shared" si="23"/>
        <v>0</v>
      </c>
      <c r="CM53" s="82">
        <f t="shared" si="24"/>
        <v>0</v>
      </c>
      <c r="CN53" s="84"/>
      <c r="CO53" s="60"/>
      <c r="CP53" s="60"/>
      <c r="CQ53" s="60"/>
      <c r="CR53" s="60"/>
      <c r="CS53" s="60"/>
      <c r="CT53" s="60"/>
      <c r="CU53" s="60"/>
      <c r="CV53" s="85"/>
      <c r="CW53" s="86"/>
      <c r="CX53" s="87">
        <f t="shared" si="25"/>
        <v>0</v>
      </c>
      <c r="CY53" s="88">
        <f t="shared" si="26"/>
        <v>0</v>
      </c>
      <c r="CZ53" s="89" t="e">
        <f>SUMIF(Склад!#REF!,E53,Склад!#REF!)</f>
        <v>#REF!</v>
      </c>
    </row>
    <row r="54" spans="1:104" s="79" customFormat="1" ht="59.85" customHeight="1" thickBot="1" x14ac:dyDescent="0.3">
      <c r="A54" s="60">
        <v>51</v>
      </c>
      <c r="B54" s="199" t="str">
        <f>VLOOKUP(C54,Склад!B:D,3,0)</f>
        <v>Шляпы</v>
      </c>
      <c r="C54" s="37" t="s">
        <v>233</v>
      </c>
      <c r="D54" s="151" t="str">
        <f t="shared" si="27"/>
        <v>279800273</v>
      </c>
      <c r="E54" s="36">
        <v>2798002</v>
      </c>
      <c r="F54" s="36">
        <v>73</v>
      </c>
      <c r="G54" s="154" t="s">
        <v>207</v>
      </c>
      <c r="H54" s="196" t="str">
        <f>IFERROR(VLOOKUP(VALUE(E54),Склад!#REF!,6,0),"-")</f>
        <v>-</v>
      </c>
      <c r="I54" s="61"/>
      <c r="J54" s="62" t="s">
        <v>221</v>
      </c>
      <c r="K54" s="62" t="s">
        <v>399</v>
      </c>
      <c r="L54" s="63" t="s">
        <v>49</v>
      </c>
      <c r="M54" s="64" t="s">
        <v>352</v>
      </c>
      <c r="N54" s="38" t="s">
        <v>354</v>
      </c>
      <c r="O54" s="38" t="s">
        <v>416</v>
      </c>
      <c r="P54" s="65">
        <v>95.8</v>
      </c>
      <c r="Q54" s="69">
        <v>249</v>
      </c>
      <c r="R54" s="66"/>
      <c r="S54" s="67"/>
      <c r="T54" s="68"/>
      <c r="U54" s="70"/>
      <c r="V54" s="71"/>
      <c r="W54" s="72"/>
      <c r="X54" s="73"/>
      <c r="Y54" s="71"/>
      <c r="Z54" s="72"/>
      <c r="AA54" s="74"/>
      <c r="AB54" s="75"/>
      <c r="AC54" s="71"/>
      <c r="AD54" s="72"/>
      <c r="AE54" s="76" t="str">
        <f t="shared" si="0"/>
        <v>-</v>
      </c>
      <c r="AF54" s="76" t="str">
        <f t="shared" si="1"/>
        <v/>
      </c>
      <c r="AG54" s="76" t="str">
        <f t="shared" si="2"/>
        <v>-</v>
      </c>
      <c r="AH54" s="76" t="str">
        <f t="shared" si="3"/>
        <v/>
      </c>
      <c r="AI54" s="76" t="str">
        <f t="shared" si="4"/>
        <v>-</v>
      </c>
      <c r="AJ54" s="76" t="str">
        <f t="shared" si="5"/>
        <v/>
      </c>
      <c r="AK54" s="76" t="str">
        <f t="shared" si="6"/>
        <v>-</v>
      </c>
      <c r="AL54" s="76" t="str">
        <f t="shared" si="7"/>
        <v/>
      </c>
      <c r="AM54" s="76" t="str">
        <f t="shared" si="8"/>
        <v>-</v>
      </c>
      <c r="AN54" s="76" t="str">
        <f t="shared" si="9"/>
        <v/>
      </c>
      <c r="AO54" s="77">
        <f t="shared" si="10"/>
        <v>0</v>
      </c>
      <c r="AP54" s="78" t="str">
        <f t="shared" si="11"/>
        <v/>
      </c>
      <c r="AR54" s="77" t="s">
        <v>27</v>
      </c>
      <c r="AS54" s="76" t="e">
        <f t="shared" si="32"/>
        <v>#VALUE!</v>
      </c>
      <c r="AT54" s="76"/>
      <c r="AU54" s="76" t="e">
        <f t="shared" si="33"/>
        <v>#VALUE!</v>
      </c>
      <c r="AV54" s="76"/>
      <c r="AW54" s="76" t="e">
        <f t="shared" si="34"/>
        <v>#VALUE!</v>
      </c>
      <c r="AX54" s="76"/>
      <c r="AY54" s="76" t="e">
        <f t="shared" si="35"/>
        <v>#VALUE!</v>
      </c>
      <c r="AZ54" s="76"/>
      <c r="BA54" s="76" t="e">
        <f t="shared" si="36"/>
        <v>#VALUE!</v>
      </c>
      <c r="BB54" s="77" t="e">
        <f t="shared" si="17"/>
        <v>#VALUE!</v>
      </c>
      <c r="BC54" s="78" t="e">
        <f t="shared" si="18"/>
        <v>#VALUE!</v>
      </c>
      <c r="BD54" s="77" t="s">
        <v>27</v>
      </c>
      <c r="BE54" s="76">
        <v>0</v>
      </c>
      <c r="BF54" s="76"/>
      <c r="BG54" s="76">
        <v>0</v>
      </c>
      <c r="BH54" s="76"/>
      <c r="BI54" s="76">
        <v>0</v>
      </c>
      <c r="BJ54" s="76"/>
      <c r="BK54" s="76">
        <v>0</v>
      </c>
      <c r="BL54" s="76"/>
      <c r="BM54" s="76">
        <v>0</v>
      </c>
      <c r="BN54" s="80">
        <f t="shared" si="19"/>
        <v>0</v>
      </c>
      <c r="BO54" s="81">
        <f t="shared" si="20"/>
        <v>0</v>
      </c>
      <c r="BP54" s="77" t="s">
        <v>27</v>
      </c>
      <c r="BQ54" s="76">
        <v>0</v>
      </c>
      <c r="BR54" s="76"/>
      <c r="BS54" s="76">
        <v>0</v>
      </c>
      <c r="BT54" s="76"/>
      <c r="BU54" s="76">
        <v>0</v>
      </c>
      <c r="BV54" s="76"/>
      <c r="BW54" s="76">
        <v>0</v>
      </c>
      <c r="BX54" s="76"/>
      <c r="BY54" s="76">
        <v>0</v>
      </c>
      <c r="BZ54" s="80">
        <f t="shared" si="21"/>
        <v>0</v>
      </c>
      <c r="CA54" s="82">
        <f t="shared" si="22"/>
        <v>0</v>
      </c>
      <c r="CB54" s="77" t="s">
        <v>27</v>
      </c>
      <c r="CC54" s="76">
        <v>0</v>
      </c>
      <c r="CD54" s="76"/>
      <c r="CE54" s="76">
        <v>0</v>
      </c>
      <c r="CF54" s="76"/>
      <c r="CG54" s="76">
        <v>0</v>
      </c>
      <c r="CH54" s="76"/>
      <c r="CI54" s="76">
        <v>0</v>
      </c>
      <c r="CJ54" s="76"/>
      <c r="CK54" s="76">
        <v>0</v>
      </c>
      <c r="CL54" s="83">
        <f t="shared" si="23"/>
        <v>0</v>
      </c>
      <c r="CM54" s="82">
        <f t="shared" si="24"/>
        <v>0</v>
      </c>
      <c r="CN54" s="84"/>
      <c r="CO54" s="60"/>
      <c r="CP54" s="60"/>
      <c r="CQ54" s="60"/>
      <c r="CR54" s="60"/>
      <c r="CS54" s="60"/>
      <c r="CT54" s="60"/>
      <c r="CU54" s="60"/>
      <c r="CV54" s="85"/>
      <c r="CW54" s="86"/>
      <c r="CX54" s="87">
        <f t="shared" si="25"/>
        <v>0</v>
      </c>
      <c r="CY54" s="88">
        <f t="shared" si="26"/>
        <v>0</v>
      </c>
      <c r="CZ54" s="89" t="e">
        <f>SUMIF(Склад!#REF!,E54,Склад!#REF!)</f>
        <v>#REF!</v>
      </c>
    </row>
    <row r="55" spans="1:104" s="79" customFormat="1" ht="84.4" customHeight="1" thickBot="1" x14ac:dyDescent="0.3">
      <c r="A55" s="60">
        <v>52</v>
      </c>
      <c r="B55" s="199" t="str">
        <f>VLOOKUP(C55,Склад!B:D,3,0)</f>
        <v>Шляпы</v>
      </c>
      <c r="C55" s="37" t="s">
        <v>166</v>
      </c>
      <c r="D55" s="151" t="str">
        <f t="shared" si="27"/>
        <v>35180011</v>
      </c>
      <c r="E55" s="36">
        <v>3518001</v>
      </c>
      <c r="F55" s="36">
        <v>1</v>
      </c>
      <c r="G55" s="154" t="s">
        <v>207</v>
      </c>
      <c r="H55" s="196" t="str">
        <f>IFERROR(VLOOKUP(VALUE(E55),Склад!#REF!,6,0),"-")</f>
        <v>-</v>
      </c>
      <c r="I55" s="90"/>
      <c r="J55" s="106" t="s">
        <v>221</v>
      </c>
      <c r="K55" s="62" t="s">
        <v>399</v>
      </c>
      <c r="L55" s="63" t="s">
        <v>49</v>
      </c>
      <c r="M55" s="64" t="s">
        <v>353</v>
      </c>
      <c r="N55" s="38" t="s">
        <v>354</v>
      </c>
      <c r="O55" s="38" t="s">
        <v>416</v>
      </c>
      <c r="P55" s="65">
        <v>107.3</v>
      </c>
      <c r="Q55" s="69">
        <v>199</v>
      </c>
      <c r="R55" s="66"/>
      <c r="S55" s="67"/>
      <c r="T55" s="68"/>
      <c r="U55" s="70"/>
      <c r="V55" s="71"/>
      <c r="W55" s="72"/>
      <c r="X55" s="73"/>
      <c r="Y55" s="71"/>
      <c r="Z55" s="72"/>
      <c r="AA55" s="74"/>
      <c r="AB55" s="75"/>
      <c r="AC55" s="71"/>
      <c r="AD55" s="72"/>
      <c r="AE55" s="76" t="str">
        <f t="shared" si="0"/>
        <v>-</v>
      </c>
      <c r="AF55" s="76" t="str">
        <f t="shared" si="1"/>
        <v/>
      </c>
      <c r="AG55" s="76" t="str">
        <f t="shared" si="2"/>
        <v>-</v>
      </c>
      <c r="AH55" s="76" t="str">
        <f t="shared" si="3"/>
        <v/>
      </c>
      <c r="AI55" s="76" t="str">
        <f t="shared" si="4"/>
        <v>-</v>
      </c>
      <c r="AJ55" s="76" t="str">
        <f t="shared" si="5"/>
        <v/>
      </c>
      <c r="AK55" s="76" t="str">
        <f t="shared" si="6"/>
        <v>-</v>
      </c>
      <c r="AL55" s="76" t="str">
        <f t="shared" si="7"/>
        <v/>
      </c>
      <c r="AM55" s="76" t="str">
        <f t="shared" si="8"/>
        <v>-</v>
      </c>
      <c r="AN55" s="76" t="str">
        <f t="shared" si="9"/>
        <v/>
      </c>
      <c r="AO55" s="77">
        <f t="shared" si="10"/>
        <v>0</v>
      </c>
      <c r="AP55" s="78" t="str">
        <f t="shared" si="11"/>
        <v/>
      </c>
      <c r="AR55" s="77" t="s">
        <v>27</v>
      </c>
      <c r="AS55" s="76" t="e">
        <f t="shared" si="32"/>
        <v>#VALUE!</v>
      </c>
      <c r="AT55" s="76"/>
      <c r="AU55" s="76" t="e">
        <f t="shared" si="33"/>
        <v>#VALUE!</v>
      </c>
      <c r="AV55" s="76"/>
      <c r="AW55" s="76" t="e">
        <f t="shared" si="34"/>
        <v>#VALUE!</v>
      </c>
      <c r="AX55" s="76"/>
      <c r="AY55" s="76" t="e">
        <f t="shared" si="35"/>
        <v>#VALUE!</v>
      </c>
      <c r="AZ55" s="76"/>
      <c r="BA55" s="76" t="e">
        <f t="shared" si="36"/>
        <v>#VALUE!</v>
      </c>
      <c r="BB55" s="77" t="e">
        <f t="shared" si="17"/>
        <v>#VALUE!</v>
      </c>
      <c r="BC55" s="78" t="e">
        <f t="shared" si="18"/>
        <v>#VALUE!</v>
      </c>
      <c r="BD55" s="77" t="s">
        <v>27</v>
      </c>
      <c r="BE55" s="76">
        <v>0</v>
      </c>
      <c r="BF55" s="76"/>
      <c r="BG55" s="76">
        <v>0</v>
      </c>
      <c r="BH55" s="76"/>
      <c r="BI55" s="76">
        <v>0</v>
      </c>
      <c r="BJ55" s="76"/>
      <c r="BK55" s="76">
        <v>0</v>
      </c>
      <c r="BL55" s="76"/>
      <c r="BM55" s="76">
        <v>0</v>
      </c>
      <c r="BN55" s="80">
        <f t="shared" si="19"/>
        <v>0</v>
      </c>
      <c r="BO55" s="81">
        <f t="shared" si="20"/>
        <v>0</v>
      </c>
      <c r="BP55" s="77" t="s">
        <v>27</v>
      </c>
      <c r="BQ55" s="76">
        <v>0</v>
      </c>
      <c r="BR55" s="76"/>
      <c r="BS55" s="76">
        <v>0</v>
      </c>
      <c r="BT55" s="76"/>
      <c r="BU55" s="76">
        <v>0</v>
      </c>
      <c r="BV55" s="76"/>
      <c r="BW55" s="76">
        <v>0</v>
      </c>
      <c r="BX55" s="76"/>
      <c r="BY55" s="76">
        <v>0</v>
      </c>
      <c r="BZ55" s="80">
        <f t="shared" si="21"/>
        <v>0</v>
      </c>
      <c r="CA55" s="82">
        <f t="shared" si="22"/>
        <v>0</v>
      </c>
      <c r="CB55" s="77" t="s">
        <v>27</v>
      </c>
      <c r="CC55" s="76">
        <v>0</v>
      </c>
      <c r="CD55" s="76"/>
      <c r="CE55" s="76">
        <v>0</v>
      </c>
      <c r="CF55" s="76"/>
      <c r="CG55" s="76">
        <v>0</v>
      </c>
      <c r="CH55" s="76"/>
      <c r="CI55" s="76">
        <v>0</v>
      </c>
      <c r="CJ55" s="76"/>
      <c r="CK55" s="76">
        <v>0</v>
      </c>
      <c r="CL55" s="83">
        <f t="shared" si="23"/>
        <v>0</v>
      </c>
      <c r="CM55" s="82">
        <f t="shared" si="24"/>
        <v>0</v>
      </c>
      <c r="CN55" s="84"/>
      <c r="CO55" s="60"/>
      <c r="CP55" s="60"/>
      <c r="CQ55" s="60"/>
      <c r="CR55" s="60"/>
      <c r="CS55" s="60"/>
      <c r="CT55" s="60"/>
      <c r="CU55" s="60"/>
      <c r="CV55" s="85"/>
      <c r="CW55" s="86"/>
      <c r="CX55" s="87">
        <f t="shared" si="25"/>
        <v>0</v>
      </c>
      <c r="CY55" s="88">
        <f t="shared" si="26"/>
        <v>0</v>
      </c>
      <c r="CZ55" s="89" t="e">
        <f>SUMIF(Склад!#REF!,E55,Склад!#REF!)</f>
        <v>#REF!</v>
      </c>
    </row>
    <row r="56" spans="1:104" s="79" customFormat="1" ht="84.4" customHeight="1" thickBot="1" x14ac:dyDescent="0.3">
      <c r="A56" s="60">
        <v>53</v>
      </c>
      <c r="B56" s="199" t="str">
        <f>VLOOKUP(C56,Склад!B:D,3,0)</f>
        <v>Шляпы</v>
      </c>
      <c r="C56" s="37" t="s">
        <v>166</v>
      </c>
      <c r="D56" s="151" t="str">
        <f t="shared" si="27"/>
        <v>351800110</v>
      </c>
      <c r="E56" s="36">
        <v>3518001</v>
      </c>
      <c r="F56" s="36">
        <v>10</v>
      </c>
      <c r="G56" s="154" t="s">
        <v>207</v>
      </c>
      <c r="H56" s="196" t="str">
        <f>IFERROR(VLOOKUP(VALUE(E56),Склад!#REF!,6,0),"-")</f>
        <v>-</v>
      </c>
      <c r="I56" s="61"/>
      <c r="J56" s="62" t="s">
        <v>221</v>
      </c>
      <c r="K56" s="62" t="s">
        <v>399</v>
      </c>
      <c r="L56" s="63" t="s">
        <v>49</v>
      </c>
      <c r="M56" s="64" t="s">
        <v>353</v>
      </c>
      <c r="N56" s="38" t="s">
        <v>354</v>
      </c>
      <c r="O56" s="38" t="s">
        <v>416</v>
      </c>
      <c r="P56" s="65">
        <v>107.3</v>
      </c>
      <c r="Q56" s="69">
        <v>199</v>
      </c>
      <c r="R56" s="66"/>
      <c r="S56" s="67"/>
      <c r="T56" s="68"/>
      <c r="U56" s="70"/>
      <c r="V56" s="71"/>
      <c r="W56" s="72"/>
      <c r="X56" s="73"/>
      <c r="Y56" s="71"/>
      <c r="Z56" s="72"/>
      <c r="AA56" s="74"/>
      <c r="AB56" s="75"/>
      <c r="AC56" s="71"/>
      <c r="AD56" s="72"/>
      <c r="AE56" s="76" t="str">
        <f t="shared" si="0"/>
        <v>-</v>
      </c>
      <c r="AF56" s="76" t="str">
        <f t="shared" si="1"/>
        <v/>
      </c>
      <c r="AG56" s="76" t="str">
        <f t="shared" si="2"/>
        <v>-</v>
      </c>
      <c r="AH56" s="76" t="str">
        <f t="shared" si="3"/>
        <v/>
      </c>
      <c r="AI56" s="76" t="str">
        <f t="shared" si="4"/>
        <v>-</v>
      </c>
      <c r="AJ56" s="76" t="str">
        <f t="shared" si="5"/>
        <v/>
      </c>
      <c r="AK56" s="76" t="str">
        <f t="shared" si="6"/>
        <v>-</v>
      </c>
      <c r="AL56" s="76" t="str">
        <f t="shared" si="7"/>
        <v/>
      </c>
      <c r="AM56" s="76" t="str">
        <f t="shared" si="8"/>
        <v>-</v>
      </c>
      <c r="AN56" s="76" t="str">
        <f t="shared" si="9"/>
        <v/>
      </c>
      <c r="AO56" s="77">
        <f t="shared" si="10"/>
        <v>0</v>
      </c>
      <c r="AP56" s="78" t="str">
        <f t="shared" si="11"/>
        <v/>
      </c>
      <c r="AR56" s="77" t="s">
        <v>27</v>
      </c>
      <c r="AS56" s="76" t="e">
        <f t="shared" si="32"/>
        <v>#VALUE!</v>
      </c>
      <c r="AT56" s="76"/>
      <c r="AU56" s="76" t="e">
        <f t="shared" si="33"/>
        <v>#VALUE!</v>
      </c>
      <c r="AV56" s="76"/>
      <c r="AW56" s="76" t="e">
        <f t="shared" si="34"/>
        <v>#VALUE!</v>
      </c>
      <c r="AX56" s="76"/>
      <c r="AY56" s="76" t="e">
        <f t="shared" si="35"/>
        <v>#VALUE!</v>
      </c>
      <c r="AZ56" s="76"/>
      <c r="BA56" s="76" t="e">
        <f t="shared" si="36"/>
        <v>#VALUE!</v>
      </c>
      <c r="BB56" s="77" t="e">
        <f t="shared" si="17"/>
        <v>#VALUE!</v>
      </c>
      <c r="BC56" s="78" t="e">
        <f t="shared" si="18"/>
        <v>#VALUE!</v>
      </c>
      <c r="BD56" s="77" t="s">
        <v>27</v>
      </c>
      <c r="BE56" s="76">
        <v>0</v>
      </c>
      <c r="BF56" s="76"/>
      <c r="BG56" s="76">
        <v>0</v>
      </c>
      <c r="BH56" s="76"/>
      <c r="BI56" s="76">
        <v>0</v>
      </c>
      <c r="BJ56" s="76"/>
      <c r="BK56" s="76">
        <v>0</v>
      </c>
      <c r="BL56" s="76"/>
      <c r="BM56" s="76">
        <v>0</v>
      </c>
      <c r="BN56" s="80">
        <f t="shared" si="19"/>
        <v>0</v>
      </c>
      <c r="BO56" s="81">
        <f t="shared" si="20"/>
        <v>0</v>
      </c>
      <c r="BP56" s="77" t="s">
        <v>27</v>
      </c>
      <c r="BQ56" s="76">
        <v>0</v>
      </c>
      <c r="BR56" s="76"/>
      <c r="BS56" s="76">
        <v>0</v>
      </c>
      <c r="BT56" s="76"/>
      <c r="BU56" s="76">
        <v>0</v>
      </c>
      <c r="BV56" s="76"/>
      <c r="BW56" s="76">
        <v>0</v>
      </c>
      <c r="BX56" s="76"/>
      <c r="BY56" s="76">
        <v>0</v>
      </c>
      <c r="BZ56" s="80">
        <f t="shared" si="21"/>
        <v>0</v>
      </c>
      <c r="CA56" s="82">
        <f t="shared" si="22"/>
        <v>0</v>
      </c>
      <c r="CB56" s="77" t="s">
        <v>27</v>
      </c>
      <c r="CC56" s="76">
        <v>0</v>
      </c>
      <c r="CD56" s="76"/>
      <c r="CE56" s="76">
        <v>0</v>
      </c>
      <c r="CF56" s="76"/>
      <c r="CG56" s="76">
        <v>0</v>
      </c>
      <c r="CH56" s="76"/>
      <c r="CI56" s="76">
        <v>0</v>
      </c>
      <c r="CJ56" s="76"/>
      <c r="CK56" s="76">
        <v>0</v>
      </c>
      <c r="CL56" s="83">
        <f t="shared" si="23"/>
        <v>0</v>
      </c>
      <c r="CM56" s="82">
        <f t="shared" si="24"/>
        <v>0</v>
      </c>
      <c r="CN56" s="84"/>
      <c r="CO56" s="60"/>
      <c r="CP56" s="60"/>
      <c r="CQ56" s="60"/>
      <c r="CR56" s="60"/>
      <c r="CS56" s="60"/>
      <c r="CT56" s="60"/>
      <c r="CU56" s="60"/>
      <c r="CV56" s="85"/>
      <c r="CW56" s="86"/>
      <c r="CX56" s="87">
        <f t="shared" si="25"/>
        <v>0</v>
      </c>
      <c r="CY56" s="88">
        <f t="shared" si="26"/>
        <v>0</v>
      </c>
      <c r="CZ56" s="89" t="e">
        <f>SUMIF(Склад!#REF!,E56,Склад!#REF!)</f>
        <v>#REF!</v>
      </c>
    </row>
    <row r="57" spans="1:104" s="79" customFormat="1" ht="79.150000000000006" customHeight="1" thickBot="1" x14ac:dyDescent="0.3">
      <c r="A57" s="60">
        <v>54</v>
      </c>
      <c r="B57" s="199" t="e">
        <f>VLOOKUP(C57,Склад!B:D,3,0)</f>
        <v>#N/A</v>
      </c>
      <c r="C57" s="60" t="s">
        <v>234</v>
      </c>
      <c r="D57" s="151" t="str">
        <f t="shared" si="27"/>
        <v>319820371</v>
      </c>
      <c r="E57" s="36">
        <v>3198203</v>
      </c>
      <c r="F57" s="36">
        <v>71</v>
      </c>
      <c r="G57" s="154" t="s">
        <v>201</v>
      </c>
      <c r="H57" s="196" t="str">
        <f>IFERROR(VLOOKUP(VALUE(E57),Склад!#REF!,6,0),"-")</f>
        <v>-</v>
      </c>
      <c r="I57" s="61"/>
      <c r="J57" s="62" t="s">
        <v>221</v>
      </c>
      <c r="K57" s="62" t="s">
        <v>399</v>
      </c>
      <c r="L57" s="63" t="s">
        <v>362</v>
      </c>
      <c r="M57" s="64" t="s">
        <v>354</v>
      </c>
      <c r="N57" s="38" t="s">
        <v>354</v>
      </c>
      <c r="O57" s="38" t="s">
        <v>416</v>
      </c>
      <c r="P57" s="65">
        <v>191.9</v>
      </c>
      <c r="Q57" s="69">
        <v>399</v>
      </c>
      <c r="R57" s="66"/>
      <c r="S57" s="67"/>
      <c r="T57" s="68"/>
      <c r="U57" s="70"/>
      <c r="V57" s="71"/>
      <c r="W57" s="72"/>
      <c r="X57" s="73"/>
      <c r="Y57" s="71"/>
      <c r="Z57" s="72"/>
      <c r="AA57" s="74"/>
      <c r="AB57" s="75"/>
      <c r="AC57" s="71"/>
      <c r="AD57" s="72"/>
      <c r="AE57" s="76" t="str">
        <f t="shared" si="0"/>
        <v>-</v>
      </c>
      <c r="AF57" s="76" t="str">
        <f t="shared" si="1"/>
        <v/>
      </c>
      <c r="AG57" s="76" t="str">
        <f t="shared" si="2"/>
        <v/>
      </c>
      <c r="AH57" s="76" t="str">
        <f t="shared" si="3"/>
        <v/>
      </c>
      <c r="AI57" s="76" t="str">
        <f t="shared" si="4"/>
        <v/>
      </c>
      <c r="AJ57" s="76" t="str">
        <f t="shared" si="5"/>
        <v/>
      </c>
      <c r="AK57" s="76" t="str">
        <f t="shared" si="6"/>
        <v/>
      </c>
      <c r="AL57" s="76" t="str">
        <f t="shared" si="7"/>
        <v/>
      </c>
      <c r="AM57" s="76" t="str">
        <f t="shared" si="8"/>
        <v/>
      </c>
      <c r="AN57" s="76" t="str">
        <f t="shared" si="9"/>
        <v>-</v>
      </c>
      <c r="AO57" s="77">
        <f t="shared" si="10"/>
        <v>0</v>
      </c>
      <c r="AP57" s="78" t="str">
        <f t="shared" si="11"/>
        <v/>
      </c>
      <c r="AR57" s="77" t="s">
        <v>27</v>
      </c>
      <c r="AS57" s="76" t="e">
        <f t="shared" si="32"/>
        <v>#VALUE!</v>
      </c>
      <c r="AT57" s="76"/>
      <c r="AU57" s="76" t="e">
        <f t="shared" si="33"/>
        <v>#VALUE!</v>
      </c>
      <c r="AV57" s="76"/>
      <c r="AW57" s="76" t="e">
        <f t="shared" si="34"/>
        <v>#VALUE!</v>
      </c>
      <c r="AX57" s="76"/>
      <c r="AY57" s="76" t="e">
        <f t="shared" si="35"/>
        <v>#VALUE!</v>
      </c>
      <c r="AZ57" s="76"/>
      <c r="BA57" s="76" t="e">
        <f t="shared" si="36"/>
        <v>#VALUE!</v>
      </c>
      <c r="BB57" s="77" t="e">
        <f t="shared" si="17"/>
        <v>#VALUE!</v>
      </c>
      <c r="BC57" s="78" t="e">
        <f t="shared" si="18"/>
        <v>#VALUE!</v>
      </c>
      <c r="BD57" s="77" t="s">
        <v>27</v>
      </c>
      <c r="BE57" s="76">
        <v>0</v>
      </c>
      <c r="BF57" s="76"/>
      <c r="BG57" s="76">
        <v>0</v>
      </c>
      <c r="BH57" s="76"/>
      <c r="BI57" s="76">
        <v>0</v>
      </c>
      <c r="BJ57" s="76"/>
      <c r="BK57" s="76">
        <v>0</v>
      </c>
      <c r="BL57" s="76"/>
      <c r="BM57" s="76">
        <v>0</v>
      </c>
      <c r="BN57" s="80">
        <f t="shared" si="19"/>
        <v>0</v>
      </c>
      <c r="BO57" s="81">
        <f t="shared" si="20"/>
        <v>0</v>
      </c>
      <c r="BP57" s="77" t="s">
        <v>27</v>
      </c>
      <c r="BQ57" s="76">
        <v>0</v>
      </c>
      <c r="BR57" s="76"/>
      <c r="BS57" s="76">
        <v>0</v>
      </c>
      <c r="BT57" s="76"/>
      <c r="BU57" s="76">
        <v>0</v>
      </c>
      <c r="BV57" s="76"/>
      <c r="BW57" s="76">
        <v>0</v>
      </c>
      <c r="BX57" s="76"/>
      <c r="BY57" s="76">
        <v>0</v>
      </c>
      <c r="BZ57" s="80">
        <f t="shared" si="21"/>
        <v>0</v>
      </c>
      <c r="CA57" s="82">
        <f t="shared" si="22"/>
        <v>0</v>
      </c>
      <c r="CB57" s="77" t="s">
        <v>27</v>
      </c>
      <c r="CC57" s="76">
        <v>0</v>
      </c>
      <c r="CD57" s="76"/>
      <c r="CE57" s="76">
        <v>0</v>
      </c>
      <c r="CF57" s="76"/>
      <c r="CG57" s="76">
        <v>0</v>
      </c>
      <c r="CH57" s="76"/>
      <c r="CI57" s="76">
        <v>0</v>
      </c>
      <c r="CJ57" s="76"/>
      <c r="CK57" s="76">
        <v>0</v>
      </c>
      <c r="CL57" s="83">
        <f t="shared" si="23"/>
        <v>0</v>
      </c>
      <c r="CM57" s="82">
        <f t="shared" si="24"/>
        <v>0</v>
      </c>
      <c r="CN57" s="84"/>
      <c r="CO57" s="60"/>
      <c r="CP57" s="60"/>
      <c r="CQ57" s="60"/>
      <c r="CR57" s="60"/>
      <c r="CS57" s="60"/>
      <c r="CT57" s="60"/>
      <c r="CU57" s="60"/>
      <c r="CV57" s="85"/>
      <c r="CW57" s="86"/>
      <c r="CX57" s="87">
        <f t="shared" si="25"/>
        <v>0</v>
      </c>
      <c r="CY57" s="88">
        <f t="shared" si="26"/>
        <v>0</v>
      </c>
      <c r="CZ57" s="89" t="e">
        <f>SUMIF(Склад!#REF!,E57,Склад!#REF!)</f>
        <v>#REF!</v>
      </c>
    </row>
    <row r="58" spans="1:104" s="79" customFormat="1" ht="93.95" customHeight="1" thickBot="1" x14ac:dyDescent="0.3">
      <c r="A58" s="60">
        <v>55</v>
      </c>
      <c r="B58" s="199" t="e">
        <f>VLOOKUP(C58,Склад!B:D,3,0)</f>
        <v>#N/A</v>
      </c>
      <c r="C58" s="60" t="s">
        <v>235</v>
      </c>
      <c r="D58" s="151" t="str">
        <f t="shared" si="27"/>
        <v>31982061</v>
      </c>
      <c r="E58" s="36">
        <v>3198206</v>
      </c>
      <c r="F58" s="36">
        <v>1</v>
      </c>
      <c r="G58" s="154" t="s">
        <v>209</v>
      </c>
      <c r="H58" s="196" t="str">
        <f>IFERROR(VLOOKUP(VALUE(E58),Склад!#REF!,6,0),"-")</f>
        <v>-</v>
      </c>
      <c r="I58" s="61"/>
      <c r="J58" s="62" t="s">
        <v>221</v>
      </c>
      <c r="K58" s="62" t="s">
        <v>399</v>
      </c>
      <c r="L58" s="63" t="s">
        <v>362</v>
      </c>
      <c r="M58" s="64" t="s">
        <v>354</v>
      </c>
      <c r="N58" s="38" t="s">
        <v>354</v>
      </c>
      <c r="O58" s="38" t="s">
        <v>416</v>
      </c>
      <c r="P58" s="65">
        <v>153.5</v>
      </c>
      <c r="Q58" s="69">
        <v>299</v>
      </c>
      <c r="R58" s="66"/>
      <c r="S58" s="67"/>
      <c r="T58" s="68"/>
      <c r="U58" s="70"/>
      <c r="V58" s="71"/>
      <c r="W58" s="72"/>
      <c r="X58" s="73"/>
      <c r="Y58" s="71"/>
      <c r="Z58" s="72"/>
      <c r="AA58" s="74"/>
      <c r="AB58" s="75"/>
      <c r="AC58" s="71"/>
      <c r="AD58" s="72"/>
      <c r="AE58" s="76" t="str">
        <f t="shared" si="0"/>
        <v>-</v>
      </c>
      <c r="AF58" s="76" t="str">
        <f t="shared" si="1"/>
        <v/>
      </c>
      <c r="AG58" s="76" t="str">
        <f t="shared" si="2"/>
        <v/>
      </c>
      <c r="AH58" s="76" t="str">
        <f t="shared" si="3"/>
        <v/>
      </c>
      <c r="AI58" s="76" t="str">
        <f t="shared" si="4"/>
        <v/>
      </c>
      <c r="AJ58" s="76" t="str">
        <f t="shared" si="5"/>
        <v/>
      </c>
      <c r="AK58" s="76" t="str">
        <f t="shared" si="6"/>
        <v/>
      </c>
      <c r="AL58" s="76" t="str">
        <f t="shared" si="7"/>
        <v/>
      </c>
      <c r="AM58" s="76" t="str">
        <f t="shared" si="8"/>
        <v/>
      </c>
      <c r="AN58" s="76" t="str">
        <f t="shared" si="9"/>
        <v>-</v>
      </c>
      <c r="AO58" s="77">
        <f t="shared" si="10"/>
        <v>0</v>
      </c>
      <c r="AP58" s="78" t="str">
        <f t="shared" si="11"/>
        <v/>
      </c>
      <c r="AR58" s="77" t="s">
        <v>27</v>
      </c>
      <c r="AS58" s="76" t="e">
        <f t="shared" si="32"/>
        <v>#VALUE!</v>
      </c>
      <c r="AT58" s="76"/>
      <c r="AU58" s="76" t="e">
        <f t="shared" si="33"/>
        <v>#VALUE!</v>
      </c>
      <c r="AV58" s="76"/>
      <c r="AW58" s="76" t="e">
        <f t="shared" si="34"/>
        <v>#VALUE!</v>
      </c>
      <c r="AX58" s="76"/>
      <c r="AY58" s="76" t="e">
        <f t="shared" si="35"/>
        <v>#VALUE!</v>
      </c>
      <c r="AZ58" s="76"/>
      <c r="BA58" s="76"/>
      <c r="BB58" s="77" t="e">
        <f t="shared" si="17"/>
        <v>#VALUE!</v>
      </c>
      <c r="BC58" s="78" t="e">
        <f t="shared" si="18"/>
        <v>#VALUE!</v>
      </c>
      <c r="BD58" s="77" t="s">
        <v>27</v>
      </c>
      <c r="BE58" s="76">
        <v>0</v>
      </c>
      <c r="BF58" s="76"/>
      <c r="BG58" s="76">
        <v>0</v>
      </c>
      <c r="BH58" s="76"/>
      <c r="BI58" s="76">
        <v>0</v>
      </c>
      <c r="BJ58" s="76"/>
      <c r="BK58" s="76">
        <v>0</v>
      </c>
      <c r="BL58" s="76"/>
      <c r="BM58" s="76" t="s">
        <v>27</v>
      </c>
      <c r="BN58" s="80">
        <f t="shared" si="19"/>
        <v>0</v>
      </c>
      <c r="BO58" s="81">
        <f t="shared" si="20"/>
        <v>0</v>
      </c>
      <c r="BP58" s="77" t="s">
        <v>27</v>
      </c>
      <c r="BQ58" s="76">
        <v>0</v>
      </c>
      <c r="BR58" s="76"/>
      <c r="BS58" s="76">
        <v>0</v>
      </c>
      <c r="BT58" s="76"/>
      <c r="BU58" s="76">
        <v>0</v>
      </c>
      <c r="BV58" s="76"/>
      <c r="BW58" s="76">
        <v>0</v>
      </c>
      <c r="BX58" s="76"/>
      <c r="BY58" s="76" t="s">
        <v>27</v>
      </c>
      <c r="BZ58" s="80">
        <f t="shared" si="21"/>
        <v>0</v>
      </c>
      <c r="CA58" s="82">
        <f t="shared" si="22"/>
        <v>0</v>
      </c>
      <c r="CB58" s="77" t="s">
        <v>27</v>
      </c>
      <c r="CC58" s="76">
        <v>0</v>
      </c>
      <c r="CD58" s="76"/>
      <c r="CE58" s="76">
        <v>0</v>
      </c>
      <c r="CF58" s="76"/>
      <c r="CG58" s="76">
        <v>0</v>
      </c>
      <c r="CH58" s="76"/>
      <c r="CI58" s="76">
        <v>0</v>
      </c>
      <c r="CJ58" s="76"/>
      <c r="CK58" s="76" t="s">
        <v>27</v>
      </c>
      <c r="CL58" s="83">
        <f t="shared" si="23"/>
        <v>0</v>
      </c>
      <c r="CM58" s="82">
        <f t="shared" si="24"/>
        <v>0</v>
      </c>
      <c r="CN58" s="84"/>
      <c r="CO58" s="60"/>
      <c r="CP58" s="60"/>
      <c r="CQ58" s="60"/>
      <c r="CR58" s="60"/>
      <c r="CS58" s="60"/>
      <c r="CT58" s="60"/>
      <c r="CU58" s="60"/>
      <c r="CV58" s="85"/>
      <c r="CW58" s="86"/>
      <c r="CX58" s="87">
        <f t="shared" si="25"/>
        <v>0</v>
      </c>
      <c r="CY58" s="88">
        <f t="shared" si="26"/>
        <v>0</v>
      </c>
      <c r="CZ58" s="89" t="e">
        <f>SUMIF(Склад!#REF!,E58,Склад!#REF!)</f>
        <v>#REF!</v>
      </c>
    </row>
    <row r="59" spans="1:104" s="79" customFormat="1" ht="82.5" customHeight="1" thickBot="1" x14ac:dyDescent="0.3">
      <c r="A59" s="60">
        <v>56</v>
      </c>
      <c r="B59" s="199" t="e">
        <f>VLOOKUP(C59,Склад!B:D,3,0)</f>
        <v>#N/A</v>
      </c>
      <c r="C59" s="60" t="s">
        <v>235</v>
      </c>
      <c r="D59" s="151" t="str">
        <f t="shared" si="27"/>
        <v>319820677</v>
      </c>
      <c r="E59" s="36">
        <v>3198206</v>
      </c>
      <c r="F59" s="36">
        <v>77</v>
      </c>
      <c r="G59" s="154" t="s">
        <v>209</v>
      </c>
      <c r="H59" s="196" t="str">
        <f>IFERROR(VLOOKUP(VALUE(E59),Склад!#REF!,6,0),"-")</f>
        <v>-</v>
      </c>
      <c r="I59" s="61"/>
      <c r="J59" s="62" t="s">
        <v>221</v>
      </c>
      <c r="K59" s="62" t="s">
        <v>399</v>
      </c>
      <c r="L59" s="63" t="s">
        <v>362</v>
      </c>
      <c r="M59" s="64" t="s">
        <v>354</v>
      </c>
      <c r="N59" s="38" t="s">
        <v>354</v>
      </c>
      <c r="O59" s="38" t="s">
        <v>416</v>
      </c>
      <c r="P59" s="65">
        <v>153.5</v>
      </c>
      <c r="Q59" s="69">
        <v>299</v>
      </c>
      <c r="R59" s="66"/>
      <c r="S59" s="67"/>
      <c r="T59" s="68"/>
      <c r="U59" s="70"/>
      <c r="V59" s="71"/>
      <c r="W59" s="72"/>
      <c r="X59" s="73"/>
      <c r="Y59" s="71"/>
      <c r="Z59" s="72"/>
      <c r="AA59" s="74"/>
      <c r="AB59" s="75"/>
      <c r="AC59" s="71"/>
      <c r="AD59" s="72"/>
      <c r="AE59" s="76" t="str">
        <f t="shared" si="0"/>
        <v>-</v>
      </c>
      <c r="AF59" s="76" t="str">
        <f t="shared" si="1"/>
        <v/>
      </c>
      <c r="AG59" s="76" t="str">
        <f t="shared" si="2"/>
        <v/>
      </c>
      <c r="AH59" s="76" t="str">
        <f t="shared" si="3"/>
        <v/>
      </c>
      <c r="AI59" s="76" t="str">
        <f t="shared" si="4"/>
        <v/>
      </c>
      <c r="AJ59" s="76" t="str">
        <f t="shared" si="5"/>
        <v/>
      </c>
      <c r="AK59" s="76" t="str">
        <f t="shared" si="6"/>
        <v/>
      </c>
      <c r="AL59" s="76" t="str">
        <f t="shared" si="7"/>
        <v/>
      </c>
      <c r="AM59" s="76" t="str">
        <f t="shared" si="8"/>
        <v/>
      </c>
      <c r="AN59" s="76" t="str">
        <f t="shared" si="9"/>
        <v>-</v>
      </c>
      <c r="AO59" s="77">
        <f t="shared" si="10"/>
        <v>0</v>
      </c>
      <c r="AP59" s="78" t="str">
        <f t="shared" si="11"/>
        <v/>
      </c>
      <c r="AR59" s="77" t="s">
        <v>27</v>
      </c>
      <c r="AS59" s="76" t="e">
        <f t="shared" si="32"/>
        <v>#VALUE!</v>
      </c>
      <c r="AT59" s="76"/>
      <c r="AU59" s="76" t="e">
        <f t="shared" si="33"/>
        <v>#VALUE!</v>
      </c>
      <c r="AV59" s="76"/>
      <c r="AW59" s="76" t="e">
        <f t="shared" si="34"/>
        <v>#VALUE!</v>
      </c>
      <c r="AX59" s="76"/>
      <c r="AY59" s="76" t="e">
        <f t="shared" si="35"/>
        <v>#VALUE!</v>
      </c>
      <c r="AZ59" s="76"/>
      <c r="BA59" s="76" t="e">
        <f t="shared" ref="BA59:BA84" si="37">CW59+AN59-BM59-BY59-CK59</f>
        <v>#VALUE!</v>
      </c>
      <c r="BB59" s="77" t="e">
        <f t="shared" si="17"/>
        <v>#VALUE!</v>
      </c>
      <c r="BC59" s="78" t="e">
        <f t="shared" si="18"/>
        <v>#VALUE!</v>
      </c>
      <c r="BD59" s="77" t="s">
        <v>27</v>
      </c>
      <c r="BE59" s="76">
        <v>0</v>
      </c>
      <c r="BF59" s="76"/>
      <c r="BG59" s="76">
        <v>0</v>
      </c>
      <c r="BH59" s="76"/>
      <c r="BI59" s="76">
        <v>0</v>
      </c>
      <c r="BJ59" s="76"/>
      <c r="BK59" s="76">
        <v>0</v>
      </c>
      <c r="BL59" s="76"/>
      <c r="BM59" s="76">
        <v>0</v>
      </c>
      <c r="BN59" s="80">
        <f t="shared" si="19"/>
        <v>0</v>
      </c>
      <c r="BO59" s="81">
        <f t="shared" si="20"/>
        <v>0</v>
      </c>
      <c r="BP59" s="77" t="s">
        <v>27</v>
      </c>
      <c r="BQ59" s="76">
        <v>0</v>
      </c>
      <c r="BR59" s="76"/>
      <c r="BS59" s="76">
        <v>0</v>
      </c>
      <c r="BT59" s="76"/>
      <c r="BU59" s="76">
        <v>0</v>
      </c>
      <c r="BV59" s="76"/>
      <c r="BW59" s="76">
        <v>0</v>
      </c>
      <c r="BX59" s="76"/>
      <c r="BY59" s="76">
        <v>0</v>
      </c>
      <c r="BZ59" s="80">
        <f t="shared" si="21"/>
        <v>0</v>
      </c>
      <c r="CA59" s="82">
        <f t="shared" si="22"/>
        <v>0</v>
      </c>
      <c r="CB59" s="77" t="s">
        <v>27</v>
      </c>
      <c r="CC59" s="76">
        <v>0</v>
      </c>
      <c r="CD59" s="76"/>
      <c r="CE59" s="76">
        <v>0</v>
      </c>
      <c r="CF59" s="76"/>
      <c r="CG59" s="76">
        <v>0</v>
      </c>
      <c r="CH59" s="76"/>
      <c r="CI59" s="76">
        <v>0</v>
      </c>
      <c r="CJ59" s="76"/>
      <c r="CK59" s="76">
        <v>0</v>
      </c>
      <c r="CL59" s="83">
        <f t="shared" si="23"/>
        <v>0</v>
      </c>
      <c r="CM59" s="82">
        <f t="shared" si="24"/>
        <v>0</v>
      </c>
      <c r="CN59" s="84"/>
      <c r="CO59" s="60"/>
      <c r="CP59" s="60"/>
      <c r="CQ59" s="60"/>
      <c r="CR59" s="60"/>
      <c r="CS59" s="60"/>
      <c r="CT59" s="60"/>
      <c r="CU59" s="60"/>
      <c r="CV59" s="85"/>
      <c r="CW59" s="86"/>
      <c r="CX59" s="87">
        <f t="shared" si="25"/>
        <v>0</v>
      </c>
      <c r="CY59" s="88">
        <f t="shared" si="26"/>
        <v>0</v>
      </c>
      <c r="CZ59" s="89" t="e">
        <f>SUMIF(Склад!#REF!,E59,Склад!#REF!)</f>
        <v>#REF!</v>
      </c>
    </row>
    <row r="60" spans="1:104" s="79" customFormat="1" ht="93.95" customHeight="1" thickBot="1" x14ac:dyDescent="0.3">
      <c r="A60" s="60">
        <v>57</v>
      </c>
      <c r="B60" s="199" t="str">
        <f>VLOOKUP(C60,Склад!B:D,3,0)</f>
        <v>Шляпы</v>
      </c>
      <c r="C60" s="60" t="s">
        <v>37</v>
      </c>
      <c r="D60" s="151" t="str">
        <f t="shared" si="27"/>
        <v>27981011</v>
      </c>
      <c r="E60" s="36">
        <v>2798101</v>
      </c>
      <c r="F60" s="36">
        <v>1</v>
      </c>
      <c r="G60" s="154" t="s">
        <v>208</v>
      </c>
      <c r="H60" s="196" t="str">
        <f>IFERROR(VLOOKUP(VALUE(E60),Склад!#REF!,6,0),"-")</f>
        <v>-</v>
      </c>
      <c r="I60" s="61"/>
      <c r="J60" s="62" t="s">
        <v>33</v>
      </c>
      <c r="K60" s="62" t="s">
        <v>33</v>
      </c>
      <c r="L60" s="63" t="s">
        <v>49</v>
      </c>
      <c r="M60" s="64" t="s">
        <v>57</v>
      </c>
      <c r="N60" s="38" t="s">
        <v>354</v>
      </c>
      <c r="O60" s="38" t="s">
        <v>416</v>
      </c>
      <c r="P60" s="65">
        <v>49.6</v>
      </c>
      <c r="Q60" s="69">
        <v>109</v>
      </c>
      <c r="R60" s="66"/>
      <c r="S60" s="67"/>
      <c r="T60" s="68"/>
      <c r="U60" s="70"/>
      <c r="V60" s="71"/>
      <c r="W60" s="72"/>
      <c r="X60" s="73"/>
      <c r="Y60" s="71"/>
      <c r="Z60" s="72"/>
      <c r="AA60" s="74"/>
      <c r="AB60" s="75"/>
      <c r="AC60" s="71"/>
      <c r="AD60" s="72"/>
      <c r="AE60" s="76" t="str">
        <f t="shared" si="0"/>
        <v>-</v>
      </c>
      <c r="AF60" s="76" t="str">
        <f t="shared" si="1"/>
        <v/>
      </c>
      <c r="AG60" s="76" t="str">
        <f t="shared" si="2"/>
        <v>-</v>
      </c>
      <c r="AH60" s="76" t="str">
        <f t="shared" si="3"/>
        <v/>
      </c>
      <c r="AI60" s="76" t="str">
        <f t="shared" si="4"/>
        <v>-</v>
      </c>
      <c r="AJ60" s="76" t="str">
        <f t="shared" si="5"/>
        <v/>
      </c>
      <c r="AK60" s="76" t="str">
        <f t="shared" si="6"/>
        <v>-</v>
      </c>
      <c r="AL60" s="76" t="str">
        <f t="shared" si="7"/>
        <v/>
      </c>
      <c r="AM60" s="76" t="str">
        <f t="shared" si="8"/>
        <v>-</v>
      </c>
      <c r="AN60" s="76" t="str">
        <f t="shared" si="9"/>
        <v>-</v>
      </c>
      <c r="AO60" s="77">
        <f t="shared" si="10"/>
        <v>0</v>
      </c>
      <c r="AP60" s="78" t="str">
        <f t="shared" si="11"/>
        <v/>
      </c>
      <c r="AR60" s="77" t="s">
        <v>27</v>
      </c>
      <c r="AS60" s="76" t="e">
        <f t="shared" si="32"/>
        <v>#VALUE!</v>
      </c>
      <c r="AT60" s="76"/>
      <c r="AU60" s="76" t="e">
        <f t="shared" si="33"/>
        <v>#VALUE!</v>
      </c>
      <c r="AV60" s="76"/>
      <c r="AW60" s="76" t="e">
        <f t="shared" si="34"/>
        <v>#VALUE!</v>
      </c>
      <c r="AX60" s="76"/>
      <c r="AY60" s="76" t="e">
        <f t="shared" si="35"/>
        <v>#VALUE!</v>
      </c>
      <c r="AZ60" s="76"/>
      <c r="BA60" s="76" t="e">
        <f t="shared" si="37"/>
        <v>#VALUE!</v>
      </c>
      <c r="BB60" s="77" t="e">
        <f t="shared" si="17"/>
        <v>#VALUE!</v>
      </c>
      <c r="BC60" s="78" t="e">
        <f t="shared" si="18"/>
        <v>#VALUE!</v>
      </c>
      <c r="BD60" s="77" t="s">
        <v>27</v>
      </c>
      <c r="BE60" s="76">
        <v>0</v>
      </c>
      <c r="BF60" s="76"/>
      <c r="BG60" s="76">
        <v>0</v>
      </c>
      <c r="BH60" s="76"/>
      <c r="BI60" s="76">
        <v>0</v>
      </c>
      <c r="BJ60" s="76"/>
      <c r="BK60" s="76">
        <v>0</v>
      </c>
      <c r="BL60" s="76"/>
      <c r="BM60" s="76">
        <v>0</v>
      </c>
      <c r="BN60" s="80">
        <f t="shared" si="19"/>
        <v>0</v>
      </c>
      <c r="BO60" s="81">
        <f t="shared" si="20"/>
        <v>0</v>
      </c>
      <c r="BP60" s="77" t="s">
        <v>27</v>
      </c>
      <c r="BQ60" s="76">
        <v>0</v>
      </c>
      <c r="BR60" s="76"/>
      <c r="BS60" s="76">
        <v>0</v>
      </c>
      <c r="BT60" s="76"/>
      <c r="BU60" s="76">
        <v>0</v>
      </c>
      <c r="BV60" s="76"/>
      <c r="BW60" s="76">
        <v>0</v>
      </c>
      <c r="BX60" s="76"/>
      <c r="BY60" s="76">
        <v>0</v>
      </c>
      <c r="BZ60" s="80">
        <f t="shared" si="21"/>
        <v>0</v>
      </c>
      <c r="CA60" s="82">
        <f t="shared" si="22"/>
        <v>0</v>
      </c>
      <c r="CB60" s="77" t="s">
        <v>27</v>
      </c>
      <c r="CC60" s="76">
        <v>0</v>
      </c>
      <c r="CD60" s="76"/>
      <c r="CE60" s="76">
        <v>0</v>
      </c>
      <c r="CF60" s="76"/>
      <c r="CG60" s="76">
        <v>0</v>
      </c>
      <c r="CH60" s="76"/>
      <c r="CI60" s="76">
        <v>0</v>
      </c>
      <c r="CJ60" s="76"/>
      <c r="CK60" s="76">
        <v>0</v>
      </c>
      <c r="CL60" s="83">
        <f t="shared" si="23"/>
        <v>0</v>
      </c>
      <c r="CM60" s="82">
        <f t="shared" si="24"/>
        <v>0</v>
      </c>
      <c r="CN60" s="84"/>
      <c r="CO60" s="60"/>
      <c r="CP60" s="60"/>
      <c r="CQ60" s="60"/>
      <c r="CR60" s="60"/>
      <c r="CS60" s="60"/>
      <c r="CT60" s="60"/>
      <c r="CU60" s="60"/>
      <c r="CV60" s="85"/>
      <c r="CW60" s="86"/>
      <c r="CX60" s="87">
        <f t="shared" si="25"/>
        <v>0</v>
      </c>
      <c r="CY60" s="88">
        <f t="shared" si="26"/>
        <v>0</v>
      </c>
      <c r="CZ60" s="89" t="e">
        <f>SUMIF(Склад!#REF!,E60,Склад!#REF!)</f>
        <v>#REF!</v>
      </c>
    </row>
    <row r="61" spans="1:104" s="79" customFormat="1" ht="93.95" customHeight="1" thickBot="1" x14ac:dyDescent="0.3">
      <c r="A61" s="60">
        <v>58</v>
      </c>
      <c r="B61" s="199" t="str">
        <f>VLOOKUP(C61,Склад!B:D,3,0)</f>
        <v>Шляпы</v>
      </c>
      <c r="C61" s="60" t="s">
        <v>37</v>
      </c>
      <c r="D61" s="151" t="str">
        <f t="shared" si="27"/>
        <v>279810167</v>
      </c>
      <c r="E61" s="36">
        <v>2798101</v>
      </c>
      <c r="F61" s="36">
        <v>67</v>
      </c>
      <c r="G61" s="154" t="s">
        <v>208</v>
      </c>
      <c r="H61" s="196" t="str">
        <f>IFERROR(VLOOKUP(VALUE(E61),Склад!#REF!,6,0),"-")</f>
        <v>-</v>
      </c>
      <c r="I61" s="61"/>
      <c r="J61" s="62" t="s">
        <v>33</v>
      </c>
      <c r="K61" s="62" t="s">
        <v>33</v>
      </c>
      <c r="L61" s="63" t="s">
        <v>49</v>
      </c>
      <c r="M61" s="64" t="s">
        <v>57</v>
      </c>
      <c r="N61" s="38" t="s">
        <v>354</v>
      </c>
      <c r="O61" s="38" t="s">
        <v>416</v>
      </c>
      <c r="P61" s="65">
        <v>49.6</v>
      </c>
      <c r="Q61" s="69">
        <v>109</v>
      </c>
      <c r="R61" s="66"/>
      <c r="S61" s="67"/>
      <c r="T61" s="68"/>
      <c r="U61" s="70"/>
      <c r="V61" s="71"/>
      <c r="W61" s="72"/>
      <c r="X61" s="73"/>
      <c r="Y61" s="71"/>
      <c r="Z61" s="72"/>
      <c r="AA61" s="74"/>
      <c r="AB61" s="75"/>
      <c r="AC61" s="71"/>
      <c r="AD61" s="72"/>
      <c r="AE61" s="76" t="str">
        <f t="shared" si="0"/>
        <v>-</v>
      </c>
      <c r="AF61" s="76" t="str">
        <f t="shared" si="1"/>
        <v/>
      </c>
      <c r="AG61" s="76" t="str">
        <f t="shared" si="2"/>
        <v>-</v>
      </c>
      <c r="AH61" s="76" t="str">
        <f t="shared" si="3"/>
        <v/>
      </c>
      <c r="AI61" s="76" t="str">
        <f t="shared" si="4"/>
        <v>-</v>
      </c>
      <c r="AJ61" s="76" t="str">
        <f t="shared" si="5"/>
        <v/>
      </c>
      <c r="AK61" s="76" t="str">
        <f t="shared" si="6"/>
        <v>-</v>
      </c>
      <c r="AL61" s="76" t="str">
        <f t="shared" si="7"/>
        <v/>
      </c>
      <c r="AM61" s="76" t="str">
        <f t="shared" si="8"/>
        <v>-</v>
      </c>
      <c r="AN61" s="76" t="str">
        <f t="shared" si="9"/>
        <v>-</v>
      </c>
      <c r="AO61" s="77">
        <f t="shared" si="10"/>
        <v>0</v>
      </c>
      <c r="AP61" s="78" t="str">
        <f t="shared" si="11"/>
        <v/>
      </c>
      <c r="AR61" s="77" t="s">
        <v>27</v>
      </c>
      <c r="AS61" s="76" t="e">
        <f t="shared" si="32"/>
        <v>#VALUE!</v>
      </c>
      <c r="AT61" s="76"/>
      <c r="AU61" s="76" t="e">
        <f t="shared" si="33"/>
        <v>#VALUE!</v>
      </c>
      <c r="AV61" s="76"/>
      <c r="AW61" s="76" t="e">
        <f t="shared" si="34"/>
        <v>#VALUE!</v>
      </c>
      <c r="AX61" s="76"/>
      <c r="AY61" s="76" t="e">
        <f t="shared" si="35"/>
        <v>#VALUE!</v>
      </c>
      <c r="AZ61" s="76"/>
      <c r="BA61" s="76" t="e">
        <f t="shared" si="37"/>
        <v>#VALUE!</v>
      </c>
      <c r="BB61" s="77" t="e">
        <f t="shared" si="17"/>
        <v>#VALUE!</v>
      </c>
      <c r="BC61" s="78" t="e">
        <f t="shared" si="18"/>
        <v>#VALUE!</v>
      </c>
      <c r="BD61" s="77" t="s">
        <v>27</v>
      </c>
      <c r="BE61" s="76">
        <v>0</v>
      </c>
      <c r="BF61" s="76"/>
      <c r="BG61" s="76">
        <v>0</v>
      </c>
      <c r="BH61" s="76"/>
      <c r="BI61" s="76">
        <v>0</v>
      </c>
      <c r="BJ61" s="76"/>
      <c r="BK61" s="76">
        <v>0</v>
      </c>
      <c r="BL61" s="76"/>
      <c r="BM61" s="76">
        <v>0</v>
      </c>
      <c r="BN61" s="80">
        <f t="shared" si="19"/>
        <v>0</v>
      </c>
      <c r="BO61" s="81">
        <f t="shared" si="20"/>
        <v>0</v>
      </c>
      <c r="BP61" s="77" t="s">
        <v>27</v>
      </c>
      <c r="BQ61" s="76">
        <v>0</v>
      </c>
      <c r="BR61" s="76"/>
      <c r="BS61" s="76">
        <v>0</v>
      </c>
      <c r="BT61" s="76"/>
      <c r="BU61" s="76">
        <v>0</v>
      </c>
      <c r="BV61" s="76"/>
      <c r="BW61" s="76">
        <v>0</v>
      </c>
      <c r="BX61" s="76"/>
      <c r="BY61" s="76">
        <v>0</v>
      </c>
      <c r="BZ61" s="80">
        <f t="shared" si="21"/>
        <v>0</v>
      </c>
      <c r="CA61" s="82">
        <f t="shared" si="22"/>
        <v>0</v>
      </c>
      <c r="CB61" s="77" t="s">
        <v>27</v>
      </c>
      <c r="CC61" s="76">
        <v>0</v>
      </c>
      <c r="CD61" s="76"/>
      <c r="CE61" s="76">
        <v>0</v>
      </c>
      <c r="CF61" s="76"/>
      <c r="CG61" s="76">
        <v>0</v>
      </c>
      <c r="CH61" s="76"/>
      <c r="CI61" s="76">
        <v>0</v>
      </c>
      <c r="CJ61" s="76"/>
      <c r="CK61" s="76">
        <v>0</v>
      </c>
      <c r="CL61" s="83">
        <f t="shared" si="23"/>
        <v>0</v>
      </c>
      <c r="CM61" s="82">
        <f t="shared" si="24"/>
        <v>0</v>
      </c>
      <c r="CN61" s="84"/>
      <c r="CO61" s="60"/>
      <c r="CP61" s="60"/>
      <c r="CQ61" s="60"/>
      <c r="CR61" s="60"/>
      <c r="CS61" s="60"/>
      <c r="CT61" s="60"/>
      <c r="CU61" s="60"/>
      <c r="CV61" s="85"/>
      <c r="CW61" s="86"/>
      <c r="CX61" s="87">
        <f t="shared" si="25"/>
        <v>0</v>
      </c>
      <c r="CY61" s="88">
        <f t="shared" si="26"/>
        <v>0</v>
      </c>
      <c r="CZ61" s="89" t="e">
        <f>SUMIF(Склад!#REF!,E61,Склад!#REF!)</f>
        <v>#REF!</v>
      </c>
    </row>
    <row r="62" spans="1:104" s="79" customFormat="1" ht="68.650000000000006" customHeight="1" thickBot="1" x14ac:dyDescent="0.3">
      <c r="A62" s="60">
        <v>59</v>
      </c>
      <c r="B62" s="199" t="str">
        <f>VLOOKUP(C62,Склад!B:D,3,0)</f>
        <v>Шляпы</v>
      </c>
      <c r="C62" s="60" t="s">
        <v>37</v>
      </c>
      <c r="D62" s="151" t="str">
        <f t="shared" si="27"/>
        <v>27981031</v>
      </c>
      <c r="E62" s="36">
        <v>2798103</v>
      </c>
      <c r="F62" s="36">
        <v>1</v>
      </c>
      <c r="G62" s="154" t="s">
        <v>208</v>
      </c>
      <c r="H62" s="196" t="str">
        <f>IFERROR(VLOOKUP(VALUE(E62),Склад!#REF!,6,0),"-")</f>
        <v>-</v>
      </c>
      <c r="I62" s="61"/>
      <c r="J62" s="62" t="s">
        <v>33</v>
      </c>
      <c r="K62" s="62" t="s">
        <v>33</v>
      </c>
      <c r="L62" s="63" t="s">
        <v>49</v>
      </c>
      <c r="M62" s="64" t="s">
        <v>57</v>
      </c>
      <c r="N62" s="38" t="s">
        <v>354</v>
      </c>
      <c r="O62" s="38" t="s">
        <v>416</v>
      </c>
      <c r="P62" s="65">
        <v>57.3</v>
      </c>
      <c r="Q62" s="69">
        <v>149</v>
      </c>
      <c r="R62" s="66"/>
      <c r="S62" s="67"/>
      <c r="T62" s="68"/>
      <c r="U62" s="70"/>
      <c r="V62" s="71"/>
      <c r="W62" s="72"/>
      <c r="X62" s="73"/>
      <c r="Y62" s="71"/>
      <c r="Z62" s="72"/>
      <c r="AA62" s="74"/>
      <c r="AB62" s="75"/>
      <c r="AC62" s="71"/>
      <c r="AD62" s="72"/>
      <c r="AE62" s="76" t="str">
        <f t="shared" si="0"/>
        <v>-</v>
      </c>
      <c r="AF62" s="76" t="str">
        <f t="shared" si="1"/>
        <v/>
      </c>
      <c r="AG62" s="76" t="str">
        <f t="shared" si="2"/>
        <v>-</v>
      </c>
      <c r="AH62" s="76" t="str">
        <f t="shared" si="3"/>
        <v/>
      </c>
      <c r="AI62" s="76" t="str">
        <f t="shared" si="4"/>
        <v>-</v>
      </c>
      <c r="AJ62" s="76" t="str">
        <f t="shared" si="5"/>
        <v/>
      </c>
      <c r="AK62" s="76" t="str">
        <f t="shared" si="6"/>
        <v>-</v>
      </c>
      <c r="AL62" s="76" t="str">
        <f t="shared" si="7"/>
        <v/>
      </c>
      <c r="AM62" s="76" t="str">
        <f t="shared" si="8"/>
        <v>-</v>
      </c>
      <c r="AN62" s="76" t="str">
        <f t="shared" si="9"/>
        <v>-</v>
      </c>
      <c r="AO62" s="77">
        <f t="shared" si="10"/>
        <v>0</v>
      </c>
      <c r="AP62" s="78" t="str">
        <f t="shared" si="11"/>
        <v/>
      </c>
      <c r="AR62" s="77" t="s">
        <v>27</v>
      </c>
      <c r="AS62" s="76" t="e">
        <f t="shared" si="32"/>
        <v>#VALUE!</v>
      </c>
      <c r="AT62" s="76"/>
      <c r="AU62" s="76" t="e">
        <f t="shared" si="33"/>
        <v>#VALUE!</v>
      </c>
      <c r="AV62" s="76"/>
      <c r="AW62" s="76" t="e">
        <f t="shared" si="34"/>
        <v>#VALUE!</v>
      </c>
      <c r="AX62" s="76"/>
      <c r="AY62" s="76" t="e">
        <f t="shared" si="35"/>
        <v>#VALUE!</v>
      </c>
      <c r="AZ62" s="76"/>
      <c r="BA62" s="76" t="e">
        <f t="shared" si="37"/>
        <v>#VALUE!</v>
      </c>
      <c r="BB62" s="77" t="e">
        <f t="shared" si="17"/>
        <v>#VALUE!</v>
      </c>
      <c r="BC62" s="78" t="e">
        <f t="shared" si="18"/>
        <v>#VALUE!</v>
      </c>
      <c r="BD62" s="77" t="s">
        <v>27</v>
      </c>
      <c r="BE62" s="76">
        <v>0</v>
      </c>
      <c r="BF62" s="76"/>
      <c r="BG62" s="76">
        <v>0</v>
      </c>
      <c r="BH62" s="76"/>
      <c r="BI62" s="76">
        <v>0</v>
      </c>
      <c r="BJ62" s="76"/>
      <c r="BK62" s="76">
        <v>0</v>
      </c>
      <c r="BL62" s="76"/>
      <c r="BM62" s="76">
        <v>0</v>
      </c>
      <c r="BN62" s="80">
        <f t="shared" si="19"/>
        <v>0</v>
      </c>
      <c r="BO62" s="81">
        <f t="shared" si="20"/>
        <v>0</v>
      </c>
      <c r="BP62" s="77" t="s">
        <v>27</v>
      </c>
      <c r="BQ62" s="76">
        <v>0</v>
      </c>
      <c r="BR62" s="76"/>
      <c r="BS62" s="76">
        <v>0</v>
      </c>
      <c r="BT62" s="76"/>
      <c r="BU62" s="76">
        <v>0</v>
      </c>
      <c r="BV62" s="76"/>
      <c r="BW62" s="76">
        <v>0</v>
      </c>
      <c r="BX62" s="76"/>
      <c r="BY62" s="76">
        <v>0</v>
      </c>
      <c r="BZ62" s="80">
        <f t="shared" si="21"/>
        <v>0</v>
      </c>
      <c r="CA62" s="82">
        <f t="shared" si="22"/>
        <v>0</v>
      </c>
      <c r="CB62" s="77" t="s">
        <v>27</v>
      </c>
      <c r="CC62" s="76">
        <v>0</v>
      </c>
      <c r="CD62" s="76"/>
      <c r="CE62" s="76">
        <v>0</v>
      </c>
      <c r="CF62" s="76"/>
      <c r="CG62" s="76">
        <v>0</v>
      </c>
      <c r="CH62" s="76"/>
      <c r="CI62" s="76">
        <v>0</v>
      </c>
      <c r="CJ62" s="76"/>
      <c r="CK62" s="76">
        <v>0</v>
      </c>
      <c r="CL62" s="83">
        <f t="shared" si="23"/>
        <v>0</v>
      </c>
      <c r="CM62" s="82">
        <f t="shared" si="24"/>
        <v>0</v>
      </c>
      <c r="CN62" s="84"/>
      <c r="CO62" s="60"/>
      <c r="CP62" s="60"/>
      <c r="CQ62" s="60"/>
      <c r="CR62" s="60"/>
      <c r="CS62" s="60"/>
      <c r="CT62" s="60"/>
      <c r="CU62" s="60"/>
      <c r="CV62" s="85"/>
      <c r="CW62" s="86"/>
      <c r="CX62" s="87">
        <f t="shared" si="25"/>
        <v>0</v>
      </c>
      <c r="CY62" s="88">
        <f t="shared" si="26"/>
        <v>0</v>
      </c>
      <c r="CZ62" s="89" t="e">
        <f>SUMIF(Склад!#REF!,E62,Склад!#REF!)</f>
        <v>#REF!</v>
      </c>
    </row>
    <row r="63" spans="1:104" s="79" customFormat="1" ht="59.85" customHeight="1" thickBot="1" x14ac:dyDescent="0.3">
      <c r="A63" s="60">
        <v>60</v>
      </c>
      <c r="B63" s="199" t="str">
        <f>VLOOKUP(C63,Склад!B:D,3,0)</f>
        <v>Шляпы</v>
      </c>
      <c r="C63" s="60" t="s">
        <v>37</v>
      </c>
      <c r="D63" s="151" t="str">
        <f t="shared" si="27"/>
        <v>279810376</v>
      </c>
      <c r="E63" s="36">
        <v>2798103</v>
      </c>
      <c r="F63" s="36">
        <v>76</v>
      </c>
      <c r="G63" s="154" t="s">
        <v>208</v>
      </c>
      <c r="H63" s="196" t="str">
        <f>IFERROR(VLOOKUP(VALUE(E63),Склад!#REF!,6,0),"-")</f>
        <v>-</v>
      </c>
      <c r="I63" s="61"/>
      <c r="J63" s="62" t="s">
        <v>33</v>
      </c>
      <c r="K63" s="62" t="s">
        <v>33</v>
      </c>
      <c r="L63" s="63" t="s">
        <v>49</v>
      </c>
      <c r="M63" s="64" t="s">
        <v>57</v>
      </c>
      <c r="N63" s="38" t="s">
        <v>354</v>
      </c>
      <c r="O63" s="38" t="s">
        <v>416</v>
      </c>
      <c r="P63" s="65">
        <v>57.3</v>
      </c>
      <c r="Q63" s="69">
        <v>149</v>
      </c>
      <c r="R63" s="66"/>
      <c r="S63" s="67"/>
      <c r="T63" s="68"/>
      <c r="U63" s="70"/>
      <c r="V63" s="71"/>
      <c r="W63" s="72"/>
      <c r="X63" s="73"/>
      <c r="Y63" s="71"/>
      <c r="Z63" s="72"/>
      <c r="AA63" s="74"/>
      <c r="AB63" s="75"/>
      <c r="AC63" s="71"/>
      <c r="AD63" s="72"/>
      <c r="AE63" s="76" t="str">
        <f t="shared" si="0"/>
        <v>-</v>
      </c>
      <c r="AF63" s="76" t="str">
        <f t="shared" si="1"/>
        <v/>
      </c>
      <c r="AG63" s="76" t="str">
        <f t="shared" si="2"/>
        <v>-</v>
      </c>
      <c r="AH63" s="76" t="str">
        <f t="shared" si="3"/>
        <v/>
      </c>
      <c r="AI63" s="76" t="str">
        <f t="shared" si="4"/>
        <v>-</v>
      </c>
      <c r="AJ63" s="76" t="str">
        <f t="shared" si="5"/>
        <v/>
      </c>
      <c r="AK63" s="76" t="str">
        <f t="shared" si="6"/>
        <v>-</v>
      </c>
      <c r="AL63" s="76" t="str">
        <f t="shared" si="7"/>
        <v/>
      </c>
      <c r="AM63" s="76" t="str">
        <f t="shared" si="8"/>
        <v>-</v>
      </c>
      <c r="AN63" s="76" t="str">
        <f t="shared" si="9"/>
        <v>-</v>
      </c>
      <c r="AO63" s="77">
        <f t="shared" si="10"/>
        <v>0</v>
      </c>
      <c r="AP63" s="78" t="str">
        <f t="shared" si="11"/>
        <v/>
      </c>
      <c r="AR63" s="77" t="s">
        <v>27</v>
      </c>
      <c r="AS63" s="76" t="e">
        <f t="shared" si="32"/>
        <v>#VALUE!</v>
      </c>
      <c r="AT63" s="76"/>
      <c r="AU63" s="76" t="e">
        <f t="shared" si="33"/>
        <v>#VALUE!</v>
      </c>
      <c r="AV63" s="76"/>
      <c r="AW63" s="76" t="e">
        <f t="shared" si="34"/>
        <v>#VALUE!</v>
      </c>
      <c r="AX63" s="76"/>
      <c r="AY63" s="76" t="e">
        <f t="shared" si="35"/>
        <v>#VALUE!</v>
      </c>
      <c r="AZ63" s="76"/>
      <c r="BA63" s="76" t="e">
        <f t="shared" si="37"/>
        <v>#VALUE!</v>
      </c>
      <c r="BB63" s="77" t="e">
        <f t="shared" si="17"/>
        <v>#VALUE!</v>
      </c>
      <c r="BC63" s="78" t="e">
        <f t="shared" si="18"/>
        <v>#VALUE!</v>
      </c>
      <c r="BD63" s="77" t="s">
        <v>27</v>
      </c>
      <c r="BE63" s="76">
        <v>0</v>
      </c>
      <c r="BF63" s="76"/>
      <c r="BG63" s="76">
        <v>0</v>
      </c>
      <c r="BH63" s="76"/>
      <c r="BI63" s="76">
        <v>0</v>
      </c>
      <c r="BJ63" s="76"/>
      <c r="BK63" s="76">
        <v>0</v>
      </c>
      <c r="BL63" s="76"/>
      <c r="BM63" s="76">
        <v>0</v>
      </c>
      <c r="BN63" s="80">
        <f t="shared" si="19"/>
        <v>0</v>
      </c>
      <c r="BO63" s="81">
        <f t="shared" si="20"/>
        <v>0</v>
      </c>
      <c r="BP63" s="77" t="s">
        <v>27</v>
      </c>
      <c r="BQ63" s="76">
        <v>0</v>
      </c>
      <c r="BR63" s="76"/>
      <c r="BS63" s="76">
        <v>0</v>
      </c>
      <c r="BT63" s="76"/>
      <c r="BU63" s="76">
        <v>0</v>
      </c>
      <c r="BV63" s="76"/>
      <c r="BW63" s="76">
        <v>0</v>
      </c>
      <c r="BX63" s="76"/>
      <c r="BY63" s="76">
        <v>0</v>
      </c>
      <c r="BZ63" s="80">
        <f t="shared" si="21"/>
        <v>0</v>
      </c>
      <c r="CA63" s="82">
        <f t="shared" si="22"/>
        <v>0</v>
      </c>
      <c r="CB63" s="77" t="s">
        <v>27</v>
      </c>
      <c r="CC63" s="76">
        <v>0</v>
      </c>
      <c r="CD63" s="76"/>
      <c r="CE63" s="76">
        <v>0</v>
      </c>
      <c r="CF63" s="76"/>
      <c r="CG63" s="76">
        <v>0</v>
      </c>
      <c r="CH63" s="76"/>
      <c r="CI63" s="76">
        <v>0</v>
      </c>
      <c r="CJ63" s="76"/>
      <c r="CK63" s="76">
        <v>0</v>
      </c>
      <c r="CL63" s="83">
        <f t="shared" si="23"/>
        <v>0</v>
      </c>
      <c r="CM63" s="82">
        <f t="shared" si="24"/>
        <v>0</v>
      </c>
      <c r="CN63" s="84"/>
      <c r="CO63" s="60"/>
      <c r="CP63" s="60"/>
      <c r="CQ63" s="60"/>
      <c r="CR63" s="60"/>
      <c r="CS63" s="60"/>
      <c r="CT63" s="60"/>
      <c r="CU63" s="60"/>
      <c r="CV63" s="85"/>
      <c r="CW63" s="86"/>
      <c r="CX63" s="87">
        <f t="shared" si="25"/>
        <v>0</v>
      </c>
      <c r="CY63" s="88">
        <f t="shared" si="26"/>
        <v>0</v>
      </c>
      <c r="CZ63" s="89" t="e">
        <f>SUMIF(Склад!#REF!,E63,Склад!#REF!)</f>
        <v>#REF!</v>
      </c>
    </row>
    <row r="64" spans="1:104" s="79" customFormat="1" ht="65.099999999999994" customHeight="1" thickBot="1" x14ac:dyDescent="0.3">
      <c r="A64" s="60">
        <v>61</v>
      </c>
      <c r="B64" s="199" t="str">
        <f>VLOOKUP(C64,Склад!B:D,3,0)</f>
        <v>Шляпы</v>
      </c>
      <c r="C64" s="60" t="s">
        <v>37</v>
      </c>
      <c r="D64" s="151" t="str">
        <f t="shared" si="27"/>
        <v>35981021</v>
      </c>
      <c r="E64" s="36">
        <v>3598102</v>
      </c>
      <c r="F64" s="36">
        <v>1</v>
      </c>
      <c r="G64" s="154" t="s">
        <v>208</v>
      </c>
      <c r="H64" s="196" t="str">
        <f>IFERROR(VLOOKUP(VALUE(E64),Склад!#REF!,6,0),"-")</f>
        <v>-</v>
      </c>
      <c r="I64" s="61"/>
      <c r="J64" s="62" t="s">
        <v>33</v>
      </c>
      <c r="K64" s="62" t="s">
        <v>33</v>
      </c>
      <c r="L64" s="63" t="s">
        <v>49</v>
      </c>
      <c r="M64" s="64" t="s">
        <v>57</v>
      </c>
      <c r="N64" s="38" t="s">
        <v>354</v>
      </c>
      <c r="O64" s="38" t="s">
        <v>416</v>
      </c>
      <c r="P64" s="65">
        <v>57.3</v>
      </c>
      <c r="Q64" s="69">
        <v>119</v>
      </c>
      <c r="R64" s="66"/>
      <c r="S64" s="67"/>
      <c r="T64" s="68"/>
      <c r="U64" s="70"/>
      <c r="V64" s="71"/>
      <c r="W64" s="72"/>
      <c r="X64" s="73"/>
      <c r="Y64" s="71"/>
      <c r="Z64" s="72"/>
      <c r="AA64" s="74"/>
      <c r="AB64" s="75"/>
      <c r="AC64" s="71"/>
      <c r="AD64" s="72"/>
      <c r="AE64" s="76" t="str">
        <f t="shared" si="0"/>
        <v>-</v>
      </c>
      <c r="AF64" s="76" t="str">
        <f t="shared" si="1"/>
        <v/>
      </c>
      <c r="AG64" s="76" t="str">
        <f t="shared" si="2"/>
        <v>-</v>
      </c>
      <c r="AH64" s="76" t="str">
        <f t="shared" si="3"/>
        <v/>
      </c>
      <c r="AI64" s="76" t="str">
        <f t="shared" si="4"/>
        <v>-</v>
      </c>
      <c r="AJ64" s="76" t="str">
        <f t="shared" si="5"/>
        <v/>
      </c>
      <c r="AK64" s="76" t="str">
        <f t="shared" si="6"/>
        <v>-</v>
      </c>
      <c r="AL64" s="76" t="str">
        <f t="shared" si="7"/>
        <v/>
      </c>
      <c r="AM64" s="76" t="str">
        <f t="shared" si="8"/>
        <v>-</v>
      </c>
      <c r="AN64" s="76" t="str">
        <f t="shared" si="9"/>
        <v>-</v>
      </c>
      <c r="AO64" s="77">
        <f t="shared" si="10"/>
        <v>0</v>
      </c>
      <c r="AP64" s="78" t="str">
        <f t="shared" si="11"/>
        <v/>
      </c>
      <c r="AR64" s="77" t="s">
        <v>27</v>
      </c>
      <c r="AS64" s="76" t="e">
        <f t="shared" si="32"/>
        <v>#VALUE!</v>
      </c>
      <c r="AT64" s="76"/>
      <c r="AU64" s="76" t="e">
        <f t="shared" si="33"/>
        <v>#VALUE!</v>
      </c>
      <c r="AV64" s="76"/>
      <c r="AW64" s="76" t="e">
        <f t="shared" si="34"/>
        <v>#VALUE!</v>
      </c>
      <c r="AX64" s="76"/>
      <c r="AY64" s="76" t="e">
        <f t="shared" si="35"/>
        <v>#VALUE!</v>
      </c>
      <c r="AZ64" s="76"/>
      <c r="BA64" s="76" t="e">
        <f t="shared" si="37"/>
        <v>#VALUE!</v>
      </c>
      <c r="BB64" s="77" t="e">
        <f t="shared" si="17"/>
        <v>#VALUE!</v>
      </c>
      <c r="BC64" s="78" t="e">
        <f t="shared" si="18"/>
        <v>#VALUE!</v>
      </c>
      <c r="BD64" s="77" t="s">
        <v>27</v>
      </c>
      <c r="BE64" s="76">
        <v>0</v>
      </c>
      <c r="BF64" s="76"/>
      <c r="BG64" s="76">
        <v>0</v>
      </c>
      <c r="BH64" s="76"/>
      <c r="BI64" s="76">
        <v>0</v>
      </c>
      <c r="BJ64" s="76"/>
      <c r="BK64" s="76">
        <v>0</v>
      </c>
      <c r="BL64" s="76"/>
      <c r="BM64" s="76">
        <v>0</v>
      </c>
      <c r="BN64" s="80">
        <f t="shared" si="19"/>
        <v>0</v>
      </c>
      <c r="BO64" s="81">
        <f t="shared" si="20"/>
        <v>0</v>
      </c>
      <c r="BP64" s="77" t="s">
        <v>27</v>
      </c>
      <c r="BQ64" s="76">
        <v>0</v>
      </c>
      <c r="BR64" s="76"/>
      <c r="BS64" s="76">
        <v>0</v>
      </c>
      <c r="BT64" s="76"/>
      <c r="BU64" s="76">
        <v>0</v>
      </c>
      <c r="BV64" s="76"/>
      <c r="BW64" s="76">
        <v>0</v>
      </c>
      <c r="BX64" s="76"/>
      <c r="BY64" s="76">
        <v>0</v>
      </c>
      <c r="BZ64" s="80">
        <f t="shared" si="21"/>
        <v>0</v>
      </c>
      <c r="CA64" s="82">
        <f t="shared" si="22"/>
        <v>0</v>
      </c>
      <c r="CB64" s="77" t="s">
        <v>27</v>
      </c>
      <c r="CC64" s="76">
        <v>0</v>
      </c>
      <c r="CD64" s="76"/>
      <c r="CE64" s="76">
        <v>0</v>
      </c>
      <c r="CF64" s="76"/>
      <c r="CG64" s="76">
        <v>0</v>
      </c>
      <c r="CH64" s="76"/>
      <c r="CI64" s="76">
        <v>0</v>
      </c>
      <c r="CJ64" s="76"/>
      <c r="CK64" s="76">
        <v>0</v>
      </c>
      <c r="CL64" s="83">
        <f t="shared" si="23"/>
        <v>0</v>
      </c>
      <c r="CM64" s="82">
        <f t="shared" si="24"/>
        <v>0</v>
      </c>
      <c r="CN64" s="84"/>
      <c r="CO64" s="60"/>
      <c r="CP64" s="60"/>
      <c r="CQ64" s="60"/>
      <c r="CR64" s="60"/>
      <c r="CS64" s="60"/>
      <c r="CT64" s="60"/>
      <c r="CU64" s="60">
        <v>1</v>
      </c>
      <c r="CV64" s="85"/>
      <c r="CW64" s="86"/>
      <c r="CX64" s="87">
        <f t="shared" si="25"/>
        <v>1</v>
      </c>
      <c r="CY64" s="88">
        <f t="shared" si="26"/>
        <v>0</v>
      </c>
      <c r="CZ64" s="89" t="e">
        <f>SUMIF(Склад!#REF!,E64,Склад!#REF!)</f>
        <v>#REF!</v>
      </c>
    </row>
    <row r="65" spans="1:104" s="79" customFormat="1" ht="65.099999999999994" customHeight="1" thickBot="1" x14ac:dyDescent="0.3">
      <c r="A65" s="60">
        <v>62</v>
      </c>
      <c r="B65" s="199" t="str">
        <f>VLOOKUP(C65,Склад!B:D,3,0)</f>
        <v>Шляпы</v>
      </c>
      <c r="C65" s="60" t="s">
        <v>37</v>
      </c>
      <c r="D65" s="151" t="str">
        <f t="shared" si="27"/>
        <v>359810262</v>
      </c>
      <c r="E65" s="36">
        <v>3598102</v>
      </c>
      <c r="F65" s="36">
        <v>62</v>
      </c>
      <c r="G65" s="154" t="s">
        <v>208</v>
      </c>
      <c r="H65" s="196" t="str">
        <f>IFERROR(VLOOKUP(VALUE(E65),Склад!#REF!,6,0),"-")</f>
        <v>-</v>
      </c>
      <c r="I65" s="61"/>
      <c r="J65" s="62" t="s">
        <v>33</v>
      </c>
      <c r="K65" s="62" t="s">
        <v>33</v>
      </c>
      <c r="L65" s="63" t="s">
        <v>49</v>
      </c>
      <c r="M65" s="64" t="s">
        <v>57</v>
      </c>
      <c r="N65" s="38" t="s">
        <v>354</v>
      </c>
      <c r="O65" s="38" t="s">
        <v>416</v>
      </c>
      <c r="P65" s="65">
        <v>57.3</v>
      </c>
      <c r="Q65" s="69">
        <v>119</v>
      </c>
      <c r="R65" s="66"/>
      <c r="S65" s="67"/>
      <c r="T65" s="68"/>
      <c r="U65" s="70"/>
      <c r="V65" s="71"/>
      <c r="W65" s="72"/>
      <c r="X65" s="73"/>
      <c r="Y65" s="71"/>
      <c r="Z65" s="72"/>
      <c r="AA65" s="74"/>
      <c r="AB65" s="75"/>
      <c r="AC65" s="71"/>
      <c r="AD65" s="72"/>
      <c r="AE65" s="76" t="str">
        <f t="shared" si="0"/>
        <v>-</v>
      </c>
      <c r="AF65" s="76" t="str">
        <f t="shared" si="1"/>
        <v/>
      </c>
      <c r="AG65" s="76" t="str">
        <f t="shared" si="2"/>
        <v>-</v>
      </c>
      <c r="AH65" s="76" t="str">
        <f t="shared" si="3"/>
        <v/>
      </c>
      <c r="AI65" s="76" t="str">
        <f t="shared" si="4"/>
        <v>-</v>
      </c>
      <c r="AJ65" s="76" t="str">
        <f t="shared" si="5"/>
        <v/>
      </c>
      <c r="AK65" s="76" t="str">
        <f t="shared" si="6"/>
        <v>-</v>
      </c>
      <c r="AL65" s="76" t="str">
        <f t="shared" si="7"/>
        <v/>
      </c>
      <c r="AM65" s="76" t="str">
        <f t="shared" si="8"/>
        <v>-</v>
      </c>
      <c r="AN65" s="76" t="str">
        <f t="shared" si="9"/>
        <v>-</v>
      </c>
      <c r="AO65" s="77">
        <f t="shared" si="10"/>
        <v>0</v>
      </c>
      <c r="AP65" s="78" t="str">
        <f t="shared" si="11"/>
        <v/>
      </c>
      <c r="AR65" s="77" t="s">
        <v>27</v>
      </c>
      <c r="AS65" s="76" t="e">
        <f t="shared" si="32"/>
        <v>#VALUE!</v>
      </c>
      <c r="AT65" s="76"/>
      <c r="AU65" s="76" t="e">
        <f t="shared" si="33"/>
        <v>#VALUE!</v>
      </c>
      <c r="AV65" s="76"/>
      <c r="AW65" s="76" t="e">
        <f t="shared" si="34"/>
        <v>#VALUE!</v>
      </c>
      <c r="AX65" s="76"/>
      <c r="AY65" s="76" t="e">
        <f t="shared" si="35"/>
        <v>#VALUE!</v>
      </c>
      <c r="AZ65" s="76"/>
      <c r="BA65" s="76" t="e">
        <f t="shared" si="37"/>
        <v>#VALUE!</v>
      </c>
      <c r="BB65" s="77" t="e">
        <f t="shared" si="17"/>
        <v>#VALUE!</v>
      </c>
      <c r="BC65" s="78" t="e">
        <f t="shared" si="18"/>
        <v>#VALUE!</v>
      </c>
      <c r="BD65" s="77" t="s">
        <v>27</v>
      </c>
      <c r="BE65" s="76">
        <v>0</v>
      </c>
      <c r="BF65" s="76"/>
      <c r="BG65" s="76">
        <v>0</v>
      </c>
      <c r="BH65" s="76"/>
      <c r="BI65" s="76">
        <v>0</v>
      </c>
      <c r="BJ65" s="76"/>
      <c r="BK65" s="76">
        <v>0</v>
      </c>
      <c r="BL65" s="76"/>
      <c r="BM65" s="76">
        <v>0</v>
      </c>
      <c r="BN65" s="80">
        <f t="shared" si="19"/>
        <v>0</v>
      </c>
      <c r="BO65" s="81">
        <f t="shared" si="20"/>
        <v>0</v>
      </c>
      <c r="BP65" s="77" t="s">
        <v>27</v>
      </c>
      <c r="BQ65" s="76">
        <v>0</v>
      </c>
      <c r="BR65" s="76"/>
      <c r="BS65" s="76">
        <v>0</v>
      </c>
      <c r="BT65" s="76"/>
      <c r="BU65" s="76">
        <v>0</v>
      </c>
      <c r="BV65" s="76"/>
      <c r="BW65" s="76">
        <v>0</v>
      </c>
      <c r="BX65" s="76"/>
      <c r="BY65" s="76">
        <v>0</v>
      </c>
      <c r="BZ65" s="80">
        <f t="shared" si="21"/>
        <v>0</v>
      </c>
      <c r="CA65" s="82">
        <f t="shared" si="22"/>
        <v>0</v>
      </c>
      <c r="CB65" s="77" t="s">
        <v>27</v>
      </c>
      <c r="CC65" s="76">
        <v>0</v>
      </c>
      <c r="CD65" s="76"/>
      <c r="CE65" s="76">
        <v>0</v>
      </c>
      <c r="CF65" s="76"/>
      <c r="CG65" s="76">
        <v>0</v>
      </c>
      <c r="CH65" s="76"/>
      <c r="CI65" s="76">
        <v>0</v>
      </c>
      <c r="CJ65" s="76"/>
      <c r="CK65" s="76">
        <v>0</v>
      </c>
      <c r="CL65" s="83">
        <f t="shared" si="23"/>
        <v>0</v>
      </c>
      <c r="CM65" s="82">
        <f t="shared" si="24"/>
        <v>0</v>
      </c>
      <c r="CN65" s="84"/>
      <c r="CO65" s="60"/>
      <c r="CP65" s="60"/>
      <c r="CQ65" s="60"/>
      <c r="CR65" s="60"/>
      <c r="CS65" s="60">
        <v>2</v>
      </c>
      <c r="CT65" s="60"/>
      <c r="CU65" s="60"/>
      <c r="CV65" s="85"/>
      <c r="CW65" s="86"/>
      <c r="CX65" s="87">
        <f t="shared" si="25"/>
        <v>2</v>
      </c>
      <c r="CY65" s="88">
        <f t="shared" si="26"/>
        <v>0</v>
      </c>
      <c r="CZ65" s="89" t="e">
        <f>SUMIF(Склад!#REF!,E65,Склад!#REF!)</f>
        <v>#REF!</v>
      </c>
    </row>
    <row r="66" spans="1:104" s="79" customFormat="1" ht="93.95" customHeight="1" thickBot="1" x14ac:dyDescent="0.3">
      <c r="A66" s="60">
        <v>63</v>
      </c>
      <c r="B66" s="199" t="str">
        <f>VLOOKUP(C66,Склад!B:D,3,0)</f>
        <v>Шляпы</v>
      </c>
      <c r="C66" s="60" t="s">
        <v>37</v>
      </c>
      <c r="D66" s="151" t="str">
        <f t="shared" si="27"/>
        <v>359811366</v>
      </c>
      <c r="E66" s="36">
        <v>3598113</v>
      </c>
      <c r="F66" s="36">
        <v>66</v>
      </c>
      <c r="G66" s="154" t="s">
        <v>207</v>
      </c>
      <c r="H66" s="196" t="str">
        <f>IFERROR(VLOOKUP(VALUE(E66),Склад!#REF!,6,0),"-")</f>
        <v>-</v>
      </c>
      <c r="I66" s="61"/>
      <c r="J66" s="62" t="s">
        <v>33</v>
      </c>
      <c r="K66" s="62" t="s">
        <v>33</v>
      </c>
      <c r="L66" s="63" t="s">
        <v>49</v>
      </c>
      <c r="M66" s="64" t="s">
        <v>57</v>
      </c>
      <c r="N66" s="38" t="s">
        <v>354</v>
      </c>
      <c r="O66" s="38" t="s">
        <v>416</v>
      </c>
      <c r="P66" s="65">
        <v>57.3</v>
      </c>
      <c r="Q66" s="69">
        <v>129</v>
      </c>
      <c r="R66" s="66"/>
      <c r="S66" s="67"/>
      <c r="T66" s="68"/>
      <c r="U66" s="70"/>
      <c r="V66" s="71"/>
      <c r="W66" s="72"/>
      <c r="X66" s="73"/>
      <c r="Y66" s="71"/>
      <c r="Z66" s="72"/>
      <c r="AA66" s="74"/>
      <c r="AB66" s="75"/>
      <c r="AC66" s="71"/>
      <c r="AD66" s="72"/>
      <c r="AE66" s="76" t="str">
        <f t="shared" si="0"/>
        <v>-</v>
      </c>
      <c r="AF66" s="76" t="str">
        <f t="shared" si="1"/>
        <v/>
      </c>
      <c r="AG66" s="76" t="str">
        <f t="shared" si="2"/>
        <v>-</v>
      </c>
      <c r="AH66" s="76" t="str">
        <f t="shared" si="3"/>
        <v/>
      </c>
      <c r="AI66" s="76" t="str">
        <f t="shared" si="4"/>
        <v>-</v>
      </c>
      <c r="AJ66" s="76" t="str">
        <f t="shared" si="5"/>
        <v/>
      </c>
      <c r="AK66" s="76" t="str">
        <f t="shared" si="6"/>
        <v>-</v>
      </c>
      <c r="AL66" s="76" t="str">
        <f t="shared" si="7"/>
        <v/>
      </c>
      <c r="AM66" s="76" t="str">
        <f t="shared" si="8"/>
        <v>-</v>
      </c>
      <c r="AN66" s="76" t="str">
        <f t="shared" si="9"/>
        <v/>
      </c>
      <c r="AO66" s="77">
        <f t="shared" si="10"/>
        <v>0</v>
      </c>
      <c r="AP66" s="78" t="str">
        <f t="shared" si="11"/>
        <v/>
      </c>
      <c r="AR66" s="77" t="s">
        <v>27</v>
      </c>
      <c r="AS66" s="76" t="e">
        <f t="shared" si="32"/>
        <v>#VALUE!</v>
      </c>
      <c r="AT66" s="76"/>
      <c r="AU66" s="76" t="e">
        <f t="shared" si="33"/>
        <v>#VALUE!</v>
      </c>
      <c r="AV66" s="76"/>
      <c r="AW66" s="76" t="e">
        <f t="shared" si="34"/>
        <v>#VALUE!</v>
      </c>
      <c r="AX66" s="76"/>
      <c r="AY66" s="76" t="e">
        <f t="shared" si="35"/>
        <v>#VALUE!</v>
      </c>
      <c r="AZ66" s="76"/>
      <c r="BA66" s="76" t="e">
        <f t="shared" si="37"/>
        <v>#VALUE!</v>
      </c>
      <c r="BB66" s="77" t="e">
        <f t="shared" si="17"/>
        <v>#VALUE!</v>
      </c>
      <c r="BC66" s="78" t="e">
        <f t="shared" si="18"/>
        <v>#VALUE!</v>
      </c>
      <c r="BD66" s="77" t="s">
        <v>27</v>
      </c>
      <c r="BE66" s="76">
        <v>0</v>
      </c>
      <c r="BF66" s="76"/>
      <c r="BG66" s="76">
        <v>0</v>
      </c>
      <c r="BH66" s="76"/>
      <c r="BI66" s="76">
        <v>0</v>
      </c>
      <c r="BJ66" s="76"/>
      <c r="BK66" s="76">
        <v>0</v>
      </c>
      <c r="BL66" s="76"/>
      <c r="BM66" s="76">
        <v>0</v>
      </c>
      <c r="BN66" s="80">
        <f t="shared" si="19"/>
        <v>0</v>
      </c>
      <c r="BO66" s="81">
        <f t="shared" si="20"/>
        <v>0</v>
      </c>
      <c r="BP66" s="77" t="s">
        <v>27</v>
      </c>
      <c r="BQ66" s="76">
        <v>0</v>
      </c>
      <c r="BR66" s="76"/>
      <c r="BS66" s="76">
        <v>0</v>
      </c>
      <c r="BT66" s="76"/>
      <c r="BU66" s="76">
        <v>0</v>
      </c>
      <c r="BV66" s="76"/>
      <c r="BW66" s="76">
        <v>0</v>
      </c>
      <c r="BX66" s="76"/>
      <c r="BY66" s="76">
        <v>0</v>
      </c>
      <c r="BZ66" s="80">
        <f t="shared" si="21"/>
        <v>0</v>
      </c>
      <c r="CA66" s="82">
        <f t="shared" si="22"/>
        <v>0</v>
      </c>
      <c r="CB66" s="77" t="s">
        <v>27</v>
      </c>
      <c r="CC66" s="76">
        <v>0</v>
      </c>
      <c r="CD66" s="76"/>
      <c r="CE66" s="76">
        <v>0</v>
      </c>
      <c r="CF66" s="76"/>
      <c r="CG66" s="76">
        <v>0</v>
      </c>
      <c r="CH66" s="76"/>
      <c r="CI66" s="76">
        <v>0</v>
      </c>
      <c r="CJ66" s="76"/>
      <c r="CK66" s="76">
        <v>0</v>
      </c>
      <c r="CL66" s="83">
        <f t="shared" si="23"/>
        <v>0</v>
      </c>
      <c r="CM66" s="82">
        <f t="shared" si="24"/>
        <v>0</v>
      </c>
      <c r="CN66" s="84"/>
      <c r="CO66" s="60"/>
      <c r="CP66" s="60"/>
      <c r="CQ66" s="60"/>
      <c r="CR66" s="60"/>
      <c r="CS66" s="60"/>
      <c r="CT66" s="60"/>
      <c r="CU66" s="60"/>
      <c r="CV66" s="85"/>
      <c r="CW66" s="86"/>
      <c r="CX66" s="87">
        <f t="shared" si="25"/>
        <v>0</v>
      </c>
      <c r="CY66" s="88">
        <f t="shared" si="26"/>
        <v>0</v>
      </c>
      <c r="CZ66" s="89" t="e">
        <f>SUMIF(Склад!#REF!,E66,Склад!#REF!)</f>
        <v>#REF!</v>
      </c>
    </row>
    <row r="67" spans="1:104" s="79" customFormat="1" ht="73.900000000000006" customHeight="1" thickBot="1" x14ac:dyDescent="0.3">
      <c r="A67" s="60">
        <v>64</v>
      </c>
      <c r="B67" s="199" t="str">
        <f>VLOOKUP(C67,Склад!B:D,3,0)</f>
        <v>Шляпы</v>
      </c>
      <c r="C67" s="60" t="s">
        <v>37</v>
      </c>
      <c r="D67" s="151" t="str">
        <f t="shared" si="27"/>
        <v>359811767</v>
      </c>
      <c r="E67" s="36">
        <v>3598117</v>
      </c>
      <c r="F67" s="36">
        <v>67</v>
      </c>
      <c r="G67" s="154" t="s">
        <v>207</v>
      </c>
      <c r="H67" s="196" t="str">
        <f>IFERROR(VLOOKUP(VALUE(E67),Склад!#REF!,6,0),"-")</f>
        <v>-</v>
      </c>
      <c r="I67" s="61"/>
      <c r="J67" s="62" t="s">
        <v>33</v>
      </c>
      <c r="K67" s="62" t="s">
        <v>33</v>
      </c>
      <c r="L67" s="63" t="s">
        <v>49</v>
      </c>
      <c r="M67" s="64" t="s">
        <v>57</v>
      </c>
      <c r="N67" s="38" t="s">
        <v>354</v>
      </c>
      <c r="O67" s="38" t="s">
        <v>416</v>
      </c>
      <c r="P67" s="65">
        <v>61.2</v>
      </c>
      <c r="Q67" s="69">
        <v>159</v>
      </c>
      <c r="R67" s="66"/>
      <c r="S67" s="67"/>
      <c r="T67" s="68"/>
      <c r="U67" s="70"/>
      <c r="V67" s="71"/>
      <c r="W67" s="72"/>
      <c r="X67" s="73"/>
      <c r="Y67" s="71"/>
      <c r="Z67" s="72"/>
      <c r="AA67" s="74"/>
      <c r="AB67" s="75"/>
      <c r="AC67" s="71"/>
      <c r="AD67" s="72"/>
      <c r="AE67" s="76" t="str">
        <f t="shared" ref="AE67:AE130" si="38">IF(IFERROR(FIND($AE$3,$G67),FALSE),"","-")</f>
        <v>-</v>
      </c>
      <c r="AF67" s="76" t="str">
        <f t="shared" ref="AF67:AF130" si="39">IF(IFERROR(FIND($AF$3,$G67),FALSE),"","-")</f>
        <v/>
      </c>
      <c r="AG67" s="76" t="str">
        <f t="shared" ref="AG67:AG130" si="40">IF(IFERROR(FIND($AG$3,$G67),FALSE),"","-")</f>
        <v>-</v>
      </c>
      <c r="AH67" s="76" t="str">
        <f t="shared" ref="AH67:AH130" si="41">IF(IFERROR(FIND($AH$3,$G67),FALSE),"","-")</f>
        <v/>
      </c>
      <c r="AI67" s="76" t="str">
        <f t="shared" ref="AI67:AI130" si="42">IF(IFERROR(FIND($AI$3,$G67),FALSE),"","-")</f>
        <v>-</v>
      </c>
      <c r="AJ67" s="76" t="str">
        <f t="shared" ref="AJ67:AJ130" si="43">IF(IFERROR(FIND($AJ$3,$G67),FALSE),"","-")</f>
        <v/>
      </c>
      <c r="AK67" s="76" t="str">
        <f t="shared" ref="AK67:AK130" si="44">IF(IFERROR(FIND($AK$3,$G67),FALSE),"","-")</f>
        <v>-</v>
      </c>
      <c r="AL67" s="76" t="str">
        <f t="shared" ref="AL67:AL130" si="45">IF(IFERROR(FIND($AL$3,$G67),FALSE),"","-")</f>
        <v/>
      </c>
      <c r="AM67" s="76" t="str">
        <f t="shared" ref="AM67:AM130" si="46">IF(IFERROR(FIND($AM$3,$G67),FALSE),"","-")</f>
        <v>-</v>
      </c>
      <c r="AN67" s="76" t="str">
        <f t="shared" ref="AN67:AN130" si="47">IF(IFERROR(FIND($AN$3,$G67),FALSE),"","-")</f>
        <v/>
      </c>
      <c r="AO67" s="77">
        <f t="shared" si="10"/>
        <v>0</v>
      </c>
      <c r="AP67" s="78" t="str">
        <f t="shared" si="11"/>
        <v/>
      </c>
      <c r="AR67" s="77" t="s">
        <v>27</v>
      </c>
      <c r="AS67" s="76" t="e">
        <f t="shared" si="32"/>
        <v>#VALUE!</v>
      </c>
      <c r="AT67" s="76"/>
      <c r="AU67" s="76" t="e">
        <f t="shared" si="33"/>
        <v>#VALUE!</v>
      </c>
      <c r="AV67" s="76"/>
      <c r="AW67" s="76" t="e">
        <f t="shared" si="34"/>
        <v>#VALUE!</v>
      </c>
      <c r="AX67" s="76"/>
      <c r="AY67" s="76" t="e">
        <f t="shared" si="35"/>
        <v>#VALUE!</v>
      </c>
      <c r="AZ67" s="76"/>
      <c r="BA67" s="76" t="e">
        <f t="shared" si="37"/>
        <v>#VALUE!</v>
      </c>
      <c r="BB67" s="77" t="e">
        <f t="shared" si="17"/>
        <v>#VALUE!</v>
      </c>
      <c r="BC67" s="78" t="e">
        <f t="shared" si="18"/>
        <v>#VALUE!</v>
      </c>
      <c r="BD67" s="77" t="s">
        <v>27</v>
      </c>
      <c r="BE67" s="76">
        <v>0</v>
      </c>
      <c r="BF67" s="76"/>
      <c r="BG67" s="76">
        <v>0</v>
      </c>
      <c r="BH67" s="76"/>
      <c r="BI67" s="76">
        <v>0</v>
      </c>
      <c r="BJ67" s="76"/>
      <c r="BK67" s="76">
        <v>0</v>
      </c>
      <c r="BL67" s="76"/>
      <c r="BM67" s="76">
        <v>0</v>
      </c>
      <c r="BN67" s="80">
        <f t="shared" si="19"/>
        <v>0</v>
      </c>
      <c r="BO67" s="81">
        <f t="shared" si="20"/>
        <v>0</v>
      </c>
      <c r="BP67" s="77" t="s">
        <v>27</v>
      </c>
      <c r="BQ67" s="76">
        <v>0</v>
      </c>
      <c r="BR67" s="76"/>
      <c r="BS67" s="76">
        <v>0</v>
      </c>
      <c r="BT67" s="76"/>
      <c r="BU67" s="76">
        <v>0</v>
      </c>
      <c r="BV67" s="76"/>
      <c r="BW67" s="76">
        <v>0</v>
      </c>
      <c r="BX67" s="76"/>
      <c r="BY67" s="76">
        <v>0</v>
      </c>
      <c r="BZ67" s="80">
        <f t="shared" si="21"/>
        <v>0</v>
      </c>
      <c r="CA67" s="82">
        <f t="shared" si="22"/>
        <v>0</v>
      </c>
      <c r="CB67" s="77" t="s">
        <v>27</v>
      </c>
      <c r="CC67" s="76">
        <v>0</v>
      </c>
      <c r="CD67" s="76"/>
      <c r="CE67" s="76">
        <v>0</v>
      </c>
      <c r="CF67" s="76"/>
      <c r="CG67" s="76">
        <v>0</v>
      </c>
      <c r="CH67" s="76"/>
      <c r="CI67" s="76">
        <v>0</v>
      </c>
      <c r="CJ67" s="76"/>
      <c r="CK67" s="76">
        <v>0</v>
      </c>
      <c r="CL67" s="83">
        <f t="shared" si="23"/>
        <v>0</v>
      </c>
      <c r="CM67" s="82">
        <f t="shared" si="24"/>
        <v>0</v>
      </c>
      <c r="CN67" s="84"/>
      <c r="CO67" s="60"/>
      <c r="CP67" s="60"/>
      <c r="CQ67" s="60"/>
      <c r="CR67" s="60"/>
      <c r="CS67" s="60"/>
      <c r="CT67" s="60"/>
      <c r="CU67" s="60"/>
      <c r="CV67" s="85"/>
      <c r="CW67" s="86"/>
      <c r="CX67" s="87">
        <f t="shared" si="25"/>
        <v>0</v>
      </c>
      <c r="CY67" s="88">
        <f t="shared" si="26"/>
        <v>0</v>
      </c>
      <c r="CZ67" s="89" t="e">
        <f>SUMIF(Склад!#REF!,E67,Склад!#REF!)</f>
        <v>#REF!</v>
      </c>
    </row>
    <row r="68" spans="1:104" s="79" customFormat="1" ht="54.6" customHeight="1" thickBot="1" x14ac:dyDescent="0.3">
      <c r="A68" s="60">
        <v>65</v>
      </c>
      <c r="B68" s="199" t="e">
        <f>VLOOKUP(C68,Склад!B:D,3,0)</f>
        <v>#N/A</v>
      </c>
      <c r="C68" s="60" t="s">
        <v>168</v>
      </c>
      <c r="D68" s="151" t="str">
        <f t="shared" si="27"/>
        <v>359811974</v>
      </c>
      <c r="E68" s="36">
        <v>3598119</v>
      </c>
      <c r="F68" s="36">
        <v>74</v>
      </c>
      <c r="G68" s="154" t="s">
        <v>208</v>
      </c>
      <c r="H68" s="196" t="str">
        <f>IFERROR(VLOOKUP(VALUE(E68),Склад!#REF!,6,0),"-")</f>
        <v>-</v>
      </c>
      <c r="I68" s="61"/>
      <c r="J68" s="62" t="s">
        <v>33</v>
      </c>
      <c r="K68" s="62" t="s">
        <v>33</v>
      </c>
      <c r="L68" s="63" t="s">
        <v>49</v>
      </c>
      <c r="M68" s="64" t="s">
        <v>57</v>
      </c>
      <c r="N68" s="38" t="s">
        <v>354</v>
      </c>
      <c r="O68" s="38" t="s">
        <v>416</v>
      </c>
      <c r="P68" s="65">
        <v>57.3</v>
      </c>
      <c r="Q68" s="69">
        <v>149</v>
      </c>
      <c r="R68" s="66"/>
      <c r="S68" s="67"/>
      <c r="T68" s="68"/>
      <c r="U68" s="70"/>
      <c r="V68" s="71"/>
      <c r="W68" s="72"/>
      <c r="X68" s="73"/>
      <c r="Y68" s="71"/>
      <c r="Z68" s="72"/>
      <c r="AA68" s="74"/>
      <c r="AB68" s="75"/>
      <c r="AC68" s="71"/>
      <c r="AD68" s="72"/>
      <c r="AE68" s="76" t="str">
        <f t="shared" si="38"/>
        <v>-</v>
      </c>
      <c r="AF68" s="76" t="str">
        <f t="shared" si="39"/>
        <v/>
      </c>
      <c r="AG68" s="76" t="str">
        <f t="shared" si="40"/>
        <v>-</v>
      </c>
      <c r="AH68" s="76" t="str">
        <f t="shared" si="41"/>
        <v/>
      </c>
      <c r="AI68" s="76" t="str">
        <f t="shared" si="42"/>
        <v>-</v>
      </c>
      <c r="AJ68" s="76" t="str">
        <f t="shared" si="43"/>
        <v/>
      </c>
      <c r="AK68" s="76" t="str">
        <f t="shared" si="44"/>
        <v>-</v>
      </c>
      <c r="AL68" s="76" t="str">
        <f t="shared" si="45"/>
        <v/>
      </c>
      <c r="AM68" s="76" t="str">
        <f t="shared" si="46"/>
        <v>-</v>
      </c>
      <c r="AN68" s="76" t="str">
        <f t="shared" si="47"/>
        <v>-</v>
      </c>
      <c r="AO68" s="77">
        <f t="shared" ref="AO68:AO131" si="48">SUM(AE68:AN68)</f>
        <v>0</v>
      </c>
      <c r="AP68" s="78" t="str">
        <f t="shared" ref="AP68:AP131" si="49">IF(AO68&gt;0,AO68*P68,"")</f>
        <v/>
      </c>
      <c r="AR68" s="77" t="s">
        <v>27</v>
      </c>
      <c r="AS68" s="76" t="e">
        <f t="shared" ref="AS68:AS99" si="50">CO68+AF68-BE68-BQ68-CC68</f>
        <v>#VALUE!</v>
      </c>
      <c r="AT68" s="76"/>
      <c r="AU68" s="76" t="e">
        <f t="shared" ref="AU68:AU99" si="51">CQ68+AH68-BG68-BS68-CE68</f>
        <v>#VALUE!</v>
      </c>
      <c r="AV68" s="76"/>
      <c r="AW68" s="76" t="e">
        <f t="shared" ref="AW68:AW99" si="52">CS68+AJ68-BI68-BU68-CG68</f>
        <v>#VALUE!</v>
      </c>
      <c r="AX68" s="76"/>
      <c r="AY68" s="76" t="e">
        <f t="shared" ref="AY68:AY99" si="53">CU68+AL68-BK68-BW68-CI68</f>
        <v>#VALUE!</v>
      </c>
      <c r="AZ68" s="76"/>
      <c r="BA68" s="76" t="e">
        <f t="shared" si="37"/>
        <v>#VALUE!</v>
      </c>
      <c r="BB68" s="77" t="e">
        <f t="shared" ref="BB68:BB131" si="54">SUM(AR68:BA68)</f>
        <v>#VALUE!</v>
      </c>
      <c r="BC68" s="78" t="e">
        <f t="shared" ref="BC68:BC131" si="55">BB68*R68</f>
        <v>#VALUE!</v>
      </c>
      <c r="BD68" s="77" t="s">
        <v>27</v>
      </c>
      <c r="BE68" s="76">
        <v>0</v>
      </c>
      <c r="BF68" s="76"/>
      <c r="BG68" s="76">
        <v>0</v>
      </c>
      <c r="BH68" s="76"/>
      <c r="BI68" s="76">
        <v>0</v>
      </c>
      <c r="BJ68" s="76"/>
      <c r="BK68" s="76">
        <v>0</v>
      </c>
      <c r="BL68" s="76"/>
      <c r="BM68" s="76">
        <v>0</v>
      </c>
      <c r="BN68" s="80">
        <f t="shared" ref="BN68:BN131" si="56">SUM(BD68:BM68)</f>
        <v>0</v>
      </c>
      <c r="BO68" s="81">
        <f t="shared" ref="BO68:BO131" si="57">BN68*R68</f>
        <v>0</v>
      </c>
      <c r="BP68" s="77" t="s">
        <v>27</v>
      </c>
      <c r="BQ68" s="76">
        <v>0</v>
      </c>
      <c r="BR68" s="76"/>
      <c r="BS68" s="76">
        <v>0</v>
      </c>
      <c r="BT68" s="76"/>
      <c r="BU68" s="76">
        <v>0</v>
      </c>
      <c r="BV68" s="76"/>
      <c r="BW68" s="76">
        <v>0</v>
      </c>
      <c r="BX68" s="76"/>
      <c r="BY68" s="76">
        <v>0</v>
      </c>
      <c r="BZ68" s="80">
        <f t="shared" ref="BZ68:BZ131" si="58">SUM(BP68:BY68)</f>
        <v>0</v>
      </c>
      <c r="CA68" s="82">
        <f t="shared" ref="CA68:CA131" si="59">BZ68*R68</f>
        <v>0</v>
      </c>
      <c r="CB68" s="77" t="s">
        <v>27</v>
      </c>
      <c r="CC68" s="76">
        <v>0</v>
      </c>
      <c r="CD68" s="76"/>
      <c r="CE68" s="76">
        <v>0</v>
      </c>
      <c r="CF68" s="76"/>
      <c r="CG68" s="76">
        <v>0</v>
      </c>
      <c r="CH68" s="76"/>
      <c r="CI68" s="76">
        <v>0</v>
      </c>
      <c r="CJ68" s="76"/>
      <c r="CK68" s="76">
        <v>0</v>
      </c>
      <c r="CL68" s="83">
        <f t="shared" ref="CL68:CL131" si="60">SUM(CB68:CK68)</f>
        <v>0</v>
      </c>
      <c r="CM68" s="82">
        <f t="shared" ref="CM68:CM131" si="61">CL68*R68</f>
        <v>0</v>
      </c>
      <c r="CN68" s="84"/>
      <c r="CO68" s="60"/>
      <c r="CP68" s="60"/>
      <c r="CQ68" s="60"/>
      <c r="CR68" s="60"/>
      <c r="CS68" s="60"/>
      <c r="CT68" s="60"/>
      <c r="CU68" s="60"/>
      <c r="CV68" s="85"/>
      <c r="CW68" s="86"/>
      <c r="CX68" s="87">
        <f t="shared" ref="CX68:CX131" si="62">SUM(CN68:CW68)</f>
        <v>0</v>
      </c>
      <c r="CY68" s="88">
        <f t="shared" ref="CY68:CY131" si="63">IF(AO68&gt;0,1,0)</f>
        <v>0</v>
      </c>
      <c r="CZ68" s="89" t="e">
        <f>SUMIF(Склад!#REF!,E68,Склад!#REF!)</f>
        <v>#REF!</v>
      </c>
    </row>
    <row r="69" spans="1:104" s="79" customFormat="1" ht="93.95" customHeight="1" thickBot="1" x14ac:dyDescent="0.3">
      <c r="A69" s="60">
        <v>66</v>
      </c>
      <c r="B69" s="199" t="str">
        <f>VLOOKUP(C69,Склад!B:D,3,0)</f>
        <v>Шляпы</v>
      </c>
      <c r="C69" s="60" t="s">
        <v>30</v>
      </c>
      <c r="D69" s="151" t="str">
        <f t="shared" ref="D69:D132" si="64">E69&amp;F69</f>
        <v>21181011</v>
      </c>
      <c r="E69" s="36">
        <v>2118101</v>
      </c>
      <c r="F69" s="36">
        <v>1</v>
      </c>
      <c r="G69" s="154" t="s">
        <v>207</v>
      </c>
      <c r="H69" s="196" t="str">
        <f>IFERROR(VLOOKUP(VALUE(E69),Склад!#REF!,6,0),"-")</f>
        <v>-</v>
      </c>
      <c r="I69" s="61"/>
      <c r="J69" s="62" t="s">
        <v>220</v>
      </c>
      <c r="K69" s="62" t="s">
        <v>167</v>
      </c>
      <c r="L69" s="63" t="s">
        <v>49</v>
      </c>
      <c r="M69" s="64" t="s">
        <v>57</v>
      </c>
      <c r="N69" s="38" t="s">
        <v>354</v>
      </c>
      <c r="O69" s="38" t="s">
        <v>416</v>
      </c>
      <c r="P69" s="65">
        <v>61.2</v>
      </c>
      <c r="Q69" s="69">
        <v>129</v>
      </c>
      <c r="R69" s="66"/>
      <c r="S69" s="67"/>
      <c r="T69" s="68"/>
      <c r="U69" s="70"/>
      <c r="V69" s="71"/>
      <c r="W69" s="72"/>
      <c r="X69" s="73"/>
      <c r="Y69" s="71"/>
      <c r="Z69" s="72"/>
      <c r="AA69" s="74"/>
      <c r="AB69" s="75"/>
      <c r="AC69" s="71"/>
      <c r="AD69" s="72"/>
      <c r="AE69" s="76" t="str">
        <f t="shared" si="38"/>
        <v>-</v>
      </c>
      <c r="AF69" s="76" t="str">
        <f t="shared" si="39"/>
        <v/>
      </c>
      <c r="AG69" s="76" t="str">
        <f t="shared" si="40"/>
        <v>-</v>
      </c>
      <c r="AH69" s="76" t="str">
        <f t="shared" si="41"/>
        <v/>
      </c>
      <c r="AI69" s="76" t="str">
        <f t="shared" si="42"/>
        <v>-</v>
      </c>
      <c r="AJ69" s="76" t="str">
        <f t="shared" si="43"/>
        <v/>
      </c>
      <c r="AK69" s="76" t="str">
        <f t="shared" si="44"/>
        <v>-</v>
      </c>
      <c r="AL69" s="76" t="str">
        <f t="shared" si="45"/>
        <v/>
      </c>
      <c r="AM69" s="76" t="str">
        <f t="shared" si="46"/>
        <v>-</v>
      </c>
      <c r="AN69" s="76" t="str">
        <f t="shared" si="47"/>
        <v/>
      </c>
      <c r="AO69" s="77">
        <f t="shared" si="48"/>
        <v>0</v>
      </c>
      <c r="AP69" s="78" t="str">
        <f t="shared" si="49"/>
        <v/>
      </c>
      <c r="AR69" s="77" t="s">
        <v>27</v>
      </c>
      <c r="AS69" s="76" t="e">
        <f t="shared" si="50"/>
        <v>#VALUE!</v>
      </c>
      <c r="AT69" s="76"/>
      <c r="AU69" s="76" t="e">
        <f t="shared" si="51"/>
        <v>#VALUE!</v>
      </c>
      <c r="AV69" s="76"/>
      <c r="AW69" s="76" t="e">
        <f t="shared" si="52"/>
        <v>#VALUE!</v>
      </c>
      <c r="AX69" s="76"/>
      <c r="AY69" s="76" t="e">
        <f t="shared" si="53"/>
        <v>#VALUE!</v>
      </c>
      <c r="AZ69" s="76"/>
      <c r="BA69" s="76" t="e">
        <f t="shared" si="37"/>
        <v>#VALUE!</v>
      </c>
      <c r="BB69" s="77" t="e">
        <f t="shared" si="54"/>
        <v>#VALUE!</v>
      </c>
      <c r="BC69" s="78" t="e">
        <f t="shared" si="55"/>
        <v>#VALUE!</v>
      </c>
      <c r="BD69" s="77" t="s">
        <v>27</v>
      </c>
      <c r="BE69" s="76">
        <v>0</v>
      </c>
      <c r="BF69" s="76"/>
      <c r="BG69" s="76">
        <v>0</v>
      </c>
      <c r="BH69" s="76"/>
      <c r="BI69" s="76">
        <v>0</v>
      </c>
      <c r="BJ69" s="76"/>
      <c r="BK69" s="76">
        <v>0</v>
      </c>
      <c r="BL69" s="76"/>
      <c r="BM69" s="76">
        <v>0</v>
      </c>
      <c r="BN69" s="80">
        <f t="shared" si="56"/>
        <v>0</v>
      </c>
      <c r="BO69" s="81">
        <f t="shared" si="57"/>
        <v>0</v>
      </c>
      <c r="BP69" s="77" t="s">
        <v>27</v>
      </c>
      <c r="BQ69" s="76">
        <v>0</v>
      </c>
      <c r="BR69" s="76"/>
      <c r="BS69" s="76">
        <v>0</v>
      </c>
      <c r="BT69" s="76"/>
      <c r="BU69" s="76">
        <v>0</v>
      </c>
      <c r="BV69" s="76"/>
      <c r="BW69" s="76">
        <v>0</v>
      </c>
      <c r="BX69" s="76"/>
      <c r="BY69" s="76">
        <v>0</v>
      </c>
      <c r="BZ69" s="80">
        <f t="shared" si="58"/>
        <v>0</v>
      </c>
      <c r="CA69" s="82">
        <f t="shared" si="59"/>
        <v>0</v>
      </c>
      <c r="CB69" s="77" t="s">
        <v>27</v>
      </c>
      <c r="CC69" s="76">
        <v>0</v>
      </c>
      <c r="CD69" s="76"/>
      <c r="CE69" s="76">
        <v>0</v>
      </c>
      <c r="CF69" s="76"/>
      <c r="CG69" s="76">
        <v>0</v>
      </c>
      <c r="CH69" s="76"/>
      <c r="CI69" s="76">
        <v>0</v>
      </c>
      <c r="CJ69" s="76"/>
      <c r="CK69" s="76">
        <v>0</v>
      </c>
      <c r="CL69" s="83">
        <f t="shared" si="60"/>
        <v>0</v>
      </c>
      <c r="CM69" s="82">
        <f t="shared" si="61"/>
        <v>0</v>
      </c>
      <c r="CN69" s="84"/>
      <c r="CO69" s="60"/>
      <c r="CP69" s="60"/>
      <c r="CQ69" s="60"/>
      <c r="CR69" s="60"/>
      <c r="CS69" s="60"/>
      <c r="CT69" s="60"/>
      <c r="CU69" s="60"/>
      <c r="CV69" s="85"/>
      <c r="CW69" s="86"/>
      <c r="CX69" s="87">
        <f t="shared" si="62"/>
        <v>0</v>
      </c>
      <c r="CY69" s="88">
        <f t="shared" si="63"/>
        <v>0</v>
      </c>
      <c r="CZ69" s="89" t="e">
        <f>SUMIF(Склад!#REF!,E69,Склад!#REF!)</f>
        <v>#REF!</v>
      </c>
    </row>
    <row r="70" spans="1:104" s="79" customFormat="1" ht="84.4" customHeight="1" thickBot="1" x14ac:dyDescent="0.3">
      <c r="A70" s="60">
        <v>67</v>
      </c>
      <c r="B70" s="199" t="str">
        <f>VLOOKUP(C70,Склад!B:D,3,0)</f>
        <v>Шляпы</v>
      </c>
      <c r="C70" s="60" t="s">
        <v>30</v>
      </c>
      <c r="D70" s="151" t="str">
        <f t="shared" si="64"/>
        <v>211810133</v>
      </c>
      <c r="E70" s="36">
        <v>2118101</v>
      </c>
      <c r="F70" s="36">
        <v>33</v>
      </c>
      <c r="G70" s="154" t="s">
        <v>207</v>
      </c>
      <c r="H70" s="196" t="str">
        <f>IFERROR(VLOOKUP(VALUE(E70),Склад!#REF!,6,0),"-")</f>
        <v>-</v>
      </c>
      <c r="I70" s="61"/>
      <c r="J70" s="62" t="s">
        <v>220</v>
      </c>
      <c r="K70" s="62" t="s">
        <v>167</v>
      </c>
      <c r="L70" s="63" t="s">
        <v>49</v>
      </c>
      <c r="M70" s="64" t="s">
        <v>57</v>
      </c>
      <c r="N70" s="38" t="s">
        <v>354</v>
      </c>
      <c r="O70" s="38" t="s">
        <v>416</v>
      </c>
      <c r="P70" s="65">
        <v>61.2</v>
      </c>
      <c r="Q70" s="69">
        <v>129</v>
      </c>
      <c r="R70" s="66"/>
      <c r="S70" s="67"/>
      <c r="T70" s="68"/>
      <c r="U70" s="70"/>
      <c r="V70" s="71"/>
      <c r="W70" s="72"/>
      <c r="X70" s="73"/>
      <c r="Y70" s="71"/>
      <c r="Z70" s="72"/>
      <c r="AA70" s="74"/>
      <c r="AB70" s="75"/>
      <c r="AC70" s="71"/>
      <c r="AD70" s="72"/>
      <c r="AE70" s="76" t="str">
        <f t="shared" si="38"/>
        <v>-</v>
      </c>
      <c r="AF70" s="76" t="str">
        <f t="shared" si="39"/>
        <v/>
      </c>
      <c r="AG70" s="76" t="str">
        <f t="shared" si="40"/>
        <v>-</v>
      </c>
      <c r="AH70" s="76" t="str">
        <f t="shared" si="41"/>
        <v/>
      </c>
      <c r="AI70" s="76" t="str">
        <f t="shared" si="42"/>
        <v>-</v>
      </c>
      <c r="AJ70" s="76" t="str">
        <f t="shared" si="43"/>
        <v/>
      </c>
      <c r="AK70" s="76" t="str">
        <f t="shared" si="44"/>
        <v>-</v>
      </c>
      <c r="AL70" s="76" t="str">
        <f t="shared" si="45"/>
        <v/>
      </c>
      <c r="AM70" s="76" t="str">
        <f t="shared" si="46"/>
        <v>-</v>
      </c>
      <c r="AN70" s="76" t="str">
        <f t="shared" si="47"/>
        <v/>
      </c>
      <c r="AO70" s="77">
        <f t="shared" si="48"/>
        <v>0</v>
      </c>
      <c r="AP70" s="78" t="str">
        <f t="shared" si="49"/>
        <v/>
      </c>
      <c r="AR70" s="77" t="s">
        <v>27</v>
      </c>
      <c r="AS70" s="76" t="e">
        <f t="shared" si="50"/>
        <v>#VALUE!</v>
      </c>
      <c r="AT70" s="76"/>
      <c r="AU70" s="76" t="e">
        <f t="shared" si="51"/>
        <v>#VALUE!</v>
      </c>
      <c r="AV70" s="76"/>
      <c r="AW70" s="76" t="e">
        <f t="shared" si="52"/>
        <v>#VALUE!</v>
      </c>
      <c r="AX70" s="76"/>
      <c r="AY70" s="76" t="e">
        <f t="shared" si="53"/>
        <v>#VALUE!</v>
      </c>
      <c r="AZ70" s="76"/>
      <c r="BA70" s="76" t="e">
        <f t="shared" si="37"/>
        <v>#VALUE!</v>
      </c>
      <c r="BB70" s="77" t="e">
        <f t="shared" si="54"/>
        <v>#VALUE!</v>
      </c>
      <c r="BC70" s="78" t="e">
        <f t="shared" si="55"/>
        <v>#VALUE!</v>
      </c>
      <c r="BD70" s="77" t="s">
        <v>27</v>
      </c>
      <c r="BE70" s="76">
        <v>0</v>
      </c>
      <c r="BF70" s="76"/>
      <c r="BG70" s="76">
        <v>0</v>
      </c>
      <c r="BH70" s="76"/>
      <c r="BI70" s="76">
        <v>0</v>
      </c>
      <c r="BJ70" s="76"/>
      <c r="BK70" s="76">
        <v>0</v>
      </c>
      <c r="BL70" s="76"/>
      <c r="BM70" s="76">
        <v>0</v>
      </c>
      <c r="BN70" s="80">
        <f t="shared" si="56"/>
        <v>0</v>
      </c>
      <c r="BO70" s="81">
        <f t="shared" si="57"/>
        <v>0</v>
      </c>
      <c r="BP70" s="77" t="s">
        <v>27</v>
      </c>
      <c r="BQ70" s="76">
        <v>0</v>
      </c>
      <c r="BR70" s="76"/>
      <c r="BS70" s="76">
        <v>0</v>
      </c>
      <c r="BT70" s="76"/>
      <c r="BU70" s="76">
        <v>0</v>
      </c>
      <c r="BV70" s="76"/>
      <c r="BW70" s="76">
        <v>0</v>
      </c>
      <c r="BX70" s="76"/>
      <c r="BY70" s="76">
        <v>0</v>
      </c>
      <c r="BZ70" s="80">
        <f t="shared" si="58"/>
        <v>0</v>
      </c>
      <c r="CA70" s="82">
        <f t="shared" si="59"/>
        <v>0</v>
      </c>
      <c r="CB70" s="77" t="s">
        <v>27</v>
      </c>
      <c r="CC70" s="76">
        <v>0</v>
      </c>
      <c r="CD70" s="76"/>
      <c r="CE70" s="76">
        <v>0</v>
      </c>
      <c r="CF70" s="76"/>
      <c r="CG70" s="76">
        <v>0</v>
      </c>
      <c r="CH70" s="76"/>
      <c r="CI70" s="76">
        <v>0</v>
      </c>
      <c r="CJ70" s="76"/>
      <c r="CK70" s="76">
        <v>0</v>
      </c>
      <c r="CL70" s="83">
        <f t="shared" si="60"/>
        <v>0</v>
      </c>
      <c r="CM70" s="82">
        <f t="shared" si="61"/>
        <v>0</v>
      </c>
      <c r="CN70" s="84"/>
      <c r="CO70" s="60"/>
      <c r="CP70" s="60"/>
      <c r="CQ70" s="60"/>
      <c r="CR70" s="60"/>
      <c r="CS70" s="60"/>
      <c r="CT70" s="60"/>
      <c r="CU70" s="60"/>
      <c r="CV70" s="85"/>
      <c r="CW70" s="86"/>
      <c r="CX70" s="87">
        <f t="shared" si="62"/>
        <v>0</v>
      </c>
      <c r="CY70" s="88">
        <f t="shared" si="63"/>
        <v>0</v>
      </c>
      <c r="CZ70" s="89" t="e">
        <f>SUMIF(Склад!#REF!,E70,Склад!#REF!)</f>
        <v>#REF!</v>
      </c>
    </row>
    <row r="71" spans="1:104" s="79" customFormat="1" ht="79.150000000000006" customHeight="1" thickBot="1" x14ac:dyDescent="0.3">
      <c r="A71" s="60">
        <v>68</v>
      </c>
      <c r="B71" s="199" t="str">
        <f>VLOOKUP(C71,Склад!B:D,3,0)</f>
        <v>Шляпы</v>
      </c>
      <c r="C71" s="60" t="s">
        <v>29</v>
      </c>
      <c r="D71" s="151" t="str">
        <f t="shared" si="64"/>
        <v>26381031</v>
      </c>
      <c r="E71" s="36">
        <v>2638103</v>
      </c>
      <c r="F71" s="36">
        <v>1</v>
      </c>
      <c r="G71" s="154" t="s">
        <v>207</v>
      </c>
      <c r="H71" s="196" t="str">
        <f>IFERROR(VLOOKUP(VALUE(E71),Склад!#REF!,6,0),"-")</f>
        <v>-</v>
      </c>
      <c r="I71" s="61"/>
      <c r="J71" s="62" t="s">
        <v>220</v>
      </c>
      <c r="K71" s="62" t="s">
        <v>167</v>
      </c>
      <c r="L71" s="63" t="s">
        <v>49</v>
      </c>
      <c r="M71" s="64" t="s">
        <v>57</v>
      </c>
      <c r="N71" s="38" t="s">
        <v>354</v>
      </c>
      <c r="O71" s="38" t="s">
        <v>416</v>
      </c>
      <c r="P71" s="65">
        <v>65</v>
      </c>
      <c r="Q71" s="69">
        <v>169</v>
      </c>
      <c r="R71" s="66"/>
      <c r="S71" s="67"/>
      <c r="T71" s="68"/>
      <c r="U71" s="70"/>
      <c r="V71" s="71"/>
      <c r="W71" s="72"/>
      <c r="X71" s="73"/>
      <c r="Y71" s="71"/>
      <c r="Z71" s="72"/>
      <c r="AA71" s="74"/>
      <c r="AB71" s="75"/>
      <c r="AC71" s="71"/>
      <c r="AD71" s="72"/>
      <c r="AE71" s="76" t="str">
        <f t="shared" si="38"/>
        <v>-</v>
      </c>
      <c r="AF71" s="76" t="str">
        <f t="shared" si="39"/>
        <v/>
      </c>
      <c r="AG71" s="76" t="str">
        <f t="shared" si="40"/>
        <v>-</v>
      </c>
      <c r="AH71" s="76" t="str">
        <f t="shared" si="41"/>
        <v/>
      </c>
      <c r="AI71" s="76" t="str">
        <f t="shared" si="42"/>
        <v>-</v>
      </c>
      <c r="AJ71" s="76" t="str">
        <f t="shared" si="43"/>
        <v/>
      </c>
      <c r="AK71" s="76" t="str">
        <f t="shared" si="44"/>
        <v>-</v>
      </c>
      <c r="AL71" s="76" t="str">
        <f t="shared" si="45"/>
        <v/>
      </c>
      <c r="AM71" s="76" t="str">
        <f t="shared" si="46"/>
        <v>-</v>
      </c>
      <c r="AN71" s="76" t="str">
        <f t="shared" si="47"/>
        <v/>
      </c>
      <c r="AO71" s="77">
        <f t="shared" si="48"/>
        <v>0</v>
      </c>
      <c r="AP71" s="78" t="str">
        <f t="shared" si="49"/>
        <v/>
      </c>
      <c r="AR71" s="77" t="s">
        <v>27</v>
      </c>
      <c r="AS71" s="76" t="e">
        <f t="shared" si="50"/>
        <v>#VALUE!</v>
      </c>
      <c r="AT71" s="76"/>
      <c r="AU71" s="76" t="e">
        <f t="shared" si="51"/>
        <v>#VALUE!</v>
      </c>
      <c r="AV71" s="76"/>
      <c r="AW71" s="76" t="e">
        <f t="shared" si="52"/>
        <v>#VALUE!</v>
      </c>
      <c r="AX71" s="76"/>
      <c r="AY71" s="76" t="e">
        <f t="shared" si="53"/>
        <v>#VALUE!</v>
      </c>
      <c r="AZ71" s="76"/>
      <c r="BA71" s="76" t="e">
        <f t="shared" si="37"/>
        <v>#VALUE!</v>
      </c>
      <c r="BB71" s="77" t="e">
        <f t="shared" si="54"/>
        <v>#VALUE!</v>
      </c>
      <c r="BC71" s="78" t="e">
        <f t="shared" si="55"/>
        <v>#VALUE!</v>
      </c>
      <c r="BD71" s="77" t="s">
        <v>27</v>
      </c>
      <c r="BE71" s="76">
        <v>0</v>
      </c>
      <c r="BF71" s="76"/>
      <c r="BG71" s="76">
        <v>0</v>
      </c>
      <c r="BH71" s="76"/>
      <c r="BI71" s="76">
        <v>0</v>
      </c>
      <c r="BJ71" s="76"/>
      <c r="BK71" s="76">
        <v>0</v>
      </c>
      <c r="BL71" s="76"/>
      <c r="BM71" s="76">
        <v>0</v>
      </c>
      <c r="BN71" s="80">
        <f t="shared" si="56"/>
        <v>0</v>
      </c>
      <c r="BO71" s="81">
        <f t="shared" si="57"/>
        <v>0</v>
      </c>
      <c r="BP71" s="77" t="s">
        <v>27</v>
      </c>
      <c r="BQ71" s="76">
        <v>0</v>
      </c>
      <c r="BR71" s="76"/>
      <c r="BS71" s="76">
        <v>0</v>
      </c>
      <c r="BT71" s="76"/>
      <c r="BU71" s="76">
        <v>0</v>
      </c>
      <c r="BV71" s="76"/>
      <c r="BW71" s="76">
        <v>0</v>
      </c>
      <c r="BX71" s="76"/>
      <c r="BY71" s="76">
        <v>0</v>
      </c>
      <c r="BZ71" s="80">
        <f t="shared" si="58"/>
        <v>0</v>
      </c>
      <c r="CA71" s="82">
        <f t="shared" si="59"/>
        <v>0</v>
      </c>
      <c r="CB71" s="77" t="s">
        <v>27</v>
      </c>
      <c r="CC71" s="76">
        <v>0</v>
      </c>
      <c r="CD71" s="76"/>
      <c r="CE71" s="76">
        <v>0</v>
      </c>
      <c r="CF71" s="76"/>
      <c r="CG71" s="76">
        <v>0</v>
      </c>
      <c r="CH71" s="76"/>
      <c r="CI71" s="76">
        <v>0</v>
      </c>
      <c r="CJ71" s="76"/>
      <c r="CK71" s="76">
        <v>0</v>
      </c>
      <c r="CL71" s="83">
        <f t="shared" si="60"/>
        <v>0</v>
      </c>
      <c r="CM71" s="82">
        <f t="shared" si="61"/>
        <v>0</v>
      </c>
      <c r="CN71" s="84"/>
      <c r="CO71" s="60"/>
      <c r="CP71" s="60"/>
      <c r="CQ71" s="60"/>
      <c r="CR71" s="60"/>
      <c r="CS71" s="60"/>
      <c r="CT71" s="60"/>
      <c r="CU71" s="60"/>
      <c r="CV71" s="85"/>
      <c r="CW71" s="86"/>
      <c r="CX71" s="87">
        <f t="shared" si="62"/>
        <v>0</v>
      </c>
      <c r="CY71" s="88">
        <f t="shared" si="63"/>
        <v>0</v>
      </c>
      <c r="CZ71" s="89" t="e">
        <f>SUMIF(Склад!#REF!,E71,Склад!#REF!)</f>
        <v>#REF!</v>
      </c>
    </row>
    <row r="72" spans="1:104" s="79" customFormat="1" ht="93" customHeight="1" thickBot="1" x14ac:dyDescent="0.3">
      <c r="A72" s="60">
        <v>69</v>
      </c>
      <c r="B72" s="199" t="str">
        <f>VLOOKUP(C72,Склад!B:D,3,0)</f>
        <v>Шляпы</v>
      </c>
      <c r="C72" s="60" t="s">
        <v>29</v>
      </c>
      <c r="D72" s="151" t="str">
        <f t="shared" si="64"/>
        <v>263810333</v>
      </c>
      <c r="E72" s="36">
        <v>2638103</v>
      </c>
      <c r="F72" s="36">
        <v>33</v>
      </c>
      <c r="G72" s="154" t="s">
        <v>207</v>
      </c>
      <c r="H72" s="196" t="str">
        <f>IFERROR(VLOOKUP(VALUE(E72),Склад!#REF!,6,0),"-")</f>
        <v>-</v>
      </c>
      <c r="I72" s="61"/>
      <c r="J72" s="62" t="s">
        <v>220</v>
      </c>
      <c r="K72" s="62" t="s">
        <v>167</v>
      </c>
      <c r="L72" s="63" t="s">
        <v>49</v>
      </c>
      <c r="M72" s="64" t="s">
        <v>57</v>
      </c>
      <c r="N72" s="38" t="s">
        <v>354</v>
      </c>
      <c r="O72" s="38" t="s">
        <v>416</v>
      </c>
      <c r="P72" s="65">
        <v>65</v>
      </c>
      <c r="Q72" s="69">
        <v>169</v>
      </c>
      <c r="R72" s="66"/>
      <c r="S72" s="67"/>
      <c r="T72" s="68"/>
      <c r="U72" s="70"/>
      <c r="V72" s="71"/>
      <c r="W72" s="72"/>
      <c r="X72" s="73"/>
      <c r="Y72" s="71"/>
      <c r="Z72" s="72"/>
      <c r="AA72" s="74"/>
      <c r="AB72" s="75"/>
      <c r="AC72" s="71"/>
      <c r="AD72" s="72"/>
      <c r="AE72" s="76" t="str">
        <f t="shared" si="38"/>
        <v>-</v>
      </c>
      <c r="AF72" s="76" t="str">
        <f t="shared" si="39"/>
        <v/>
      </c>
      <c r="AG72" s="76" t="str">
        <f t="shared" si="40"/>
        <v>-</v>
      </c>
      <c r="AH72" s="76" t="str">
        <f t="shared" si="41"/>
        <v/>
      </c>
      <c r="AI72" s="76" t="str">
        <f t="shared" si="42"/>
        <v>-</v>
      </c>
      <c r="AJ72" s="76" t="str">
        <f t="shared" si="43"/>
        <v/>
      </c>
      <c r="AK72" s="76" t="str">
        <f t="shared" si="44"/>
        <v>-</v>
      </c>
      <c r="AL72" s="76" t="str">
        <f t="shared" si="45"/>
        <v/>
      </c>
      <c r="AM72" s="76" t="str">
        <f t="shared" si="46"/>
        <v>-</v>
      </c>
      <c r="AN72" s="76" t="str">
        <f t="shared" si="47"/>
        <v/>
      </c>
      <c r="AO72" s="77">
        <f t="shared" si="48"/>
        <v>0</v>
      </c>
      <c r="AP72" s="78" t="str">
        <f t="shared" si="49"/>
        <v/>
      </c>
      <c r="AR72" s="77" t="s">
        <v>27</v>
      </c>
      <c r="AS72" s="76" t="e">
        <f t="shared" si="50"/>
        <v>#VALUE!</v>
      </c>
      <c r="AT72" s="76"/>
      <c r="AU72" s="76" t="e">
        <f t="shared" si="51"/>
        <v>#VALUE!</v>
      </c>
      <c r="AV72" s="76"/>
      <c r="AW72" s="76" t="e">
        <f t="shared" si="52"/>
        <v>#VALUE!</v>
      </c>
      <c r="AX72" s="76"/>
      <c r="AY72" s="76" t="e">
        <f t="shared" si="53"/>
        <v>#VALUE!</v>
      </c>
      <c r="AZ72" s="76"/>
      <c r="BA72" s="76" t="e">
        <f t="shared" si="37"/>
        <v>#VALUE!</v>
      </c>
      <c r="BB72" s="77" t="e">
        <f t="shared" si="54"/>
        <v>#VALUE!</v>
      </c>
      <c r="BC72" s="78" t="e">
        <f t="shared" si="55"/>
        <v>#VALUE!</v>
      </c>
      <c r="BD72" s="77" t="s">
        <v>27</v>
      </c>
      <c r="BE72" s="76">
        <v>0</v>
      </c>
      <c r="BF72" s="76"/>
      <c r="BG72" s="76">
        <v>0</v>
      </c>
      <c r="BH72" s="76"/>
      <c r="BI72" s="76">
        <v>0</v>
      </c>
      <c r="BJ72" s="76"/>
      <c r="BK72" s="76">
        <v>0</v>
      </c>
      <c r="BL72" s="76"/>
      <c r="BM72" s="76">
        <v>0</v>
      </c>
      <c r="BN72" s="80">
        <f t="shared" si="56"/>
        <v>0</v>
      </c>
      <c r="BO72" s="81">
        <f t="shared" si="57"/>
        <v>0</v>
      </c>
      <c r="BP72" s="77" t="s">
        <v>27</v>
      </c>
      <c r="BQ72" s="76">
        <v>0</v>
      </c>
      <c r="BR72" s="76"/>
      <c r="BS72" s="76">
        <v>0</v>
      </c>
      <c r="BT72" s="76"/>
      <c r="BU72" s="76">
        <v>0</v>
      </c>
      <c r="BV72" s="76"/>
      <c r="BW72" s="76">
        <v>0</v>
      </c>
      <c r="BX72" s="76"/>
      <c r="BY72" s="76">
        <v>0</v>
      </c>
      <c r="BZ72" s="80">
        <f t="shared" si="58"/>
        <v>0</v>
      </c>
      <c r="CA72" s="82">
        <f t="shared" si="59"/>
        <v>0</v>
      </c>
      <c r="CB72" s="77" t="s">
        <v>27</v>
      </c>
      <c r="CC72" s="76">
        <v>0</v>
      </c>
      <c r="CD72" s="76"/>
      <c r="CE72" s="76">
        <v>0</v>
      </c>
      <c r="CF72" s="76"/>
      <c r="CG72" s="76">
        <v>0</v>
      </c>
      <c r="CH72" s="76"/>
      <c r="CI72" s="76">
        <v>0</v>
      </c>
      <c r="CJ72" s="76"/>
      <c r="CK72" s="76">
        <v>0</v>
      </c>
      <c r="CL72" s="83">
        <f t="shared" si="60"/>
        <v>0</v>
      </c>
      <c r="CM72" s="82">
        <f t="shared" si="61"/>
        <v>0</v>
      </c>
      <c r="CN72" s="84"/>
      <c r="CO72" s="60"/>
      <c r="CP72" s="60"/>
      <c r="CQ72" s="60"/>
      <c r="CR72" s="60"/>
      <c r="CS72" s="60"/>
      <c r="CT72" s="60"/>
      <c r="CU72" s="60"/>
      <c r="CV72" s="85"/>
      <c r="CW72" s="86"/>
      <c r="CX72" s="87">
        <f t="shared" si="62"/>
        <v>0</v>
      </c>
      <c r="CY72" s="88">
        <f t="shared" si="63"/>
        <v>0</v>
      </c>
      <c r="CZ72" s="89" t="e">
        <f>SUMIF(Склад!#REF!,E72,Склад!#REF!)</f>
        <v>#REF!</v>
      </c>
    </row>
    <row r="73" spans="1:104" s="79" customFormat="1" ht="68.650000000000006" customHeight="1" thickBot="1" x14ac:dyDescent="0.3">
      <c r="A73" s="60">
        <v>70</v>
      </c>
      <c r="B73" s="199" t="str">
        <f>VLOOKUP(C73,Склад!B:D,3,0)</f>
        <v>Шляпы</v>
      </c>
      <c r="C73" s="60" t="s">
        <v>30</v>
      </c>
      <c r="D73" s="151" t="str">
        <f t="shared" si="64"/>
        <v>21181041</v>
      </c>
      <c r="E73" s="36">
        <v>2118104</v>
      </c>
      <c r="F73" s="36">
        <v>1</v>
      </c>
      <c r="G73" s="154" t="s">
        <v>207</v>
      </c>
      <c r="H73" s="196" t="str">
        <f>IFERROR(VLOOKUP(VALUE(E73),Склад!#REF!,6,0),"-")</f>
        <v>-</v>
      </c>
      <c r="I73" s="61"/>
      <c r="J73" s="62" t="s">
        <v>220</v>
      </c>
      <c r="K73" s="62" t="s">
        <v>167</v>
      </c>
      <c r="L73" s="63" t="s">
        <v>49</v>
      </c>
      <c r="M73" s="64" t="s">
        <v>57</v>
      </c>
      <c r="N73" s="38" t="s">
        <v>354</v>
      </c>
      <c r="O73" s="38" t="s">
        <v>416</v>
      </c>
      <c r="P73" s="65">
        <v>65</v>
      </c>
      <c r="Q73" s="69">
        <v>169</v>
      </c>
      <c r="R73" s="66"/>
      <c r="S73" s="67"/>
      <c r="T73" s="68"/>
      <c r="U73" s="70"/>
      <c r="V73" s="71"/>
      <c r="W73" s="72"/>
      <c r="X73" s="73"/>
      <c r="Y73" s="71"/>
      <c r="Z73" s="72"/>
      <c r="AA73" s="74"/>
      <c r="AB73" s="75"/>
      <c r="AC73" s="71"/>
      <c r="AD73" s="72"/>
      <c r="AE73" s="76" t="str">
        <f t="shared" si="38"/>
        <v>-</v>
      </c>
      <c r="AF73" s="76" t="str">
        <f t="shared" si="39"/>
        <v/>
      </c>
      <c r="AG73" s="76" t="str">
        <f t="shared" si="40"/>
        <v>-</v>
      </c>
      <c r="AH73" s="76" t="str">
        <f t="shared" si="41"/>
        <v/>
      </c>
      <c r="AI73" s="76" t="str">
        <f t="shared" si="42"/>
        <v>-</v>
      </c>
      <c r="AJ73" s="76" t="str">
        <f t="shared" si="43"/>
        <v/>
      </c>
      <c r="AK73" s="76" t="str">
        <f t="shared" si="44"/>
        <v>-</v>
      </c>
      <c r="AL73" s="76" t="str">
        <f t="shared" si="45"/>
        <v/>
      </c>
      <c r="AM73" s="76" t="str">
        <f t="shared" si="46"/>
        <v>-</v>
      </c>
      <c r="AN73" s="76" t="str">
        <f t="shared" si="47"/>
        <v/>
      </c>
      <c r="AO73" s="77">
        <f t="shared" si="48"/>
        <v>0</v>
      </c>
      <c r="AP73" s="78" t="str">
        <f t="shared" si="49"/>
        <v/>
      </c>
      <c r="AR73" s="77" t="s">
        <v>27</v>
      </c>
      <c r="AS73" s="76" t="e">
        <f t="shared" si="50"/>
        <v>#VALUE!</v>
      </c>
      <c r="AT73" s="76"/>
      <c r="AU73" s="76" t="e">
        <f t="shared" si="51"/>
        <v>#VALUE!</v>
      </c>
      <c r="AV73" s="76"/>
      <c r="AW73" s="76" t="e">
        <f t="shared" si="52"/>
        <v>#VALUE!</v>
      </c>
      <c r="AX73" s="76"/>
      <c r="AY73" s="76" t="e">
        <f t="shared" si="53"/>
        <v>#VALUE!</v>
      </c>
      <c r="AZ73" s="76"/>
      <c r="BA73" s="76" t="e">
        <f t="shared" si="37"/>
        <v>#VALUE!</v>
      </c>
      <c r="BB73" s="77" t="e">
        <f t="shared" si="54"/>
        <v>#VALUE!</v>
      </c>
      <c r="BC73" s="78" t="e">
        <f t="shared" si="55"/>
        <v>#VALUE!</v>
      </c>
      <c r="BD73" s="77" t="s">
        <v>27</v>
      </c>
      <c r="BE73" s="76">
        <v>0</v>
      </c>
      <c r="BF73" s="76"/>
      <c r="BG73" s="76">
        <v>0</v>
      </c>
      <c r="BH73" s="76"/>
      <c r="BI73" s="76">
        <v>0</v>
      </c>
      <c r="BJ73" s="76"/>
      <c r="BK73" s="76">
        <v>0</v>
      </c>
      <c r="BL73" s="76"/>
      <c r="BM73" s="76">
        <v>0</v>
      </c>
      <c r="BN73" s="80">
        <f t="shared" si="56"/>
        <v>0</v>
      </c>
      <c r="BO73" s="81">
        <f t="shared" si="57"/>
        <v>0</v>
      </c>
      <c r="BP73" s="77" t="s">
        <v>27</v>
      </c>
      <c r="BQ73" s="76">
        <v>0</v>
      </c>
      <c r="BR73" s="76"/>
      <c r="BS73" s="76">
        <v>0</v>
      </c>
      <c r="BT73" s="76"/>
      <c r="BU73" s="76">
        <v>0</v>
      </c>
      <c r="BV73" s="76"/>
      <c r="BW73" s="76">
        <v>0</v>
      </c>
      <c r="BX73" s="76"/>
      <c r="BY73" s="76">
        <v>0</v>
      </c>
      <c r="BZ73" s="80">
        <f t="shared" si="58"/>
        <v>0</v>
      </c>
      <c r="CA73" s="82">
        <f t="shared" si="59"/>
        <v>0</v>
      </c>
      <c r="CB73" s="77" t="s">
        <v>27</v>
      </c>
      <c r="CC73" s="76">
        <v>0</v>
      </c>
      <c r="CD73" s="76"/>
      <c r="CE73" s="76">
        <v>0</v>
      </c>
      <c r="CF73" s="76"/>
      <c r="CG73" s="76">
        <v>0</v>
      </c>
      <c r="CH73" s="76"/>
      <c r="CI73" s="76">
        <v>0</v>
      </c>
      <c r="CJ73" s="76"/>
      <c r="CK73" s="76">
        <v>0</v>
      </c>
      <c r="CL73" s="83">
        <f t="shared" si="60"/>
        <v>0</v>
      </c>
      <c r="CM73" s="82">
        <f t="shared" si="61"/>
        <v>0</v>
      </c>
      <c r="CN73" s="84"/>
      <c r="CO73" s="60"/>
      <c r="CP73" s="60"/>
      <c r="CQ73" s="60"/>
      <c r="CR73" s="60"/>
      <c r="CS73" s="60"/>
      <c r="CT73" s="60"/>
      <c r="CU73" s="60"/>
      <c r="CV73" s="85"/>
      <c r="CW73" s="86"/>
      <c r="CX73" s="87">
        <f t="shared" si="62"/>
        <v>0</v>
      </c>
      <c r="CY73" s="88">
        <f t="shared" si="63"/>
        <v>0</v>
      </c>
      <c r="CZ73" s="89" t="e">
        <f>SUMIF(Склад!#REF!,E73,Склад!#REF!)</f>
        <v>#REF!</v>
      </c>
    </row>
    <row r="74" spans="1:104" s="79" customFormat="1" ht="44.1" customHeight="1" thickBot="1" x14ac:dyDescent="0.3">
      <c r="A74" s="60">
        <v>71</v>
      </c>
      <c r="B74" s="199" t="str">
        <f>VLOOKUP(C74,Склад!B:D,3,0)</f>
        <v>Шляпы</v>
      </c>
      <c r="C74" s="60" t="s">
        <v>30</v>
      </c>
      <c r="D74" s="151" t="str">
        <f t="shared" si="64"/>
        <v>211810479</v>
      </c>
      <c r="E74" s="36">
        <v>2118104</v>
      </c>
      <c r="F74" s="36">
        <v>79</v>
      </c>
      <c r="G74" s="154" t="s">
        <v>207</v>
      </c>
      <c r="H74" s="196" t="str">
        <f>IFERROR(VLOOKUP(VALUE(E74),Склад!#REF!,6,0),"-")</f>
        <v>-</v>
      </c>
      <c r="I74" s="61"/>
      <c r="J74" s="62" t="s">
        <v>220</v>
      </c>
      <c r="K74" s="62" t="s">
        <v>167</v>
      </c>
      <c r="L74" s="63" t="s">
        <v>49</v>
      </c>
      <c r="M74" s="64" t="s">
        <v>57</v>
      </c>
      <c r="N74" s="38" t="s">
        <v>354</v>
      </c>
      <c r="O74" s="38" t="s">
        <v>416</v>
      </c>
      <c r="P74" s="65">
        <v>65</v>
      </c>
      <c r="Q74" s="69">
        <v>169</v>
      </c>
      <c r="R74" s="66"/>
      <c r="S74" s="67"/>
      <c r="T74" s="68"/>
      <c r="U74" s="70"/>
      <c r="V74" s="71"/>
      <c r="W74" s="72"/>
      <c r="X74" s="73"/>
      <c r="Y74" s="71"/>
      <c r="Z74" s="72"/>
      <c r="AA74" s="74"/>
      <c r="AB74" s="75"/>
      <c r="AC74" s="71"/>
      <c r="AD74" s="72"/>
      <c r="AE74" s="76" t="str">
        <f t="shared" si="38"/>
        <v>-</v>
      </c>
      <c r="AF74" s="76" t="str">
        <f t="shared" si="39"/>
        <v/>
      </c>
      <c r="AG74" s="76" t="str">
        <f t="shared" si="40"/>
        <v>-</v>
      </c>
      <c r="AH74" s="76" t="str">
        <f t="shared" si="41"/>
        <v/>
      </c>
      <c r="AI74" s="76" t="str">
        <f t="shared" si="42"/>
        <v>-</v>
      </c>
      <c r="AJ74" s="76" t="str">
        <f t="shared" si="43"/>
        <v/>
      </c>
      <c r="AK74" s="76" t="str">
        <f t="shared" si="44"/>
        <v>-</v>
      </c>
      <c r="AL74" s="76" t="str">
        <f t="shared" si="45"/>
        <v/>
      </c>
      <c r="AM74" s="76" t="str">
        <f t="shared" si="46"/>
        <v>-</v>
      </c>
      <c r="AN74" s="76" t="str">
        <f t="shared" si="47"/>
        <v/>
      </c>
      <c r="AO74" s="77">
        <f t="shared" si="48"/>
        <v>0</v>
      </c>
      <c r="AP74" s="78" t="str">
        <f t="shared" si="49"/>
        <v/>
      </c>
      <c r="AR74" s="77" t="s">
        <v>27</v>
      </c>
      <c r="AS74" s="76" t="e">
        <f t="shared" si="50"/>
        <v>#VALUE!</v>
      </c>
      <c r="AT74" s="76"/>
      <c r="AU74" s="76" t="e">
        <f t="shared" si="51"/>
        <v>#VALUE!</v>
      </c>
      <c r="AV74" s="76"/>
      <c r="AW74" s="76" t="e">
        <f t="shared" si="52"/>
        <v>#VALUE!</v>
      </c>
      <c r="AX74" s="76"/>
      <c r="AY74" s="76" t="e">
        <f t="shared" si="53"/>
        <v>#VALUE!</v>
      </c>
      <c r="AZ74" s="76"/>
      <c r="BA74" s="76" t="e">
        <f t="shared" si="37"/>
        <v>#VALUE!</v>
      </c>
      <c r="BB74" s="77" t="e">
        <f t="shared" si="54"/>
        <v>#VALUE!</v>
      </c>
      <c r="BC74" s="78" t="e">
        <f t="shared" si="55"/>
        <v>#VALUE!</v>
      </c>
      <c r="BD74" s="77" t="s">
        <v>27</v>
      </c>
      <c r="BE74" s="76">
        <v>0</v>
      </c>
      <c r="BF74" s="76"/>
      <c r="BG74" s="76">
        <v>0</v>
      </c>
      <c r="BH74" s="76"/>
      <c r="BI74" s="76">
        <v>0</v>
      </c>
      <c r="BJ74" s="76"/>
      <c r="BK74" s="76">
        <v>0</v>
      </c>
      <c r="BL74" s="76"/>
      <c r="BM74" s="76">
        <v>0</v>
      </c>
      <c r="BN74" s="80">
        <f t="shared" si="56"/>
        <v>0</v>
      </c>
      <c r="BO74" s="81">
        <f t="shared" si="57"/>
        <v>0</v>
      </c>
      <c r="BP74" s="77" t="s">
        <v>27</v>
      </c>
      <c r="BQ74" s="76">
        <v>0</v>
      </c>
      <c r="BR74" s="76"/>
      <c r="BS74" s="76">
        <v>0</v>
      </c>
      <c r="BT74" s="76"/>
      <c r="BU74" s="76">
        <v>0</v>
      </c>
      <c r="BV74" s="76"/>
      <c r="BW74" s="76">
        <v>0</v>
      </c>
      <c r="BX74" s="76"/>
      <c r="BY74" s="76">
        <v>0</v>
      </c>
      <c r="BZ74" s="80">
        <f t="shared" si="58"/>
        <v>0</v>
      </c>
      <c r="CA74" s="82">
        <f t="shared" si="59"/>
        <v>0</v>
      </c>
      <c r="CB74" s="77" t="s">
        <v>27</v>
      </c>
      <c r="CC74" s="76">
        <v>0</v>
      </c>
      <c r="CD74" s="76"/>
      <c r="CE74" s="76">
        <v>0</v>
      </c>
      <c r="CF74" s="76"/>
      <c r="CG74" s="76">
        <v>0</v>
      </c>
      <c r="CH74" s="76"/>
      <c r="CI74" s="76">
        <v>0</v>
      </c>
      <c r="CJ74" s="76"/>
      <c r="CK74" s="76">
        <v>0</v>
      </c>
      <c r="CL74" s="83">
        <f t="shared" si="60"/>
        <v>0</v>
      </c>
      <c r="CM74" s="82">
        <f t="shared" si="61"/>
        <v>0</v>
      </c>
      <c r="CN74" s="84"/>
      <c r="CO74" s="60"/>
      <c r="CP74" s="60"/>
      <c r="CQ74" s="60"/>
      <c r="CR74" s="60"/>
      <c r="CS74" s="60"/>
      <c r="CT74" s="60"/>
      <c r="CU74" s="60"/>
      <c r="CV74" s="85"/>
      <c r="CW74" s="86"/>
      <c r="CX74" s="87">
        <f t="shared" si="62"/>
        <v>0</v>
      </c>
      <c r="CY74" s="88">
        <f t="shared" si="63"/>
        <v>0</v>
      </c>
      <c r="CZ74" s="89" t="e">
        <f>SUMIF(Склад!#REF!,E74,Склад!#REF!)</f>
        <v>#REF!</v>
      </c>
    </row>
    <row r="75" spans="1:104" s="79" customFormat="1" ht="80.849999999999994" customHeight="1" thickBot="1" x14ac:dyDescent="0.3">
      <c r="A75" s="60">
        <v>72</v>
      </c>
      <c r="B75" s="199" t="str">
        <f>VLOOKUP(C75,Склад!B:D,3,0)</f>
        <v>Шляпы</v>
      </c>
      <c r="C75" s="60" t="s">
        <v>29</v>
      </c>
      <c r="D75" s="151" t="str">
        <f t="shared" si="64"/>
        <v>26281021</v>
      </c>
      <c r="E75" s="36">
        <v>2628102</v>
      </c>
      <c r="F75" s="36">
        <v>1</v>
      </c>
      <c r="G75" s="154" t="s">
        <v>207</v>
      </c>
      <c r="H75" s="196" t="str">
        <f>IFERROR(VLOOKUP(VALUE(E75),Склад!#REF!,6,0),"-")</f>
        <v>-</v>
      </c>
      <c r="I75" s="61"/>
      <c r="J75" s="62" t="s">
        <v>220</v>
      </c>
      <c r="K75" s="62" t="s">
        <v>167</v>
      </c>
      <c r="L75" s="63" t="s">
        <v>49</v>
      </c>
      <c r="M75" s="64" t="s">
        <v>57</v>
      </c>
      <c r="N75" s="38" t="s">
        <v>354</v>
      </c>
      <c r="O75" s="38" t="s">
        <v>416</v>
      </c>
      <c r="P75" s="65">
        <v>65</v>
      </c>
      <c r="Q75" s="69">
        <v>169</v>
      </c>
      <c r="R75" s="66"/>
      <c r="S75" s="67"/>
      <c r="T75" s="68"/>
      <c r="U75" s="70"/>
      <c r="V75" s="71"/>
      <c r="W75" s="72"/>
      <c r="X75" s="73"/>
      <c r="Y75" s="71"/>
      <c r="Z75" s="72"/>
      <c r="AA75" s="74"/>
      <c r="AB75" s="75"/>
      <c r="AC75" s="71"/>
      <c r="AD75" s="72"/>
      <c r="AE75" s="76" t="str">
        <f t="shared" si="38"/>
        <v>-</v>
      </c>
      <c r="AF75" s="76" t="str">
        <f t="shared" si="39"/>
        <v/>
      </c>
      <c r="AG75" s="76" t="str">
        <f t="shared" si="40"/>
        <v>-</v>
      </c>
      <c r="AH75" s="76" t="str">
        <f t="shared" si="41"/>
        <v/>
      </c>
      <c r="AI75" s="76" t="str">
        <f t="shared" si="42"/>
        <v>-</v>
      </c>
      <c r="AJ75" s="76" t="str">
        <f t="shared" si="43"/>
        <v/>
      </c>
      <c r="AK75" s="76" t="str">
        <f t="shared" si="44"/>
        <v>-</v>
      </c>
      <c r="AL75" s="76" t="str">
        <f t="shared" si="45"/>
        <v/>
      </c>
      <c r="AM75" s="76" t="str">
        <f t="shared" si="46"/>
        <v>-</v>
      </c>
      <c r="AN75" s="76" t="str">
        <f t="shared" si="47"/>
        <v/>
      </c>
      <c r="AO75" s="77">
        <f t="shared" si="48"/>
        <v>0</v>
      </c>
      <c r="AP75" s="78" t="str">
        <f t="shared" si="49"/>
        <v/>
      </c>
      <c r="AR75" s="77" t="s">
        <v>27</v>
      </c>
      <c r="AS75" s="76" t="e">
        <f t="shared" si="50"/>
        <v>#VALUE!</v>
      </c>
      <c r="AT75" s="76"/>
      <c r="AU75" s="76" t="e">
        <f t="shared" si="51"/>
        <v>#VALUE!</v>
      </c>
      <c r="AV75" s="76"/>
      <c r="AW75" s="76" t="e">
        <f t="shared" si="52"/>
        <v>#VALUE!</v>
      </c>
      <c r="AX75" s="76"/>
      <c r="AY75" s="76" t="e">
        <f t="shared" si="53"/>
        <v>#VALUE!</v>
      </c>
      <c r="AZ75" s="76"/>
      <c r="BA75" s="76" t="e">
        <f t="shared" si="37"/>
        <v>#VALUE!</v>
      </c>
      <c r="BB75" s="77" t="e">
        <f t="shared" si="54"/>
        <v>#VALUE!</v>
      </c>
      <c r="BC75" s="78" t="e">
        <f t="shared" si="55"/>
        <v>#VALUE!</v>
      </c>
      <c r="BD75" s="77" t="s">
        <v>27</v>
      </c>
      <c r="BE75" s="76">
        <v>0</v>
      </c>
      <c r="BF75" s="76"/>
      <c r="BG75" s="76">
        <v>0</v>
      </c>
      <c r="BH75" s="76"/>
      <c r="BI75" s="76">
        <v>0</v>
      </c>
      <c r="BJ75" s="76"/>
      <c r="BK75" s="76">
        <v>0</v>
      </c>
      <c r="BL75" s="76"/>
      <c r="BM75" s="76">
        <v>0</v>
      </c>
      <c r="BN75" s="80">
        <f t="shared" si="56"/>
        <v>0</v>
      </c>
      <c r="BO75" s="81">
        <f t="shared" si="57"/>
        <v>0</v>
      </c>
      <c r="BP75" s="77" t="s">
        <v>27</v>
      </c>
      <c r="BQ75" s="76">
        <v>0</v>
      </c>
      <c r="BR75" s="76"/>
      <c r="BS75" s="76">
        <v>0</v>
      </c>
      <c r="BT75" s="76"/>
      <c r="BU75" s="76">
        <v>0</v>
      </c>
      <c r="BV75" s="76"/>
      <c r="BW75" s="76">
        <v>0</v>
      </c>
      <c r="BX75" s="76"/>
      <c r="BY75" s="76">
        <v>0</v>
      </c>
      <c r="BZ75" s="80">
        <f t="shared" si="58"/>
        <v>0</v>
      </c>
      <c r="CA75" s="82">
        <f t="shared" si="59"/>
        <v>0</v>
      </c>
      <c r="CB75" s="77" t="s">
        <v>27</v>
      </c>
      <c r="CC75" s="76">
        <v>0</v>
      </c>
      <c r="CD75" s="76"/>
      <c r="CE75" s="76">
        <v>0</v>
      </c>
      <c r="CF75" s="76"/>
      <c r="CG75" s="76">
        <v>0</v>
      </c>
      <c r="CH75" s="76"/>
      <c r="CI75" s="76">
        <v>0</v>
      </c>
      <c r="CJ75" s="76"/>
      <c r="CK75" s="76">
        <v>0</v>
      </c>
      <c r="CL75" s="83">
        <f t="shared" si="60"/>
        <v>0</v>
      </c>
      <c r="CM75" s="82">
        <f t="shared" si="61"/>
        <v>0</v>
      </c>
      <c r="CN75" s="84"/>
      <c r="CO75" s="60"/>
      <c r="CP75" s="60"/>
      <c r="CQ75" s="60"/>
      <c r="CR75" s="60"/>
      <c r="CS75" s="60"/>
      <c r="CT75" s="60"/>
      <c r="CU75" s="60"/>
      <c r="CV75" s="85"/>
      <c r="CW75" s="86"/>
      <c r="CX75" s="87">
        <f t="shared" si="62"/>
        <v>0</v>
      </c>
      <c r="CY75" s="88">
        <f t="shared" si="63"/>
        <v>0</v>
      </c>
      <c r="CZ75" s="89" t="e">
        <f>SUMIF(Склад!#REF!,E75,Склад!#REF!)</f>
        <v>#REF!</v>
      </c>
    </row>
    <row r="76" spans="1:104" s="79" customFormat="1" ht="72.2" customHeight="1" thickBot="1" x14ac:dyDescent="0.3">
      <c r="A76" s="60">
        <v>73</v>
      </c>
      <c r="B76" s="199" t="str">
        <f>VLOOKUP(C76,Склад!B:D,3,0)</f>
        <v>Шляпы</v>
      </c>
      <c r="C76" s="60" t="s">
        <v>29</v>
      </c>
      <c r="D76" s="151" t="str">
        <f t="shared" si="64"/>
        <v>262810279</v>
      </c>
      <c r="E76" s="36">
        <v>2628102</v>
      </c>
      <c r="F76" s="36">
        <v>79</v>
      </c>
      <c r="G76" s="154" t="s">
        <v>207</v>
      </c>
      <c r="H76" s="196" t="str">
        <f>IFERROR(VLOOKUP(VALUE(E76),Склад!#REF!,6,0),"-")</f>
        <v>-</v>
      </c>
      <c r="I76" s="61"/>
      <c r="J76" s="62" t="s">
        <v>220</v>
      </c>
      <c r="K76" s="62" t="s">
        <v>167</v>
      </c>
      <c r="L76" s="63" t="s">
        <v>49</v>
      </c>
      <c r="M76" s="64" t="s">
        <v>57</v>
      </c>
      <c r="N76" s="38" t="s">
        <v>354</v>
      </c>
      <c r="O76" s="38" t="s">
        <v>416</v>
      </c>
      <c r="P76" s="65">
        <v>65</v>
      </c>
      <c r="Q76" s="69">
        <v>169</v>
      </c>
      <c r="R76" s="66"/>
      <c r="S76" s="67"/>
      <c r="T76" s="68"/>
      <c r="U76" s="70"/>
      <c r="V76" s="71"/>
      <c r="W76" s="72"/>
      <c r="X76" s="73"/>
      <c r="Y76" s="71"/>
      <c r="Z76" s="72"/>
      <c r="AA76" s="74"/>
      <c r="AB76" s="75"/>
      <c r="AC76" s="71"/>
      <c r="AD76" s="72"/>
      <c r="AE76" s="76" t="str">
        <f t="shared" si="38"/>
        <v>-</v>
      </c>
      <c r="AF76" s="76" t="str">
        <f t="shared" si="39"/>
        <v/>
      </c>
      <c r="AG76" s="76" t="str">
        <f t="shared" si="40"/>
        <v>-</v>
      </c>
      <c r="AH76" s="76" t="str">
        <f t="shared" si="41"/>
        <v/>
      </c>
      <c r="AI76" s="76" t="str">
        <f t="shared" si="42"/>
        <v>-</v>
      </c>
      <c r="AJ76" s="76" t="str">
        <f t="shared" si="43"/>
        <v/>
      </c>
      <c r="AK76" s="76" t="str">
        <f t="shared" si="44"/>
        <v>-</v>
      </c>
      <c r="AL76" s="76" t="str">
        <f t="shared" si="45"/>
        <v/>
      </c>
      <c r="AM76" s="76" t="str">
        <f t="shared" si="46"/>
        <v>-</v>
      </c>
      <c r="AN76" s="76" t="str">
        <f t="shared" si="47"/>
        <v/>
      </c>
      <c r="AO76" s="77">
        <f t="shared" si="48"/>
        <v>0</v>
      </c>
      <c r="AP76" s="78" t="str">
        <f t="shared" si="49"/>
        <v/>
      </c>
      <c r="AR76" s="77" t="s">
        <v>27</v>
      </c>
      <c r="AS76" s="76" t="e">
        <f t="shared" si="50"/>
        <v>#VALUE!</v>
      </c>
      <c r="AT76" s="76"/>
      <c r="AU76" s="76" t="e">
        <f t="shared" si="51"/>
        <v>#VALUE!</v>
      </c>
      <c r="AV76" s="76"/>
      <c r="AW76" s="76" t="e">
        <f t="shared" si="52"/>
        <v>#VALUE!</v>
      </c>
      <c r="AX76" s="76"/>
      <c r="AY76" s="76" t="e">
        <f t="shared" si="53"/>
        <v>#VALUE!</v>
      </c>
      <c r="AZ76" s="76"/>
      <c r="BA76" s="76" t="e">
        <f t="shared" si="37"/>
        <v>#VALUE!</v>
      </c>
      <c r="BB76" s="77" t="e">
        <f t="shared" si="54"/>
        <v>#VALUE!</v>
      </c>
      <c r="BC76" s="78" t="e">
        <f t="shared" si="55"/>
        <v>#VALUE!</v>
      </c>
      <c r="BD76" s="77" t="s">
        <v>27</v>
      </c>
      <c r="BE76" s="76">
        <v>0</v>
      </c>
      <c r="BF76" s="76"/>
      <c r="BG76" s="76">
        <v>0</v>
      </c>
      <c r="BH76" s="76"/>
      <c r="BI76" s="76">
        <v>0</v>
      </c>
      <c r="BJ76" s="76"/>
      <c r="BK76" s="76">
        <v>0</v>
      </c>
      <c r="BL76" s="76"/>
      <c r="BM76" s="76">
        <v>0</v>
      </c>
      <c r="BN76" s="80">
        <f t="shared" si="56"/>
        <v>0</v>
      </c>
      <c r="BO76" s="81">
        <f t="shared" si="57"/>
        <v>0</v>
      </c>
      <c r="BP76" s="77" t="s">
        <v>27</v>
      </c>
      <c r="BQ76" s="76">
        <v>0</v>
      </c>
      <c r="BR76" s="76"/>
      <c r="BS76" s="76">
        <v>0</v>
      </c>
      <c r="BT76" s="76"/>
      <c r="BU76" s="76">
        <v>0</v>
      </c>
      <c r="BV76" s="76"/>
      <c r="BW76" s="76">
        <v>0</v>
      </c>
      <c r="BX76" s="76"/>
      <c r="BY76" s="76">
        <v>0</v>
      </c>
      <c r="BZ76" s="80">
        <f t="shared" si="58"/>
        <v>0</v>
      </c>
      <c r="CA76" s="82">
        <f t="shared" si="59"/>
        <v>0</v>
      </c>
      <c r="CB76" s="77" t="s">
        <v>27</v>
      </c>
      <c r="CC76" s="76">
        <v>0</v>
      </c>
      <c r="CD76" s="76"/>
      <c r="CE76" s="76">
        <v>0</v>
      </c>
      <c r="CF76" s="76"/>
      <c r="CG76" s="76">
        <v>0</v>
      </c>
      <c r="CH76" s="76"/>
      <c r="CI76" s="76">
        <v>0</v>
      </c>
      <c r="CJ76" s="76"/>
      <c r="CK76" s="76">
        <v>0</v>
      </c>
      <c r="CL76" s="83">
        <f t="shared" si="60"/>
        <v>0</v>
      </c>
      <c r="CM76" s="82">
        <f t="shared" si="61"/>
        <v>0</v>
      </c>
      <c r="CN76" s="84"/>
      <c r="CO76" s="60"/>
      <c r="CP76" s="60"/>
      <c r="CQ76" s="60"/>
      <c r="CR76" s="60"/>
      <c r="CS76" s="60"/>
      <c r="CT76" s="60"/>
      <c r="CU76" s="60"/>
      <c r="CV76" s="85"/>
      <c r="CW76" s="86"/>
      <c r="CX76" s="87">
        <f t="shared" si="62"/>
        <v>0</v>
      </c>
      <c r="CY76" s="88">
        <f t="shared" si="63"/>
        <v>0</v>
      </c>
      <c r="CZ76" s="89" t="e">
        <f>SUMIF(Склад!#REF!,E76,Склад!#REF!)</f>
        <v>#REF!</v>
      </c>
    </row>
    <row r="77" spans="1:104" s="79" customFormat="1" ht="93.95" customHeight="1" thickBot="1" x14ac:dyDescent="0.3">
      <c r="A77" s="60">
        <v>74</v>
      </c>
      <c r="B77" s="199" t="str">
        <f>VLOOKUP(C77,Склад!B:D,3,0)</f>
        <v>Шляпы</v>
      </c>
      <c r="C77" s="60" t="s">
        <v>29</v>
      </c>
      <c r="D77" s="151" t="str">
        <f t="shared" si="64"/>
        <v>252811365</v>
      </c>
      <c r="E77" s="36">
        <v>2528113</v>
      </c>
      <c r="F77" s="36">
        <v>65</v>
      </c>
      <c r="G77" s="154" t="s">
        <v>207</v>
      </c>
      <c r="H77" s="196" t="str">
        <f>IFERROR(VLOOKUP(VALUE(E77),Склад!#REF!,6,0),"-")</f>
        <v>-</v>
      </c>
      <c r="I77" s="61"/>
      <c r="J77" s="62" t="s">
        <v>33</v>
      </c>
      <c r="K77" s="62" t="s">
        <v>33</v>
      </c>
      <c r="L77" s="63" t="s">
        <v>49</v>
      </c>
      <c r="M77" s="64" t="s">
        <v>57</v>
      </c>
      <c r="N77" s="38" t="s">
        <v>354</v>
      </c>
      <c r="O77" s="38" t="s">
        <v>416</v>
      </c>
      <c r="P77" s="65">
        <v>49.6</v>
      </c>
      <c r="Q77" s="69">
        <v>109</v>
      </c>
      <c r="R77" s="66"/>
      <c r="S77" s="67"/>
      <c r="T77" s="68"/>
      <c r="U77" s="70"/>
      <c r="V77" s="71"/>
      <c r="W77" s="72"/>
      <c r="X77" s="73"/>
      <c r="Y77" s="71"/>
      <c r="Z77" s="72"/>
      <c r="AA77" s="74"/>
      <c r="AB77" s="75"/>
      <c r="AC77" s="71"/>
      <c r="AD77" s="72"/>
      <c r="AE77" s="76" t="str">
        <f t="shared" si="38"/>
        <v>-</v>
      </c>
      <c r="AF77" s="76" t="str">
        <f t="shared" si="39"/>
        <v/>
      </c>
      <c r="AG77" s="76" t="str">
        <f t="shared" si="40"/>
        <v>-</v>
      </c>
      <c r="AH77" s="76" t="str">
        <f t="shared" si="41"/>
        <v/>
      </c>
      <c r="AI77" s="76" t="str">
        <f t="shared" si="42"/>
        <v>-</v>
      </c>
      <c r="AJ77" s="76" t="str">
        <f t="shared" si="43"/>
        <v/>
      </c>
      <c r="AK77" s="76" t="str">
        <f t="shared" si="44"/>
        <v>-</v>
      </c>
      <c r="AL77" s="76" t="str">
        <f t="shared" si="45"/>
        <v/>
      </c>
      <c r="AM77" s="76" t="str">
        <f t="shared" si="46"/>
        <v>-</v>
      </c>
      <c r="AN77" s="76" t="str">
        <f t="shared" si="47"/>
        <v/>
      </c>
      <c r="AO77" s="77">
        <f t="shared" si="48"/>
        <v>0</v>
      </c>
      <c r="AP77" s="78" t="str">
        <f t="shared" si="49"/>
        <v/>
      </c>
      <c r="AR77" s="77" t="s">
        <v>27</v>
      </c>
      <c r="AS77" s="76" t="e">
        <f t="shared" si="50"/>
        <v>#VALUE!</v>
      </c>
      <c r="AT77" s="76"/>
      <c r="AU77" s="76" t="e">
        <f t="shared" si="51"/>
        <v>#VALUE!</v>
      </c>
      <c r="AV77" s="76"/>
      <c r="AW77" s="76" t="e">
        <f t="shared" si="52"/>
        <v>#VALUE!</v>
      </c>
      <c r="AX77" s="76"/>
      <c r="AY77" s="76" t="e">
        <f t="shared" si="53"/>
        <v>#VALUE!</v>
      </c>
      <c r="AZ77" s="76"/>
      <c r="BA77" s="76" t="e">
        <f t="shared" si="37"/>
        <v>#VALUE!</v>
      </c>
      <c r="BB77" s="77" t="e">
        <f t="shared" si="54"/>
        <v>#VALUE!</v>
      </c>
      <c r="BC77" s="78" t="e">
        <f t="shared" si="55"/>
        <v>#VALUE!</v>
      </c>
      <c r="BD77" s="77" t="s">
        <v>27</v>
      </c>
      <c r="BE77" s="76">
        <v>0</v>
      </c>
      <c r="BF77" s="76"/>
      <c r="BG77" s="76">
        <v>0</v>
      </c>
      <c r="BH77" s="76"/>
      <c r="BI77" s="76">
        <v>0</v>
      </c>
      <c r="BJ77" s="76"/>
      <c r="BK77" s="76">
        <v>0</v>
      </c>
      <c r="BL77" s="76"/>
      <c r="BM77" s="76">
        <v>0</v>
      </c>
      <c r="BN77" s="80">
        <f t="shared" si="56"/>
        <v>0</v>
      </c>
      <c r="BO77" s="81">
        <f t="shared" si="57"/>
        <v>0</v>
      </c>
      <c r="BP77" s="77" t="s">
        <v>27</v>
      </c>
      <c r="BQ77" s="76">
        <v>0</v>
      </c>
      <c r="BR77" s="76"/>
      <c r="BS77" s="76">
        <v>0</v>
      </c>
      <c r="BT77" s="76"/>
      <c r="BU77" s="76">
        <v>0</v>
      </c>
      <c r="BV77" s="76"/>
      <c r="BW77" s="76">
        <v>0</v>
      </c>
      <c r="BX77" s="76"/>
      <c r="BY77" s="76">
        <v>0</v>
      </c>
      <c r="BZ77" s="80">
        <f t="shared" si="58"/>
        <v>0</v>
      </c>
      <c r="CA77" s="82">
        <f t="shared" si="59"/>
        <v>0</v>
      </c>
      <c r="CB77" s="77" t="s">
        <v>27</v>
      </c>
      <c r="CC77" s="76">
        <v>0</v>
      </c>
      <c r="CD77" s="76"/>
      <c r="CE77" s="76">
        <v>0</v>
      </c>
      <c r="CF77" s="76"/>
      <c r="CG77" s="76">
        <v>0</v>
      </c>
      <c r="CH77" s="76"/>
      <c r="CI77" s="76">
        <v>0</v>
      </c>
      <c r="CJ77" s="76"/>
      <c r="CK77" s="76">
        <v>0</v>
      </c>
      <c r="CL77" s="83">
        <f t="shared" si="60"/>
        <v>0</v>
      </c>
      <c r="CM77" s="82">
        <f t="shared" si="61"/>
        <v>0</v>
      </c>
      <c r="CN77" s="84"/>
      <c r="CO77" s="60"/>
      <c r="CP77" s="60"/>
      <c r="CQ77" s="60"/>
      <c r="CR77" s="60"/>
      <c r="CS77" s="60"/>
      <c r="CT77" s="60"/>
      <c r="CU77" s="60"/>
      <c r="CV77" s="85"/>
      <c r="CW77" s="86"/>
      <c r="CX77" s="87">
        <f t="shared" si="62"/>
        <v>0</v>
      </c>
      <c r="CY77" s="88">
        <f t="shared" si="63"/>
        <v>0</v>
      </c>
      <c r="CZ77" s="89" t="e">
        <f>SUMIF(Склад!#REF!,E77,Склад!#REF!)</f>
        <v>#REF!</v>
      </c>
    </row>
    <row r="78" spans="1:104" s="79" customFormat="1" ht="70.349999999999994" customHeight="1" thickBot="1" x14ac:dyDescent="0.3">
      <c r="A78" s="60">
        <v>75</v>
      </c>
      <c r="B78" s="199" t="str">
        <f>VLOOKUP(C78,Склад!B:D,3,0)</f>
        <v>Шляпы</v>
      </c>
      <c r="C78" s="60" t="s">
        <v>29</v>
      </c>
      <c r="D78" s="151" t="str">
        <f t="shared" si="64"/>
        <v>25981011</v>
      </c>
      <c r="E78" s="36">
        <v>2598101</v>
      </c>
      <c r="F78" s="36">
        <v>1</v>
      </c>
      <c r="G78" s="154" t="s">
        <v>207</v>
      </c>
      <c r="H78" s="196" t="str">
        <f>IFERROR(VLOOKUP(VALUE(E78),Склад!#REF!,6,0),"-")</f>
        <v>-</v>
      </c>
      <c r="I78" s="61"/>
      <c r="J78" s="62" t="s">
        <v>33</v>
      </c>
      <c r="K78" s="62" t="s">
        <v>33</v>
      </c>
      <c r="L78" s="63" t="s">
        <v>49</v>
      </c>
      <c r="M78" s="64" t="s">
        <v>57</v>
      </c>
      <c r="N78" s="38" t="s">
        <v>354</v>
      </c>
      <c r="O78" s="38" t="s">
        <v>416</v>
      </c>
      <c r="P78" s="65">
        <v>49.6</v>
      </c>
      <c r="Q78" s="69">
        <v>99</v>
      </c>
      <c r="R78" s="66"/>
      <c r="S78" s="67"/>
      <c r="T78" s="68"/>
      <c r="U78" s="70"/>
      <c r="V78" s="71"/>
      <c r="W78" s="72"/>
      <c r="X78" s="73"/>
      <c r="Y78" s="71"/>
      <c r="Z78" s="72"/>
      <c r="AA78" s="74"/>
      <c r="AB78" s="75"/>
      <c r="AC78" s="71"/>
      <c r="AD78" s="72"/>
      <c r="AE78" s="76" t="str">
        <f t="shared" si="38"/>
        <v>-</v>
      </c>
      <c r="AF78" s="76" t="str">
        <f t="shared" si="39"/>
        <v/>
      </c>
      <c r="AG78" s="76" t="str">
        <f t="shared" si="40"/>
        <v>-</v>
      </c>
      <c r="AH78" s="76" t="str">
        <f t="shared" si="41"/>
        <v/>
      </c>
      <c r="AI78" s="76" t="str">
        <f t="shared" si="42"/>
        <v>-</v>
      </c>
      <c r="AJ78" s="76" t="str">
        <f t="shared" si="43"/>
        <v/>
      </c>
      <c r="AK78" s="76" t="str">
        <f t="shared" si="44"/>
        <v>-</v>
      </c>
      <c r="AL78" s="76" t="str">
        <f t="shared" si="45"/>
        <v/>
      </c>
      <c r="AM78" s="76" t="str">
        <f t="shared" si="46"/>
        <v>-</v>
      </c>
      <c r="AN78" s="76" t="str">
        <f t="shared" si="47"/>
        <v/>
      </c>
      <c r="AO78" s="77">
        <f t="shared" si="48"/>
        <v>0</v>
      </c>
      <c r="AP78" s="78" t="str">
        <f t="shared" si="49"/>
        <v/>
      </c>
      <c r="AR78" s="77" t="s">
        <v>27</v>
      </c>
      <c r="AS78" s="76" t="e">
        <f t="shared" si="50"/>
        <v>#VALUE!</v>
      </c>
      <c r="AT78" s="76"/>
      <c r="AU78" s="76" t="e">
        <f t="shared" si="51"/>
        <v>#VALUE!</v>
      </c>
      <c r="AV78" s="76"/>
      <c r="AW78" s="76" t="e">
        <f t="shared" si="52"/>
        <v>#VALUE!</v>
      </c>
      <c r="AX78" s="76"/>
      <c r="AY78" s="76" t="e">
        <f t="shared" si="53"/>
        <v>#VALUE!</v>
      </c>
      <c r="AZ78" s="76"/>
      <c r="BA78" s="76" t="e">
        <f t="shared" si="37"/>
        <v>#VALUE!</v>
      </c>
      <c r="BB78" s="77" t="e">
        <f t="shared" si="54"/>
        <v>#VALUE!</v>
      </c>
      <c r="BC78" s="78" t="e">
        <f t="shared" si="55"/>
        <v>#VALUE!</v>
      </c>
      <c r="BD78" s="77" t="s">
        <v>27</v>
      </c>
      <c r="BE78" s="76">
        <v>0</v>
      </c>
      <c r="BF78" s="76"/>
      <c r="BG78" s="76">
        <v>0</v>
      </c>
      <c r="BH78" s="76"/>
      <c r="BI78" s="76">
        <v>0</v>
      </c>
      <c r="BJ78" s="76"/>
      <c r="BK78" s="76">
        <v>0</v>
      </c>
      <c r="BL78" s="76"/>
      <c r="BM78" s="76">
        <v>0</v>
      </c>
      <c r="BN78" s="80">
        <f t="shared" si="56"/>
        <v>0</v>
      </c>
      <c r="BO78" s="81">
        <f t="shared" si="57"/>
        <v>0</v>
      </c>
      <c r="BP78" s="77" t="s">
        <v>27</v>
      </c>
      <c r="BQ78" s="76">
        <v>0</v>
      </c>
      <c r="BR78" s="76"/>
      <c r="BS78" s="76">
        <v>0</v>
      </c>
      <c r="BT78" s="76"/>
      <c r="BU78" s="76">
        <v>0</v>
      </c>
      <c r="BV78" s="76"/>
      <c r="BW78" s="76">
        <v>0</v>
      </c>
      <c r="BX78" s="76"/>
      <c r="BY78" s="76">
        <v>0</v>
      </c>
      <c r="BZ78" s="80">
        <f t="shared" si="58"/>
        <v>0</v>
      </c>
      <c r="CA78" s="82">
        <f t="shared" si="59"/>
        <v>0</v>
      </c>
      <c r="CB78" s="77" t="s">
        <v>27</v>
      </c>
      <c r="CC78" s="76">
        <v>0</v>
      </c>
      <c r="CD78" s="76"/>
      <c r="CE78" s="76">
        <v>0</v>
      </c>
      <c r="CF78" s="76"/>
      <c r="CG78" s="76">
        <v>0</v>
      </c>
      <c r="CH78" s="76"/>
      <c r="CI78" s="76">
        <v>0</v>
      </c>
      <c r="CJ78" s="76"/>
      <c r="CK78" s="76">
        <v>0</v>
      </c>
      <c r="CL78" s="83">
        <f t="shared" si="60"/>
        <v>0</v>
      </c>
      <c r="CM78" s="82">
        <f t="shared" si="61"/>
        <v>0</v>
      </c>
      <c r="CN78" s="84"/>
      <c r="CO78" s="60"/>
      <c r="CP78" s="60"/>
      <c r="CQ78" s="60"/>
      <c r="CR78" s="60"/>
      <c r="CS78" s="60"/>
      <c r="CT78" s="60"/>
      <c r="CU78" s="60"/>
      <c r="CV78" s="85"/>
      <c r="CW78" s="86"/>
      <c r="CX78" s="87">
        <f t="shared" si="62"/>
        <v>0</v>
      </c>
      <c r="CY78" s="88">
        <f t="shared" si="63"/>
        <v>0</v>
      </c>
      <c r="CZ78" s="89" t="e">
        <f>SUMIF(Склад!#REF!,E78,Склад!#REF!)</f>
        <v>#REF!</v>
      </c>
    </row>
    <row r="79" spans="1:104" s="79" customFormat="1" ht="70.349999999999994" customHeight="1" thickBot="1" x14ac:dyDescent="0.3">
      <c r="A79" s="60">
        <v>76</v>
      </c>
      <c r="B79" s="199" t="str">
        <f>VLOOKUP(C79,Склад!B:D,3,0)</f>
        <v>Шляпы</v>
      </c>
      <c r="C79" s="60" t="s">
        <v>29</v>
      </c>
      <c r="D79" s="151" t="str">
        <f t="shared" si="64"/>
        <v>259810136</v>
      </c>
      <c r="E79" s="36">
        <v>2598101</v>
      </c>
      <c r="F79" s="36">
        <v>36</v>
      </c>
      <c r="G79" s="154" t="s">
        <v>207</v>
      </c>
      <c r="H79" s="196" t="str">
        <f>IFERROR(VLOOKUP(VALUE(E79),Склад!#REF!,6,0),"-")</f>
        <v>-</v>
      </c>
      <c r="I79" s="61"/>
      <c r="J79" s="62" t="s">
        <v>33</v>
      </c>
      <c r="K79" s="62" t="s">
        <v>33</v>
      </c>
      <c r="L79" s="63" t="s">
        <v>49</v>
      </c>
      <c r="M79" s="64" t="s">
        <v>57</v>
      </c>
      <c r="N79" s="38" t="s">
        <v>354</v>
      </c>
      <c r="O79" s="38" t="s">
        <v>416</v>
      </c>
      <c r="P79" s="65">
        <v>49.6</v>
      </c>
      <c r="Q79" s="69">
        <v>99</v>
      </c>
      <c r="R79" s="66"/>
      <c r="S79" s="67"/>
      <c r="T79" s="68"/>
      <c r="U79" s="70"/>
      <c r="V79" s="71"/>
      <c r="W79" s="72"/>
      <c r="X79" s="73"/>
      <c r="Y79" s="71"/>
      <c r="Z79" s="72"/>
      <c r="AA79" s="74"/>
      <c r="AB79" s="75"/>
      <c r="AC79" s="71"/>
      <c r="AD79" s="72"/>
      <c r="AE79" s="76" t="str">
        <f t="shared" si="38"/>
        <v>-</v>
      </c>
      <c r="AF79" s="76" t="str">
        <f t="shared" si="39"/>
        <v/>
      </c>
      <c r="AG79" s="76" t="str">
        <f t="shared" si="40"/>
        <v>-</v>
      </c>
      <c r="AH79" s="76" t="str">
        <f t="shared" si="41"/>
        <v/>
      </c>
      <c r="AI79" s="76" t="str">
        <f t="shared" si="42"/>
        <v>-</v>
      </c>
      <c r="AJ79" s="76" t="str">
        <f t="shared" si="43"/>
        <v/>
      </c>
      <c r="AK79" s="76" t="str">
        <f t="shared" si="44"/>
        <v>-</v>
      </c>
      <c r="AL79" s="76" t="str">
        <f t="shared" si="45"/>
        <v/>
      </c>
      <c r="AM79" s="76" t="str">
        <f t="shared" si="46"/>
        <v>-</v>
      </c>
      <c r="AN79" s="76" t="str">
        <f t="shared" si="47"/>
        <v/>
      </c>
      <c r="AO79" s="77">
        <f t="shared" si="48"/>
        <v>0</v>
      </c>
      <c r="AP79" s="78" t="str">
        <f t="shared" si="49"/>
        <v/>
      </c>
      <c r="AR79" s="77" t="s">
        <v>27</v>
      </c>
      <c r="AS79" s="76" t="e">
        <f t="shared" si="50"/>
        <v>#VALUE!</v>
      </c>
      <c r="AT79" s="76"/>
      <c r="AU79" s="76" t="e">
        <f t="shared" si="51"/>
        <v>#VALUE!</v>
      </c>
      <c r="AV79" s="76"/>
      <c r="AW79" s="76" t="e">
        <f t="shared" si="52"/>
        <v>#VALUE!</v>
      </c>
      <c r="AX79" s="76"/>
      <c r="AY79" s="76" t="e">
        <f t="shared" si="53"/>
        <v>#VALUE!</v>
      </c>
      <c r="AZ79" s="76"/>
      <c r="BA79" s="76" t="e">
        <f t="shared" si="37"/>
        <v>#VALUE!</v>
      </c>
      <c r="BB79" s="77" t="e">
        <f t="shared" si="54"/>
        <v>#VALUE!</v>
      </c>
      <c r="BC79" s="78" t="e">
        <f t="shared" si="55"/>
        <v>#VALUE!</v>
      </c>
      <c r="BD79" s="77" t="s">
        <v>27</v>
      </c>
      <c r="BE79" s="76">
        <v>0</v>
      </c>
      <c r="BF79" s="76"/>
      <c r="BG79" s="76">
        <v>0</v>
      </c>
      <c r="BH79" s="76"/>
      <c r="BI79" s="76">
        <v>0</v>
      </c>
      <c r="BJ79" s="76"/>
      <c r="BK79" s="76">
        <v>0</v>
      </c>
      <c r="BL79" s="76"/>
      <c r="BM79" s="76">
        <v>0</v>
      </c>
      <c r="BN79" s="80">
        <f t="shared" si="56"/>
        <v>0</v>
      </c>
      <c r="BO79" s="81">
        <f t="shared" si="57"/>
        <v>0</v>
      </c>
      <c r="BP79" s="77" t="s">
        <v>27</v>
      </c>
      <c r="BQ79" s="76">
        <v>0</v>
      </c>
      <c r="BR79" s="76"/>
      <c r="BS79" s="76">
        <v>0</v>
      </c>
      <c r="BT79" s="76"/>
      <c r="BU79" s="76">
        <v>0</v>
      </c>
      <c r="BV79" s="76"/>
      <c r="BW79" s="76">
        <v>0</v>
      </c>
      <c r="BX79" s="76"/>
      <c r="BY79" s="76">
        <v>0</v>
      </c>
      <c r="BZ79" s="80">
        <f t="shared" si="58"/>
        <v>0</v>
      </c>
      <c r="CA79" s="82">
        <f t="shared" si="59"/>
        <v>0</v>
      </c>
      <c r="CB79" s="77" t="s">
        <v>27</v>
      </c>
      <c r="CC79" s="76">
        <v>0</v>
      </c>
      <c r="CD79" s="76"/>
      <c r="CE79" s="76">
        <v>0</v>
      </c>
      <c r="CF79" s="76"/>
      <c r="CG79" s="76">
        <v>0</v>
      </c>
      <c r="CH79" s="76"/>
      <c r="CI79" s="76">
        <v>0</v>
      </c>
      <c r="CJ79" s="76"/>
      <c r="CK79" s="76">
        <v>0</v>
      </c>
      <c r="CL79" s="83">
        <f t="shared" si="60"/>
        <v>0</v>
      </c>
      <c r="CM79" s="82">
        <f t="shared" si="61"/>
        <v>0</v>
      </c>
      <c r="CN79" s="84"/>
      <c r="CO79" s="60"/>
      <c r="CP79" s="60"/>
      <c r="CQ79" s="60"/>
      <c r="CR79" s="60"/>
      <c r="CS79" s="60"/>
      <c r="CT79" s="60"/>
      <c r="CU79" s="60"/>
      <c r="CV79" s="85"/>
      <c r="CW79" s="86"/>
      <c r="CX79" s="87">
        <f t="shared" si="62"/>
        <v>0</v>
      </c>
      <c r="CY79" s="88">
        <f t="shared" si="63"/>
        <v>0</v>
      </c>
      <c r="CZ79" s="89" t="e">
        <f>SUMIF(Склад!#REF!,E79,Склад!#REF!)</f>
        <v>#REF!</v>
      </c>
    </row>
    <row r="80" spans="1:104" s="79" customFormat="1" ht="70.349999999999994" customHeight="1" thickBot="1" x14ac:dyDescent="0.3">
      <c r="A80" s="60">
        <v>77</v>
      </c>
      <c r="B80" s="199" t="str">
        <f>VLOOKUP(C80,Склад!B:D,3,0)</f>
        <v>Шляпы</v>
      </c>
      <c r="C80" s="60" t="s">
        <v>29</v>
      </c>
      <c r="D80" s="151" t="str">
        <f t="shared" si="64"/>
        <v>259810142</v>
      </c>
      <c r="E80" s="36">
        <v>2598101</v>
      </c>
      <c r="F80" s="36">
        <v>42</v>
      </c>
      <c r="G80" s="154" t="s">
        <v>207</v>
      </c>
      <c r="H80" s="196" t="str">
        <f>IFERROR(VLOOKUP(VALUE(E80),Склад!#REF!,6,0),"-")</f>
        <v>-</v>
      </c>
      <c r="I80" s="61"/>
      <c r="J80" s="62" t="s">
        <v>33</v>
      </c>
      <c r="K80" s="62" t="s">
        <v>33</v>
      </c>
      <c r="L80" s="63" t="s">
        <v>49</v>
      </c>
      <c r="M80" s="64" t="s">
        <v>57</v>
      </c>
      <c r="N80" s="38" t="s">
        <v>354</v>
      </c>
      <c r="O80" s="38" t="s">
        <v>416</v>
      </c>
      <c r="P80" s="65">
        <v>49.6</v>
      </c>
      <c r="Q80" s="69">
        <v>99</v>
      </c>
      <c r="R80" s="66"/>
      <c r="S80" s="67"/>
      <c r="T80" s="68"/>
      <c r="U80" s="70"/>
      <c r="V80" s="71"/>
      <c r="W80" s="72"/>
      <c r="X80" s="73"/>
      <c r="Y80" s="71"/>
      <c r="Z80" s="72"/>
      <c r="AA80" s="74"/>
      <c r="AB80" s="75"/>
      <c r="AC80" s="71"/>
      <c r="AD80" s="72"/>
      <c r="AE80" s="76" t="str">
        <f t="shared" si="38"/>
        <v>-</v>
      </c>
      <c r="AF80" s="76" t="str">
        <f t="shared" si="39"/>
        <v/>
      </c>
      <c r="AG80" s="76" t="str">
        <f t="shared" si="40"/>
        <v>-</v>
      </c>
      <c r="AH80" s="76" t="str">
        <f t="shared" si="41"/>
        <v/>
      </c>
      <c r="AI80" s="76" t="str">
        <f t="shared" si="42"/>
        <v>-</v>
      </c>
      <c r="AJ80" s="76" t="str">
        <f t="shared" si="43"/>
        <v/>
      </c>
      <c r="AK80" s="76" t="str">
        <f t="shared" si="44"/>
        <v>-</v>
      </c>
      <c r="AL80" s="76" t="str">
        <f t="shared" si="45"/>
        <v/>
      </c>
      <c r="AM80" s="76" t="str">
        <f t="shared" si="46"/>
        <v>-</v>
      </c>
      <c r="AN80" s="76" t="str">
        <f t="shared" si="47"/>
        <v/>
      </c>
      <c r="AO80" s="77">
        <f t="shared" si="48"/>
        <v>0</v>
      </c>
      <c r="AP80" s="78" t="str">
        <f t="shared" si="49"/>
        <v/>
      </c>
      <c r="AR80" s="77" t="s">
        <v>27</v>
      </c>
      <c r="AS80" s="76" t="e">
        <f t="shared" si="50"/>
        <v>#VALUE!</v>
      </c>
      <c r="AT80" s="76"/>
      <c r="AU80" s="76" t="e">
        <f t="shared" si="51"/>
        <v>#VALUE!</v>
      </c>
      <c r="AV80" s="76"/>
      <c r="AW80" s="76" t="e">
        <f t="shared" si="52"/>
        <v>#VALUE!</v>
      </c>
      <c r="AX80" s="76"/>
      <c r="AY80" s="76" t="e">
        <f t="shared" si="53"/>
        <v>#VALUE!</v>
      </c>
      <c r="AZ80" s="76"/>
      <c r="BA80" s="76" t="e">
        <f t="shared" si="37"/>
        <v>#VALUE!</v>
      </c>
      <c r="BB80" s="77" t="e">
        <f t="shared" si="54"/>
        <v>#VALUE!</v>
      </c>
      <c r="BC80" s="78" t="e">
        <f t="shared" si="55"/>
        <v>#VALUE!</v>
      </c>
      <c r="BD80" s="77" t="s">
        <v>27</v>
      </c>
      <c r="BE80" s="76">
        <v>0</v>
      </c>
      <c r="BF80" s="76"/>
      <c r="BG80" s="76">
        <v>0</v>
      </c>
      <c r="BH80" s="76"/>
      <c r="BI80" s="76">
        <v>0</v>
      </c>
      <c r="BJ80" s="76"/>
      <c r="BK80" s="76">
        <v>0</v>
      </c>
      <c r="BL80" s="76"/>
      <c r="BM80" s="76">
        <v>0</v>
      </c>
      <c r="BN80" s="80">
        <f t="shared" si="56"/>
        <v>0</v>
      </c>
      <c r="BO80" s="81">
        <f t="shared" si="57"/>
        <v>0</v>
      </c>
      <c r="BP80" s="77" t="s">
        <v>27</v>
      </c>
      <c r="BQ80" s="76">
        <v>0</v>
      </c>
      <c r="BR80" s="76"/>
      <c r="BS80" s="76">
        <v>0</v>
      </c>
      <c r="BT80" s="76"/>
      <c r="BU80" s="76">
        <v>0</v>
      </c>
      <c r="BV80" s="76"/>
      <c r="BW80" s="76">
        <v>0</v>
      </c>
      <c r="BX80" s="76"/>
      <c r="BY80" s="76">
        <v>0</v>
      </c>
      <c r="BZ80" s="80">
        <f t="shared" si="58"/>
        <v>0</v>
      </c>
      <c r="CA80" s="82">
        <f t="shared" si="59"/>
        <v>0</v>
      </c>
      <c r="CB80" s="77" t="s">
        <v>27</v>
      </c>
      <c r="CC80" s="76">
        <v>0</v>
      </c>
      <c r="CD80" s="76"/>
      <c r="CE80" s="76">
        <v>0</v>
      </c>
      <c r="CF80" s="76"/>
      <c r="CG80" s="76">
        <v>0</v>
      </c>
      <c r="CH80" s="76"/>
      <c r="CI80" s="76">
        <v>0</v>
      </c>
      <c r="CJ80" s="76"/>
      <c r="CK80" s="76">
        <v>0</v>
      </c>
      <c r="CL80" s="83">
        <f t="shared" si="60"/>
        <v>0</v>
      </c>
      <c r="CM80" s="82">
        <f t="shared" si="61"/>
        <v>0</v>
      </c>
      <c r="CN80" s="84"/>
      <c r="CO80" s="60"/>
      <c r="CP80" s="60"/>
      <c r="CQ80" s="60"/>
      <c r="CR80" s="60"/>
      <c r="CS80" s="60"/>
      <c r="CT80" s="60"/>
      <c r="CU80" s="60"/>
      <c r="CV80" s="85"/>
      <c r="CW80" s="86"/>
      <c r="CX80" s="87">
        <f t="shared" si="62"/>
        <v>0</v>
      </c>
      <c r="CY80" s="88">
        <f t="shared" si="63"/>
        <v>0</v>
      </c>
      <c r="CZ80" s="89" t="e">
        <f>SUMIF(Склад!#REF!,E80,Склад!#REF!)</f>
        <v>#REF!</v>
      </c>
    </row>
    <row r="81" spans="1:104" s="79" customFormat="1" ht="75.599999999999994" customHeight="1" thickBot="1" x14ac:dyDescent="0.3">
      <c r="A81" s="60">
        <v>78</v>
      </c>
      <c r="B81" s="199" t="str">
        <f>VLOOKUP(C81,Склад!B:D,3,0)</f>
        <v>Шляпы</v>
      </c>
      <c r="C81" s="60" t="s">
        <v>29</v>
      </c>
      <c r="D81" s="151" t="str">
        <f t="shared" si="64"/>
        <v>25981021</v>
      </c>
      <c r="E81" s="36">
        <v>2598102</v>
      </c>
      <c r="F81" s="36">
        <v>1</v>
      </c>
      <c r="G81" s="154" t="s">
        <v>207</v>
      </c>
      <c r="H81" s="196" t="str">
        <f>IFERROR(VLOOKUP(VALUE(E81),Склад!#REF!,6,0),"-")</f>
        <v>-</v>
      </c>
      <c r="I81" s="61"/>
      <c r="J81" s="62" t="s">
        <v>33</v>
      </c>
      <c r="K81" s="62" t="s">
        <v>33</v>
      </c>
      <c r="L81" s="63" t="s">
        <v>49</v>
      </c>
      <c r="M81" s="64" t="s">
        <v>57</v>
      </c>
      <c r="N81" s="38" t="s">
        <v>354</v>
      </c>
      <c r="O81" s="38" t="s">
        <v>416</v>
      </c>
      <c r="P81" s="65">
        <v>49.6</v>
      </c>
      <c r="Q81" s="69">
        <v>109</v>
      </c>
      <c r="R81" s="66"/>
      <c r="S81" s="67"/>
      <c r="T81" s="68"/>
      <c r="U81" s="70"/>
      <c r="V81" s="71"/>
      <c r="W81" s="72"/>
      <c r="X81" s="73"/>
      <c r="Y81" s="71"/>
      <c r="Z81" s="72"/>
      <c r="AA81" s="74"/>
      <c r="AB81" s="75"/>
      <c r="AC81" s="71"/>
      <c r="AD81" s="72"/>
      <c r="AE81" s="76" t="str">
        <f t="shared" si="38"/>
        <v>-</v>
      </c>
      <c r="AF81" s="76" t="str">
        <f t="shared" si="39"/>
        <v/>
      </c>
      <c r="AG81" s="76" t="str">
        <f t="shared" si="40"/>
        <v>-</v>
      </c>
      <c r="AH81" s="76" t="str">
        <f t="shared" si="41"/>
        <v/>
      </c>
      <c r="AI81" s="76" t="str">
        <f t="shared" si="42"/>
        <v>-</v>
      </c>
      <c r="AJ81" s="76" t="str">
        <f t="shared" si="43"/>
        <v/>
      </c>
      <c r="AK81" s="76" t="str">
        <f t="shared" si="44"/>
        <v>-</v>
      </c>
      <c r="AL81" s="76" t="str">
        <f t="shared" si="45"/>
        <v/>
      </c>
      <c r="AM81" s="76" t="str">
        <f t="shared" si="46"/>
        <v>-</v>
      </c>
      <c r="AN81" s="76" t="str">
        <f t="shared" si="47"/>
        <v/>
      </c>
      <c r="AO81" s="77">
        <f t="shared" si="48"/>
        <v>0</v>
      </c>
      <c r="AP81" s="78" t="str">
        <f t="shared" si="49"/>
        <v/>
      </c>
      <c r="AR81" s="77" t="s">
        <v>27</v>
      </c>
      <c r="AS81" s="76" t="e">
        <f t="shared" si="50"/>
        <v>#VALUE!</v>
      </c>
      <c r="AT81" s="76"/>
      <c r="AU81" s="76" t="e">
        <f t="shared" si="51"/>
        <v>#VALUE!</v>
      </c>
      <c r="AV81" s="76"/>
      <c r="AW81" s="76" t="e">
        <f t="shared" si="52"/>
        <v>#VALUE!</v>
      </c>
      <c r="AX81" s="76"/>
      <c r="AY81" s="76" t="e">
        <f t="shared" si="53"/>
        <v>#VALUE!</v>
      </c>
      <c r="AZ81" s="76"/>
      <c r="BA81" s="76" t="e">
        <f t="shared" si="37"/>
        <v>#VALUE!</v>
      </c>
      <c r="BB81" s="77" t="e">
        <f t="shared" si="54"/>
        <v>#VALUE!</v>
      </c>
      <c r="BC81" s="78" t="e">
        <f t="shared" si="55"/>
        <v>#VALUE!</v>
      </c>
      <c r="BD81" s="77" t="s">
        <v>27</v>
      </c>
      <c r="BE81" s="76">
        <v>0</v>
      </c>
      <c r="BF81" s="76"/>
      <c r="BG81" s="76">
        <v>0</v>
      </c>
      <c r="BH81" s="76"/>
      <c r="BI81" s="76">
        <v>0</v>
      </c>
      <c r="BJ81" s="76"/>
      <c r="BK81" s="76">
        <v>0</v>
      </c>
      <c r="BL81" s="76"/>
      <c r="BM81" s="76">
        <v>0</v>
      </c>
      <c r="BN81" s="80">
        <f t="shared" si="56"/>
        <v>0</v>
      </c>
      <c r="BO81" s="81">
        <f t="shared" si="57"/>
        <v>0</v>
      </c>
      <c r="BP81" s="77" t="s">
        <v>27</v>
      </c>
      <c r="BQ81" s="76">
        <v>0</v>
      </c>
      <c r="BR81" s="76"/>
      <c r="BS81" s="76">
        <v>0</v>
      </c>
      <c r="BT81" s="76"/>
      <c r="BU81" s="76">
        <v>0</v>
      </c>
      <c r="BV81" s="76"/>
      <c r="BW81" s="76">
        <v>0</v>
      </c>
      <c r="BX81" s="76"/>
      <c r="BY81" s="76">
        <v>0</v>
      </c>
      <c r="BZ81" s="80">
        <f t="shared" si="58"/>
        <v>0</v>
      </c>
      <c r="CA81" s="82">
        <f t="shared" si="59"/>
        <v>0</v>
      </c>
      <c r="CB81" s="77" t="s">
        <v>27</v>
      </c>
      <c r="CC81" s="76">
        <v>0</v>
      </c>
      <c r="CD81" s="76"/>
      <c r="CE81" s="76">
        <v>0</v>
      </c>
      <c r="CF81" s="76"/>
      <c r="CG81" s="76">
        <v>0</v>
      </c>
      <c r="CH81" s="76"/>
      <c r="CI81" s="76">
        <v>0</v>
      </c>
      <c r="CJ81" s="76"/>
      <c r="CK81" s="76">
        <v>0</v>
      </c>
      <c r="CL81" s="83">
        <f t="shared" si="60"/>
        <v>0</v>
      </c>
      <c r="CM81" s="82">
        <f t="shared" si="61"/>
        <v>0</v>
      </c>
      <c r="CN81" s="84"/>
      <c r="CO81" s="60"/>
      <c r="CP81" s="60"/>
      <c r="CQ81" s="60"/>
      <c r="CR81" s="60"/>
      <c r="CS81" s="60"/>
      <c r="CT81" s="60"/>
      <c r="CU81" s="60"/>
      <c r="CV81" s="85"/>
      <c r="CW81" s="86"/>
      <c r="CX81" s="87">
        <f t="shared" si="62"/>
        <v>0</v>
      </c>
      <c r="CY81" s="88">
        <f t="shared" si="63"/>
        <v>0</v>
      </c>
      <c r="CZ81" s="89" t="e">
        <f>SUMIF(Склад!#REF!,E81,Склад!#REF!)</f>
        <v>#REF!</v>
      </c>
    </row>
    <row r="82" spans="1:104" s="79" customFormat="1" ht="75.599999999999994" customHeight="1" thickBot="1" x14ac:dyDescent="0.3">
      <c r="A82" s="60">
        <v>79</v>
      </c>
      <c r="B82" s="199" t="str">
        <f>VLOOKUP(C82,Склад!B:D,3,0)</f>
        <v>Шляпы</v>
      </c>
      <c r="C82" s="60" t="s">
        <v>29</v>
      </c>
      <c r="D82" s="151" t="str">
        <f t="shared" si="64"/>
        <v>259810241</v>
      </c>
      <c r="E82" s="36">
        <v>2598102</v>
      </c>
      <c r="F82" s="36">
        <v>41</v>
      </c>
      <c r="G82" s="154" t="s">
        <v>207</v>
      </c>
      <c r="H82" s="196" t="str">
        <f>IFERROR(VLOOKUP(VALUE(E82),Склад!#REF!,6,0),"-")</f>
        <v>-</v>
      </c>
      <c r="I82" s="61"/>
      <c r="J82" s="62" t="s">
        <v>33</v>
      </c>
      <c r="K82" s="62" t="s">
        <v>33</v>
      </c>
      <c r="L82" s="63" t="s">
        <v>49</v>
      </c>
      <c r="M82" s="64" t="s">
        <v>57</v>
      </c>
      <c r="N82" s="38" t="s">
        <v>354</v>
      </c>
      <c r="O82" s="38" t="s">
        <v>416</v>
      </c>
      <c r="P82" s="65">
        <v>49.6</v>
      </c>
      <c r="Q82" s="69">
        <v>109</v>
      </c>
      <c r="R82" s="66"/>
      <c r="S82" s="67"/>
      <c r="T82" s="68"/>
      <c r="U82" s="70"/>
      <c r="V82" s="71"/>
      <c r="W82" s="72"/>
      <c r="X82" s="73"/>
      <c r="Y82" s="71"/>
      <c r="Z82" s="72"/>
      <c r="AA82" s="74"/>
      <c r="AB82" s="75"/>
      <c r="AC82" s="71"/>
      <c r="AD82" s="72"/>
      <c r="AE82" s="76" t="str">
        <f t="shared" si="38"/>
        <v>-</v>
      </c>
      <c r="AF82" s="76" t="str">
        <f t="shared" si="39"/>
        <v/>
      </c>
      <c r="AG82" s="76" t="str">
        <f t="shared" si="40"/>
        <v>-</v>
      </c>
      <c r="AH82" s="76" t="str">
        <f t="shared" si="41"/>
        <v/>
      </c>
      <c r="AI82" s="76" t="str">
        <f t="shared" si="42"/>
        <v>-</v>
      </c>
      <c r="AJ82" s="76" t="str">
        <f t="shared" si="43"/>
        <v/>
      </c>
      <c r="AK82" s="76" t="str">
        <f t="shared" si="44"/>
        <v>-</v>
      </c>
      <c r="AL82" s="76" t="str">
        <f t="shared" si="45"/>
        <v/>
      </c>
      <c r="AM82" s="76" t="str">
        <f t="shared" si="46"/>
        <v>-</v>
      </c>
      <c r="AN82" s="76" t="str">
        <f t="shared" si="47"/>
        <v/>
      </c>
      <c r="AO82" s="77">
        <f t="shared" si="48"/>
        <v>0</v>
      </c>
      <c r="AP82" s="78" t="str">
        <f t="shared" si="49"/>
        <v/>
      </c>
      <c r="AR82" s="77" t="s">
        <v>27</v>
      </c>
      <c r="AS82" s="76" t="e">
        <f t="shared" si="50"/>
        <v>#VALUE!</v>
      </c>
      <c r="AT82" s="76"/>
      <c r="AU82" s="76" t="e">
        <f t="shared" si="51"/>
        <v>#VALUE!</v>
      </c>
      <c r="AV82" s="76"/>
      <c r="AW82" s="76" t="e">
        <f t="shared" si="52"/>
        <v>#VALUE!</v>
      </c>
      <c r="AX82" s="76"/>
      <c r="AY82" s="76" t="e">
        <f t="shared" si="53"/>
        <v>#VALUE!</v>
      </c>
      <c r="AZ82" s="76"/>
      <c r="BA82" s="76" t="e">
        <f t="shared" si="37"/>
        <v>#VALUE!</v>
      </c>
      <c r="BB82" s="77" t="e">
        <f t="shared" si="54"/>
        <v>#VALUE!</v>
      </c>
      <c r="BC82" s="78" t="e">
        <f t="shared" si="55"/>
        <v>#VALUE!</v>
      </c>
      <c r="BD82" s="77" t="s">
        <v>27</v>
      </c>
      <c r="BE82" s="76">
        <v>0</v>
      </c>
      <c r="BF82" s="76"/>
      <c r="BG82" s="76">
        <v>0</v>
      </c>
      <c r="BH82" s="76"/>
      <c r="BI82" s="76">
        <v>0</v>
      </c>
      <c r="BJ82" s="76"/>
      <c r="BK82" s="76">
        <v>0</v>
      </c>
      <c r="BL82" s="76"/>
      <c r="BM82" s="76">
        <v>0</v>
      </c>
      <c r="BN82" s="80">
        <f t="shared" si="56"/>
        <v>0</v>
      </c>
      <c r="BO82" s="81">
        <f t="shared" si="57"/>
        <v>0</v>
      </c>
      <c r="BP82" s="77" t="s">
        <v>27</v>
      </c>
      <c r="BQ82" s="76">
        <v>0</v>
      </c>
      <c r="BR82" s="76"/>
      <c r="BS82" s="76">
        <v>0</v>
      </c>
      <c r="BT82" s="76"/>
      <c r="BU82" s="76">
        <v>0</v>
      </c>
      <c r="BV82" s="76"/>
      <c r="BW82" s="76">
        <v>0</v>
      </c>
      <c r="BX82" s="76"/>
      <c r="BY82" s="76">
        <v>0</v>
      </c>
      <c r="BZ82" s="80">
        <f t="shared" si="58"/>
        <v>0</v>
      </c>
      <c r="CA82" s="82">
        <f t="shared" si="59"/>
        <v>0</v>
      </c>
      <c r="CB82" s="77" t="s">
        <v>27</v>
      </c>
      <c r="CC82" s="76">
        <v>0</v>
      </c>
      <c r="CD82" s="76"/>
      <c r="CE82" s="76">
        <v>0</v>
      </c>
      <c r="CF82" s="76"/>
      <c r="CG82" s="76">
        <v>0</v>
      </c>
      <c r="CH82" s="76"/>
      <c r="CI82" s="76">
        <v>0</v>
      </c>
      <c r="CJ82" s="76"/>
      <c r="CK82" s="76">
        <v>0</v>
      </c>
      <c r="CL82" s="83">
        <f t="shared" si="60"/>
        <v>0</v>
      </c>
      <c r="CM82" s="82">
        <f t="shared" si="61"/>
        <v>0</v>
      </c>
      <c r="CN82" s="84"/>
      <c r="CO82" s="60"/>
      <c r="CP82" s="60"/>
      <c r="CQ82" s="60"/>
      <c r="CR82" s="60"/>
      <c r="CS82" s="60"/>
      <c r="CT82" s="60"/>
      <c r="CU82" s="60"/>
      <c r="CV82" s="85"/>
      <c r="CW82" s="86"/>
      <c r="CX82" s="87">
        <f t="shared" si="62"/>
        <v>0</v>
      </c>
      <c r="CY82" s="88">
        <f t="shared" si="63"/>
        <v>0</v>
      </c>
      <c r="CZ82" s="89" t="e">
        <f>SUMIF(Склад!#REF!,E82,Склад!#REF!)</f>
        <v>#REF!</v>
      </c>
    </row>
    <row r="83" spans="1:104" s="79" customFormat="1" ht="75.599999999999994" customHeight="1" thickBot="1" x14ac:dyDescent="0.3">
      <c r="A83" s="60">
        <v>80</v>
      </c>
      <c r="B83" s="199" t="str">
        <f>VLOOKUP(C83,Склад!B:D,3,0)</f>
        <v>Шляпы</v>
      </c>
      <c r="C83" s="60" t="s">
        <v>29</v>
      </c>
      <c r="D83" s="151" t="str">
        <f t="shared" si="64"/>
        <v>259810273</v>
      </c>
      <c r="E83" s="36">
        <v>2598102</v>
      </c>
      <c r="F83" s="36">
        <v>73</v>
      </c>
      <c r="G83" s="154" t="s">
        <v>207</v>
      </c>
      <c r="H83" s="196" t="str">
        <f>IFERROR(VLOOKUP(VALUE(E83),Склад!#REF!,6,0),"-")</f>
        <v>-</v>
      </c>
      <c r="I83" s="61"/>
      <c r="J83" s="62" t="s">
        <v>33</v>
      </c>
      <c r="K83" s="62" t="s">
        <v>33</v>
      </c>
      <c r="L83" s="63" t="s">
        <v>49</v>
      </c>
      <c r="M83" s="64" t="s">
        <v>57</v>
      </c>
      <c r="N83" s="38" t="s">
        <v>354</v>
      </c>
      <c r="O83" s="38" t="s">
        <v>416</v>
      </c>
      <c r="P83" s="65">
        <v>49.6</v>
      </c>
      <c r="Q83" s="69">
        <v>109</v>
      </c>
      <c r="R83" s="66"/>
      <c r="S83" s="67"/>
      <c r="T83" s="68"/>
      <c r="U83" s="70"/>
      <c r="V83" s="71"/>
      <c r="W83" s="72"/>
      <c r="X83" s="73"/>
      <c r="Y83" s="71"/>
      <c r="Z83" s="72"/>
      <c r="AA83" s="74"/>
      <c r="AB83" s="75"/>
      <c r="AC83" s="71"/>
      <c r="AD83" s="72"/>
      <c r="AE83" s="76" t="str">
        <f t="shared" si="38"/>
        <v>-</v>
      </c>
      <c r="AF83" s="76" t="str">
        <f t="shared" si="39"/>
        <v/>
      </c>
      <c r="AG83" s="76" t="str">
        <f t="shared" si="40"/>
        <v>-</v>
      </c>
      <c r="AH83" s="76" t="str">
        <f t="shared" si="41"/>
        <v/>
      </c>
      <c r="AI83" s="76" t="str">
        <f t="shared" si="42"/>
        <v>-</v>
      </c>
      <c r="AJ83" s="76" t="str">
        <f t="shared" si="43"/>
        <v/>
      </c>
      <c r="AK83" s="76" t="str">
        <f t="shared" si="44"/>
        <v>-</v>
      </c>
      <c r="AL83" s="76" t="str">
        <f t="shared" si="45"/>
        <v/>
      </c>
      <c r="AM83" s="76" t="str">
        <f t="shared" si="46"/>
        <v>-</v>
      </c>
      <c r="AN83" s="76" t="str">
        <f t="shared" si="47"/>
        <v/>
      </c>
      <c r="AO83" s="77">
        <f t="shared" si="48"/>
        <v>0</v>
      </c>
      <c r="AP83" s="78" t="str">
        <f t="shared" si="49"/>
        <v/>
      </c>
      <c r="AR83" s="77" t="s">
        <v>27</v>
      </c>
      <c r="AS83" s="76" t="e">
        <f t="shared" si="50"/>
        <v>#VALUE!</v>
      </c>
      <c r="AT83" s="76"/>
      <c r="AU83" s="76" t="e">
        <f t="shared" si="51"/>
        <v>#VALUE!</v>
      </c>
      <c r="AV83" s="76"/>
      <c r="AW83" s="76" t="e">
        <f t="shared" si="52"/>
        <v>#VALUE!</v>
      </c>
      <c r="AX83" s="76"/>
      <c r="AY83" s="76" t="e">
        <f t="shared" si="53"/>
        <v>#VALUE!</v>
      </c>
      <c r="AZ83" s="76"/>
      <c r="BA83" s="76" t="e">
        <f t="shared" si="37"/>
        <v>#VALUE!</v>
      </c>
      <c r="BB83" s="77" t="e">
        <f t="shared" si="54"/>
        <v>#VALUE!</v>
      </c>
      <c r="BC83" s="78" t="e">
        <f t="shared" si="55"/>
        <v>#VALUE!</v>
      </c>
      <c r="BD83" s="77" t="s">
        <v>27</v>
      </c>
      <c r="BE83" s="76">
        <v>0</v>
      </c>
      <c r="BF83" s="76"/>
      <c r="BG83" s="76">
        <v>0</v>
      </c>
      <c r="BH83" s="76"/>
      <c r="BI83" s="76">
        <v>0</v>
      </c>
      <c r="BJ83" s="76"/>
      <c r="BK83" s="76">
        <v>0</v>
      </c>
      <c r="BL83" s="76"/>
      <c r="BM83" s="76">
        <v>0</v>
      </c>
      <c r="BN83" s="80">
        <f t="shared" si="56"/>
        <v>0</v>
      </c>
      <c r="BO83" s="81">
        <f t="shared" si="57"/>
        <v>0</v>
      </c>
      <c r="BP83" s="77" t="s">
        <v>27</v>
      </c>
      <c r="BQ83" s="76">
        <v>0</v>
      </c>
      <c r="BR83" s="76"/>
      <c r="BS83" s="76">
        <v>0</v>
      </c>
      <c r="BT83" s="76"/>
      <c r="BU83" s="76">
        <v>0</v>
      </c>
      <c r="BV83" s="76"/>
      <c r="BW83" s="76">
        <v>0</v>
      </c>
      <c r="BX83" s="76"/>
      <c r="BY83" s="76">
        <v>0</v>
      </c>
      <c r="BZ83" s="80">
        <f t="shared" si="58"/>
        <v>0</v>
      </c>
      <c r="CA83" s="82">
        <f t="shared" si="59"/>
        <v>0</v>
      </c>
      <c r="CB83" s="77" t="s">
        <v>27</v>
      </c>
      <c r="CC83" s="76">
        <v>0</v>
      </c>
      <c r="CD83" s="76"/>
      <c r="CE83" s="76">
        <v>0</v>
      </c>
      <c r="CF83" s="76"/>
      <c r="CG83" s="76">
        <v>0</v>
      </c>
      <c r="CH83" s="76"/>
      <c r="CI83" s="76">
        <v>0</v>
      </c>
      <c r="CJ83" s="76"/>
      <c r="CK83" s="76">
        <v>0</v>
      </c>
      <c r="CL83" s="83">
        <f t="shared" si="60"/>
        <v>0</v>
      </c>
      <c r="CM83" s="82">
        <f t="shared" si="61"/>
        <v>0</v>
      </c>
      <c r="CN83" s="84"/>
      <c r="CO83" s="60"/>
      <c r="CP83" s="60"/>
      <c r="CQ83" s="60"/>
      <c r="CR83" s="60"/>
      <c r="CS83" s="60"/>
      <c r="CT83" s="60"/>
      <c r="CU83" s="60"/>
      <c r="CV83" s="85"/>
      <c r="CW83" s="86"/>
      <c r="CX83" s="87">
        <f t="shared" si="62"/>
        <v>0</v>
      </c>
      <c r="CY83" s="88">
        <f t="shared" si="63"/>
        <v>0</v>
      </c>
      <c r="CZ83" s="89" t="e">
        <f>SUMIF(Склад!#REF!,E83,Склад!#REF!)</f>
        <v>#REF!</v>
      </c>
    </row>
    <row r="84" spans="1:104" s="79" customFormat="1" ht="82.5" customHeight="1" thickBot="1" x14ac:dyDescent="0.3">
      <c r="A84" s="60">
        <v>81</v>
      </c>
      <c r="B84" s="199" t="str">
        <f>VLOOKUP(C84,Склад!B:D,3,0)</f>
        <v>Шляпы</v>
      </c>
      <c r="C84" s="60" t="s">
        <v>29</v>
      </c>
      <c r="D84" s="151" t="str">
        <f t="shared" si="64"/>
        <v>25981401</v>
      </c>
      <c r="E84" s="36">
        <v>2598140</v>
      </c>
      <c r="F84" s="36">
        <v>1</v>
      </c>
      <c r="G84" s="154" t="s">
        <v>207</v>
      </c>
      <c r="H84" s="196" t="str">
        <f>IFERROR(VLOOKUP(VALUE(E84),Склад!#REF!,6,0),"-")</f>
        <v>-</v>
      </c>
      <c r="I84" s="61"/>
      <c r="J84" s="62" t="s">
        <v>78</v>
      </c>
      <c r="K84" s="62" t="s">
        <v>78</v>
      </c>
      <c r="L84" s="63" t="s">
        <v>49</v>
      </c>
      <c r="M84" s="64" t="s">
        <v>57</v>
      </c>
      <c r="N84" s="38" t="s">
        <v>354</v>
      </c>
      <c r="O84" s="38" t="s">
        <v>416</v>
      </c>
      <c r="P84" s="65">
        <v>57.3</v>
      </c>
      <c r="Q84" s="69">
        <v>149</v>
      </c>
      <c r="R84" s="66"/>
      <c r="S84" s="67"/>
      <c r="T84" s="68"/>
      <c r="U84" s="70"/>
      <c r="V84" s="71"/>
      <c r="W84" s="72"/>
      <c r="X84" s="73"/>
      <c r="Y84" s="71"/>
      <c r="Z84" s="72"/>
      <c r="AA84" s="74"/>
      <c r="AB84" s="75"/>
      <c r="AC84" s="71"/>
      <c r="AD84" s="72"/>
      <c r="AE84" s="76" t="str">
        <f t="shared" si="38"/>
        <v>-</v>
      </c>
      <c r="AF84" s="76" t="str">
        <f t="shared" si="39"/>
        <v/>
      </c>
      <c r="AG84" s="76" t="str">
        <f t="shared" si="40"/>
        <v>-</v>
      </c>
      <c r="AH84" s="76" t="str">
        <f t="shared" si="41"/>
        <v/>
      </c>
      <c r="AI84" s="76" t="str">
        <f t="shared" si="42"/>
        <v>-</v>
      </c>
      <c r="AJ84" s="76" t="str">
        <f t="shared" si="43"/>
        <v/>
      </c>
      <c r="AK84" s="76" t="str">
        <f t="shared" si="44"/>
        <v>-</v>
      </c>
      <c r="AL84" s="76" t="str">
        <f t="shared" si="45"/>
        <v/>
      </c>
      <c r="AM84" s="76" t="str">
        <f t="shared" si="46"/>
        <v>-</v>
      </c>
      <c r="AN84" s="76" t="str">
        <f t="shared" si="47"/>
        <v/>
      </c>
      <c r="AO84" s="77">
        <f t="shared" si="48"/>
        <v>0</v>
      </c>
      <c r="AP84" s="78" t="str">
        <f t="shared" si="49"/>
        <v/>
      </c>
      <c r="AR84" s="77" t="s">
        <v>27</v>
      </c>
      <c r="AS84" s="76" t="e">
        <f t="shared" si="50"/>
        <v>#VALUE!</v>
      </c>
      <c r="AT84" s="76"/>
      <c r="AU84" s="76" t="e">
        <f t="shared" si="51"/>
        <v>#VALUE!</v>
      </c>
      <c r="AV84" s="76"/>
      <c r="AW84" s="76" t="e">
        <f t="shared" si="52"/>
        <v>#VALUE!</v>
      </c>
      <c r="AX84" s="76"/>
      <c r="AY84" s="76" t="e">
        <f t="shared" si="53"/>
        <v>#VALUE!</v>
      </c>
      <c r="AZ84" s="76"/>
      <c r="BA84" s="76" t="e">
        <f t="shared" si="37"/>
        <v>#VALUE!</v>
      </c>
      <c r="BB84" s="77" t="e">
        <f t="shared" si="54"/>
        <v>#VALUE!</v>
      </c>
      <c r="BC84" s="78" t="e">
        <f t="shared" si="55"/>
        <v>#VALUE!</v>
      </c>
      <c r="BD84" s="77" t="s">
        <v>27</v>
      </c>
      <c r="BE84" s="76">
        <v>0</v>
      </c>
      <c r="BF84" s="76"/>
      <c r="BG84" s="76">
        <v>0</v>
      </c>
      <c r="BH84" s="76"/>
      <c r="BI84" s="76">
        <v>0</v>
      </c>
      <c r="BJ84" s="76"/>
      <c r="BK84" s="76">
        <v>0</v>
      </c>
      <c r="BL84" s="76"/>
      <c r="BM84" s="76">
        <v>0</v>
      </c>
      <c r="BN84" s="80">
        <f t="shared" si="56"/>
        <v>0</v>
      </c>
      <c r="BO84" s="81">
        <f t="shared" si="57"/>
        <v>0</v>
      </c>
      <c r="BP84" s="77" t="s">
        <v>27</v>
      </c>
      <c r="BQ84" s="76">
        <v>0</v>
      </c>
      <c r="BR84" s="76"/>
      <c r="BS84" s="76">
        <v>0</v>
      </c>
      <c r="BT84" s="76"/>
      <c r="BU84" s="76">
        <v>0</v>
      </c>
      <c r="BV84" s="76"/>
      <c r="BW84" s="76">
        <v>0</v>
      </c>
      <c r="BX84" s="76"/>
      <c r="BY84" s="76">
        <v>0</v>
      </c>
      <c r="BZ84" s="80">
        <f t="shared" si="58"/>
        <v>0</v>
      </c>
      <c r="CA84" s="82">
        <f t="shared" si="59"/>
        <v>0</v>
      </c>
      <c r="CB84" s="77" t="s">
        <v>27</v>
      </c>
      <c r="CC84" s="76">
        <v>0</v>
      </c>
      <c r="CD84" s="76"/>
      <c r="CE84" s="76">
        <v>0</v>
      </c>
      <c r="CF84" s="76"/>
      <c r="CG84" s="76">
        <v>0</v>
      </c>
      <c r="CH84" s="76"/>
      <c r="CI84" s="76">
        <v>0</v>
      </c>
      <c r="CJ84" s="76"/>
      <c r="CK84" s="76">
        <v>0</v>
      </c>
      <c r="CL84" s="83">
        <f t="shared" si="60"/>
        <v>0</v>
      </c>
      <c r="CM84" s="82">
        <f t="shared" si="61"/>
        <v>0</v>
      </c>
      <c r="CN84" s="84"/>
      <c r="CO84" s="60"/>
      <c r="CP84" s="60"/>
      <c r="CQ84" s="60"/>
      <c r="CR84" s="60"/>
      <c r="CS84" s="60"/>
      <c r="CT84" s="60"/>
      <c r="CU84" s="60"/>
      <c r="CV84" s="85"/>
      <c r="CW84" s="86"/>
      <c r="CX84" s="87">
        <f t="shared" si="62"/>
        <v>0</v>
      </c>
      <c r="CY84" s="88">
        <f t="shared" si="63"/>
        <v>0</v>
      </c>
      <c r="CZ84" s="89" t="e">
        <f>SUMIF(Склад!#REF!,E84,Склад!#REF!)</f>
        <v>#REF!</v>
      </c>
    </row>
    <row r="85" spans="1:104" s="79" customFormat="1" ht="66.95" customHeight="1" thickBot="1" x14ac:dyDescent="0.3">
      <c r="A85" s="60">
        <v>82</v>
      </c>
      <c r="B85" s="199" t="str">
        <f>VLOOKUP(C85,Склад!B:D,3,0)</f>
        <v>Шляпы</v>
      </c>
      <c r="C85" s="37" t="s">
        <v>29</v>
      </c>
      <c r="D85" s="151" t="str">
        <f t="shared" si="64"/>
        <v>259814061</v>
      </c>
      <c r="E85" s="36">
        <v>2598140</v>
      </c>
      <c r="F85" s="36">
        <v>61</v>
      </c>
      <c r="G85" s="154" t="s">
        <v>207</v>
      </c>
      <c r="H85" s="196" t="str">
        <f>IFERROR(VLOOKUP(VALUE(E85),Склад!#REF!,6,0),"-")</f>
        <v>-</v>
      </c>
      <c r="I85" s="61"/>
      <c r="J85" s="62" t="s">
        <v>78</v>
      </c>
      <c r="K85" s="62" t="s">
        <v>78</v>
      </c>
      <c r="L85" s="63" t="s">
        <v>49</v>
      </c>
      <c r="M85" s="64" t="s">
        <v>57</v>
      </c>
      <c r="N85" s="38" t="s">
        <v>354</v>
      </c>
      <c r="O85" s="38" t="s">
        <v>416</v>
      </c>
      <c r="P85" s="65">
        <v>57.3</v>
      </c>
      <c r="Q85" s="69">
        <v>149</v>
      </c>
      <c r="R85" s="66"/>
      <c r="S85" s="67"/>
      <c r="T85" s="68"/>
      <c r="U85" s="70"/>
      <c r="V85" s="71"/>
      <c r="W85" s="72"/>
      <c r="X85" s="73"/>
      <c r="Y85" s="71"/>
      <c r="Z85" s="72"/>
      <c r="AA85" s="74"/>
      <c r="AB85" s="75"/>
      <c r="AC85" s="71"/>
      <c r="AD85" s="72"/>
      <c r="AE85" s="76" t="str">
        <f t="shared" si="38"/>
        <v>-</v>
      </c>
      <c r="AF85" s="76" t="str">
        <f t="shared" si="39"/>
        <v/>
      </c>
      <c r="AG85" s="76" t="str">
        <f t="shared" si="40"/>
        <v>-</v>
      </c>
      <c r="AH85" s="76" t="str">
        <f t="shared" si="41"/>
        <v/>
      </c>
      <c r="AI85" s="76" t="str">
        <f t="shared" si="42"/>
        <v>-</v>
      </c>
      <c r="AJ85" s="76" t="str">
        <f t="shared" si="43"/>
        <v/>
      </c>
      <c r="AK85" s="76" t="str">
        <f t="shared" si="44"/>
        <v>-</v>
      </c>
      <c r="AL85" s="76" t="str">
        <f t="shared" si="45"/>
        <v/>
      </c>
      <c r="AM85" s="76" t="str">
        <f t="shared" si="46"/>
        <v>-</v>
      </c>
      <c r="AN85" s="76" t="str">
        <f t="shared" si="47"/>
        <v/>
      </c>
      <c r="AO85" s="77">
        <f t="shared" si="48"/>
        <v>0</v>
      </c>
      <c r="AP85" s="78" t="str">
        <f t="shared" si="49"/>
        <v/>
      </c>
      <c r="AR85" s="77" t="s">
        <v>27</v>
      </c>
      <c r="AS85" s="76" t="e">
        <f t="shared" si="50"/>
        <v>#VALUE!</v>
      </c>
      <c r="AT85" s="76"/>
      <c r="AU85" s="76" t="e">
        <f t="shared" si="51"/>
        <v>#VALUE!</v>
      </c>
      <c r="AV85" s="76"/>
      <c r="AW85" s="76" t="e">
        <f t="shared" si="52"/>
        <v>#VALUE!</v>
      </c>
      <c r="AX85" s="76"/>
      <c r="AY85" s="76" t="e">
        <f t="shared" si="53"/>
        <v>#VALUE!</v>
      </c>
      <c r="AZ85" s="76"/>
      <c r="BA85" s="76"/>
      <c r="BB85" s="77" t="e">
        <f t="shared" si="54"/>
        <v>#VALUE!</v>
      </c>
      <c r="BC85" s="78" t="e">
        <f t="shared" si="55"/>
        <v>#VALUE!</v>
      </c>
      <c r="BD85" s="77" t="s">
        <v>27</v>
      </c>
      <c r="BE85" s="76">
        <v>0</v>
      </c>
      <c r="BF85" s="76"/>
      <c r="BG85" s="76">
        <v>2</v>
      </c>
      <c r="BH85" s="76"/>
      <c r="BI85" s="76">
        <v>2</v>
      </c>
      <c r="BJ85" s="76"/>
      <c r="BK85" s="76">
        <v>2</v>
      </c>
      <c r="BL85" s="76"/>
      <c r="BM85" s="76" t="s">
        <v>27</v>
      </c>
      <c r="BN85" s="80">
        <f t="shared" si="56"/>
        <v>6</v>
      </c>
      <c r="BO85" s="81">
        <f t="shared" si="57"/>
        <v>0</v>
      </c>
      <c r="BP85" s="77" t="s">
        <v>27</v>
      </c>
      <c r="BQ85" s="76">
        <v>0</v>
      </c>
      <c r="BR85" s="76"/>
      <c r="BS85" s="76">
        <v>2</v>
      </c>
      <c r="BT85" s="76"/>
      <c r="BU85" s="76">
        <v>2</v>
      </c>
      <c r="BV85" s="76"/>
      <c r="BW85" s="76">
        <v>2</v>
      </c>
      <c r="BX85" s="76"/>
      <c r="BY85" s="76" t="s">
        <v>27</v>
      </c>
      <c r="BZ85" s="80">
        <f t="shared" si="58"/>
        <v>6</v>
      </c>
      <c r="CA85" s="82">
        <f t="shared" si="59"/>
        <v>0</v>
      </c>
      <c r="CB85" s="77" t="s">
        <v>27</v>
      </c>
      <c r="CC85" s="76">
        <v>0</v>
      </c>
      <c r="CD85" s="76"/>
      <c r="CE85" s="76">
        <v>0</v>
      </c>
      <c r="CF85" s="76"/>
      <c r="CG85" s="76">
        <v>0</v>
      </c>
      <c r="CH85" s="76"/>
      <c r="CI85" s="76">
        <v>0</v>
      </c>
      <c r="CJ85" s="76"/>
      <c r="CK85" s="76" t="s">
        <v>27</v>
      </c>
      <c r="CL85" s="83">
        <f t="shared" si="60"/>
        <v>0</v>
      </c>
      <c r="CM85" s="82">
        <f t="shared" si="61"/>
        <v>0</v>
      </c>
      <c r="CN85" s="84"/>
      <c r="CO85" s="60"/>
      <c r="CP85" s="60"/>
      <c r="CQ85" s="60">
        <v>1</v>
      </c>
      <c r="CR85" s="60"/>
      <c r="CS85" s="60">
        <v>7</v>
      </c>
      <c r="CT85" s="60"/>
      <c r="CU85" s="60">
        <v>4</v>
      </c>
      <c r="CV85" s="85"/>
      <c r="CW85" s="86"/>
      <c r="CX85" s="87">
        <f t="shared" si="62"/>
        <v>12</v>
      </c>
      <c r="CY85" s="88">
        <f t="shared" si="63"/>
        <v>0</v>
      </c>
      <c r="CZ85" s="89" t="e">
        <f>SUMIF(Склад!#REF!,E85,Склад!#REF!)</f>
        <v>#REF!</v>
      </c>
    </row>
    <row r="86" spans="1:104" s="79" customFormat="1" ht="73.900000000000006" customHeight="1" thickBot="1" x14ac:dyDescent="0.3">
      <c r="A86" s="60">
        <v>83</v>
      </c>
      <c r="B86" s="199" t="str">
        <f>VLOOKUP(C86,Склад!B:D,3,0)</f>
        <v>Шляпы</v>
      </c>
      <c r="C86" s="37" t="s">
        <v>29</v>
      </c>
      <c r="D86" s="151" t="str">
        <f t="shared" si="64"/>
        <v>25981425</v>
      </c>
      <c r="E86" s="36">
        <v>2598142</v>
      </c>
      <c r="F86" s="36">
        <v>5</v>
      </c>
      <c r="G86" s="154" t="s">
        <v>207</v>
      </c>
      <c r="H86" s="196" t="str">
        <f>IFERROR(VLOOKUP(VALUE(E86),Склад!#REF!,6,0),"-")</f>
        <v>-</v>
      </c>
      <c r="I86" s="61"/>
      <c r="J86" s="62" t="s">
        <v>78</v>
      </c>
      <c r="K86" s="62" t="s">
        <v>78</v>
      </c>
      <c r="L86" s="63" t="s">
        <v>49</v>
      </c>
      <c r="M86" s="64" t="s">
        <v>57</v>
      </c>
      <c r="N86" s="38" t="s">
        <v>354</v>
      </c>
      <c r="O86" s="38" t="s">
        <v>416</v>
      </c>
      <c r="P86" s="65">
        <v>57.3</v>
      </c>
      <c r="Q86" s="69">
        <v>149</v>
      </c>
      <c r="R86" s="66"/>
      <c r="S86" s="67"/>
      <c r="T86" s="68"/>
      <c r="U86" s="70"/>
      <c r="V86" s="71"/>
      <c r="W86" s="72"/>
      <c r="X86" s="73"/>
      <c r="Y86" s="71"/>
      <c r="Z86" s="72"/>
      <c r="AA86" s="74"/>
      <c r="AB86" s="75"/>
      <c r="AC86" s="71"/>
      <c r="AD86" s="72"/>
      <c r="AE86" s="76" t="str">
        <f t="shared" si="38"/>
        <v>-</v>
      </c>
      <c r="AF86" s="76" t="str">
        <f t="shared" si="39"/>
        <v/>
      </c>
      <c r="AG86" s="76" t="str">
        <f t="shared" si="40"/>
        <v>-</v>
      </c>
      <c r="AH86" s="76" t="str">
        <f t="shared" si="41"/>
        <v/>
      </c>
      <c r="AI86" s="76" t="str">
        <f t="shared" si="42"/>
        <v>-</v>
      </c>
      <c r="AJ86" s="76" t="str">
        <f t="shared" si="43"/>
        <v/>
      </c>
      <c r="AK86" s="76" t="str">
        <f t="shared" si="44"/>
        <v>-</v>
      </c>
      <c r="AL86" s="76" t="str">
        <f t="shared" si="45"/>
        <v/>
      </c>
      <c r="AM86" s="76" t="str">
        <f t="shared" si="46"/>
        <v>-</v>
      </c>
      <c r="AN86" s="76" t="str">
        <f t="shared" si="47"/>
        <v/>
      </c>
      <c r="AO86" s="77">
        <f t="shared" si="48"/>
        <v>0</v>
      </c>
      <c r="AP86" s="78" t="str">
        <f t="shared" si="49"/>
        <v/>
      </c>
      <c r="AR86" s="77" t="s">
        <v>27</v>
      </c>
      <c r="AS86" s="76" t="e">
        <f t="shared" si="50"/>
        <v>#VALUE!</v>
      </c>
      <c r="AT86" s="76"/>
      <c r="AU86" s="76" t="e">
        <f t="shared" si="51"/>
        <v>#VALUE!</v>
      </c>
      <c r="AV86" s="76"/>
      <c r="AW86" s="76" t="e">
        <f t="shared" si="52"/>
        <v>#VALUE!</v>
      </c>
      <c r="AX86" s="76"/>
      <c r="AY86" s="76" t="e">
        <f t="shared" si="53"/>
        <v>#VALUE!</v>
      </c>
      <c r="AZ86" s="76"/>
      <c r="BA86" s="76"/>
      <c r="BB86" s="77" t="e">
        <f t="shared" si="54"/>
        <v>#VALUE!</v>
      </c>
      <c r="BC86" s="78" t="e">
        <f t="shared" si="55"/>
        <v>#VALUE!</v>
      </c>
      <c r="BD86" s="77" t="s">
        <v>27</v>
      </c>
      <c r="BE86" s="76">
        <v>0</v>
      </c>
      <c r="BF86" s="76"/>
      <c r="BG86" s="76">
        <v>2</v>
      </c>
      <c r="BH86" s="76"/>
      <c r="BI86" s="76">
        <v>2</v>
      </c>
      <c r="BJ86" s="76"/>
      <c r="BK86" s="76">
        <v>2</v>
      </c>
      <c r="BL86" s="76"/>
      <c r="BM86" s="76" t="s">
        <v>27</v>
      </c>
      <c r="BN86" s="80">
        <f t="shared" si="56"/>
        <v>6</v>
      </c>
      <c r="BO86" s="81">
        <f t="shared" si="57"/>
        <v>0</v>
      </c>
      <c r="BP86" s="77" t="s">
        <v>27</v>
      </c>
      <c r="BQ86" s="76">
        <v>0</v>
      </c>
      <c r="BR86" s="76"/>
      <c r="BS86" s="76">
        <v>2</v>
      </c>
      <c r="BT86" s="76"/>
      <c r="BU86" s="76">
        <v>2</v>
      </c>
      <c r="BV86" s="76"/>
      <c r="BW86" s="76">
        <v>2</v>
      </c>
      <c r="BX86" s="76"/>
      <c r="BY86" s="76" t="s">
        <v>27</v>
      </c>
      <c r="BZ86" s="80">
        <f t="shared" si="58"/>
        <v>6</v>
      </c>
      <c r="CA86" s="82">
        <f t="shared" si="59"/>
        <v>0</v>
      </c>
      <c r="CB86" s="77" t="s">
        <v>27</v>
      </c>
      <c r="CC86" s="76">
        <v>0</v>
      </c>
      <c r="CD86" s="76"/>
      <c r="CE86" s="76">
        <v>0</v>
      </c>
      <c r="CF86" s="76"/>
      <c r="CG86" s="76">
        <v>0</v>
      </c>
      <c r="CH86" s="76"/>
      <c r="CI86" s="76">
        <v>0</v>
      </c>
      <c r="CJ86" s="76"/>
      <c r="CK86" s="76" t="s">
        <v>27</v>
      </c>
      <c r="CL86" s="83">
        <f t="shared" si="60"/>
        <v>0</v>
      </c>
      <c r="CM86" s="82">
        <f t="shared" si="61"/>
        <v>0</v>
      </c>
      <c r="CN86" s="84"/>
      <c r="CO86" s="60"/>
      <c r="CP86" s="60"/>
      <c r="CQ86" s="60">
        <v>3</v>
      </c>
      <c r="CR86" s="60"/>
      <c r="CS86" s="60">
        <v>14</v>
      </c>
      <c r="CT86" s="60"/>
      <c r="CU86" s="60">
        <v>6</v>
      </c>
      <c r="CV86" s="85"/>
      <c r="CW86" s="86"/>
      <c r="CX86" s="87">
        <f t="shared" si="62"/>
        <v>23</v>
      </c>
      <c r="CY86" s="88">
        <f t="shared" si="63"/>
        <v>0</v>
      </c>
      <c r="CZ86" s="89" t="e">
        <f>SUMIF(Склад!#REF!,E86,Склад!#REF!)</f>
        <v>#REF!</v>
      </c>
    </row>
    <row r="87" spans="1:104" s="79" customFormat="1" ht="93.95" customHeight="1" thickBot="1" x14ac:dyDescent="0.3">
      <c r="A87" s="60">
        <v>84</v>
      </c>
      <c r="B87" s="199" t="str">
        <f>VLOOKUP(C87,Склад!B:D,3,0)</f>
        <v>Шляпы</v>
      </c>
      <c r="C87" s="37" t="s">
        <v>29</v>
      </c>
      <c r="D87" s="151" t="str">
        <f t="shared" si="64"/>
        <v>26281011</v>
      </c>
      <c r="E87" s="36">
        <v>2628101</v>
      </c>
      <c r="F87" s="36">
        <v>1</v>
      </c>
      <c r="G87" s="154" t="s">
        <v>207</v>
      </c>
      <c r="H87" s="196" t="str">
        <f>IFERROR(VLOOKUP(VALUE(E87),Склад!#REF!,6,0),"-")</f>
        <v>-</v>
      </c>
      <c r="I87" s="61"/>
      <c r="J87" s="62" t="s">
        <v>220</v>
      </c>
      <c r="K87" s="62" t="s">
        <v>167</v>
      </c>
      <c r="L87" s="63" t="s">
        <v>49</v>
      </c>
      <c r="M87" s="64" t="s">
        <v>57</v>
      </c>
      <c r="N87" s="38" t="s">
        <v>354</v>
      </c>
      <c r="O87" s="38" t="s">
        <v>416</v>
      </c>
      <c r="P87" s="65">
        <v>57.3</v>
      </c>
      <c r="Q87" s="69">
        <v>129</v>
      </c>
      <c r="R87" s="66"/>
      <c r="S87" s="67"/>
      <c r="T87" s="68"/>
      <c r="U87" s="70"/>
      <c r="V87" s="71"/>
      <c r="W87" s="72"/>
      <c r="X87" s="73"/>
      <c r="Y87" s="71"/>
      <c r="Z87" s="72"/>
      <c r="AA87" s="74"/>
      <c r="AB87" s="75"/>
      <c r="AC87" s="71"/>
      <c r="AD87" s="72"/>
      <c r="AE87" s="76" t="str">
        <f t="shared" si="38"/>
        <v>-</v>
      </c>
      <c r="AF87" s="76" t="str">
        <f t="shared" si="39"/>
        <v/>
      </c>
      <c r="AG87" s="76" t="str">
        <f t="shared" si="40"/>
        <v>-</v>
      </c>
      <c r="AH87" s="76" t="str">
        <f t="shared" si="41"/>
        <v/>
      </c>
      <c r="AI87" s="76" t="str">
        <f t="shared" si="42"/>
        <v>-</v>
      </c>
      <c r="AJ87" s="76" t="str">
        <f t="shared" si="43"/>
        <v/>
      </c>
      <c r="AK87" s="76" t="str">
        <f t="shared" si="44"/>
        <v>-</v>
      </c>
      <c r="AL87" s="76" t="str">
        <f t="shared" si="45"/>
        <v/>
      </c>
      <c r="AM87" s="76" t="str">
        <f t="shared" si="46"/>
        <v>-</v>
      </c>
      <c r="AN87" s="76" t="str">
        <f t="shared" si="47"/>
        <v/>
      </c>
      <c r="AO87" s="77">
        <f t="shared" si="48"/>
        <v>0</v>
      </c>
      <c r="AP87" s="78" t="str">
        <f t="shared" si="49"/>
        <v/>
      </c>
      <c r="AR87" s="77" t="s">
        <v>27</v>
      </c>
      <c r="AS87" s="76" t="e">
        <f t="shared" si="50"/>
        <v>#VALUE!</v>
      </c>
      <c r="AT87" s="76"/>
      <c r="AU87" s="76" t="e">
        <f t="shared" si="51"/>
        <v>#VALUE!</v>
      </c>
      <c r="AV87" s="76"/>
      <c r="AW87" s="76" t="e">
        <f t="shared" si="52"/>
        <v>#VALUE!</v>
      </c>
      <c r="AX87" s="76"/>
      <c r="AY87" s="76" t="e">
        <f t="shared" si="53"/>
        <v>#VALUE!</v>
      </c>
      <c r="AZ87" s="76"/>
      <c r="BA87" s="76"/>
      <c r="BB87" s="77" t="e">
        <f t="shared" si="54"/>
        <v>#VALUE!</v>
      </c>
      <c r="BC87" s="78" t="e">
        <f t="shared" si="55"/>
        <v>#VALUE!</v>
      </c>
      <c r="BD87" s="77" t="s">
        <v>27</v>
      </c>
      <c r="BE87" s="76">
        <v>0</v>
      </c>
      <c r="BF87" s="76"/>
      <c r="BG87" s="76">
        <v>2</v>
      </c>
      <c r="BH87" s="76"/>
      <c r="BI87" s="76">
        <v>2</v>
      </c>
      <c r="BJ87" s="76"/>
      <c r="BK87" s="76">
        <v>2</v>
      </c>
      <c r="BL87" s="76"/>
      <c r="BM87" s="76" t="s">
        <v>27</v>
      </c>
      <c r="BN87" s="80">
        <f t="shared" si="56"/>
        <v>6</v>
      </c>
      <c r="BO87" s="81">
        <f t="shared" si="57"/>
        <v>0</v>
      </c>
      <c r="BP87" s="77" t="s">
        <v>27</v>
      </c>
      <c r="BQ87" s="76">
        <v>0</v>
      </c>
      <c r="BR87" s="76"/>
      <c r="BS87" s="76">
        <v>2</v>
      </c>
      <c r="BT87" s="76"/>
      <c r="BU87" s="76">
        <v>2</v>
      </c>
      <c r="BV87" s="76"/>
      <c r="BW87" s="76">
        <v>2</v>
      </c>
      <c r="BX87" s="76"/>
      <c r="BY87" s="76" t="s">
        <v>27</v>
      </c>
      <c r="BZ87" s="80">
        <f t="shared" si="58"/>
        <v>6</v>
      </c>
      <c r="CA87" s="82">
        <f t="shared" si="59"/>
        <v>0</v>
      </c>
      <c r="CB87" s="77" t="s">
        <v>27</v>
      </c>
      <c r="CC87" s="76">
        <v>0</v>
      </c>
      <c r="CD87" s="76"/>
      <c r="CE87" s="76">
        <v>0</v>
      </c>
      <c r="CF87" s="76"/>
      <c r="CG87" s="76">
        <v>0</v>
      </c>
      <c r="CH87" s="76"/>
      <c r="CI87" s="76">
        <v>0</v>
      </c>
      <c r="CJ87" s="76"/>
      <c r="CK87" s="76" t="s">
        <v>27</v>
      </c>
      <c r="CL87" s="83">
        <f t="shared" si="60"/>
        <v>0</v>
      </c>
      <c r="CM87" s="82">
        <f t="shared" si="61"/>
        <v>0</v>
      </c>
      <c r="CN87" s="84"/>
      <c r="CO87" s="60"/>
      <c r="CP87" s="60"/>
      <c r="CQ87" s="60">
        <v>1</v>
      </c>
      <c r="CR87" s="60"/>
      <c r="CS87" s="60">
        <v>1</v>
      </c>
      <c r="CT87" s="60"/>
      <c r="CU87" s="60">
        <v>3</v>
      </c>
      <c r="CV87" s="85"/>
      <c r="CW87" s="86"/>
      <c r="CX87" s="87">
        <f t="shared" si="62"/>
        <v>5</v>
      </c>
      <c r="CY87" s="88">
        <f t="shared" si="63"/>
        <v>0</v>
      </c>
      <c r="CZ87" s="89" t="e">
        <f>SUMIF(Склад!#REF!,E87,Склад!#REF!)</f>
        <v>#REF!</v>
      </c>
    </row>
    <row r="88" spans="1:104" s="79" customFormat="1" ht="93.95" customHeight="1" thickBot="1" x14ac:dyDescent="0.3">
      <c r="A88" s="60">
        <v>85</v>
      </c>
      <c r="B88" s="199" t="str">
        <f>VLOOKUP(C88,Склад!B:D,3,0)</f>
        <v>Шляпы</v>
      </c>
      <c r="C88" s="37" t="s">
        <v>29</v>
      </c>
      <c r="D88" s="151" t="str">
        <f t="shared" si="64"/>
        <v>262810179</v>
      </c>
      <c r="E88" s="36">
        <v>2628101</v>
      </c>
      <c r="F88" s="36">
        <v>79</v>
      </c>
      <c r="G88" s="154" t="s">
        <v>207</v>
      </c>
      <c r="H88" s="196" t="str">
        <f>IFERROR(VLOOKUP(VALUE(E88),Склад!#REF!,6,0),"-")</f>
        <v>-</v>
      </c>
      <c r="I88" s="61"/>
      <c r="J88" s="62" t="s">
        <v>220</v>
      </c>
      <c r="K88" s="62" t="s">
        <v>167</v>
      </c>
      <c r="L88" s="63" t="s">
        <v>49</v>
      </c>
      <c r="M88" s="64" t="s">
        <v>57</v>
      </c>
      <c r="N88" s="38" t="s">
        <v>354</v>
      </c>
      <c r="O88" s="38" t="s">
        <v>416</v>
      </c>
      <c r="P88" s="65">
        <v>57.3</v>
      </c>
      <c r="Q88" s="69">
        <v>129</v>
      </c>
      <c r="R88" s="66"/>
      <c r="S88" s="67"/>
      <c r="T88" s="68"/>
      <c r="U88" s="70"/>
      <c r="V88" s="71"/>
      <c r="W88" s="72"/>
      <c r="X88" s="73"/>
      <c r="Y88" s="71"/>
      <c r="Z88" s="72"/>
      <c r="AA88" s="74"/>
      <c r="AB88" s="75"/>
      <c r="AC88" s="71"/>
      <c r="AD88" s="72"/>
      <c r="AE88" s="76" t="str">
        <f t="shared" si="38"/>
        <v>-</v>
      </c>
      <c r="AF88" s="76" t="str">
        <f t="shared" si="39"/>
        <v/>
      </c>
      <c r="AG88" s="76" t="str">
        <f t="shared" si="40"/>
        <v>-</v>
      </c>
      <c r="AH88" s="76" t="str">
        <f t="shared" si="41"/>
        <v/>
      </c>
      <c r="AI88" s="76" t="str">
        <f t="shared" si="42"/>
        <v>-</v>
      </c>
      <c r="AJ88" s="76" t="str">
        <f t="shared" si="43"/>
        <v/>
      </c>
      <c r="AK88" s="76" t="str">
        <f t="shared" si="44"/>
        <v>-</v>
      </c>
      <c r="AL88" s="76" t="str">
        <f t="shared" si="45"/>
        <v/>
      </c>
      <c r="AM88" s="76" t="str">
        <f t="shared" si="46"/>
        <v>-</v>
      </c>
      <c r="AN88" s="76" t="str">
        <f t="shared" si="47"/>
        <v/>
      </c>
      <c r="AO88" s="77">
        <f t="shared" si="48"/>
        <v>0</v>
      </c>
      <c r="AP88" s="78" t="str">
        <f t="shared" si="49"/>
        <v/>
      </c>
      <c r="AR88" s="77" t="s">
        <v>27</v>
      </c>
      <c r="AS88" s="76" t="e">
        <f t="shared" si="50"/>
        <v>#VALUE!</v>
      </c>
      <c r="AT88" s="76"/>
      <c r="AU88" s="76" t="e">
        <f t="shared" si="51"/>
        <v>#VALUE!</v>
      </c>
      <c r="AV88" s="76"/>
      <c r="AW88" s="76" t="e">
        <f t="shared" si="52"/>
        <v>#VALUE!</v>
      </c>
      <c r="AX88" s="76"/>
      <c r="AY88" s="76" t="e">
        <f t="shared" si="53"/>
        <v>#VALUE!</v>
      </c>
      <c r="AZ88" s="76"/>
      <c r="BA88" s="76"/>
      <c r="BB88" s="77" t="e">
        <f t="shared" si="54"/>
        <v>#VALUE!</v>
      </c>
      <c r="BC88" s="78" t="e">
        <f t="shared" si="55"/>
        <v>#VALUE!</v>
      </c>
      <c r="BD88" s="77" t="s">
        <v>27</v>
      </c>
      <c r="BE88" s="76">
        <v>0</v>
      </c>
      <c r="BF88" s="76"/>
      <c r="BG88" s="76">
        <v>2</v>
      </c>
      <c r="BH88" s="76"/>
      <c r="BI88" s="76">
        <v>2</v>
      </c>
      <c r="BJ88" s="76"/>
      <c r="BK88" s="76">
        <v>2</v>
      </c>
      <c r="BL88" s="76"/>
      <c r="BM88" s="76" t="s">
        <v>27</v>
      </c>
      <c r="BN88" s="80">
        <f t="shared" si="56"/>
        <v>6</v>
      </c>
      <c r="BO88" s="81">
        <f t="shared" si="57"/>
        <v>0</v>
      </c>
      <c r="BP88" s="77" t="s">
        <v>27</v>
      </c>
      <c r="BQ88" s="76">
        <v>0</v>
      </c>
      <c r="BR88" s="76"/>
      <c r="BS88" s="76">
        <v>2</v>
      </c>
      <c r="BT88" s="76"/>
      <c r="BU88" s="76">
        <v>2</v>
      </c>
      <c r="BV88" s="76"/>
      <c r="BW88" s="76">
        <v>2</v>
      </c>
      <c r="BX88" s="76"/>
      <c r="BY88" s="76" t="s">
        <v>27</v>
      </c>
      <c r="BZ88" s="80">
        <f t="shared" si="58"/>
        <v>6</v>
      </c>
      <c r="CA88" s="82">
        <f t="shared" si="59"/>
        <v>0</v>
      </c>
      <c r="CB88" s="77" t="s">
        <v>27</v>
      </c>
      <c r="CC88" s="76">
        <v>0</v>
      </c>
      <c r="CD88" s="76"/>
      <c r="CE88" s="76">
        <v>0</v>
      </c>
      <c r="CF88" s="76"/>
      <c r="CG88" s="76">
        <v>0</v>
      </c>
      <c r="CH88" s="76"/>
      <c r="CI88" s="76">
        <v>0</v>
      </c>
      <c r="CJ88" s="76"/>
      <c r="CK88" s="76" t="s">
        <v>27</v>
      </c>
      <c r="CL88" s="83">
        <f t="shared" si="60"/>
        <v>0</v>
      </c>
      <c r="CM88" s="82">
        <f t="shared" si="61"/>
        <v>0</v>
      </c>
      <c r="CN88" s="84"/>
      <c r="CO88" s="60"/>
      <c r="CP88" s="60"/>
      <c r="CQ88" s="60">
        <v>4</v>
      </c>
      <c r="CR88" s="60"/>
      <c r="CS88" s="60">
        <v>6</v>
      </c>
      <c r="CT88" s="60"/>
      <c r="CU88" s="60">
        <v>4</v>
      </c>
      <c r="CV88" s="85"/>
      <c r="CW88" s="86"/>
      <c r="CX88" s="87">
        <f t="shared" si="62"/>
        <v>14</v>
      </c>
      <c r="CY88" s="88">
        <f t="shared" si="63"/>
        <v>0</v>
      </c>
      <c r="CZ88" s="89" t="e">
        <f>SUMIF(Склад!#REF!,E88,Склад!#REF!)</f>
        <v>#REF!</v>
      </c>
    </row>
    <row r="89" spans="1:104" s="79" customFormat="1" ht="80.849999999999994" customHeight="1" thickBot="1" x14ac:dyDescent="0.3">
      <c r="A89" s="60">
        <v>86</v>
      </c>
      <c r="B89" s="199" t="str">
        <f>VLOOKUP(C89,Склад!B:D,3,0)</f>
        <v>Шляпы</v>
      </c>
      <c r="C89" s="37" t="s">
        <v>29</v>
      </c>
      <c r="D89" s="151" t="str">
        <f t="shared" si="64"/>
        <v>26381021</v>
      </c>
      <c r="E89" s="36">
        <v>2638102</v>
      </c>
      <c r="F89" s="36">
        <v>1</v>
      </c>
      <c r="G89" s="154" t="s">
        <v>207</v>
      </c>
      <c r="H89" s="196" t="str">
        <f>IFERROR(VLOOKUP(VALUE(E89),Склад!#REF!,6,0),"-")</f>
        <v>-</v>
      </c>
      <c r="I89" s="61"/>
      <c r="J89" s="62" t="s">
        <v>220</v>
      </c>
      <c r="K89" s="62" t="s">
        <v>167</v>
      </c>
      <c r="L89" s="63" t="s">
        <v>49</v>
      </c>
      <c r="M89" s="64" t="s">
        <v>57</v>
      </c>
      <c r="N89" s="38" t="s">
        <v>354</v>
      </c>
      <c r="O89" s="38" t="s">
        <v>416</v>
      </c>
      <c r="P89" s="65">
        <v>57.3</v>
      </c>
      <c r="Q89" s="69">
        <v>149</v>
      </c>
      <c r="R89" s="66"/>
      <c r="S89" s="67"/>
      <c r="T89" s="68"/>
      <c r="U89" s="70"/>
      <c r="V89" s="71"/>
      <c r="W89" s="72"/>
      <c r="X89" s="73"/>
      <c r="Y89" s="71"/>
      <c r="Z89" s="72"/>
      <c r="AA89" s="74"/>
      <c r="AB89" s="75"/>
      <c r="AC89" s="71"/>
      <c r="AD89" s="72"/>
      <c r="AE89" s="76" t="str">
        <f t="shared" si="38"/>
        <v>-</v>
      </c>
      <c r="AF89" s="76" t="str">
        <f t="shared" si="39"/>
        <v/>
      </c>
      <c r="AG89" s="76" t="str">
        <f t="shared" si="40"/>
        <v>-</v>
      </c>
      <c r="AH89" s="76" t="str">
        <f t="shared" si="41"/>
        <v/>
      </c>
      <c r="AI89" s="76" t="str">
        <f t="shared" si="42"/>
        <v>-</v>
      </c>
      <c r="AJ89" s="76" t="str">
        <f t="shared" si="43"/>
        <v/>
      </c>
      <c r="AK89" s="76" t="str">
        <f t="shared" si="44"/>
        <v>-</v>
      </c>
      <c r="AL89" s="76" t="str">
        <f t="shared" si="45"/>
        <v/>
      </c>
      <c r="AM89" s="76" t="str">
        <f t="shared" si="46"/>
        <v>-</v>
      </c>
      <c r="AN89" s="76" t="str">
        <f t="shared" si="47"/>
        <v/>
      </c>
      <c r="AO89" s="77">
        <f t="shared" si="48"/>
        <v>0</v>
      </c>
      <c r="AP89" s="78" t="str">
        <f t="shared" si="49"/>
        <v/>
      </c>
      <c r="AR89" s="77" t="s">
        <v>27</v>
      </c>
      <c r="AS89" s="76" t="e">
        <f t="shared" si="50"/>
        <v>#VALUE!</v>
      </c>
      <c r="AT89" s="76"/>
      <c r="AU89" s="76" t="e">
        <f t="shared" si="51"/>
        <v>#VALUE!</v>
      </c>
      <c r="AV89" s="76"/>
      <c r="AW89" s="76" t="e">
        <f t="shared" si="52"/>
        <v>#VALUE!</v>
      </c>
      <c r="AX89" s="76"/>
      <c r="AY89" s="76" t="e">
        <f t="shared" si="53"/>
        <v>#VALUE!</v>
      </c>
      <c r="AZ89" s="76"/>
      <c r="BA89" s="76"/>
      <c r="BB89" s="77" t="e">
        <f t="shared" si="54"/>
        <v>#VALUE!</v>
      </c>
      <c r="BC89" s="78" t="e">
        <f t="shared" si="55"/>
        <v>#VALUE!</v>
      </c>
      <c r="BD89" s="77" t="s">
        <v>27</v>
      </c>
      <c r="BE89" s="76">
        <v>0</v>
      </c>
      <c r="BF89" s="76"/>
      <c r="BG89" s="76">
        <v>1</v>
      </c>
      <c r="BH89" s="76"/>
      <c r="BI89" s="76">
        <v>2</v>
      </c>
      <c r="BJ89" s="76"/>
      <c r="BK89" s="76">
        <v>1</v>
      </c>
      <c r="BL89" s="76"/>
      <c r="BM89" s="76" t="s">
        <v>27</v>
      </c>
      <c r="BN89" s="80">
        <f t="shared" si="56"/>
        <v>4</v>
      </c>
      <c r="BO89" s="81">
        <f t="shared" si="57"/>
        <v>0</v>
      </c>
      <c r="BP89" s="77" t="s">
        <v>27</v>
      </c>
      <c r="BQ89" s="76">
        <v>0</v>
      </c>
      <c r="BR89" s="76"/>
      <c r="BS89" s="76">
        <v>1</v>
      </c>
      <c r="BT89" s="76"/>
      <c r="BU89" s="76">
        <v>1</v>
      </c>
      <c r="BV89" s="76"/>
      <c r="BW89" s="76">
        <v>1</v>
      </c>
      <c r="BX89" s="76"/>
      <c r="BY89" s="76" t="s">
        <v>27</v>
      </c>
      <c r="BZ89" s="80">
        <f t="shared" si="58"/>
        <v>3</v>
      </c>
      <c r="CA89" s="82">
        <f t="shared" si="59"/>
        <v>0</v>
      </c>
      <c r="CB89" s="77" t="s">
        <v>27</v>
      </c>
      <c r="CC89" s="76">
        <v>0</v>
      </c>
      <c r="CD89" s="76"/>
      <c r="CE89" s="76">
        <v>0</v>
      </c>
      <c r="CF89" s="76"/>
      <c r="CG89" s="76">
        <v>0</v>
      </c>
      <c r="CH89" s="76"/>
      <c r="CI89" s="76">
        <v>0</v>
      </c>
      <c r="CJ89" s="76"/>
      <c r="CK89" s="76" t="s">
        <v>27</v>
      </c>
      <c r="CL89" s="83">
        <f t="shared" si="60"/>
        <v>0</v>
      </c>
      <c r="CM89" s="82">
        <f t="shared" si="61"/>
        <v>0</v>
      </c>
      <c r="CN89" s="84"/>
      <c r="CO89" s="60"/>
      <c r="CP89" s="60"/>
      <c r="CQ89" s="60"/>
      <c r="CR89" s="60"/>
      <c r="CS89" s="60"/>
      <c r="CT89" s="60"/>
      <c r="CU89" s="60"/>
      <c r="CV89" s="85"/>
      <c r="CW89" s="86"/>
      <c r="CX89" s="87">
        <f t="shared" si="62"/>
        <v>0</v>
      </c>
      <c r="CY89" s="88">
        <f t="shared" si="63"/>
        <v>0</v>
      </c>
      <c r="CZ89" s="89" t="e">
        <f>SUMIF(Склад!#REF!,E89,Склад!#REF!)</f>
        <v>#REF!</v>
      </c>
    </row>
    <row r="90" spans="1:104" s="79" customFormat="1" ht="73.900000000000006" customHeight="1" thickBot="1" x14ac:dyDescent="0.3">
      <c r="A90" s="60">
        <v>87</v>
      </c>
      <c r="B90" s="199" t="str">
        <f>VLOOKUP(C90,Склад!B:D,3,0)</f>
        <v>Шляпы</v>
      </c>
      <c r="C90" s="37" t="s">
        <v>29</v>
      </c>
      <c r="D90" s="151" t="str">
        <f t="shared" si="64"/>
        <v>263810274</v>
      </c>
      <c r="E90" s="36">
        <v>2638102</v>
      </c>
      <c r="F90" s="36">
        <v>74</v>
      </c>
      <c r="G90" s="154" t="s">
        <v>207</v>
      </c>
      <c r="H90" s="196" t="str">
        <f>IFERROR(VLOOKUP(VALUE(E90),Склад!#REF!,6,0),"-")</f>
        <v>-</v>
      </c>
      <c r="I90" s="90"/>
      <c r="J90" s="106" t="s">
        <v>220</v>
      </c>
      <c r="K90" s="62" t="s">
        <v>167</v>
      </c>
      <c r="L90" s="63" t="s">
        <v>49</v>
      </c>
      <c r="M90" s="64" t="s">
        <v>57</v>
      </c>
      <c r="N90" s="38" t="s">
        <v>354</v>
      </c>
      <c r="O90" s="38" t="s">
        <v>416</v>
      </c>
      <c r="P90" s="65">
        <v>57.3</v>
      </c>
      <c r="Q90" s="69">
        <v>149</v>
      </c>
      <c r="R90" s="66"/>
      <c r="S90" s="67"/>
      <c r="T90" s="68"/>
      <c r="U90" s="70"/>
      <c r="V90" s="71"/>
      <c r="W90" s="72"/>
      <c r="X90" s="73"/>
      <c r="Y90" s="71"/>
      <c r="Z90" s="72"/>
      <c r="AA90" s="74"/>
      <c r="AB90" s="75"/>
      <c r="AC90" s="71"/>
      <c r="AD90" s="72"/>
      <c r="AE90" s="76" t="str">
        <f t="shared" si="38"/>
        <v>-</v>
      </c>
      <c r="AF90" s="76" t="str">
        <f t="shared" si="39"/>
        <v/>
      </c>
      <c r="AG90" s="76" t="str">
        <f t="shared" si="40"/>
        <v>-</v>
      </c>
      <c r="AH90" s="76" t="str">
        <f t="shared" si="41"/>
        <v/>
      </c>
      <c r="AI90" s="76" t="str">
        <f t="shared" si="42"/>
        <v>-</v>
      </c>
      <c r="AJ90" s="76" t="str">
        <f t="shared" si="43"/>
        <v/>
      </c>
      <c r="AK90" s="76" t="str">
        <f t="shared" si="44"/>
        <v>-</v>
      </c>
      <c r="AL90" s="76" t="str">
        <f t="shared" si="45"/>
        <v/>
      </c>
      <c r="AM90" s="76" t="str">
        <f t="shared" si="46"/>
        <v>-</v>
      </c>
      <c r="AN90" s="76" t="str">
        <f t="shared" si="47"/>
        <v/>
      </c>
      <c r="AO90" s="77">
        <f t="shared" si="48"/>
        <v>0</v>
      </c>
      <c r="AP90" s="78" t="str">
        <f t="shared" si="49"/>
        <v/>
      </c>
      <c r="AR90" s="77" t="s">
        <v>27</v>
      </c>
      <c r="AS90" s="76" t="e">
        <f t="shared" si="50"/>
        <v>#VALUE!</v>
      </c>
      <c r="AT90" s="76"/>
      <c r="AU90" s="76" t="e">
        <f t="shared" si="51"/>
        <v>#VALUE!</v>
      </c>
      <c r="AV90" s="76"/>
      <c r="AW90" s="76" t="e">
        <f t="shared" si="52"/>
        <v>#VALUE!</v>
      </c>
      <c r="AX90" s="76"/>
      <c r="AY90" s="76" t="e">
        <f t="shared" si="53"/>
        <v>#VALUE!</v>
      </c>
      <c r="AZ90" s="76"/>
      <c r="BA90" s="76"/>
      <c r="BB90" s="77" t="e">
        <f t="shared" si="54"/>
        <v>#VALUE!</v>
      </c>
      <c r="BC90" s="78" t="e">
        <f t="shared" si="55"/>
        <v>#VALUE!</v>
      </c>
      <c r="BD90" s="77" t="s">
        <v>27</v>
      </c>
      <c r="BE90" s="76">
        <v>0</v>
      </c>
      <c r="BF90" s="76"/>
      <c r="BG90" s="76">
        <v>1</v>
      </c>
      <c r="BH90" s="76"/>
      <c r="BI90" s="76">
        <v>2</v>
      </c>
      <c r="BJ90" s="76"/>
      <c r="BK90" s="76">
        <v>1</v>
      </c>
      <c r="BL90" s="76"/>
      <c r="BM90" s="76" t="s">
        <v>27</v>
      </c>
      <c r="BN90" s="80">
        <f t="shared" si="56"/>
        <v>4</v>
      </c>
      <c r="BO90" s="81">
        <f t="shared" si="57"/>
        <v>0</v>
      </c>
      <c r="BP90" s="77" t="s">
        <v>27</v>
      </c>
      <c r="BQ90" s="76">
        <v>0</v>
      </c>
      <c r="BR90" s="76"/>
      <c r="BS90" s="76">
        <v>1</v>
      </c>
      <c r="BT90" s="76"/>
      <c r="BU90" s="76">
        <v>1</v>
      </c>
      <c r="BV90" s="76"/>
      <c r="BW90" s="76">
        <v>1</v>
      </c>
      <c r="BX90" s="76"/>
      <c r="BY90" s="76" t="s">
        <v>27</v>
      </c>
      <c r="BZ90" s="80">
        <f t="shared" si="58"/>
        <v>3</v>
      </c>
      <c r="CA90" s="82">
        <f t="shared" si="59"/>
        <v>0</v>
      </c>
      <c r="CB90" s="77" t="s">
        <v>27</v>
      </c>
      <c r="CC90" s="76">
        <v>0</v>
      </c>
      <c r="CD90" s="76"/>
      <c r="CE90" s="76">
        <v>0</v>
      </c>
      <c r="CF90" s="76"/>
      <c r="CG90" s="76">
        <v>0</v>
      </c>
      <c r="CH90" s="76"/>
      <c r="CI90" s="76">
        <v>0</v>
      </c>
      <c r="CJ90" s="76"/>
      <c r="CK90" s="76" t="s">
        <v>27</v>
      </c>
      <c r="CL90" s="83">
        <f t="shared" si="60"/>
        <v>0</v>
      </c>
      <c r="CM90" s="82">
        <f t="shared" si="61"/>
        <v>0</v>
      </c>
      <c r="CN90" s="84"/>
      <c r="CO90" s="60"/>
      <c r="CP90" s="60"/>
      <c r="CQ90" s="60"/>
      <c r="CR90" s="60"/>
      <c r="CS90" s="60"/>
      <c r="CT90" s="60"/>
      <c r="CU90" s="60"/>
      <c r="CV90" s="85"/>
      <c r="CW90" s="86"/>
      <c r="CX90" s="87">
        <f t="shared" si="62"/>
        <v>0</v>
      </c>
      <c r="CY90" s="88">
        <f t="shared" si="63"/>
        <v>0</v>
      </c>
      <c r="CZ90" s="89" t="e">
        <f>SUMIF(Склад!#REF!,E90,Склад!#REF!)</f>
        <v>#REF!</v>
      </c>
    </row>
    <row r="91" spans="1:104" s="79" customFormat="1" ht="91.35" customHeight="1" thickBot="1" x14ac:dyDescent="0.3">
      <c r="A91" s="60">
        <v>88</v>
      </c>
      <c r="B91" s="199" t="str">
        <f>VLOOKUP(C91,Склад!B:D,3,0)</f>
        <v>Шляпы</v>
      </c>
      <c r="C91" s="37" t="s">
        <v>31</v>
      </c>
      <c r="D91" s="151" t="str">
        <f t="shared" si="64"/>
        <v>13981202</v>
      </c>
      <c r="E91" s="36">
        <v>1398120</v>
      </c>
      <c r="F91" s="36">
        <v>2</v>
      </c>
      <c r="G91" s="154" t="s">
        <v>207</v>
      </c>
      <c r="H91" s="196" t="str">
        <f>IFERROR(VLOOKUP(VALUE(E91),Склад!#REF!,6,0),"-")</f>
        <v>-</v>
      </c>
      <c r="I91" s="61"/>
      <c r="J91" s="62" t="s">
        <v>220</v>
      </c>
      <c r="K91" s="62" t="s">
        <v>167</v>
      </c>
      <c r="L91" s="63" t="s">
        <v>49</v>
      </c>
      <c r="M91" s="64" t="s">
        <v>57</v>
      </c>
      <c r="N91" s="38" t="s">
        <v>354</v>
      </c>
      <c r="O91" s="38" t="s">
        <v>416</v>
      </c>
      <c r="P91" s="65">
        <v>65</v>
      </c>
      <c r="Q91" s="69">
        <v>169</v>
      </c>
      <c r="R91" s="66"/>
      <c r="S91" s="67"/>
      <c r="T91" s="68"/>
      <c r="U91" s="70"/>
      <c r="V91" s="71"/>
      <c r="W91" s="72"/>
      <c r="X91" s="73"/>
      <c r="Y91" s="71"/>
      <c r="Z91" s="72"/>
      <c r="AA91" s="74"/>
      <c r="AB91" s="75"/>
      <c r="AC91" s="71"/>
      <c r="AD91" s="72"/>
      <c r="AE91" s="76" t="str">
        <f t="shared" si="38"/>
        <v>-</v>
      </c>
      <c r="AF91" s="76" t="str">
        <f t="shared" si="39"/>
        <v/>
      </c>
      <c r="AG91" s="76" t="str">
        <f t="shared" si="40"/>
        <v>-</v>
      </c>
      <c r="AH91" s="76" t="str">
        <f t="shared" si="41"/>
        <v/>
      </c>
      <c r="AI91" s="76" t="str">
        <f t="shared" si="42"/>
        <v>-</v>
      </c>
      <c r="AJ91" s="76" t="str">
        <f t="shared" si="43"/>
        <v/>
      </c>
      <c r="AK91" s="76" t="str">
        <f t="shared" si="44"/>
        <v>-</v>
      </c>
      <c r="AL91" s="76" t="str">
        <f t="shared" si="45"/>
        <v/>
      </c>
      <c r="AM91" s="76" t="str">
        <f t="shared" si="46"/>
        <v>-</v>
      </c>
      <c r="AN91" s="76" t="str">
        <f t="shared" si="47"/>
        <v/>
      </c>
      <c r="AO91" s="77">
        <f t="shared" si="48"/>
        <v>0</v>
      </c>
      <c r="AP91" s="78" t="str">
        <f t="shared" si="49"/>
        <v/>
      </c>
      <c r="AR91" s="77" t="s">
        <v>27</v>
      </c>
      <c r="AS91" s="76" t="e">
        <f t="shared" si="50"/>
        <v>#VALUE!</v>
      </c>
      <c r="AT91" s="76"/>
      <c r="AU91" s="76" t="e">
        <f t="shared" si="51"/>
        <v>#VALUE!</v>
      </c>
      <c r="AV91" s="76"/>
      <c r="AW91" s="76" t="e">
        <f t="shared" si="52"/>
        <v>#VALUE!</v>
      </c>
      <c r="AX91" s="76"/>
      <c r="AY91" s="76" t="e">
        <f t="shared" si="53"/>
        <v>#VALUE!</v>
      </c>
      <c r="AZ91" s="76"/>
      <c r="BA91" s="76"/>
      <c r="BB91" s="77" t="e">
        <f t="shared" si="54"/>
        <v>#VALUE!</v>
      </c>
      <c r="BC91" s="78" t="e">
        <f t="shared" si="55"/>
        <v>#VALUE!</v>
      </c>
      <c r="BD91" s="77" t="s">
        <v>27</v>
      </c>
      <c r="BE91" s="76">
        <v>0</v>
      </c>
      <c r="BF91" s="76"/>
      <c r="BG91" s="76">
        <v>2</v>
      </c>
      <c r="BH91" s="76"/>
      <c r="BI91" s="76">
        <v>2</v>
      </c>
      <c r="BJ91" s="76"/>
      <c r="BK91" s="76">
        <v>2</v>
      </c>
      <c r="BL91" s="76"/>
      <c r="BM91" s="76" t="s">
        <v>27</v>
      </c>
      <c r="BN91" s="80">
        <f t="shared" si="56"/>
        <v>6</v>
      </c>
      <c r="BO91" s="81">
        <f t="shared" si="57"/>
        <v>0</v>
      </c>
      <c r="BP91" s="77" t="s">
        <v>27</v>
      </c>
      <c r="BQ91" s="76">
        <v>0</v>
      </c>
      <c r="BR91" s="76"/>
      <c r="BS91" s="76">
        <v>2</v>
      </c>
      <c r="BT91" s="76"/>
      <c r="BU91" s="76">
        <v>2</v>
      </c>
      <c r="BV91" s="76"/>
      <c r="BW91" s="76">
        <v>2</v>
      </c>
      <c r="BX91" s="76"/>
      <c r="BY91" s="76" t="s">
        <v>27</v>
      </c>
      <c r="BZ91" s="80">
        <f t="shared" si="58"/>
        <v>6</v>
      </c>
      <c r="CA91" s="82">
        <f t="shared" si="59"/>
        <v>0</v>
      </c>
      <c r="CB91" s="77" t="s">
        <v>27</v>
      </c>
      <c r="CC91" s="76">
        <v>0</v>
      </c>
      <c r="CD91" s="76"/>
      <c r="CE91" s="76">
        <v>0</v>
      </c>
      <c r="CF91" s="76"/>
      <c r="CG91" s="76">
        <v>0</v>
      </c>
      <c r="CH91" s="76"/>
      <c r="CI91" s="76">
        <v>0</v>
      </c>
      <c r="CJ91" s="76"/>
      <c r="CK91" s="76" t="s">
        <v>27</v>
      </c>
      <c r="CL91" s="83">
        <f t="shared" si="60"/>
        <v>0</v>
      </c>
      <c r="CM91" s="82">
        <f t="shared" si="61"/>
        <v>0</v>
      </c>
      <c r="CN91" s="84"/>
      <c r="CO91" s="60"/>
      <c r="CP91" s="60"/>
      <c r="CQ91" s="60"/>
      <c r="CR91" s="60"/>
      <c r="CS91" s="60"/>
      <c r="CT91" s="60"/>
      <c r="CU91" s="60"/>
      <c r="CV91" s="85"/>
      <c r="CW91" s="86"/>
      <c r="CX91" s="87">
        <f t="shared" si="62"/>
        <v>0</v>
      </c>
      <c r="CY91" s="88">
        <f t="shared" si="63"/>
        <v>0</v>
      </c>
      <c r="CZ91" s="89" t="e">
        <f>SUMIF(Склад!#REF!,E91,Склад!#REF!)</f>
        <v>#REF!</v>
      </c>
    </row>
    <row r="92" spans="1:104" s="79" customFormat="1" ht="72.2" customHeight="1" thickBot="1" x14ac:dyDescent="0.3">
      <c r="A92" s="60">
        <v>89</v>
      </c>
      <c r="B92" s="199" t="str">
        <f>VLOOKUP(C92,Склад!B:D,3,0)</f>
        <v>Шляпы</v>
      </c>
      <c r="C92" s="37" t="s">
        <v>30</v>
      </c>
      <c r="D92" s="151" t="str">
        <f t="shared" si="64"/>
        <v>219814129</v>
      </c>
      <c r="E92" s="36">
        <v>2198141</v>
      </c>
      <c r="F92" s="36">
        <v>29</v>
      </c>
      <c r="G92" s="154" t="s">
        <v>207</v>
      </c>
      <c r="H92" s="196" t="str">
        <f>IFERROR(VLOOKUP(VALUE(E92),Склад!#REF!,6,0),"-")</f>
        <v>-</v>
      </c>
      <c r="I92" s="61"/>
      <c r="J92" s="62" t="s">
        <v>33</v>
      </c>
      <c r="K92" s="62" t="s">
        <v>33</v>
      </c>
      <c r="L92" s="63" t="s">
        <v>49</v>
      </c>
      <c r="M92" s="64" t="s">
        <v>57</v>
      </c>
      <c r="N92" s="38" t="s">
        <v>354</v>
      </c>
      <c r="O92" s="38" t="s">
        <v>416</v>
      </c>
      <c r="P92" s="65">
        <v>49.6</v>
      </c>
      <c r="Q92" s="69">
        <v>129</v>
      </c>
      <c r="R92" s="66"/>
      <c r="S92" s="67"/>
      <c r="T92" s="68"/>
      <c r="U92" s="70"/>
      <c r="V92" s="71"/>
      <c r="W92" s="72"/>
      <c r="X92" s="73"/>
      <c r="Y92" s="71"/>
      <c r="Z92" s="72"/>
      <c r="AA92" s="74"/>
      <c r="AB92" s="75"/>
      <c r="AC92" s="71"/>
      <c r="AD92" s="72"/>
      <c r="AE92" s="76" t="str">
        <f t="shared" si="38"/>
        <v>-</v>
      </c>
      <c r="AF92" s="76" t="str">
        <f t="shared" si="39"/>
        <v/>
      </c>
      <c r="AG92" s="76" t="str">
        <f t="shared" si="40"/>
        <v>-</v>
      </c>
      <c r="AH92" s="76" t="str">
        <f t="shared" si="41"/>
        <v/>
      </c>
      <c r="AI92" s="76" t="str">
        <f t="shared" si="42"/>
        <v>-</v>
      </c>
      <c r="AJ92" s="76" t="str">
        <f t="shared" si="43"/>
        <v/>
      </c>
      <c r="AK92" s="76" t="str">
        <f t="shared" si="44"/>
        <v>-</v>
      </c>
      <c r="AL92" s="76" t="str">
        <f t="shared" si="45"/>
        <v/>
      </c>
      <c r="AM92" s="76" t="str">
        <f t="shared" si="46"/>
        <v>-</v>
      </c>
      <c r="AN92" s="76" t="str">
        <f t="shared" si="47"/>
        <v/>
      </c>
      <c r="AO92" s="77">
        <f t="shared" si="48"/>
        <v>0</v>
      </c>
      <c r="AP92" s="78" t="str">
        <f t="shared" si="49"/>
        <v/>
      </c>
      <c r="AR92" s="77" t="s">
        <v>27</v>
      </c>
      <c r="AS92" s="76" t="e">
        <f t="shared" si="50"/>
        <v>#VALUE!</v>
      </c>
      <c r="AT92" s="76"/>
      <c r="AU92" s="76" t="e">
        <f t="shared" si="51"/>
        <v>#VALUE!</v>
      </c>
      <c r="AV92" s="76"/>
      <c r="AW92" s="76" t="e">
        <f t="shared" si="52"/>
        <v>#VALUE!</v>
      </c>
      <c r="AX92" s="76"/>
      <c r="AY92" s="76" t="e">
        <f t="shared" si="53"/>
        <v>#VALUE!</v>
      </c>
      <c r="AZ92" s="76"/>
      <c r="BA92" s="76" t="e">
        <f>CW92+AN92-BM92-BY92-CK92</f>
        <v>#VALUE!</v>
      </c>
      <c r="BB92" s="77" t="e">
        <f t="shared" si="54"/>
        <v>#VALUE!</v>
      </c>
      <c r="BC92" s="78" t="e">
        <f t="shared" si="55"/>
        <v>#VALUE!</v>
      </c>
      <c r="BD92" s="77" t="s">
        <v>27</v>
      </c>
      <c r="BE92" s="76">
        <v>0</v>
      </c>
      <c r="BF92" s="76"/>
      <c r="BG92" s="76">
        <v>0</v>
      </c>
      <c r="BH92" s="76"/>
      <c r="BI92" s="76">
        <v>0</v>
      </c>
      <c r="BJ92" s="76"/>
      <c r="BK92" s="76">
        <v>0</v>
      </c>
      <c r="BL92" s="76"/>
      <c r="BM92" s="76">
        <v>0</v>
      </c>
      <c r="BN92" s="80">
        <f t="shared" si="56"/>
        <v>0</v>
      </c>
      <c r="BO92" s="81">
        <f t="shared" si="57"/>
        <v>0</v>
      </c>
      <c r="BP92" s="77" t="s">
        <v>27</v>
      </c>
      <c r="BQ92" s="76">
        <v>0</v>
      </c>
      <c r="BR92" s="76"/>
      <c r="BS92" s="76">
        <v>0</v>
      </c>
      <c r="BT92" s="76"/>
      <c r="BU92" s="76">
        <v>0</v>
      </c>
      <c r="BV92" s="76"/>
      <c r="BW92" s="76">
        <v>0</v>
      </c>
      <c r="BX92" s="76"/>
      <c r="BY92" s="76">
        <v>0</v>
      </c>
      <c r="BZ92" s="80">
        <f t="shared" si="58"/>
        <v>0</v>
      </c>
      <c r="CA92" s="82">
        <f t="shared" si="59"/>
        <v>0</v>
      </c>
      <c r="CB92" s="77" t="s">
        <v>27</v>
      </c>
      <c r="CC92" s="76">
        <v>0</v>
      </c>
      <c r="CD92" s="76"/>
      <c r="CE92" s="76">
        <v>0</v>
      </c>
      <c r="CF92" s="76"/>
      <c r="CG92" s="76">
        <v>0</v>
      </c>
      <c r="CH92" s="76"/>
      <c r="CI92" s="76">
        <v>0</v>
      </c>
      <c r="CJ92" s="76"/>
      <c r="CK92" s="76">
        <v>0</v>
      </c>
      <c r="CL92" s="83">
        <f t="shared" si="60"/>
        <v>0</v>
      </c>
      <c r="CM92" s="82">
        <f t="shared" si="61"/>
        <v>0</v>
      </c>
      <c r="CN92" s="84"/>
      <c r="CO92" s="60"/>
      <c r="CP92" s="60"/>
      <c r="CQ92" s="60"/>
      <c r="CR92" s="60"/>
      <c r="CS92" s="60"/>
      <c r="CT92" s="60"/>
      <c r="CU92" s="60"/>
      <c r="CV92" s="85"/>
      <c r="CW92" s="86"/>
      <c r="CX92" s="87">
        <f t="shared" si="62"/>
        <v>0</v>
      </c>
      <c r="CY92" s="88">
        <f t="shared" si="63"/>
        <v>0</v>
      </c>
      <c r="CZ92" s="89" t="e">
        <f>SUMIF(Склад!#REF!,E92,Склад!#REF!)</f>
        <v>#REF!</v>
      </c>
    </row>
    <row r="93" spans="1:104" s="79" customFormat="1" ht="66.95" customHeight="1" thickBot="1" x14ac:dyDescent="0.3">
      <c r="A93" s="60">
        <v>90</v>
      </c>
      <c r="B93" s="199" t="e">
        <f>VLOOKUP(C93,Склад!B:D,3,0)</f>
        <v>#N/A</v>
      </c>
      <c r="C93" s="37" t="s">
        <v>236</v>
      </c>
      <c r="D93" s="151" t="str">
        <f t="shared" si="64"/>
        <v>211810330</v>
      </c>
      <c r="E93" s="36">
        <v>2118103</v>
      </c>
      <c r="F93" s="36">
        <v>30</v>
      </c>
      <c r="G93" s="154" t="s">
        <v>207</v>
      </c>
      <c r="H93" s="196" t="str">
        <f>IFERROR(VLOOKUP(VALUE(E93),Склад!#REF!,6,0),"-")</f>
        <v>-</v>
      </c>
      <c r="I93" s="61"/>
      <c r="J93" s="62" t="s">
        <v>220</v>
      </c>
      <c r="K93" s="62" t="s">
        <v>167</v>
      </c>
      <c r="L93" s="63" t="s">
        <v>49</v>
      </c>
      <c r="M93" s="64" t="s">
        <v>57</v>
      </c>
      <c r="N93" s="38" t="s">
        <v>354</v>
      </c>
      <c r="O93" s="38" t="s">
        <v>416</v>
      </c>
      <c r="P93" s="65">
        <v>68.8</v>
      </c>
      <c r="Q93" s="69">
        <v>179</v>
      </c>
      <c r="R93" s="66"/>
      <c r="S93" s="67"/>
      <c r="T93" s="68"/>
      <c r="U93" s="70"/>
      <c r="V93" s="71"/>
      <c r="W93" s="72"/>
      <c r="X93" s="73"/>
      <c r="Y93" s="71"/>
      <c r="Z93" s="72"/>
      <c r="AA93" s="74"/>
      <c r="AB93" s="75"/>
      <c r="AC93" s="71"/>
      <c r="AD93" s="72"/>
      <c r="AE93" s="76" t="str">
        <f t="shared" si="38"/>
        <v>-</v>
      </c>
      <c r="AF93" s="76" t="str">
        <f t="shared" si="39"/>
        <v/>
      </c>
      <c r="AG93" s="76" t="str">
        <f t="shared" si="40"/>
        <v>-</v>
      </c>
      <c r="AH93" s="76" t="str">
        <f t="shared" si="41"/>
        <v/>
      </c>
      <c r="AI93" s="76" t="str">
        <f t="shared" si="42"/>
        <v>-</v>
      </c>
      <c r="AJ93" s="76" t="str">
        <f t="shared" si="43"/>
        <v/>
      </c>
      <c r="AK93" s="76" t="str">
        <f t="shared" si="44"/>
        <v>-</v>
      </c>
      <c r="AL93" s="76" t="str">
        <f t="shared" si="45"/>
        <v/>
      </c>
      <c r="AM93" s="76" t="str">
        <f t="shared" si="46"/>
        <v>-</v>
      </c>
      <c r="AN93" s="76" t="str">
        <f t="shared" si="47"/>
        <v/>
      </c>
      <c r="AO93" s="77">
        <f t="shared" si="48"/>
        <v>0</v>
      </c>
      <c r="AP93" s="78" t="str">
        <f t="shared" si="49"/>
        <v/>
      </c>
      <c r="AR93" s="77" t="s">
        <v>27</v>
      </c>
      <c r="AS93" s="76" t="e">
        <f t="shared" si="50"/>
        <v>#VALUE!</v>
      </c>
      <c r="AT93" s="76"/>
      <c r="AU93" s="76" t="e">
        <f t="shared" si="51"/>
        <v>#VALUE!</v>
      </c>
      <c r="AV93" s="76"/>
      <c r="AW93" s="76" t="e">
        <f t="shared" si="52"/>
        <v>#VALUE!</v>
      </c>
      <c r="AX93" s="76"/>
      <c r="AY93" s="76" t="e">
        <f t="shared" si="53"/>
        <v>#VALUE!</v>
      </c>
      <c r="AZ93" s="76"/>
      <c r="BA93" s="76" t="e">
        <f>CW93+AN93-BM93-BY93-CK93</f>
        <v>#VALUE!</v>
      </c>
      <c r="BB93" s="77" t="e">
        <f t="shared" si="54"/>
        <v>#VALUE!</v>
      </c>
      <c r="BC93" s="78" t="e">
        <f t="shared" si="55"/>
        <v>#VALUE!</v>
      </c>
      <c r="BD93" s="77" t="s">
        <v>27</v>
      </c>
      <c r="BE93" s="76">
        <v>0</v>
      </c>
      <c r="BF93" s="76"/>
      <c r="BG93" s="76">
        <v>0</v>
      </c>
      <c r="BH93" s="76"/>
      <c r="BI93" s="76">
        <v>0</v>
      </c>
      <c r="BJ93" s="76"/>
      <c r="BK93" s="76">
        <v>0</v>
      </c>
      <c r="BL93" s="76"/>
      <c r="BM93" s="76">
        <v>0</v>
      </c>
      <c r="BN93" s="80">
        <f t="shared" si="56"/>
        <v>0</v>
      </c>
      <c r="BO93" s="81">
        <f t="shared" si="57"/>
        <v>0</v>
      </c>
      <c r="BP93" s="77" t="s">
        <v>27</v>
      </c>
      <c r="BQ93" s="76">
        <v>0</v>
      </c>
      <c r="BR93" s="76"/>
      <c r="BS93" s="76">
        <v>0</v>
      </c>
      <c r="BT93" s="76"/>
      <c r="BU93" s="76">
        <v>0</v>
      </c>
      <c r="BV93" s="76"/>
      <c r="BW93" s="76">
        <v>0</v>
      </c>
      <c r="BX93" s="76"/>
      <c r="BY93" s="76">
        <v>0</v>
      </c>
      <c r="BZ93" s="80">
        <f t="shared" si="58"/>
        <v>0</v>
      </c>
      <c r="CA93" s="82">
        <f t="shared" si="59"/>
        <v>0</v>
      </c>
      <c r="CB93" s="77" t="s">
        <v>27</v>
      </c>
      <c r="CC93" s="76">
        <v>0</v>
      </c>
      <c r="CD93" s="76"/>
      <c r="CE93" s="76">
        <v>0</v>
      </c>
      <c r="CF93" s="76"/>
      <c r="CG93" s="76">
        <v>0</v>
      </c>
      <c r="CH93" s="76"/>
      <c r="CI93" s="76">
        <v>0</v>
      </c>
      <c r="CJ93" s="76"/>
      <c r="CK93" s="76">
        <v>0</v>
      </c>
      <c r="CL93" s="83">
        <f t="shared" si="60"/>
        <v>0</v>
      </c>
      <c r="CM93" s="82">
        <f t="shared" si="61"/>
        <v>0</v>
      </c>
      <c r="CN93" s="84"/>
      <c r="CO93" s="60"/>
      <c r="CP93" s="60"/>
      <c r="CQ93" s="60"/>
      <c r="CR93" s="60"/>
      <c r="CS93" s="60"/>
      <c r="CT93" s="60"/>
      <c r="CU93" s="60"/>
      <c r="CV93" s="85"/>
      <c r="CW93" s="86"/>
      <c r="CX93" s="87">
        <f t="shared" si="62"/>
        <v>0</v>
      </c>
      <c r="CY93" s="88">
        <f t="shared" si="63"/>
        <v>0</v>
      </c>
      <c r="CZ93" s="89" t="e">
        <f>SUMIF(Склад!#REF!,E93,Склад!#REF!)</f>
        <v>#REF!</v>
      </c>
    </row>
    <row r="94" spans="1:104" s="79" customFormat="1" ht="77.45" customHeight="1" thickBot="1" x14ac:dyDescent="0.3">
      <c r="A94" s="60">
        <v>91</v>
      </c>
      <c r="B94" s="199" t="str">
        <f>VLOOKUP(C94,Склад!B:D,3,0)</f>
        <v>Шляпы</v>
      </c>
      <c r="C94" s="37" t="s">
        <v>127</v>
      </c>
      <c r="D94" s="151" t="str">
        <f t="shared" si="64"/>
        <v>259811370</v>
      </c>
      <c r="E94" s="36">
        <v>2598113</v>
      </c>
      <c r="F94" s="36">
        <v>70</v>
      </c>
      <c r="G94" s="154" t="s">
        <v>207</v>
      </c>
      <c r="H94" s="196" t="str">
        <f>IFERROR(VLOOKUP(VALUE(E94),Склад!#REF!,6,0),"-")</f>
        <v>-</v>
      </c>
      <c r="I94" s="61"/>
      <c r="J94" s="62" t="s">
        <v>33</v>
      </c>
      <c r="K94" s="62" t="s">
        <v>33</v>
      </c>
      <c r="L94" s="63" t="s">
        <v>49</v>
      </c>
      <c r="M94" s="64" t="s">
        <v>57</v>
      </c>
      <c r="N94" s="38" t="s">
        <v>354</v>
      </c>
      <c r="O94" s="38" t="s">
        <v>416</v>
      </c>
      <c r="P94" s="65">
        <v>49.6</v>
      </c>
      <c r="Q94" s="69">
        <v>99</v>
      </c>
      <c r="R94" s="66"/>
      <c r="S94" s="67"/>
      <c r="T94" s="68"/>
      <c r="U94" s="70"/>
      <c r="V94" s="71"/>
      <c r="W94" s="72"/>
      <c r="X94" s="73"/>
      <c r="Y94" s="71"/>
      <c r="Z94" s="72"/>
      <c r="AA94" s="74"/>
      <c r="AB94" s="75"/>
      <c r="AC94" s="71"/>
      <c r="AD94" s="72"/>
      <c r="AE94" s="76" t="str">
        <f t="shared" si="38"/>
        <v>-</v>
      </c>
      <c r="AF94" s="76" t="str">
        <f t="shared" si="39"/>
        <v/>
      </c>
      <c r="AG94" s="76" t="str">
        <f t="shared" si="40"/>
        <v>-</v>
      </c>
      <c r="AH94" s="76" t="str">
        <f t="shared" si="41"/>
        <v/>
      </c>
      <c r="AI94" s="76" t="str">
        <f t="shared" si="42"/>
        <v>-</v>
      </c>
      <c r="AJ94" s="76" t="str">
        <f t="shared" si="43"/>
        <v/>
      </c>
      <c r="AK94" s="76" t="str">
        <f t="shared" si="44"/>
        <v>-</v>
      </c>
      <c r="AL94" s="76" t="str">
        <f t="shared" si="45"/>
        <v/>
      </c>
      <c r="AM94" s="76" t="str">
        <f t="shared" si="46"/>
        <v>-</v>
      </c>
      <c r="AN94" s="76" t="str">
        <f t="shared" si="47"/>
        <v/>
      </c>
      <c r="AO94" s="77">
        <f t="shared" si="48"/>
        <v>0</v>
      </c>
      <c r="AP94" s="78" t="str">
        <f t="shared" si="49"/>
        <v/>
      </c>
      <c r="AR94" s="77" t="s">
        <v>27</v>
      </c>
      <c r="AS94" s="76" t="e">
        <f t="shared" si="50"/>
        <v>#VALUE!</v>
      </c>
      <c r="AT94" s="76"/>
      <c r="AU94" s="76" t="e">
        <f t="shared" si="51"/>
        <v>#VALUE!</v>
      </c>
      <c r="AV94" s="76"/>
      <c r="AW94" s="76" t="e">
        <f t="shared" si="52"/>
        <v>#VALUE!</v>
      </c>
      <c r="AX94" s="76"/>
      <c r="AY94" s="76" t="e">
        <f t="shared" si="53"/>
        <v>#VALUE!</v>
      </c>
      <c r="AZ94" s="76"/>
      <c r="BA94" s="76"/>
      <c r="BB94" s="77" t="e">
        <f t="shared" si="54"/>
        <v>#VALUE!</v>
      </c>
      <c r="BC94" s="78" t="e">
        <f t="shared" si="55"/>
        <v>#VALUE!</v>
      </c>
      <c r="BD94" s="77" t="s">
        <v>27</v>
      </c>
      <c r="BE94" s="76">
        <v>0</v>
      </c>
      <c r="BF94" s="76"/>
      <c r="BG94" s="76">
        <v>0</v>
      </c>
      <c r="BH94" s="76"/>
      <c r="BI94" s="76">
        <v>0</v>
      </c>
      <c r="BJ94" s="76"/>
      <c r="BK94" s="76">
        <v>0</v>
      </c>
      <c r="BL94" s="76"/>
      <c r="BM94" s="76" t="s">
        <v>27</v>
      </c>
      <c r="BN94" s="80">
        <f t="shared" si="56"/>
        <v>0</v>
      </c>
      <c r="BO94" s="81">
        <f t="shared" si="57"/>
        <v>0</v>
      </c>
      <c r="BP94" s="77" t="s">
        <v>27</v>
      </c>
      <c r="BQ94" s="76">
        <v>0</v>
      </c>
      <c r="BR94" s="76"/>
      <c r="BS94" s="76">
        <v>0</v>
      </c>
      <c r="BT94" s="76"/>
      <c r="BU94" s="76">
        <v>0</v>
      </c>
      <c r="BV94" s="76"/>
      <c r="BW94" s="76">
        <v>0</v>
      </c>
      <c r="BX94" s="76"/>
      <c r="BY94" s="76" t="s">
        <v>27</v>
      </c>
      <c r="BZ94" s="80">
        <f t="shared" si="58"/>
        <v>0</v>
      </c>
      <c r="CA94" s="82">
        <f t="shared" si="59"/>
        <v>0</v>
      </c>
      <c r="CB94" s="77" t="s">
        <v>27</v>
      </c>
      <c r="CC94" s="76">
        <v>0</v>
      </c>
      <c r="CD94" s="76"/>
      <c r="CE94" s="76">
        <v>0</v>
      </c>
      <c r="CF94" s="76"/>
      <c r="CG94" s="76">
        <v>0</v>
      </c>
      <c r="CH94" s="76"/>
      <c r="CI94" s="76">
        <v>0</v>
      </c>
      <c r="CJ94" s="76"/>
      <c r="CK94" s="76" t="s">
        <v>27</v>
      </c>
      <c r="CL94" s="83">
        <f t="shared" si="60"/>
        <v>0</v>
      </c>
      <c r="CM94" s="82">
        <f t="shared" si="61"/>
        <v>0</v>
      </c>
      <c r="CN94" s="84"/>
      <c r="CO94" s="60"/>
      <c r="CP94" s="60"/>
      <c r="CQ94" s="60"/>
      <c r="CR94" s="60"/>
      <c r="CS94" s="60"/>
      <c r="CT94" s="60"/>
      <c r="CU94" s="60"/>
      <c r="CV94" s="85"/>
      <c r="CW94" s="86"/>
      <c r="CX94" s="87">
        <f t="shared" si="62"/>
        <v>0</v>
      </c>
      <c r="CY94" s="88">
        <f t="shared" si="63"/>
        <v>0</v>
      </c>
      <c r="CZ94" s="89" t="e">
        <f>SUMIF(Склад!#REF!,E94,Склад!#REF!)</f>
        <v>#REF!</v>
      </c>
    </row>
    <row r="95" spans="1:104" s="79" customFormat="1" ht="61.7" customHeight="1" thickBot="1" x14ac:dyDescent="0.3">
      <c r="A95" s="60">
        <v>92</v>
      </c>
      <c r="B95" s="199" t="str">
        <f>VLOOKUP(C95,Склад!B:D,3,0)</f>
        <v>Шляпы</v>
      </c>
      <c r="C95" s="37" t="s">
        <v>127</v>
      </c>
      <c r="D95" s="151" t="str">
        <f t="shared" si="64"/>
        <v>259812310</v>
      </c>
      <c r="E95" s="36">
        <v>2598123</v>
      </c>
      <c r="F95" s="36">
        <v>10</v>
      </c>
      <c r="G95" s="154" t="s">
        <v>207</v>
      </c>
      <c r="H95" s="196" t="str">
        <f>IFERROR(VLOOKUP(VALUE(E95),Склад!#REF!,6,0),"-")</f>
        <v>-</v>
      </c>
      <c r="I95" s="61"/>
      <c r="J95" s="62" t="s">
        <v>78</v>
      </c>
      <c r="K95" s="62" t="s">
        <v>78</v>
      </c>
      <c r="L95" s="63" t="s">
        <v>49</v>
      </c>
      <c r="M95" s="64" t="s">
        <v>57</v>
      </c>
      <c r="N95" s="38" t="s">
        <v>354</v>
      </c>
      <c r="O95" s="38" t="s">
        <v>416</v>
      </c>
      <c r="P95" s="65">
        <v>57.3</v>
      </c>
      <c r="Q95" s="69">
        <v>129</v>
      </c>
      <c r="R95" s="66"/>
      <c r="S95" s="67"/>
      <c r="T95" s="68"/>
      <c r="U95" s="70"/>
      <c r="V95" s="71"/>
      <c r="W95" s="72"/>
      <c r="X95" s="73"/>
      <c r="Y95" s="71"/>
      <c r="Z95" s="72"/>
      <c r="AA95" s="74"/>
      <c r="AB95" s="75"/>
      <c r="AC95" s="71"/>
      <c r="AD95" s="72"/>
      <c r="AE95" s="76" t="str">
        <f t="shared" si="38"/>
        <v>-</v>
      </c>
      <c r="AF95" s="76" t="str">
        <f t="shared" si="39"/>
        <v/>
      </c>
      <c r="AG95" s="76" t="str">
        <f t="shared" si="40"/>
        <v>-</v>
      </c>
      <c r="AH95" s="76" t="str">
        <f t="shared" si="41"/>
        <v/>
      </c>
      <c r="AI95" s="76" t="str">
        <f t="shared" si="42"/>
        <v>-</v>
      </c>
      <c r="AJ95" s="76" t="str">
        <f t="shared" si="43"/>
        <v/>
      </c>
      <c r="AK95" s="76" t="str">
        <f t="shared" si="44"/>
        <v>-</v>
      </c>
      <c r="AL95" s="76" t="str">
        <f t="shared" si="45"/>
        <v/>
      </c>
      <c r="AM95" s="76" t="str">
        <f t="shared" si="46"/>
        <v>-</v>
      </c>
      <c r="AN95" s="76" t="str">
        <f t="shared" si="47"/>
        <v/>
      </c>
      <c r="AO95" s="77">
        <f t="shared" si="48"/>
        <v>0</v>
      </c>
      <c r="AP95" s="78" t="str">
        <f t="shared" si="49"/>
        <v/>
      </c>
      <c r="AR95" s="77" t="s">
        <v>27</v>
      </c>
      <c r="AS95" s="76" t="e">
        <f t="shared" si="50"/>
        <v>#VALUE!</v>
      </c>
      <c r="AT95" s="76"/>
      <c r="AU95" s="76" t="e">
        <f t="shared" si="51"/>
        <v>#VALUE!</v>
      </c>
      <c r="AV95" s="76"/>
      <c r="AW95" s="76" t="e">
        <f t="shared" si="52"/>
        <v>#VALUE!</v>
      </c>
      <c r="AX95" s="76"/>
      <c r="AY95" s="76" t="e">
        <f t="shared" si="53"/>
        <v>#VALUE!</v>
      </c>
      <c r="AZ95" s="76"/>
      <c r="BA95" s="76" t="e">
        <f>CW95+AN95-BM95-BY95-CK95</f>
        <v>#VALUE!</v>
      </c>
      <c r="BB95" s="77" t="e">
        <f t="shared" si="54"/>
        <v>#VALUE!</v>
      </c>
      <c r="BC95" s="78" t="e">
        <f t="shared" si="55"/>
        <v>#VALUE!</v>
      </c>
      <c r="BD95" s="77" t="s">
        <v>27</v>
      </c>
      <c r="BE95" s="76">
        <v>0</v>
      </c>
      <c r="BF95" s="76"/>
      <c r="BG95" s="76">
        <v>0</v>
      </c>
      <c r="BH95" s="76"/>
      <c r="BI95" s="76">
        <v>0</v>
      </c>
      <c r="BJ95" s="76"/>
      <c r="BK95" s="76">
        <v>0</v>
      </c>
      <c r="BL95" s="76"/>
      <c r="BM95" s="76">
        <v>0</v>
      </c>
      <c r="BN95" s="80">
        <f t="shared" si="56"/>
        <v>0</v>
      </c>
      <c r="BO95" s="81">
        <f t="shared" si="57"/>
        <v>0</v>
      </c>
      <c r="BP95" s="77" t="s">
        <v>27</v>
      </c>
      <c r="BQ95" s="76">
        <v>0</v>
      </c>
      <c r="BR95" s="76"/>
      <c r="BS95" s="76">
        <v>0</v>
      </c>
      <c r="BT95" s="76"/>
      <c r="BU95" s="76">
        <v>0</v>
      </c>
      <c r="BV95" s="76"/>
      <c r="BW95" s="76">
        <v>0</v>
      </c>
      <c r="BX95" s="76"/>
      <c r="BY95" s="76">
        <v>0</v>
      </c>
      <c r="BZ95" s="80">
        <f t="shared" si="58"/>
        <v>0</v>
      </c>
      <c r="CA95" s="82">
        <f t="shared" si="59"/>
        <v>0</v>
      </c>
      <c r="CB95" s="77" t="s">
        <v>27</v>
      </c>
      <c r="CC95" s="76">
        <v>0</v>
      </c>
      <c r="CD95" s="76"/>
      <c r="CE95" s="76">
        <v>0</v>
      </c>
      <c r="CF95" s="76"/>
      <c r="CG95" s="76">
        <v>0</v>
      </c>
      <c r="CH95" s="76"/>
      <c r="CI95" s="76">
        <v>0</v>
      </c>
      <c r="CJ95" s="76"/>
      <c r="CK95" s="76">
        <v>0</v>
      </c>
      <c r="CL95" s="83">
        <f t="shared" si="60"/>
        <v>0</v>
      </c>
      <c r="CM95" s="82">
        <f t="shared" si="61"/>
        <v>0</v>
      </c>
      <c r="CN95" s="84"/>
      <c r="CO95" s="60"/>
      <c r="CP95" s="60"/>
      <c r="CQ95" s="60"/>
      <c r="CR95" s="60"/>
      <c r="CS95" s="60"/>
      <c r="CT95" s="60"/>
      <c r="CU95" s="60"/>
      <c r="CV95" s="85"/>
      <c r="CW95" s="86"/>
      <c r="CX95" s="87">
        <f t="shared" si="62"/>
        <v>0</v>
      </c>
      <c r="CY95" s="88">
        <f t="shared" si="63"/>
        <v>0</v>
      </c>
      <c r="CZ95" s="89" t="e">
        <f>SUMIF(Склад!#REF!,E95,Склад!#REF!)</f>
        <v>#REF!</v>
      </c>
    </row>
    <row r="96" spans="1:104" s="79" customFormat="1" ht="61.7" customHeight="1" thickBot="1" x14ac:dyDescent="0.3">
      <c r="A96" s="60">
        <v>93</v>
      </c>
      <c r="B96" s="199" t="str">
        <f>VLOOKUP(C96,Склад!B:D,3,0)</f>
        <v>Шляпы</v>
      </c>
      <c r="C96" s="37" t="s">
        <v>127</v>
      </c>
      <c r="D96" s="151" t="str">
        <f t="shared" si="64"/>
        <v>259812320</v>
      </c>
      <c r="E96" s="36">
        <v>2598123</v>
      </c>
      <c r="F96" s="36">
        <v>20</v>
      </c>
      <c r="G96" s="154" t="s">
        <v>207</v>
      </c>
      <c r="H96" s="196" t="str">
        <f>IFERROR(VLOOKUP(VALUE(E96),Склад!#REF!,6,0),"-")</f>
        <v>-</v>
      </c>
      <c r="I96" s="61"/>
      <c r="J96" s="62" t="s">
        <v>78</v>
      </c>
      <c r="K96" s="62" t="s">
        <v>78</v>
      </c>
      <c r="L96" s="63" t="s">
        <v>49</v>
      </c>
      <c r="M96" s="64" t="s">
        <v>57</v>
      </c>
      <c r="N96" s="38" t="s">
        <v>354</v>
      </c>
      <c r="O96" s="38" t="s">
        <v>416</v>
      </c>
      <c r="P96" s="65">
        <v>57.3</v>
      </c>
      <c r="Q96" s="69">
        <v>129</v>
      </c>
      <c r="R96" s="66"/>
      <c r="S96" s="67"/>
      <c r="T96" s="68"/>
      <c r="U96" s="70"/>
      <c r="V96" s="71"/>
      <c r="W96" s="72"/>
      <c r="X96" s="73"/>
      <c r="Y96" s="71"/>
      <c r="Z96" s="72"/>
      <c r="AA96" s="74"/>
      <c r="AB96" s="75"/>
      <c r="AC96" s="71"/>
      <c r="AD96" s="72"/>
      <c r="AE96" s="76" t="str">
        <f t="shared" si="38"/>
        <v>-</v>
      </c>
      <c r="AF96" s="76" t="str">
        <f t="shared" si="39"/>
        <v/>
      </c>
      <c r="AG96" s="76" t="str">
        <f t="shared" si="40"/>
        <v>-</v>
      </c>
      <c r="AH96" s="76" t="str">
        <f t="shared" si="41"/>
        <v/>
      </c>
      <c r="AI96" s="76" t="str">
        <f t="shared" si="42"/>
        <v>-</v>
      </c>
      <c r="AJ96" s="76" t="str">
        <f t="shared" si="43"/>
        <v/>
      </c>
      <c r="AK96" s="76" t="str">
        <f t="shared" si="44"/>
        <v>-</v>
      </c>
      <c r="AL96" s="76" t="str">
        <f t="shared" si="45"/>
        <v/>
      </c>
      <c r="AM96" s="76" t="str">
        <f t="shared" si="46"/>
        <v>-</v>
      </c>
      <c r="AN96" s="76" t="str">
        <f t="shared" si="47"/>
        <v/>
      </c>
      <c r="AO96" s="77">
        <f t="shared" si="48"/>
        <v>0</v>
      </c>
      <c r="AP96" s="78" t="str">
        <f t="shared" si="49"/>
        <v/>
      </c>
      <c r="AR96" s="77" t="s">
        <v>27</v>
      </c>
      <c r="AS96" s="76" t="e">
        <f t="shared" si="50"/>
        <v>#VALUE!</v>
      </c>
      <c r="AT96" s="76"/>
      <c r="AU96" s="76" t="e">
        <f t="shared" si="51"/>
        <v>#VALUE!</v>
      </c>
      <c r="AV96" s="76"/>
      <c r="AW96" s="76" t="e">
        <f t="shared" si="52"/>
        <v>#VALUE!</v>
      </c>
      <c r="AX96" s="76"/>
      <c r="AY96" s="76" t="e">
        <f t="shared" si="53"/>
        <v>#VALUE!</v>
      </c>
      <c r="AZ96" s="76"/>
      <c r="BA96" s="76" t="e">
        <f>CW96+AN96-BM96-BY96-CK96</f>
        <v>#VALUE!</v>
      </c>
      <c r="BB96" s="77" t="e">
        <f t="shared" si="54"/>
        <v>#VALUE!</v>
      </c>
      <c r="BC96" s="78" t="e">
        <f t="shared" si="55"/>
        <v>#VALUE!</v>
      </c>
      <c r="BD96" s="77" t="s">
        <v>27</v>
      </c>
      <c r="BE96" s="76">
        <v>0</v>
      </c>
      <c r="BF96" s="76"/>
      <c r="BG96" s="76">
        <v>0</v>
      </c>
      <c r="BH96" s="76"/>
      <c r="BI96" s="76">
        <v>0</v>
      </c>
      <c r="BJ96" s="76"/>
      <c r="BK96" s="76">
        <v>0</v>
      </c>
      <c r="BL96" s="76"/>
      <c r="BM96" s="76">
        <v>0</v>
      </c>
      <c r="BN96" s="80">
        <f t="shared" si="56"/>
        <v>0</v>
      </c>
      <c r="BO96" s="81">
        <f t="shared" si="57"/>
        <v>0</v>
      </c>
      <c r="BP96" s="77" t="s">
        <v>27</v>
      </c>
      <c r="BQ96" s="76">
        <v>0</v>
      </c>
      <c r="BR96" s="76"/>
      <c r="BS96" s="76">
        <v>0</v>
      </c>
      <c r="BT96" s="76"/>
      <c r="BU96" s="76">
        <v>0</v>
      </c>
      <c r="BV96" s="76"/>
      <c r="BW96" s="76">
        <v>0</v>
      </c>
      <c r="BX96" s="76"/>
      <c r="BY96" s="76">
        <v>0</v>
      </c>
      <c r="BZ96" s="80">
        <f t="shared" si="58"/>
        <v>0</v>
      </c>
      <c r="CA96" s="82">
        <f t="shared" si="59"/>
        <v>0</v>
      </c>
      <c r="CB96" s="77" t="s">
        <v>27</v>
      </c>
      <c r="CC96" s="76">
        <v>0</v>
      </c>
      <c r="CD96" s="76"/>
      <c r="CE96" s="76">
        <v>0</v>
      </c>
      <c r="CF96" s="76"/>
      <c r="CG96" s="76">
        <v>0</v>
      </c>
      <c r="CH96" s="76"/>
      <c r="CI96" s="76">
        <v>0</v>
      </c>
      <c r="CJ96" s="76"/>
      <c r="CK96" s="76">
        <v>0</v>
      </c>
      <c r="CL96" s="83">
        <f t="shared" si="60"/>
        <v>0</v>
      </c>
      <c r="CM96" s="82">
        <f t="shared" si="61"/>
        <v>0</v>
      </c>
      <c r="CN96" s="84"/>
      <c r="CO96" s="60"/>
      <c r="CP96" s="60"/>
      <c r="CQ96" s="60"/>
      <c r="CR96" s="60"/>
      <c r="CS96" s="60"/>
      <c r="CT96" s="60"/>
      <c r="CU96" s="60"/>
      <c r="CV96" s="85"/>
      <c r="CW96" s="86"/>
      <c r="CX96" s="87">
        <f t="shared" si="62"/>
        <v>0</v>
      </c>
      <c r="CY96" s="88">
        <f t="shared" si="63"/>
        <v>0</v>
      </c>
      <c r="CZ96" s="89" t="e">
        <f>SUMIF(Склад!#REF!,E96,Склад!#REF!)</f>
        <v>#REF!</v>
      </c>
    </row>
    <row r="97" spans="1:104" s="79" customFormat="1" ht="61.7" customHeight="1" thickBot="1" x14ac:dyDescent="0.3">
      <c r="A97" s="60">
        <v>94</v>
      </c>
      <c r="B97" s="199" t="str">
        <f>VLOOKUP(C97,Склад!B:D,3,0)</f>
        <v>Шляпы</v>
      </c>
      <c r="C97" s="37" t="s">
        <v>127</v>
      </c>
      <c r="D97" s="151" t="str">
        <f t="shared" si="64"/>
        <v>259812355</v>
      </c>
      <c r="E97" s="36">
        <v>2598123</v>
      </c>
      <c r="F97" s="36">
        <v>55</v>
      </c>
      <c r="G97" s="154" t="s">
        <v>207</v>
      </c>
      <c r="H97" s="196" t="str">
        <f>IFERROR(VLOOKUP(VALUE(E97),Склад!#REF!,6,0),"-")</f>
        <v>-</v>
      </c>
      <c r="I97" s="61"/>
      <c r="J97" s="62" t="s">
        <v>78</v>
      </c>
      <c r="K97" s="62" t="s">
        <v>78</v>
      </c>
      <c r="L97" s="63" t="s">
        <v>49</v>
      </c>
      <c r="M97" s="64" t="s">
        <v>57</v>
      </c>
      <c r="N97" s="38" t="s">
        <v>354</v>
      </c>
      <c r="O97" s="38" t="s">
        <v>416</v>
      </c>
      <c r="P97" s="65">
        <v>57.3</v>
      </c>
      <c r="Q97" s="69">
        <v>129</v>
      </c>
      <c r="R97" s="66"/>
      <c r="S97" s="67"/>
      <c r="T97" s="68"/>
      <c r="U97" s="70"/>
      <c r="V97" s="71"/>
      <c r="W97" s="72"/>
      <c r="X97" s="73"/>
      <c r="Y97" s="71"/>
      <c r="Z97" s="72"/>
      <c r="AA97" s="74"/>
      <c r="AB97" s="75"/>
      <c r="AC97" s="71"/>
      <c r="AD97" s="72"/>
      <c r="AE97" s="76" t="str">
        <f t="shared" si="38"/>
        <v>-</v>
      </c>
      <c r="AF97" s="76" t="str">
        <f t="shared" si="39"/>
        <v/>
      </c>
      <c r="AG97" s="76" t="str">
        <f t="shared" si="40"/>
        <v>-</v>
      </c>
      <c r="AH97" s="76" t="str">
        <f t="shared" si="41"/>
        <v/>
      </c>
      <c r="AI97" s="76" t="str">
        <f t="shared" si="42"/>
        <v>-</v>
      </c>
      <c r="AJ97" s="76" t="str">
        <f t="shared" si="43"/>
        <v/>
      </c>
      <c r="AK97" s="76" t="str">
        <f t="shared" si="44"/>
        <v>-</v>
      </c>
      <c r="AL97" s="76" t="str">
        <f t="shared" si="45"/>
        <v/>
      </c>
      <c r="AM97" s="76" t="str">
        <f t="shared" si="46"/>
        <v>-</v>
      </c>
      <c r="AN97" s="76" t="str">
        <f t="shared" si="47"/>
        <v/>
      </c>
      <c r="AO97" s="77">
        <f t="shared" si="48"/>
        <v>0</v>
      </c>
      <c r="AP97" s="78" t="str">
        <f t="shared" si="49"/>
        <v/>
      </c>
      <c r="AR97" s="77" t="s">
        <v>27</v>
      </c>
      <c r="AS97" s="76" t="e">
        <f t="shared" si="50"/>
        <v>#VALUE!</v>
      </c>
      <c r="AT97" s="76"/>
      <c r="AU97" s="76" t="e">
        <f t="shared" si="51"/>
        <v>#VALUE!</v>
      </c>
      <c r="AV97" s="76"/>
      <c r="AW97" s="76" t="e">
        <f t="shared" si="52"/>
        <v>#VALUE!</v>
      </c>
      <c r="AX97" s="76"/>
      <c r="AY97" s="76" t="e">
        <f t="shared" si="53"/>
        <v>#VALUE!</v>
      </c>
      <c r="AZ97" s="76"/>
      <c r="BA97" s="76"/>
      <c r="BB97" s="77" t="e">
        <f t="shared" si="54"/>
        <v>#VALUE!</v>
      </c>
      <c r="BC97" s="78" t="e">
        <f t="shared" si="55"/>
        <v>#VALUE!</v>
      </c>
      <c r="BD97" s="77" t="s">
        <v>27</v>
      </c>
      <c r="BE97" s="76">
        <v>0</v>
      </c>
      <c r="BF97" s="76"/>
      <c r="BG97" s="76">
        <v>0</v>
      </c>
      <c r="BH97" s="76"/>
      <c r="BI97" s="76">
        <v>0</v>
      </c>
      <c r="BJ97" s="76"/>
      <c r="BK97" s="76">
        <v>0</v>
      </c>
      <c r="BL97" s="76"/>
      <c r="BM97" s="76" t="s">
        <v>27</v>
      </c>
      <c r="BN97" s="80">
        <f t="shared" si="56"/>
        <v>0</v>
      </c>
      <c r="BO97" s="81">
        <f t="shared" si="57"/>
        <v>0</v>
      </c>
      <c r="BP97" s="77" t="s">
        <v>27</v>
      </c>
      <c r="BQ97" s="76">
        <v>0</v>
      </c>
      <c r="BR97" s="76"/>
      <c r="BS97" s="76">
        <v>0</v>
      </c>
      <c r="BT97" s="76"/>
      <c r="BU97" s="76">
        <v>0</v>
      </c>
      <c r="BV97" s="76"/>
      <c r="BW97" s="76">
        <v>0</v>
      </c>
      <c r="BX97" s="76"/>
      <c r="BY97" s="76" t="s">
        <v>27</v>
      </c>
      <c r="BZ97" s="80">
        <f t="shared" si="58"/>
        <v>0</v>
      </c>
      <c r="CA97" s="82">
        <f t="shared" si="59"/>
        <v>0</v>
      </c>
      <c r="CB97" s="77" t="s">
        <v>27</v>
      </c>
      <c r="CC97" s="76">
        <v>0</v>
      </c>
      <c r="CD97" s="76"/>
      <c r="CE97" s="76">
        <v>0</v>
      </c>
      <c r="CF97" s="76"/>
      <c r="CG97" s="76">
        <v>0</v>
      </c>
      <c r="CH97" s="76"/>
      <c r="CI97" s="76">
        <v>0</v>
      </c>
      <c r="CJ97" s="76"/>
      <c r="CK97" s="76" t="s">
        <v>27</v>
      </c>
      <c r="CL97" s="83">
        <f t="shared" si="60"/>
        <v>0</v>
      </c>
      <c r="CM97" s="82">
        <f t="shared" si="61"/>
        <v>0</v>
      </c>
      <c r="CN97" s="84"/>
      <c r="CO97" s="60"/>
      <c r="CP97" s="60"/>
      <c r="CQ97" s="60"/>
      <c r="CR97" s="60"/>
      <c r="CS97" s="60"/>
      <c r="CT97" s="60"/>
      <c r="CU97" s="60"/>
      <c r="CV97" s="37"/>
      <c r="CW97" s="76" t="s">
        <v>27</v>
      </c>
      <c r="CX97" s="87">
        <f t="shared" si="62"/>
        <v>0</v>
      </c>
      <c r="CY97" s="88">
        <f t="shared" si="63"/>
        <v>0</v>
      </c>
      <c r="CZ97" s="89" t="e">
        <f>SUMIF(Склад!#REF!,E97,Склад!#REF!)</f>
        <v>#REF!</v>
      </c>
    </row>
    <row r="98" spans="1:104" s="79" customFormat="1" ht="61.7" customHeight="1" thickBot="1" x14ac:dyDescent="0.3">
      <c r="A98" s="60">
        <v>95</v>
      </c>
      <c r="B98" s="199" t="str">
        <f>VLOOKUP(C98,Склад!B:D,3,0)</f>
        <v>Шляпы</v>
      </c>
      <c r="C98" s="37" t="s">
        <v>127</v>
      </c>
      <c r="D98" s="151" t="str">
        <f t="shared" si="64"/>
        <v>259812363</v>
      </c>
      <c r="E98" s="36">
        <v>2598123</v>
      </c>
      <c r="F98" s="36">
        <v>63</v>
      </c>
      <c r="G98" s="154" t="s">
        <v>207</v>
      </c>
      <c r="H98" s="196" t="str">
        <f>IFERROR(VLOOKUP(VALUE(E98),Склад!#REF!,6,0),"-")</f>
        <v>-</v>
      </c>
      <c r="I98" s="61"/>
      <c r="J98" s="62" t="s">
        <v>78</v>
      </c>
      <c r="K98" s="62" t="s">
        <v>78</v>
      </c>
      <c r="L98" s="63" t="s">
        <v>49</v>
      </c>
      <c r="M98" s="64" t="s">
        <v>57</v>
      </c>
      <c r="N98" s="38" t="s">
        <v>354</v>
      </c>
      <c r="O98" s="38" t="s">
        <v>416</v>
      </c>
      <c r="P98" s="65">
        <v>57.3</v>
      </c>
      <c r="Q98" s="69">
        <v>129</v>
      </c>
      <c r="R98" s="66"/>
      <c r="S98" s="67"/>
      <c r="T98" s="68"/>
      <c r="U98" s="70"/>
      <c r="V98" s="71"/>
      <c r="W98" s="72"/>
      <c r="X98" s="73"/>
      <c r="Y98" s="71"/>
      <c r="Z98" s="72"/>
      <c r="AA98" s="74"/>
      <c r="AB98" s="75"/>
      <c r="AC98" s="71"/>
      <c r="AD98" s="72"/>
      <c r="AE98" s="76" t="str">
        <f t="shared" si="38"/>
        <v>-</v>
      </c>
      <c r="AF98" s="76" t="str">
        <f t="shared" si="39"/>
        <v/>
      </c>
      <c r="AG98" s="76" t="str">
        <f t="shared" si="40"/>
        <v>-</v>
      </c>
      <c r="AH98" s="76" t="str">
        <f t="shared" si="41"/>
        <v/>
      </c>
      <c r="AI98" s="76" t="str">
        <f t="shared" si="42"/>
        <v>-</v>
      </c>
      <c r="AJ98" s="76" t="str">
        <f t="shared" si="43"/>
        <v/>
      </c>
      <c r="AK98" s="76" t="str">
        <f t="shared" si="44"/>
        <v>-</v>
      </c>
      <c r="AL98" s="76" t="str">
        <f t="shared" si="45"/>
        <v/>
      </c>
      <c r="AM98" s="76" t="str">
        <f t="shared" si="46"/>
        <v>-</v>
      </c>
      <c r="AN98" s="76" t="str">
        <f t="shared" si="47"/>
        <v/>
      </c>
      <c r="AO98" s="77">
        <f t="shared" si="48"/>
        <v>0</v>
      </c>
      <c r="AP98" s="78" t="str">
        <f t="shared" si="49"/>
        <v/>
      </c>
      <c r="AR98" s="77" t="s">
        <v>27</v>
      </c>
      <c r="AS98" s="76" t="e">
        <f t="shared" si="50"/>
        <v>#VALUE!</v>
      </c>
      <c r="AT98" s="76"/>
      <c r="AU98" s="76" t="e">
        <f t="shared" si="51"/>
        <v>#VALUE!</v>
      </c>
      <c r="AV98" s="76"/>
      <c r="AW98" s="76" t="e">
        <f t="shared" si="52"/>
        <v>#VALUE!</v>
      </c>
      <c r="AX98" s="76"/>
      <c r="AY98" s="76" t="e">
        <f t="shared" si="53"/>
        <v>#VALUE!</v>
      </c>
      <c r="AZ98" s="76"/>
      <c r="BA98" s="76" t="e">
        <f t="shared" ref="BA98:BA108" si="65">CW98+AN98-BM98-BY98-CK98</f>
        <v>#VALUE!</v>
      </c>
      <c r="BB98" s="77" t="e">
        <f t="shared" si="54"/>
        <v>#VALUE!</v>
      </c>
      <c r="BC98" s="78" t="e">
        <f t="shared" si="55"/>
        <v>#VALUE!</v>
      </c>
      <c r="BD98" s="77" t="s">
        <v>27</v>
      </c>
      <c r="BE98" s="76">
        <v>0</v>
      </c>
      <c r="BF98" s="76"/>
      <c r="BG98" s="76">
        <v>0</v>
      </c>
      <c r="BH98" s="76"/>
      <c r="BI98" s="76">
        <v>0</v>
      </c>
      <c r="BJ98" s="76"/>
      <c r="BK98" s="76">
        <v>0</v>
      </c>
      <c r="BL98" s="76"/>
      <c r="BM98" s="76">
        <v>0</v>
      </c>
      <c r="BN98" s="80">
        <f t="shared" si="56"/>
        <v>0</v>
      </c>
      <c r="BO98" s="81">
        <f t="shared" si="57"/>
        <v>0</v>
      </c>
      <c r="BP98" s="77" t="s">
        <v>27</v>
      </c>
      <c r="BQ98" s="76">
        <v>0</v>
      </c>
      <c r="BR98" s="76"/>
      <c r="BS98" s="76">
        <v>0</v>
      </c>
      <c r="BT98" s="76"/>
      <c r="BU98" s="76">
        <v>0</v>
      </c>
      <c r="BV98" s="76"/>
      <c r="BW98" s="76">
        <v>0</v>
      </c>
      <c r="BX98" s="76"/>
      <c r="BY98" s="76">
        <v>0</v>
      </c>
      <c r="BZ98" s="80">
        <f t="shared" si="58"/>
        <v>0</v>
      </c>
      <c r="CA98" s="82">
        <f t="shared" si="59"/>
        <v>0</v>
      </c>
      <c r="CB98" s="77" t="s">
        <v>27</v>
      </c>
      <c r="CC98" s="76">
        <v>0</v>
      </c>
      <c r="CD98" s="76"/>
      <c r="CE98" s="76">
        <v>0</v>
      </c>
      <c r="CF98" s="76"/>
      <c r="CG98" s="76">
        <v>0</v>
      </c>
      <c r="CH98" s="76"/>
      <c r="CI98" s="76">
        <v>0</v>
      </c>
      <c r="CJ98" s="76"/>
      <c r="CK98" s="76">
        <v>0</v>
      </c>
      <c r="CL98" s="83">
        <f t="shared" si="60"/>
        <v>0</v>
      </c>
      <c r="CM98" s="82">
        <f t="shared" si="61"/>
        <v>0</v>
      </c>
      <c r="CN98" s="84"/>
      <c r="CO98" s="60"/>
      <c r="CP98" s="60"/>
      <c r="CQ98" s="60"/>
      <c r="CR98" s="60"/>
      <c r="CS98" s="60"/>
      <c r="CT98" s="60"/>
      <c r="CU98" s="60"/>
      <c r="CV98" s="85"/>
      <c r="CW98" s="86"/>
      <c r="CX98" s="87">
        <f t="shared" si="62"/>
        <v>0</v>
      </c>
      <c r="CY98" s="88">
        <f t="shared" si="63"/>
        <v>0</v>
      </c>
      <c r="CZ98" s="89" t="e">
        <f>SUMIF(Склад!#REF!,E98,Склад!#REF!)</f>
        <v>#REF!</v>
      </c>
    </row>
    <row r="99" spans="1:104" s="79" customFormat="1" ht="80.849999999999994" customHeight="1" thickBot="1" x14ac:dyDescent="0.3">
      <c r="A99" s="60">
        <v>96</v>
      </c>
      <c r="B99" s="199" t="str">
        <f>VLOOKUP(C99,Склад!B:D,3,0)</f>
        <v>Шляпы</v>
      </c>
      <c r="C99" s="37" t="s">
        <v>127</v>
      </c>
      <c r="D99" s="151" t="str">
        <f t="shared" si="64"/>
        <v>263810463</v>
      </c>
      <c r="E99" s="36">
        <v>2638104</v>
      </c>
      <c r="F99" s="36">
        <v>63</v>
      </c>
      <c r="G99" s="154" t="s">
        <v>207</v>
      </c>
      <c r="H99" s="196" t="str">
        <f>IFERROR(VLOOKUP(VALUE(E99),Склад!#REF!,6,0),"-")</f>
        <v>-</v>
      </c>
      <c r="I99" s="61"/>
      <c r="J99" s="62" t="s">
        <v>220</v>
      </c>
      <c r="K99" s="62" t="s">
        <v>167</v>
      </c>
      <c r="L99" s="63" t="s">
        <v>49</v>
      </c>
      <c r="M99" s="64" t="s">
        <v>57</v>
      </c>
      <c r="N99" s="38" t="s">
        <v>354</v>
      </c>
      <c r="O99" s="38" t="s">
        <v>416</v>
      </c>
      <c r="P99" s="65">
        <v>65</v>
      </c>
      <c r="Q99" s="69">
        <v>169</v>
      </c>
      <c r="R99" s="66"/>
      <c r="S99" s="67"/>
      <c r="T99" s="68"/>
      <c r="U99" s="70"/>
      <c r="V99" s="71"/>
      <c r="W99" s="72"/>
      <c r="X99" s="73"/>
      <c r="Y99" s="71"/>
      <c r="Z99" s="72"/>
      <c r="AA99" s="74"/>
      <c r="AB99" s="75"/>
      <c r="AC99" s="71"/>
      <c r="AD99" s="72"/>
      <c r="AE99" s="76" t="str">
        <f t="shared" si="38"/>
        <v>-</v>
      </c>
      <c r="AF99" s="76" t="str">
        <f t="shared" si="39"/>
        <v/>
      </c>
      <c r="AG99" s="76" t="str">
        <f t="shared" si="40"/>
        <v>-</v>
      </c>
      <c r="AH99" s="76" t="str">
        <f t="shared" si="41"/>
        <v/>
      </c>
      <c r="AI99" s="76" t="str">
        <f t="shared" si="42"/>
        <v>-</v>
      </c>
      <c r="AJ99" s="76" t="str">
        <f t="shared" si="43"/>
        <v/>
      </c>
      <c r="AK99" s="76" t="str">
        <f t="shared" si="44"/>
        <v>-</v>
      </c>
      <c r="AL99" s="76" t="str">
        <f t="shared" si="45"/>
        <v/>
      </c>
      <c r="AM99" s="76" t="str">
        <f t="shared" si="46"/>
        <v>-</v>
      </c>
      <c r="AN99" s="76" t="str">
        <f t="shared" si="47"/>
        <v/>
      </c>
      <c r="AO99" s="77">
        <f t="shared" si="48"/>
        <v>0</v>
      </c>
      <c r="AP99" s="78" t="str">
        <f t="shared" si="49"/>
        <v/>
      </c>
      <c r="AR99" s="77" t="s">
        <v>27</v>
      </c>
      <c r="AS99" s="76" t="e">
        <f t="shared" si="50"/>
        <v>#VALUE!</v>
      </c>
      <c r="AT99" s="76"/>
      <c r="AU99" s="76" t="e">
        <f t="shared" si="51"/>
        <v>#VALUE!</v>
      </c>
      <c r="AV99" s="76"/>
      <c r="AW99" s="76" t="e">
        <f t="shared" si="52"/>
        <v>#VALUE!</v>
      </c>
      <c r="AX99" s="76"/>
      <c r="AY99" s="76" t="e">
        <f t="shared" si="53"/>
        <v>#VALUE!</v>
      </c>
      <c r="AZ99" s="76"/>
      <c r="BA99" s="76" t="e">
        <f t="shared" si="65"/>
        <v>#VALUE!</v>
      </c>
      <c r="BB99" s="77" t="e">
        <f t="shared" si="54"/>
        <v>#VALUE!</v>
      </c>
      <c r="BC99" s="78" t="e">
        <f t="shared" si="55"/>
        <v>#VALUE!</v>
      </c>
      <c r="BD99" s="77" t="s">
        <v>27</v>
      </c>
      <c r="BE99" s="76">
        <v>0</v>
      </c>
      <c r="BF99" s="76"/>
      <c r="BG99" s="76">
        <v>0</v>
      </c>
      <c r="BH99" s="76"/>
      <c r="BI99" s="76">
        <v>0</v>
      </c>
      <c r="BJ99" s="76"/>
      <c r="BK99" s="76">
        <v>0</v>
      </c>
      <c r="BL99" s="76"/>
      <c r="BM99" s="76">
        <v>0</v>
      </c>
      <c r="BN99" s="80">
        <f t="shared" si="56"/>
        <v>0</v>
      </c>
      <c r="BO99" s="81">
        <f t="shared" si="57"/>
        <v>0</v>
      </c>
      <c r="BP99" s="77" t="s">
        <v>27</v>
      </c>
      <c r="BQ99" s="76">
        <v>0</v>
      </c>
      <c r="BR99" s="76"/>
      <c r="BS99" s="76">
        <v>0</v>
      </c>
      <c r="BT99" s="76"/>
      <c r="BU99" s="76">
        <v>0</v>
      </c>
      <c r="BV99" s="76"/>
      <c r="BW99" s="76">
        <v>0</v>
      </c>
      <c r="BX99" s="76"/>
      <c r="BY99" s="76">
        <v>0</v>
      </c>
      <c r="BZ99" s="80">
        <f t="shared" si="58"/>
        <v>0</v>
      </c>
      <c r="CA99" s="82">
        <f t="shared" si="59"/>
        <v>0</v>
      </c>
      <c r="CB99" s="77" t="s">
        <v>27</v>
      </c>
      <c r="CC99" s="76">
        <v>0</v>
      </c>
      <c r="CD99" s="76"/>
      <c r="CE99" s="76">
        <v>0</v>
      </c>
      <c r="CF99" s="76"/>
      <c r="CG99" s="76">
        <v>0</v>
      </c>
      <c r="CH99" s="76"/>
      <c r="CI99" s="76">
        <v>0</v>
      </c>
      <c r="CJ99" s="76"/>
      <c r="CK99" s="76">
        <v>0</v>
      </c>
      <c r="CL99" s="83">
        <f t="shared" si="60"/>
        <v>0</v>
      </c>
      <c r="CM99" s="82">
        <f t="shared" si="61"/>
        <v>0</v>
      </c>
      <c r="CN99" s="84"/>
      <c r="CO99" s="60"/>
      <c r="CP99" s="60"/>
      <c r="CQ99" s="60"/>
      <c r="CR99" s="60"/>
      <c r="CS99" s="60"/>
      <c r="CT99" s="60"/>
      <c r="CU99" s="60"/>
      <c r="CV99" s="85"/>
      <c r="CW99" s="86"/>
      <c r="CX99" s="87">
        <f t="shared" si="62"/>
        <v>0</v>
      </c>
      <c r="CY99" s="88">
        <f t="shared" si="63"/>
        <v>0</v>
      </c>
      <c r="CZ99" s="89" t="e">
        <f>SUMIF(Склад!#REF!,E99,Склад!#REF!)</f>
        <v>#REF!</v>
      </c>
    </row>
    <row r="100" spans="1:104" s="79" customFormat="1" ht="82.5" customHeight="1" thickBot="1" x14ac:dyDescent="0.3">
      <c r="A100" s="60">
        <v>97</v>
      </c>
      <c r="B100" s="199" t="str">
        <f>VLOOKUP(C100,Склад!B:D,3,0)</f>
        <v>Шляпы</v>
      </c>
      <c r="C100" s="37" t="s">
        <v>31</v>
      </c>
      <c r="D100" s="151" t="str">
        <f t="shared" si="64"/>
        <v>13981221</v>
      </c>
      <c r="E100" s="36">
        <v>1398122</v>
      </c>
      <c r="F100" s="36">
        <v>1</v>
      </c>
      <c r="G100" s="154" t="s">
        <v>207</v>
      </c>
      <c r="H100" s="196" t="str">
        <f>IFERROR(VLOOKUP(VALUE(E100),Склад!#REF!,6,0),"-")</f>
        <v>-</v>
      </c>
      <c r="I100" s="61"/>
      <c r="J100" s="62" t="s">
        <v>33</v>
      </c>
      <c r="K100" s="62" t="s">
        <v>33</v>
      </c>
      <c r="L100" s="63" t="s">
        <v>49</v>
      </c>
      <c r="M100" s="64" t="s">
        <v>57</v>
      </c>
      <c r="N100" s="38" t="s">
        <v>354</v>
      </c>
      <c r="O100" s="38" t="s">
        <v>416</v>
      </c>
      <c r="P100" s="65">
        <v>38.1</v>
      </c>
      <c r="Q100" s="69">
        <v>99</v>
      </c>
      <c r="R100" s="66"/>
      <c r="S100" s="67"/>
      <c r="T100" s="68"/>
      <c r="U100" s="70"/>
      <c r="V100" s="71"/>
      <c r="W100" s="72"/>
      <c r="X100" s="73"/>
      <c r="Y100" s="71"/>
      <c r="Z100" s="72"/>
      <c r="AA100" s="74"/>
      <c r="AB100" s="75"/>
      <c r="AC100" s="71"/>
      <c r="AD100" s="72"/>
      <c r="AE100" s="76" t="str">
        <f t="shared" si="38"/>
        <v>-</v>
      </c>
      <c r="AF100" s="76" t="str">
        <f t="shared" si="39"/>
        <v/>
      </c>
      <c r="AG100" s="76" t="str">
        <f t="shared" si="40"/>
        <v>-</v>
      </c>
      <c r="AH100" s="76" t="str">
        <f t="shared" si="41"/>
        <v/>
      </c>
      <c r="AI100" s="76" t="str">
        <f t="shared" si="42"/>
        <v>-</v>
      </c>
      <c r="AJ100" s="76" t="str">
        <f t="shared" si="43"/>
        <v/>
      </c>
      <c r="AK100" s="76" t="str">
        <f t="shared" si="44"/>
        <v>-</v>
      </c>
      <c r="AL100" s="76" t="str">
        <f t="shared" si="45"/>
        <v/>
      </c>
      <c r="AM100" s="76" t="str">
        <f t="shared" si="46"/>
        <v>-</v>
      </c>
      <c r="AN100" s="76" t="str">
        <f t="shared" si="47"/>
        <v/>
      </c>
      <c r="AO100" s="77">
        <f t="shared" si="48"/>
        <v>0</v>
      </c>
      <c r="AP100" s="78" t="str">
        <f t="shared" si="49"/>
        <v/>
      </c>
      <c r="AR100" s="77" t="s">
        <v>27</v>
      </c>
      <c r="AS100" s="76" t="e">
        <f t="shared" ref="AS100:AS131" si="66">CO100+AF100-BE100-BQ100-CC100</f>
        <v>#VALUE!</v>
      </c>
      <c r="AT100" s="76"/>
      <c r="AU100" s="76" t="e">
        <f t="shared" ref="AU100:AU131" si="67">CQ100+AH100-BG100-BS100-CE100</f>
        <v>#VALUE!</v>
      </c>
      <c r="AV100" s="76"/>
      <c r="AW100" s="76" t="e">
        <f t="shared" ref="AW100:AW131" si="68">CS100+AJ100-BI100-BU100-CG100</f>
        <v>#VALUE!</v>
      </c>
      <c r="AX100" s="76"/>
      <c r="AY100" s="76" t="e">
        <f t="shared" ref="AY100:AY131" si="69">CU100+AL100-BK100-BW100-CI100</f>
        <v>#VALUE!</v>
      </c>
      <c r="AZ100" s="76"/>
      <c r="BA100" s="76" t="e">
        <f t="shared" si="65"/>
        <v>#VALUE!</v>
      </c>
      <c r="BB100" s="77" t="e">
        <f t="shared" si="54"/>
        <v>#VALUE!</v>
      </c>
      <c r="BC100" s="78" t="e">
        <f t="shared" si="55"/>
        <v>#VALUE!</v>
      </c>
      <c r="BD100" s="77" t="s">
        <v>27</v>
      </c>
      <c r="BE100" s="76">
        <v>0</v>
      </c>
      <c r="BF100" s="76"/>
      <c r="BG100" s="76">
        <v>0</v>
      </c>
      <c r="BH100" s="76"/>
      <c r="BI100" s="76">
        <v>0</v>
      </c>
      <c r="BJ100" s="76"/>
      <c r="BK100" s="76">
        <v>0</v>
      </c>
      <c r="BL100" s="76"/>
      <c r="BM100" s="76">
        <v>0</v>
      </c>
      <c r="BN100" s="80">
        <f t="shared" si="56"/>
        <v>0</v>
      </c>
      <c r="BO100" s="81">
        <f t="shared" si="57"/>
        <v>0</v>
      </c>
      <c r="BP100" s="77" t="s">
        <v>27</v>
      </c>
      <c r="BQ100" s="76">
        <v>0</v>
      </c>
      <c r="BR100" s="76"/>
      <c r="BS100" s="76">
        <v>0</v>
      </c>
      <c r="BT100" s="76"/>
      <c r="BU100" s="76">
        <v>0</v>
      </c>
      <c r="BV100" s="76"/>
      <c r="BW100" s="76">
        <v>0</v>
      </c>
      <c r="BX100" s="76"/>
      <c r="BY100" s="76">
        <v>0</v>
      </c>
      <c r="BZ100" s="80">
        <f t="shared" si="58"/>
        <v>0</v>
      </c>
      <c r="CA100" s="82">
        <f t="shared" si="59"/>
        <v>0</v>
      </c>
      <c r="CB100" s="77" t="s">
        <v>27</v>
      </c>
      <c r="CC100" s="76">
        <v>0</v>
      </c>
      <c r="CD100" s="76"/>
      <c r="CE100" s="76">
        <v>0</v>
      </c>
      <c r="CF100" s="76"/>
      <c r="CG100" s="76">
        <v>0</v>
      </c>
      <c r="CH100" s="76"/>
      <c r="CI100" s="76">
        <v>0</v>
      </c>
      <c r="CJ100" s="76"/>
      <c r="CK100" s="76">
        <v>0</v>
      </c>
      <c r="CL100" s="83">
        <f t="shared" si="60"/>
        <v>0</v>
      </c>
      <c r="CM100" s="82">
        <f t="shared" si="61"/>
        <v>0</v>
      </c>
      <c r="CN100" s="84"/>
      <c r="CO100" s="60"/>
      <c r="CP100" s="60"/>
      <c r="CQ100" s="60"/>
      <c r="CR100" s="60"/>
      <c r="CS100" s="60"/>
      <c r="CT100" s="60"/>
      <c r="CU100" s="60"/>
      <c r="CV100" s="85"/>
      <c r="CW100" s="86"/>
      <c r="CX100" s="87">
        <f t="shared" si="62"/>
        <v>0</v>
      </c>
      <c r="CY100" s="88">
        <f t="shared" si="63"/>
        <v>0</v>
      </c>
      <c r="CZ100" s="89" t="e">
        <f>SUMIF(Склад!#REF!,E100,Склад!#REF!)</f>
        <v>#REF!</v>
      </c>
    </row>
    <row r="101" spans="1:104" s="79" customFormat="1" ht="73.900000000000006" customHeight="1" thickBot="1" x14ac:dyDescent="0.3">
      <c r="A101" s="60">
        <v>98</v>
      </c>
      <c r="B101" s="199" t="str">
        <f>VLOOKUP(C101,Склад!B:D,3,0)</f>
        <v>Шляпы</v>
      </c>
      <c r="C101" s="37" t="s">
        <v>31</v>
      </c>
      <c r="D101" s="151" t="str">
        <f t="shared" si="64"/>
        <v>13981223</v>
      </c>
      <c r="E101" s="36">
        <v>1398122</v>
      </c>
      <c r="F101" s="36">
        <v>3</v>
      </c>
      <c r="G101" s="154" t="s">
        <v>207</v>
      </c>
      <c r="H101" s="196" t="str">
        <f>IFERROR(VLOOKUP(VALUE(E101),Склад!#REF!,6,0),"-")</f>
        <v>-</v>
      </c>
      <c r="I101" s="61"/>
      <c r="J101" s="62" t="s">
        <v>33</v>
      </c>
      <c r="K101" s="62" t="s">
        <v>33</v>
      </c>
      <c r="L101" s="63" t="s">
        <v>49</v>
      </c>
      <c r="M101" s="64" t="s">
        <v>57</v>
      </c>
      <c r="N101" s="38" t="s">
        <v>354</v>
      </c>
      <c r="O101" s="38" t="s">
        <v>416</v>
      </c>
      <c r="P101" s="65">
        <v>38.1</v>
      </c>
      <c r="Q101" s="69">
        <v>99</v>
      </c>
      <c r="R101" s="66"/>
      <c r="S101" s="67"/>
      <c r="T101" s="68"/>
      <c r="U101" s="70"/>
      <c r="V101" s="71"/>
      <c r="W101" s="72"/>
      <c r="X101" s="73"/>
      <c r="Y101" s="71"/>
      <c r="Z101" s="72"/>
      <c r="AA101" s="74"/>
      <c r="AB101" s="75"/>
      <c r="AC101" s="71"/>
      <c r="AD101" s="72"/>
      <c r="AE101" s="76" t="str">
        <f t="shared" si="38"/>
        <v>-</v>
      </c>
      <c r="AF101" s="76" t="str">
        <f t="shared" si="39"/>
        <v/>
      </c>
      <c r="AG101" s="76" t="str">
        <f t="shared" si="40"/>
        <v>-</v>
      </c>
      <c r="AH101" s="76" t="str">
        <f t="shared" si="41"/>
        <v/>
      </c>
      <c r="AI101" s="76" t="str">
        <f t="shared" si="42"/>
        <v>-</v>
      </c>
      <c r="AJ101" s="76" t="str">
        <f t="shared" si="43"/>
        <v/>
      </c>
      <c r="AK101" s="76" t="str">
        <f t="shared" si="44"/>
        <v>-</v>
      </c>
      <c r="AL101" s="76" t="str">
        <f t="shared" si="45"/>
        <v/>
      </c>
      <c r="AM101" s="76" t="str">
        <f t="shared" si="46"/>
        <v>-</v>
      </c>
      <c r="AN101" s="76" t="str">
        <f t="shared" si="47"/>
        <v/>
      </c>
      <c r="AO101" s="77">
        <f t="shared" si="48"/>
        <v>0</v>
      </c>
      <c r="AP101" s="78" t="str">
        <f t="shared" si="49"/>
        <v/>
      </c>
      <c r="AR101" s="77" t="s">
        <v>27</v>
      </c>
      <c r="AS101" s="76" t="e">
        <f t="shared" si="66"/>
        <v>#VALUE!</v>
      </c>
      <c r="AT101" s="76"/>
      <c r="AU101" s="76" t="e">
        <f t="shared" si="67"/>
        <v>#VALUE!</v>
      </c>
      <c r="AV101" s="76"/>
      <c r="AW101" s="76" t="e">
        <f t="shared" si="68"/>
        <v>#VALUE!</v>
      </c>
      <c r="AX101" s="76"/>
      <c r="AY101" s="76" t="e">
        <f t="shared" si="69"/>
        <v>#VALUE!</v>
      </c>
      <c r="AZ101" s="76"/>
      <c r="BA101" s="76" t="e">
        <f t="shared" si="65"/>
        <v>#VALUE!</v>
      </c>
      <c r="BB101" s="77" t="e">
        <f t="shared" si="54"/>
        <v>#VALUE!</v>
      </c>
      <c r="BC101" s="78" t="e">
        <f t="shared" si="55"/>
        <v>#VALUE!</v>
      </c>
      <c r="BD101" s="77" t="s">
        <v>27</v>
      </c>
      <c r="BE101" s="76">
        <v>0</v>
      </c>
      <c r="BF101" s="76"/>
      <c r="BG101" s="76">
        <v>0</v>
      </c>
      <c r="BH101" s="76"/>
      <c r="BI101" s="76">
        <v>0</v>
      </c>
      <c r="BJ101" s="76"/>
      <c r="BK101" s="76">
        <v>0</v>
      </c>
      <c r="BL101" s="76"/>
      <c r="BM101" s="76">
        <v>0</v>
      </c>
      <c r="BN101" s="80">
        <f t="shared" si="56"/>
        <v>0</v>
      </c>
      <c r="BO101" s="81">
        <f t="shared" si="57"/>
        <v>0</v>
      </c>
      <c r="BP101" s="77" t="s">
        <v>27</v>
      </c>
      <c r="BQ101" s="76">
        <v>0</v>
      </c>
      <c r="BR101" s="76"/>
      <c r="BS101" s="76">
        <v>0</v>
      </c>
      <c r="BT101" s="76"/>
      <c r="BU101" s="76">
        <v>0</v>
      </c>
      <c r="BV101" s="76"/>
      <c r="BW101" s="76">
        <v>0</v>
      </c>
      <c r="BX101" s="76"/>
      <c r="BY101" s="76">
        <v>0</v>
      </c>
      <c r="BZ101" s="80">
        <f t="shared" si="58"/>
        <v>0</v>
      </c>
      <c r="CA101" s="82">
        <f t="shared" si="59"/>
        <v>0</v>
      </c>
      <c r="CB101" s="77" t="s">
        <v>27</v>
      </c>
      <c r="CC101" s="76">
        <v>0</v>
      </c>
      <c r="CD101" s="76"/>
      <c r="CE101" s="76">
        <v>0</v>
      </c>
      <c r="CF101" s="76"/>
      <c r="CG101" s="76">
        <v>0</v>
      </c>
      <c r="CH101" s="76"/>
      <c r="CI101" s="76">
        <v>0</v>
      </c>
      <c r="CJ101" s="76"/>
      <c r="CK101" s="76">
        <v>0</v>
      </c>
      <c r="CL101" s="83">
        <f t="shared" si="60"/>
        <v>0</v>
      </c>
      <c r="CM101" s="82">
        <f t="shared" si="61"/>
        <v>0</v>
      </c>
      <c r="CN101" s="84"/>
      <c r="CO101" s="60"/>
      <c r="CP101" s="60"/>
      <c r="CQ101" s="60"/>
      <c r="CR101" s="60"/>
      <c r="CS101" s="60"/>
      <c r="CT101" s="60"/>
      <c r="CU101" s="60"/>
      <c r="CV101" s="85"/>
      <c r="CW101" s="86"/>
      <c r="CX101" s="87">
        <f t="shared" si="62"/>
        <v>0</v>
      </c>
      <c r="CY101" s="88">
        <f t="shared" si="63"/>
        <v>0</v>
      </c>
      <c r="CZ101" s="89" t="e">
        <f>SUMIF(Склад!#REF!,E101,Склад!#REF!)</f>
        <v>#REF!</v>
      </c>
    </row>
    <row r="102" spans="1:104" s="79" customFormat="1" ht="79.150000000000006" customHeight="1" thickBot="1" x14ac:dyDescent="0.3">
      <c r="A102" s="60">
        <v>99</v>
      </c>
      <c r="B102" s="199" t="str">
        <f>VLOOKUP(C102,Склад!B:D,3,0)</f>
        <v>Шляпы</v>
      </c>
      <c r="C102" s="37" t="s">
        <v>31</v>
      </c>
      <c r="D102" s="151" t="str">
        <f t="shared" si="64"/>
        <v>139812273</v>
      </c>
      <c r="E102" s="36">
        <v>1398122</v>
      </c>
      <c r="F102" s="36">
        <v>73</v>
      </c>
      <c r="G102" s="154" t="s">
        <v>207</v>
      </c>
      <c r="H102" s="196" t="str">
        <f>IFERROR(VLOOKUP(VALUE(E102),Склад!#REF!,6,0),"-")</f>
        <v>-</v>
      </c>
      <c r="I102" s="61"/>
      <c r="J102" s="62" t="s">
        <v>33</v>
      </c>
      <c r="K102" s="62" t="s">
        <v>33</v>
      </c>
      <c r="L102" s="63" t="s">
        <v>49</v>
      </c>
      <c r="M102" s="64" t="s">
        <v>57</v>
      </c>
      <c r="N102" s="38" t="s">
        <v>354</v>
      </c>
      <c r="O102" s="38" t="s">
        <v>416</v>
      </c>
      <c r="P102" s="65">
        <v>38.1</v>
      </c>
      <c r="Q102" s="69">
        <v>99</v>
      </c>
      <c r="R102" s="66"/>
      <c r="S102" s="67"/>
      <c r="T102" s="68"/>
      <c r="U102" s="70"/>
      <c r="V102" s="71"/>
      <c r="W102" s="72"/>
      <c r="X102" s="73"/>
      <c r="Y102" s="71"/>
      <c r="Z102" s="72"/>
      <c r="AA102" s="74"/>
      <c r="AB102" s="75"/>
      <c r="AC102" s="71"/>
      <c r="AD102" s="72"/>
      <c r="AE102" s="76" t="str">
        <f t="shared" si="38"/>
        <v>-</v>
      </c>
      <c r="AF102" s="76" t="str">
        <f t="shared" si="39"/>
        <v/>
      </c>
      <c r="AG102" s="76" t="str">
        <f t="shared" si="40"/>
        <v>-</v>
      </c>
      <c r="AH102" s="76" t="str">
        <f t="shared" si="41"/>
        <v/>
      </c>
      <c r="AI102" s="76" t="str">
        <f t="shared" si="42"/>
        <v>-</v>
      </c>
      <c r="AJ102" s="76" t="str">
        <f t="shared" si="43"/>
        <v/>
      </c>
      <c r="AK102" s="76" t="str">
        <f t="shared" si="44"/>
        <v>-</v>
      </c>
      <c r="AL102" s="76" t="str">
        <f t="shared" si="45"/>
        <v/>
      </c>
      <c r="AM102" s="76" t="str">
        <f t="shared" si="46"/>
        <v>-</v>
      </c>
      <c r="AN102" s="76" t="str">
        <f t="shared" si="47"/>
        <v/>
      </c>
      <c r="AO102" s="77">
        <f t="shared" si="48"/>
        <v>0</v>
      </c>
      <c r="AP102" s="78" t="str">
        <f t="shared" si="49"/>
        <v/>
      </c>
      <c r="AR102" s="77" t="s">
        <v>27</v>
      </c>
      <c r="AS102" s="76" t="e">
        <f t="shared" si="66"/>
        <v>#VALUE!</v>
      </c>
      <c r="AT102" s="76"/>
      <c r="AU102" s="76" t="e">
        <f t="shared" si="67"/>
        <v>#VALUE!</v>
      </c>
      <c r="AV102" s="76"/>
      <c r="AW102" s="76" t="e">
        <f t="shared" si="68"/>
        <v>#VALUE!</v>
      </c>
      <c r="AX102" s="76"/>
      <c r="AY102" s="76" t="e">
        <f t="shared" si="69"/>
        <v>#VALUE!</v>
      </c>
      <c r="AZ102" s="76"/>
      <c r="BA102" s="76" t="e">
        <f t="shared" si="65"/>
        <v>#VALUE!</v>
      </c>
      <c r="BB102" s="77" t="e">
        <f t="shared" si="54"/>
        <v>#VALUE!</v>
      </c>
      <c r="BC102" s="78" t="e">
        <f t="shared" si="55"/>
        <v>#VALUE!</v>
      </c>
      <c r="BD102" s="77" t="s">
        <v>27</v>
      </c>
      <c r="BE102" s="76">
        <v>0</v>
      </c>
      <c r="BF102" s="76"/>
      <c r="BG102" s="76">
        <v>0</v>
      </c>
      <c r="BH102" s="76"/>
      <c r="BI102" s="76">
        <v>0</v>
      </c>
      <c r="BJ102" s="76"/>
      <c r="BK102" s="76">
        <v>0</v>
      </c>
      <c r="BL102" s="76"/>
      <c r="BM102" s="76">
        <v>0</v>
      </c>
      <c r="BN102" s="80">
        <f t="shared" si="56"/>
        <v>0</v>
      </c>
      <c r="BO102" s="81">
        <f t="shared" si="57"/>
        <v>0</v>
      </c>
      <c r="BP102" s="77" t="s">
        <v>27</v>
      </c>
      <c r="BQ102" s="76">
        <v>0</v>
      </c>
      <c r="BR102" s="76"/>
      <c r="BS102" s="76">
        <v>0</v>
      </c>
      <c r="BT102" s="76"/>
      <c r="BU102" s="76">
        <v>0</v>
      </c>
      <c r="BV102" s="76"/>
      <c r="BW102" s="76">
        <v>0</v>
      </c>
      <c r="BX102" s="76"/>
      <c r="BY102" s="76">
        <v>0</v>
      </c>
      <c r="BZ102" s="80">
        <f t="shared" si="58"/>
        <v>0</v>
      </c>
      <c r="CA102" s="82">
        <f t="shared" si="59"/>
        <v>0</v>
      </c>
      <c r="CB102" s="77" t="s">
        <v>27</v>
      </c>
      <c r="CC102" s="76">
        <v>0</v>
      </c>
      <c r="CD102" s="76"/>
      <c r="CE102" s="76">
        <v>0</v>
      </c>
      <c r="CF102" s="76"/>
      <c r="CG102" s="76">
        <v>0</v>
      </c>
      <c r="CH102" s="76"/>
      <c r="CI102" s="76">
        <v>0</v>
      </c>
      <c r="CJ102" s="76"/>
      <c r="CK102" s="76">
        <v>0</v>
      </c>
      <c r="CL102" s="83">
        <f t="shared" si="60"/>
        <v>0</v>
      </c>
      <c r="CM102" s="82">
        <f t="shared" si="61"/>
        <v>0</v>
      </c>
      <c r="CN102" s="84"/>
      <c r="CO102" s="60"/>
      <c r="CP102" s="60"/>
      <c r="CQ102" s="60"/>
      <c r="CR102" s="60"/>
      <c r="CS102" s="60"/>
      <c r="CT102" s="60"/>
      <c r="CU102" s="60"/>
      <c r="CV102" s="85"/>
      <c r="CW102" s="86"/>
      <c r="CX102" s="87">
        <f t="shared" si="62"/>
        <v>0</v>
      </c>
      <c r="CY102" s="88">
        <f t="shared" si="63"/>
        <v>0</v>
      </c>
      <c r="CZ102" s="89" t="e">
        <f>SUMIF(Склад!#REF!,E102,Склад!#REF!)</f>
        <v>#REF!</v>
      </c>
    </row>
    <row r="103" spans="1:104" s="79" customFormat="1" ht="63.4" customHeight="1" thickBot="1" x14ac:dyDescent="0.3">
      <c r="A103" s="60">
        <v>100</v>
      </c>
      <c r="B103" s="199" t="str">
        <f>VLOOKUP(C103,Склад!B:D,3,0)</f>
        <v>Шляпы</v>
      </c>
      <c r="C103" s="37" t="s">
        <v>34</v>
      </c>
      <c r="D103" s="151" t="str">
        <f t="shared" si="64"/>
        <v>16581051</v>
      </c>
      <c r="E103" s="36">
        <v>1658105</v>
      </c>
      <c r="F103" s="36">
        <v>1</v>
      </c>
      <c r="G103" s="154" t="s">
        <v>207</v>
      </c>
      <c r="H103" s="196" t="str">
        <f>IFERROR(VLOOKUP(VALUE(E103),Склад!#REF!,6,0),"-")</f>
        <v>-</v>
      </c>
      <c r="I103" s="61"/>
      <c r="J103" s="62" t="s">
        <v>33</v>
      </c>
      <c r="K103" s="62" t="s">
        <v>33</v>
      </c>
      <c r="L103" s="63" t="s">
        <v>49</v>
      </c>
      <c r="M103" s="64" t="s">
        <v>57</v>
      </c>
      <c r="N103" s="38" t="s">
        <v>354</v>
      </c>
      <c r="O103" s="38" t="s">
        <v>416</v>
      </c>
      <c r="P103" s="65">
        <v>38.1</v>
      </c>
      <c r="Q103" s="69">
        <v>99</v>
      </c>
      <c r="R103" s="66"/>
      <c r="S103" s="67"/>
      <c r="T103" s="68"/>
      <c r="U103" s="70"/>
      <c r="V103" s="71"/>
      <c r="W103" s="72"/>
      <c r="X103" s="73"/>
      <c r="Y103" s="71"/>
      <c r="Z103" s="72"/>
      <c r="AA103" s="74"/>
      <c r="AB103" s="75"/>
      <c r="AC103" s="71"/>
      <c r="AD103" s="72"/>
      <c r="AE103" s="76" t="str">
        <f t="shared" si="38"/>
        <v>-</v>
      </c>
      <c r="AF103" s="76" t="str">
        <f t="shared" si="39"/>
        <v/>
      </c>
      <c r="AG103" s="76" t="str">
        <f t="shared" si="40"/>
        <v>-</v>
      </c>
      <c r="AH103" s="76" t="str">
        <f t="shared" si="41"/>
        <v/>
      </c>
      <c r="AI103" s="76" t="str">
        <f t="shared" si="42"/>
        <v>-</v>
      </c>
      <c r="AJ103" s="76" t="str">
        <f t="shared" si="43"/>
        <v/>
      </c>
      <c r="AK103" s="76" t="str">
        <f t="shared" si="44"/>
        <v>-</v>
      </c>
      <c r="AL103" s="76" t="str">
        <f t="shared" si="45"/>
        <v/>
      </c>
      <c r="AM103" s="76" t="str">
        <f t="shared" si="46"/>
        <v>-</v>
      </c>
      <c r="AN103" s="76" t="str">
        <f t="shared" si="47"/>
        <v/>
      </c>
      <c r="AO103" s="77">
        <f t="shared" si="48"/>
        <v>0</v>
      </c>
      <c r="AP103" s="78" t="str">
        <f t="shared" si="49"/>
        <v/>
      </c>
      <c r="AR103" s="77" t="s">
        <v>27</v>
      </c>
      <c r="AS103" s="76" t="e">
        <f t="shared" si="66"/>
        <v>#VALUE!</v>
      </c>
      <c r="AT103" s="76"/>
      <c r="AU103" s="76" t="e">
        <f t="shared" si="67"/>
        <v>#VALUE!</v>
      </c>
      <c r="AV103" s="76"/>
      <c r="AW103" s="76" t="e">
        <f t="shared" si="68"/>
        <v>#VALUE!</v>
      </c>
      <c r="AX103" s="76"/>
      <c r="AY103" s="76" t="e">
        <f t="shared" si="69"/>
        <v>#VALUE!</v>
      </c>
      <c r="AZ103" s="76"/>
      <c r="BA103" s="76" t="e">
        <f t="shared" si="65"/>
        <v>#VALUE!</v>
      </c>
      <c r="BB103" s="77" t="e">
        <f t="shared" si="54"/>
        <v>#VALUE!</v>
      </c>
      <c r="BC103" s="78" t="e">
        <f t="shared" si="55"/>
        <v>#VALUE!</v>
      </c>
      <c r="BD103" s="77" t="s">
        <v>27</v>
      </c>
      <c r="BE103" s="76">
        <v>0</v>
      </c>
      <c r="BF103" s="76"/>
      <c r="BG103" s="76">
        <v>0</v>
      </c>
      <c r="BH103" s="76"/>
      <c r="BI103" s="76">
        <v>0</v>
      </c>
      <c r="BJ103" s="76"/>
      <c r="BK103" s="76">
        <v>0</v>
      </c>
      <c r="BL103" s="76"/>
      <c r="BM103" s="76">
        <v>0</v>
      </c>
      <c r="BN103" s="80">
        <f t="shared" si="56"/>
        <v>0</v>
      </c>
      <c r="BO103" s="81">
        <f t="shared" si="57"/>
        <v>0</v>
      </c>
      <c r="BP103" s="77" t="s">
        <v>27</v>
      </c>
      <c r="BQ103" s="76">
        <v>0</v>
      </c>
      <c r="BR103" s="76"/>
      <c r="BS103" s="76">
        <v>0</v>
      </c>
      <c r="BT103" s="76"/>
      <c r="BU103" s="76">
        <v>0</v>
      </c>
      <c r="BV103" s="76"/>
      <c r="BW103" s="76">
        <v>0</v>
      </c>
      <c r="BX103" s="76"/>
      <c r="BY103" s="76">
        <v>0</v>
      </c>
      <c r="BZ103" s="80">
        <f t="shared" si="58"/>
        <v>0</v>
      </c>
      <c r="CA103" s="82">
        <f t="shared" si="59"/>
        <v>0</v>
      </c>
      <c r="CB103" s="77" t="s">
        <v>27</v>
      </c>
      <c r="CC103" s="76">
        <v>0</v>
      </c>
      <c r="CD103" s="76"/>
      <c r="CE103" s="76">
        <v>0</v>
      </c>
      <c r="CF103" s="76"/>
      <c r="CG103" s="76">
        <v>0</v>
      </c>
      <c r="CH103" s="76"/>
      <c r="CI103" s="76">
        <v>0</v>
      </c>
      <c r="CJ103" s="76"/>
      <c r="CK103" s="76">
        <v>0</v>
      </c>
      <c r="CL103" s="83">
        <f t="shared" si="60"/>
        <v>0</v>
      </c>
      <c r="CM103" s="82">
        <f t="shared" si="61"/>
        <v>0</v>
      </c>
      <c r="CN103" s="84"/>
      <c r="CO103" s="60"/>
      <c r="CP103" s="60"/>
      <c r="CQ103" s="60"/>
      <c r="CR103" s="60"/>
      <c r="CS103" s="60"/>
      <c r="CT103" s="60"/>
      <c r="CU103" s="60"/>
      <c r="CV103" s="85"/>
      <c r="CW103" s="86"/>
      <c r="CX103" s="87">
        <f t="shared" si="62"/>
        <v>0</v>
      </c>
      <c r="CY103" s="88">
        <f t="shared" si="63"/>
        <v>0</v>
      </c>
      <c r="CZ103" s="89" t="e">
        <f>SUMIF(Склад!#REF!,E103,Склад!#REF!)</f>
        <v>#REF!</v>
      </c>
    </row>
    <row r="104" spans="1:104" s="79" customFormat="1" ht="86.1" customHeight="1" thickBot="1" x14ac:dyDescent="0.3">
      <c r="A104" s="60">
        <v>101</v>
      </c>
      <c r="B104" s="199" t="str">
        <f>VLOOKUP(C104,Склад!B:D,3,0)</f>
        <v>Шляпы</v>
      </c>
      <c r="C104" s="37" t="s">
        <v>29</v>
      </c>
      <c r="D104" s="151" t="str">
        <f t="shared" si="64"/>
        <v>25981311</v>
      </c>
      <c r="E104" s="36">
        <v>2598131</v>
      </c>
      <c r="F104" s="36">
        <v>1</v>
      </c>
      <c r="G104" s="154" t="s">
        <v>207</v>
      </c>
      <c r="H104" s="196" t="str">
        <f>IFERROR(VLOOKUP(VALUE(E104),Склад!#REF!,6,0),"-")</f>
        <v>-</v>
      </c>
      <c r="I104" s="61"/>
      <c r="J104" s="62" t="s">
        <v>33</v>
      </c>
      <c r="K104" s="62" t="s">
        <v>33</v>
      </c>
      <c r="L104" s="63" t="s">
        <v>49</v>
      </c>
      <c r="M104" s="64" t="s">
        <v>57</v>
      </c>
      <c r="N104" s="38" t="s">
        <v>354</v>
      </c>
      <c r="O104" s="38" t="s">
        <v>416</v>
      </c>
      <c r="P104" s="65">
        <v>45.8</v>
      </c>
      <c r="Q104" s="69">
        <v>119</v>
      </c>
      <c r="R104" s="66"/>
      <c r="S104" s="67"/>
      <c r="T104" s="68"/>
      <c r="U104" s="70"/>
      <c r="V104" s="71"/>
      <c r="W104" s="72"/>
      <c r="X104" s="73"/>
      <c r="Y104" s="71"/>
      <c r="Z104" s="72"/>
      <c r="AA104" s="74"/>
      <c r="AB104" s="75"/>
      <c r="AC104" s="71"/>
      <c r="AD104" s="72"/>
      <c r="AE104" s="76" t="str">
        <f t="shared" si="38"/>
        <v>-</v>
      </c>
      <c r="AF104" s="76" t="str">
        <f t="shared" si="39"/>
        <v/>
      </c>
      <c r="AG104" s="76" t="str">
        <f t="shared" si="40"/>
        <v>-</v>
      </c>
      <c r="AH104" s="76" t="str">
        <f t="shared" si="41"/>
        <v/>
      </c>
      <c r="AI104" s="76" t="str">
        <f t="shared" si="42"/>
        <v>-</v>
      </c>
      <c r="AJ104" s="76" t="str">
        <f t="shared" si="43"/>
        <v/>
      </c>
      <c r="AK104" s="76" t="str">
        <f t="shared" si="44"/>
        <v>-</v>
      </c>
      <c r="AL104" s="76" t="str">
        <f t="shared" si="45"/>
        <v/>
      </c>
      <c r="AM104" s="76" t="str">
        <f t="shared" si="46"/>
        <v>-</v>
      </c>
      <c r="AN104" s="76" t="str">
        <f t="shared" si="47"/>
        <v/>
      </c>
      <c r="AO104" s="77">
        <f t="shared" si="48"/>
        <v>0</v>
      </c>
      <c r="AP104" s="78" t="str">
        <f t="shared" si="49"/>
        <v/>
      </c>
      <c r="AR104" s="77" t="s">
        <v>27</v>
      </c>
      <c r="AS104" s="76" t="e">
        <f t="shared" si="66"/>
        <v>#VALUE!</v>
      </c>
      <c r="AT104" s="76"/>
      <c r="AU104" s="76" t="e">
        <f t="shared" si="67"/>
        <v>#VALUE!</v>
      </c>
      <c r="AV104" s="76"/>
      <c r="AW104" s="76" t="e">
        <f t="shared" si="68"/>
        <v>#VALUE!</v>
      </c>
      <c r="AX104" s="76"/>
      <c r="AY104" s="76" t="e">
        <f t="shared" si="69"/>
        <v>#VALUE!</v>
      </c>
      <c r="AZ104" s="76"/>
      <c r="BA104" s="76" t="e">
        <f t="shared" si="65"/>
        <v>#VALUE!</v>
      </c>
      <c r="BB104" s="77" t="e">
        <f t="shared" si="54"/>
        <v>#VALUE!</v>
      </c>
      <c r="BC104" s="78" t="e">
        <f t="shared" si="55"/>
        <v>#VALUE!</v>
      </c>
      <c r="BD104" s="77" t="s">
        <v>27</v>
      </c>
      <c r="BE104" s="76">
        <v>0</v>
      </c>
      <c r="BF104" s="76"/>
      <c r="BG104" s="76">
        <v>0</v>
      </c>
      <c r="BH104" s="76"/>
      <c r="BI104" s="76">
        <v>0</v>
      </c>
      <c r="BJ104" s="76"/>
      <c r="BK104" s="76">
        <v>0</v>
      </c>
      <c r="BL104" s="76"/>
      <c r="BM104" s="76">
        <v>0</v>
      </c>
      <c r="BN104" s="80">
        <f t="shared" si="56"/>
        <v>0</v>
      </c>
      <c r="BO104" s="81">
        <f t="shared" si="57"/>
        <v>0</v>
      </c>
      <c r="BP104" s="77" t="s">
        <v>27</v>
      </c>
      <c r="BQ104" s="76">
        <v>0</v>
      </c>
      <c r="BR104" s="76"/>
      <c r="BS104" s="76">
        <v>0</v>
      </c>
      <c r="BT104" s="76"/>
      <c r="BU104" s="76">
        <v>0</v>
      </c>
      <c r="BV104" s="76"/>
      <c r="BW104" s="76">
        <v>0</v>
      </c>
      <c r="BX104" s="76"/>
      <c r="BY104" s="76">
        <v>0</v>
      </c>
      <c r="BZ104" s="80">
        <f t="shared" si="58"/>
        <v>0</v>
      </c>
      <c r="CA104" s="82">
        <f t="shared" si="59"/>
        <v>0</v>
      </c>
      <c r="CB104" s="77" t="s">
        <v>27</v>
      </c>
      <c r="CC104" s="76">
        <v>0</v>
      </c>
      <c r="CD104" s="76"/>
      <c r="CE104" s="76">
        <v>0</v>
      </c>
      <c r="CF104" s="76"/>
      <c r="CG104" s="76">
        <v>0</v>
      </c>
      <c r="CH104" s="76"/>
      <c r="CI104" s="76">
        <v>0</v>
      </c>
      <c r="CJ104" s="76"/>
      <c r="CK104" s="76">
        <v>0</v>
      </c>
      <c r="CL104" s="83">
        <f t="shared" si="60"/>
        <v>0</v>
      </c>
      <c r="CM104" s="82">
        <f t="shared" si="61"/>
        <v>0</v>
      </c>
      <c r="CN104" s="84"/>
      <c r="CO104" s="60"/>
      <c r="CP104" s="60"/>
      <c r="CQ104" s="60"/>
      <c r="CR104" s="60"/>
      <c r="CS104" s="60"/>
      <c r="CT104" s="60"/>
      <c r="CU104" s="60"/>
      <c r="CV104" s="85"/>
      <c r="CW104" s="86"/>
      <c r="CX104" s="87">
        <f t="shared" si="62"/>
        <v>0</v>
      </c>
      <c r="CY104" s="88">
        <f t="shared" si="63"/>
        <v>0</v>
      </c>
      <c r="CZ104" s="89" t="e">
        <f>SUMIF(Склад!#REF!,E104,Склад!#REF!)</f>
        <v>#REF!</v>
      </c>
    </row>
    <row r="105" spans="1:104" s="79" customFormat="1" ht="86.1" customHeight="1" thickBot="1" x14ac:dyDescent="0.3">
      <c r="A105" s="60">
        <v>102</v>
      </c>
      <c r="B105" s="199" t="str">
        <f>VLOOKUP(C105,Склад!B:D,3,0)</f>
        <v>Шляпы</v>
      </c>
      <c r="C105" s="60" t="s">
        <v>29</v>
      </c>
      <c r="D105" s="151" t="str">
        <f t="shared" si="64"/>
        <v>25981313</v>
      </c>
      <c r="E105" s="36">
        <v>2598131</v>
      </c>
      <c r="F105" s="36">
        <v>3</v>
      </c>
      <c r="G105" s="154" t="s">
        <v>207</v>
      </c>
      <c r="H105" s="196" t="str">
        <f>IFERROR(VLOOKUP(VALUE(E105),Склад!#REF!,6,0),"-")</f>
        <v>-</v>
      </c>
      <c r="I105" s="61"/>
      <c r="J105" s="62" t="s">
        <v>33</v>
      </c>
      <c r="K105" s="62" t="s">
        <v>33</v>
      </c>
      <c r="L105" s="63" t="s">
        <v>49</v>
      </c>
      <c r="M105" s="64" t="s">
        <v>57</v>
      </c>
      <c r="N105" s="38" t="s">
        <v>354</v>
      </c>
      <c r="O105" s="38" t="s">
        <v>416</v>
      </c>
      <c r="P105" s="65">
        <v>45.8</v>
      </c>
      <c r="Q105" s="69">
        <v>119</v>
      </c>
      <c r="R105" s="66"/>
      <c r="S105" s="67"/>
      <c r="T105" s="68"/>
      <c r="U105" s="70"/>
      <c r="V105" s="71"/>
      <c r="W105" s="72"/>
      <c r="X105" s="73"/>
      <c r="Y105" s="71"/>
      <c r="Z105" s="72"/>
      <c r="AA105" s="74"/>
      <c r="AB105" s="75"/>
      <c r="AC105" s="71"/>
      <c r="AD105" s="72"/>
      <c r="AE105" s="76" t="str">
        <f t="shared" si="38"/>
        <v>-</v>
      </c>
      <c r="AF105" s="76" t="str">
        <f t="shared" si="39"/>
        <v/>
      </c>
      <c r="AG105" s="76" t="str">
        <f t="shared" si="40"/>
        <v>-</v>
      </c>
      <c r="AH105" s="76" t="str">
        <f t="shared" si="41"/>
        <v/>
      </c>
      <c r="AI105" s="76" t="str">
        <f t="shared" si="42"/>
        <v>-</v>
      </c>
      <c r="AJ105" s="76" t="str">
        <f t="shared" si="43"/>
        <v/>
      </c>
      <c r="AK105" s="76" t="str">
        <f t="shared" si="44"/>
        <v>-</v>
      </c>
      <c r="AL105" s="76" t="str">
        <f t="shared" si="45"/>
        <v/>
      </c>
      <c r="AM105" s="76" t="str">
        <f t="shared" si="46"/>
        <v>-</v>
      </c>
      <c r="AN105" s="76" t="str">
        <f t="shared" si="47"/>
        <v/>
      </c>
      <c r="AO105" s="77">
        <f t="shared" si="48"/>
        <v>0</v>
      </c>
      <c r="AP105" s="78" t="str">
        <f t="shared" si="49"/>
        <v/>
      </c>
      <c r="AR105" s="77" t="s">
        <v>27</v>
      </c>
      <c r="AS105" s="76" t="e">
        <f t="shared" si="66"/>
        <v>#VALUE!</v>
      </c>
      <c r="AT105" s="76"/>
      <c r="AU105" s="76" t="e">
        <f t="shared" si="67"/>
        <v>#VALUE!</v>
      </c>
      <c r="AV105" s="76"/>
      <c r="AW105" s="76" t="e">
        <f t="shared" si="68"/>
        <v>#VALUE!</v>
      </c>
      <c r="AX105" s="76"/>
      <c r="AY105" s="76" t="e">
        <f t="shared" si="69"/>
        <v>#VALUE!</v>
      </c>
      <c r="AZ105" s="76"/>
      <c r="BA105" s="76" t="e">
        <f t="shared" si="65"/>
        <v>#VALUE!</v>
      </c>
      <c r="BB105" s="77" t="e">
        <f t="shared" si="54"/>
        <v>#VALUE!</v>
      </c>
      <c r="BC105" s="78" t="e">
        <f t="shared" si="55"/>
        <v>#VALUE!</v>
      </c>
      <c r="BD105" s="77" t="s">
        <v>27</v>
      </c>
      <c r="BE105" s="76">
        <v>0</v>
      </c>
      <c r="BF105" s="76" t="s">
        <v>27</v>
      </c>
      <c r="BG105" s="76">
        <v>1</v>
      </c>
      <c r="BH105" s="76" t="s">
        <v>27</v>
      </c>
      <c r="BI105" s="76">
        <v>2</v>
      </c>
      <c r="BJ105" s="76" t="s">
        <v>27</v>
      </c>
      <c r="BK105" s="76">
        <v>1</v>
      </c>
      <c r="BL105" s="76" t="s">
        <v>27</v>
      </c>
      <c r="BM105" s="76">
        <v>1</v>
      </c>
      <c r="BN105" s="80">
        <f t="shared" si="56"/>
        <v>5</v>
      </c>
      <c r="BO105" s="81">
        <f t="shared" si="57"/>
        <v>0</v>
      </c>
      <c r="BP105" s="77" t="s">
        <v>27</v>
      </c>
      <c r="BQ105" s="76">
        <v>0</v>
      </c>
      <c r="BR105" s="76" t="s">
        <v>27</v>
      </c>
      <c r="BS105" s="76">
        <v>1</v>
      </c>
      <c r="BT105" s="76" t="s">
        <v>27</v>
      </c>
      <c r="BU105" s="76">
        <v>1</v>
      </c>
      <c r="BV105" s="76" t="s">
        <v>27</v>
      </c>
      <c r="BW105" s="76">
        <v>1</v>
      </c>
      <c r="BX105" s="76" t="s">
        <v>27</v>
      </c>
      <c r="BY105" s="76">
        <v>0</v>
      </c>
      <c r="BZ105" s="80">
        <f t="shared" si="58"/>
        <v>3</v>
      </c>
      <c r="CA105" s="82">
        <f t="shared" si="59"/>
        <v>0</v>
      </c>
      <c r="CB105" s="77" t="s">
        <v>27</v>
      </c>
      <c r="CC105" s="76">
        <v>0</v>
      </c>
      <c r="CD105" s="76" t="s">
        <v>27</v>
      </c>
      <c r="CE105" s="76">
        <v>0</v>
      </c>
      <c r="CF105" s="76" t="s">
        <v>27</v>
      </c>
      <c r="CG105" s="76">
        <v>0</v>
      </c>
      <c r="CH105" s="76" t="s">
        <v>27</v>
      </c>
      <c r="CI105" s="76">
        <v>0</v>
      </c>
      <c r="CJ105" s="76" t="s">
        <v>27</v>
      </c>
      <c r="CK105" s="76">
        <v>0</v>
      </c>
      <c r="CL105" s="83">
        <f t="shared" si="60"/>
        <v>0</v>
      </c>
      <c r="CM105" s="82">
        <f t="shared" si="61"/>
        <v>0</v>
      </c>
      <c r="CN105" s="84"/>
      <c r="CO105" s="60"/>
      <c r="CP105" s="60"/>
      <c r="CQ105" s="60"/>
      <c r="CR105" s="60"/>
      <c r="CS105" s="60"/>
      <c r="CT105" s="60"/>
      <c r="CU105" s="60"/>
      <c r="CV105" s="85"/>
      <c r="CW105" s="86"/>
      <c r="CX105" s="87">
        <f t="shared" si="62"/>
        <v>0</v>
      </c>
      <c r="CY105" s="88">
        <f t="shared" si="63"/>
        <v>0</v>
      </c>
      <c r="CZ105" s="89" t="e">
        <f>SUMIF(Склад!#REF!,E105,Склад!#REF!)</f>
        <v>#REF!</v>
      </c>
    </row>
    <row r="106" spans="1:104" s="79" customFormat="1" ht="77.45" customHeight="1" thickBot="1" x14ac:dyDescent="0.3">
      <c r="A106" s="60">
        <v>103</v>
      </c>
      <c r="B106" s="199" t="str">
        <f>VLOOKUP(C106,Склад!B:D,3,0)</f>
        <v>Шляпы</v>
      </c>
      <c r="C106" s="60" t="s">
        <v>29</v>
      </c>
      <c r="D106" s="151" t="str">
        <f t="shared" si="64"/>
        <v>259813173</v>
      </c>
      <c r="E106" s="36">
        <v>2598131</v>
      </c>
      <c r="F106" s="36">
        <v>73</v>
      </c>
      <c r="G106" s="154" t="s">
        <v>207</v>
      </c>
      <c r="H106" s="196" t="str">
        <f>IFERROR(VLOOKUP(VALUE(E106),Склад!#REF!,6,0),"-")</f>
        <v>-</v>
      </c>
      <c r="I106" s="61"/>
      <c r="J106" s="62" t="s">
        <v>33</v>
      </c>
      <c r="K106" s="62" t="s">
        <v>33</v>
      </c>
      <c r="L106" s="63" t="s">
        <v>49</v>
      </c>
      <c r="M106" s="64" t="s">
        <v>57</v>
      </c>
      <c r="N106" s="38" t="s">
        <v>354</v>
      </c>
      <c r="O106" s="38" t="s">
        <v>416</v>
      </c>
      <c r="P106" s="65">
        <v>45.8</v>
      </c>
      <c r="Q106" s="69">
        <v>119</v>
      </c>
      <c r="R106" s="66"/>
      <c r="S106" s="67"/>
      <c r="T106" s="68"/>
      <c r="U106" s="70"/>
      <c r="V106" s="71"/>
      <c r="W106" s="72"/>
      <c r="X106" s="73"/>
      <c r="Y106" s="71"/>
      <c r="Z106" s="72"/>
      <c r="AA106" s="74"/>
      <c r="AB106" s="75"/>
      <c r="AC106" s="71"/>
      <c r="AD106" s="72"/>
      <c r="AE106" s="76" t="str">
        <f t="shared" si="38"/>
        <v>-</v>
      </c>
      <c r="AF106" s="76" t="str">
        <f t="shared" si="39"/>
        <v/>
      </c>
      <c r="AG106" s="76" t="str">
        <f t="shared" si="40"/>
        <v>-</v>
      </c>
      <c r="AH106" s="76" t="str">
        <f t="shared" si="41"/>
        <v/>
      </c>
      <c r="AI106" s="76" t="str">
        <f t="shared" si="42"/>
        <v>-</v>
      </c>
      <c r="AJ106" s="76" t="str">
        <f t="shared" si="43"/>
        <v/>
      </c>
      <c r="AK106" s="76" t="str">
        <f t="shared" si="44"/>
        <v>-</v>
      </c>
      <c r="AL106" s="76" t="str">
        <f t="shared" si="45"/>
        <v/>
      </c>
      <c r="AM106" s="76" t="str">
        <f t="shared" si="46"/>
        <v>-</v>
      </c>
      <c r="AN106" s="76" t="str">
        <f t="shared" si="47"/>
        <v/>
      </c>
      <c r="AO106" s="77">
        <f t="shared" si="48"/>
        <v>0</v>
      </c>
      <c r="AP106" s="78" t="str">
        <f t="shared" si="49"/>
        <v/>
      </c>
      <c r="AR106" s="77" t="s">
        <v>27</v>
      </c>
      <c r="AS106" s="76" t="e">
        <f t="shared" si="66"/>
        <v>#VALUE!</v>
      </c>
      <c r="AT106" s="76"/>
      <c r="AU106" s="76" t="e">
        <f t="shared" si="67"/>
        <v>#VALUE!</v>
      </c>
      <c r="AV106" s="76"/>
      <c r="AW106" s="76" t="e">
        <f t="shared" si="68"/>
        <v>#VALUE!</v>
      </c>
      <c r="AX106" s="76"/>
      <c r="AY106" s="76" t="e">
        <f t="shared" si="69"/>
        <v>#VALUE!</v>
      </c>
      <c r="AZ106" s="76"/>
      <c r="BA106" s="76" t="e">
        <f t="shared" si="65"/>
        <v>#VALUE!</v>
      </c>
      <c r="BB106" s="77" t="e">
        <f t="shared" si="54"/>
        <v>#VALUE!</v>
      </c>
      <c r="BC106" s="78" t="e">
        <f t="shared" si="55"/>
        <v>#VALUE!</v>
      </c>
      <c r="BD106" s="77" t="s">
        <v>27</v>
      </c>
      <c r="BE106" s="76">
        <v>0</v>
      </c>
      <c r="BF106" s="76" t="s">
        <v>27</v>
      </c>
      <c r="BG106" s="76">
        <v>1</v>
      </c>
      <c r="BH106" s="76" t="s">
        <v>27</v>
      </c>
      <c r="BI106" s="76">
        <v>1</v>
      </c>
      <c r="BJ106" s="76" t="s">
        <v>27</v>
      </c>
      <c r="BK106" s="76">
        <v>1</v>
      </c>
      <c r="BL106" s="76" t="s">
        <v>27</v>
      </c>
      <c r="BM106" s="76">
        <v>0</v>
      </c>
      <c r="BN106" s="80">
        <f t="shared" si="56"/>
        <v>3</v>
      </c>
      <c r="BO106" s="81">
        <f t="shared" si="57"/>
        <v>0</v>
      </c>
      <c r="BP106" s="77" t="s">
        <v>27</v>
      </c>
      <c r="BQ106" s="76">
        <v>0</v>
      </c>
      <c r="BR106" s="76" t="s">
        <v>27</v>
      </c>
      <c r="BS106" s="76">
        <v>1</v>
      </c>
      <c r="BT106" s="76" t="s">
        <v>27</v>
      </c>
      <c r="BU106" s="76">
        <v>1</v>
      </c>
      <c r="BV106" s="76" t="s">
        <v>27</v>
      </c>
      <c r="BW106" s="76">
        <v>1</v>
      </c>
      <c r="BX106" s="76" t="s">
        <v>27</v>
      </c>
      <c r="BY106" s="76">
        <v>0</v>
      </c>
      <c r="BZ106" s="80">
        <f t="shared" si="58"/>
        <v>3</v>
      </c>
      <c r="CA106" s="82">
        <f t="shared" si="59"/>
        <v>0</v>
      </c>
      <c r="CB106" s="77" t="s">
        <v>27</v>
      </c>
      <c r="CC106" s="76">
        <v>0</v>
      </c>
      <c r="CD106" s="76" t="s">
        <v>27</v>
      </c>
      <c r="CE106" s="76">
        <v>0</v>
      </c>
      <c r="CF106" s="76" t="s">
        <v>27</v>
      </c>
      <c r="CG106" s="76">
        <v>0</v>
      </c>
      <c r="CH106" s="76" t="s">
        <v>27</v>
      </c>
      <c r="CI106" s="76">
        <v>0</v>
      </c>
      <c r="CJ106" s="76" t="s">
        <v>27</v>
      </c>
      <c r="CK106" s="76">
        <v>0</v>
      </c>
      <c r="CL106" s="83">
        <f t="shared" si="60"/>
        <v>0</v>
      </c>
      <c r="CM106" s="82">
        <f t="shared" si="61"/>
        <v>0</v>
      </c>
      <c r="CN106" s="84"/>
      <c r="CO106" s="60"/>
      <c r="CP106" s="60"/>
      <c r="CQ106" s="60"/>
      <c r="CR106" s="60"/>
      <c r="CS106" s="60"/>
      <c r="CT106" s="60"/>
      <c r="CU106" s="60"/>
      <c r="CV106" s="85"/>
      <c r="CW106" s="86"/>
      <c r="CX106" s="87">
        <f t="shared" si="62"/>
        <v>0</v>
      </c>
      <c r="CY106" s="88">
        <f t="shared" si="63"/>
        <v>0</v>
      </c>
      <c r="CZ106" s="89" t="e">
        <f>SUMIF(Склад!#REF!,E106,Склад!#REF!)</f>
        <v>#REF!</v>
      </c>
    </row>
    <row r="107" spans="1:104" s="79" customFormat="1" ht="73.900000000000006" customHeight="1" thickBot="1" x14ac:dyDescent="0.3">
      <c r="A107" s="60">
        <v>104</v>
      </c>
      <c r="B107" s="199" t="str">
        <f>VLOOKUP(C107,Склад!B:D,3,0)</f>
        <v>Шляпы</v>
      </c>
      <c r="C107" s="60" t="s">
        <v>34</v>
      </c>
      <c r="D107" s="151" t="str">
        <f t="shared" si="64"/>
        <v>16581072</v>
      </c>
      <c r="E107" s="36">
        <v>1658107</v>
      </c>
      <c r="F107" s="36">
        <v>2</v>
      </c>
      <c r="G107" s="154" t="s">
        <v>207</v>
      </c>
      <c r="H107" s="196" t="str">
        <f>IFERROR(VLOOKUP(VALUE(E107),Склад!#REF!,6,0),"-")</f>
        <v>-</v>
      </c>
      <c r="I107" s="61"/>
      <c r="J107" s="62" t="s">
        <v>33</v>
      </c>
      <c r="K107" s="62" t="s">
        <v>33</v>
      </c>
      <c r="L107" s="63" t="s">
        <v>49</v>
      </c>
      <c r="M107" s="64" t="s">
        <v>57</v>
      </c>
      <c r="N107" s="38" t="s">
        <v>354</v>
      </c>
      <c r="O107" s="38" t="s">
        <v>416</v>
      </c>
      <c r="P107" s="65">
        <v>41.9</v>
      </c>
      <c r="Q107" s="69">
        <v>109</v>
      </c>
      <c r="R107" s="66"/>
      <c r="S107" s="67"/>
      <c r="T107" s="68"/>
      <c r="U107" s="70"/>
      <c r="V107" s="71"/>
      <c r="W107" s="72"/>
      <c r="X107" s="73"/>
      <c r="Y107" s="71"/>
      <c r="Z107" s="72"/>
      <c r="AA107" s="74"/>
      <c r="AB107" s="75"/>
      <c r="AC107" s="71"/>
      <c r="AD107" s="72"/>
      <c r="AE107" s="76" t="str">
        <f t="shared" si="38"/>
        <v>-</v>
      </c>
      <c r="AF107" s="76" t="str">
        <f t="shared" si="39"/>
        <v/>
      </c>
      <c r="AG107" s="76" t="str">
        <f t="shared" si="40"/>
        <v>-</v>
      </c>
      <c r="AH107" s="76" t="str">
        <f t="shared" si="41"/>
        <v/>
      </c>
      <c r="AI107" s="76" t="str">
        <f t="shared" si="42"/>
        <v>-</v>
      </c>
      <c r="AJ107" s="76" t="str">
        <f t="shared" si="43"/>
        <v/>
      </c>
      <c r="AK107" s="76" t="str">
        <f t="shared" si="44"/>
        <v>-</v>
      </c>
      <c r="AL107" s="76" t="str">
        <f t="shared" si="45"/>
        <v/>
      </c>
      <c r="AM107" s="76" t="str">
        <f t="shared" si="46"/>
        <v>-</v>
      </c>
      <c r="AN107" s="76" t="str">
        <f t="shared" si="47"/>
        <v/>
      </c>
      <c r="AO107" s="77">
        <f t="shared" si="48"/>
        <v>0</v>
      </c>
      <c r="AP107" s="78" t="str">
        <f t="shared" si="49"/>
        <v/>
      </c>
      <c r="AR107" s="77" t="s">
        <v>27</v>
      </c>
      <c r="AS107" s="76" t="e">
        <f t="shared" si="66"/>
        <v>#VALUE!</v>
      </c>
      <c r="AT107" s="76"/>
      <c r="AU107" s="76" t="e">
        <f t="shared" si="67"/>
        <v>#VALUE!</v>
      </c>
      <c r="AV107" s="76"/>
      <c r="AW107" s="76" t="e">
        <f t="shared" si="68"/>
        <v>#VALUE!</v>
      </c>
      <c r="AX107" s="76"/>
      <c r="AY107" s="76" t="e">
        <f t="shared" si="69"/>
        <v>#VALUE!</v>
      </c>
      <c r="AZ107" s="76"/>
      <c r="BA107" s="76" t="e">
        <f t="shared" si="65"/>
        <v>#VALUE!</v>
      </c>
      <c r="BB107" s="77" t="e">
        <f t="shared" si="54"/>
        <v>#VALUE!</v>
      </c>
      <c r="BC107" s="78" t="e">
        <f t="shared" si="55"/>
        <v>#VALUE!</v>
      </c>
      <c r="BD107" s="77" t="s">
        <v>27</v>
      </c>
      <c r="BE107" s="76">
        <v>0</v>
      </c>
      <c r="BF107" s="76" t="s">
        <v>27</v>
      </c>
      <c r="BG107" s="76">
        <v>1</v>
      </c>
      <c r="BH107" s="76" t="s">
        <v>27</v>
      </c>
      <c r="BI107" s="76">
        <v>1</v>
      </c>
      <c r="BJ107" s="76" t="s">
        <v>27</v>
      </c>
      <c r="BK107" s="76">
        <v>1</v>
      </c>
      <c r="BL107" s="76" t="s">
        <v>27</v>
      </c>
      <c r="BM107" s="76">
        <v>0</v>
      </c>
      <c r="BN107" s="80">
        <f t="shared" si="56"/>
        <v>3</v>
      </c>
      <c r="BO107" s="81">
        <f t="shared" si="57"/>
        <v>0</v>
      </c>
      <c r="BP107" s="77" t="s">
        <v>27</v>
      </c>
      <c r="BQ107" s="76">
        <v>0</v>
      </c>
      <c r="BR107" s="76" t="s">
        <v>27</v>
      </c>
      <c r="BS107" s="76">
        <v>1</v>
      </c>
      <c r="BT107" s="76" t="s">
        <v>27</v>
      </c>
      <c r="BU107" s="76">
        <v>1</v>
      </c>
      <c r="BV107" s="76" t="s">
        <v>27</v>
      </c>
      <c r="BW107" s="76">
        <v>1</v>
      </c>
      <c r="BX107" s="76" t="s">
        <v>27</v>
      </c>
      <c r="BY107" s="76">
        <v>0</v>
      </c>
      <c r="BZ107" s="80">
        <f t="shared" si="58"/>
        <v>3</v>
      </c>
      <c r="CA107" s="82">
        <f t="shared" si="59"/>
        <v>0</v>
      </c>
      <c r="CB107" s="77" t="s">
        <v>27</v>
      </c>
      <c r="CC107" s="76">
        <v>0</v>
      </c>
      <c r="CD107" s="76" t="s">
        <v>27</v>
      </c>
      <c r="CE107" s="76">
        <v>0</v>
      </c>
      <c r="CF107" s="76" t="s">
        <v>27</v>
      </c>
      <c r="CG107" s="76">
        <v>0</v>
      </c>
      <c r="CH107" s="76" t="s">
        <v>27</v>
      </c>
      <c r="CI107" s="76">
        <v>0</v>
      </c>
      <c r="CJ107" s="76" t="s">
        <v>27</v>
      </c>
      <c r="CK107" s="76">
        <v>0</v>
      </c>
      <c r="CL107" s="83">
        <f t="shared" si="60"/>
        <v>0</v>
      </c>
      <c r="CM107" s="82">
        <f t="shared" si="61"/>
        <v>0</v>
      </c>
      <c r="CN107" s="84"/>
      <c r="CO107" s="60"/>
      <c r="CP107" s="60"/>
      <c r="CQ107" s="60"/>
      <c r="CR107" s="60"/>
      <c r="CS107" s="60"/>
      <c r="CT107" s="60"/>
      <c r="CU107" s="60"/>
      <c r="CV107" s="85"/>
      <c r="CW107" s="86"/>
      <c r="CX107" s="87">
        <f t="shared" si="62"/>
        <v>0</v>
      </c>
      <c r="CY107" s="88">
        <f t="shared" si="63"/>
        <v>0</v>
      </c>
      <c r="CZ107" s="89" t="e">
        <f>SUMIF(Склад!#REF!,E107,Склад!#REF!)</f>
        <v>#REF!</v>
      </c>
    </row>
    <row r="108" spans="1:104" s="79" customFormat="1" ht="70.349999999999994" customHeight="1" thickBot="1" x14ac:dyDescent="0.3">
      <c r="A108" s="60">
        <v>105</v>
      </c>
      <c r="B108" s="199" t="str">
        <f>VLOOKUP(C108,Склад!B:D,3,0)</f>
        <v>Шляпы</v>
      </c>
      <c r="C108" s="60" t="s">
        <v>30</v>
      </c>
      <c r="D108" s="151" t="str">
        <f t="shared" si="64"/>
        <v>219813976</v>
      </c>
      <c r="E108" s="36">
        <v>2198139</v>
      </c>
      <c r="F108" s="36">
        <v>76</v>
      </c>
      <c r="G108" s="154" t="s">
        <v>207</v>
      </c>
      <c r="H108" s="196" t="str">
        <f>IFERROR(VLOOKUP(VALUE(E108),Склад!#REF!,6,0),"-")</f>
        <v>-</v>
      </c>
      <c r="I108" s="61"/>
      <c r="J108" s="62" t="s">
        <v>33</v>
      </c>
      <c r="K108" s="62" t="s">
        <v>33</v>
      </c>
      <c r="L108" s="63" t="s">
        <v>49</v>
      </c>
      <c r="M108" s="64" t="s">
        <v>57</v>
      </c>
      <c r="N108" s="38" t="s">
        <v>354</v>
      </c>
      <c r="O108" s="38" t="s">
        <v>416</v>
      </c>
      <c r="P108" s="65">
        <v>49.6</v>
      </c>
      <c r="Q108" s="69">
        <v>129</v>
      </c>
      <c r="R108" s="66"/>
      <c r="S108" s="67"/>
      <c r="T108" s="68"/>
      <c r="U108" s="70"/>
      <c r="V108" s="71"/>
      <c r="W108" s="72"/>
      <c r="X108" s="73"/>
      <c r="Y108" s="71"/>
      <c r="Z108" s="72"/>
      <c r="AA108" s="74"/>
      <c r="AB108" s="75"/>
      <c r="AC108" s="71"/>
      <c r="AD108" s="72"/>
      <c r="AE108" s="76" t="str">
        <f t="shared" si="38"/>
        <v>-</v>
      </c>
      <c r="AF108" s="76" t="str">
        <f t="shared" si="39"/>
        <v/>
      </c>
      <c r="AG108" s="76" t="str">
        <f t="shared" si="40"/>
        <v>-</v>
      </c>
      <c r="AH108" s="76" t="str">
        <f t="shared" si="41"/>
        <v/>
      </c>
      <c r="AI108" s="76" t="str">
        <f t="shared" si="42"/>
        <v>-</v>
      </c>
      <c r="AJ108" s="76" t="str">
        <f t="shared" si="43"/>
        <v/>
      </c>
      <c r="AK108" s="76" t="str">
        <f t="shared" si="44"/>
        <v>-</v>
      </c>
      <c r="AL108" s="76" t="str">
        <f t="shared" si="45"/>
        <v/>
      </c>
      <c r="AM108" s="76" t="str">
        <f t="shared" si="46"/>
        <v>-</v>
      </c>
      <c r="AN108" s="76" t="str">
        <f t="shared" si="47"/>
        <v/>
      </c>
      <c r="AO108" s="77">
        <f t="shared" si="48"/>
        <v>0</v>
      </c>
      <c r="AP108" s="78" t="str">
        <f t="shared" si="49"/>
        <v/>
      </c>
      <c r="AR108" s="77" t="s">
        <v>27</v>
      </c>
      <c r="AS108" s="76" t="e">
        <f t="shared" si="66"/>
        <v>#VALUE!</v>
      </c>
      <c r="AT108" s="76"/>
      <c r="AU108" s="76" t="e">
        <f t="shared" si="67"/>
        <v>#VALUE!</v>
      </c>
      <c r="AV108" s="76"/>
      <c r="AW108" s="76" t="e">
        <f t="shared" si="68"/>
        <v>#VALUE!</v>
      </c>
      <c r="AX108" s="76"/>
      <c r="AY108" s="76" t="e">
        <f t="shared" si="69"/>
        <v>#VALUE!</v>
      </c>
      <c r="AZ108" s="76"/>
      <c r="BA108" s="76" t="e">
        <f t="shared" si="65"/>
        <v>#VALUE!</v>
      </c>
      <c r="BB108" s="77" t="e">
        <f t="shared" si="54"/>
        <v>#VALUE!</v>
      </c>
      <c r="BC108" s="78" t="e">
        <f t="shared" si="55"/>
        <v>#VALUE!</v>
      </c>
      <c r="BD108" s="77" t="s">
        <v>27</v>
      </c>
      <c r="BE108" s="76">
        <v>0</v>
      </c>
      <c r="BF108" s="76" t="s">
        <v>27</v>
      </c>
      <c r="BG108" s="76">
        <v>1</v>
      </c>
      <c r="BH108" s="76" t="s">
        <v>27</v>
      </c>
      <c r="BI108" s="76">
        <v>2</v>
      </c>
      <c r="BJ108" s="76" t="s">
        <v>27</v>
      </c>
      <c r="BK108" s="76">
        <v>1</v>
      </c>
      <c r="BL108" s="76" t="s">
        <v>27</v>
      </c>
      <c r="BM108" s="76">
        <v>1</v>
      </c>
      <c r="BN108" s="80">
        <f t="shared" si="56"/>
        <v>5</v>
      </c>
      <c r="BO108" s="81">
        <f t="shared" si="57"/>
        <v>0</v>
      </c>
      <c r="BP108" s="77" t="s">
        <v>27</v>
      </c>
      <c r="BQ108" s="76">
        <v>0</v>
      </c>
      <c r="BR108" s="76" t="s">
        <v>27</v>
      </c>
      <c r="BS108" s="76">
        <v>1</v>
      </c>
      <c r="BT108" s="76" t="s">
        <v>27</v>
      </c>
      <c r="BU108" s="76">
        <v>1</v>
      </c>
      <c r="BV108" s="76" t="s">
        <v>27</v>
      </c>
      <c r="BW108" s="76">
        <v>1</v>
      </c>
      <c r="BX108" s="76" t="s">
        <v>27</v>
      </c>
      <c r="BY108" s="76">
        <v>0</v>
      </c>
      <c r="BZ108" s="80">
        <f t="shared" si="58"/>
        <v>3</v>
      </c>
      <c r="CA108" s="82">
        <f t="shared" si="59"/>
        <v>0</v>
      </c>
      <c r="CB108" s="77" t="s">
        <v>27</v>
      </c>
      <c r="CC108" s="76">
        <v>0</v>
      </c>
      <c r="CD108" s="76" t="s">
        <v>27</v>
      </c>
      <c r="CE108" s="76">
        <v>0</v>
      </c>
      <c r="CF108" s="76" t="s">
        <v>27</v>
      </c>
      <c r="CG108" s="76">
        <v>0</v>
      </c>
      <c r="CH108" s="76" t="s">
        <v>27</v>
      </c>
      <c r="CI108" s="76">
        <v>0</v>
      </c>
      <c r="CJ108" s="76" t="s">
        <v>27</v>
      </c>
      <c r="CK108" s="76">
        <v>0</v>
      </c>
      <c r="CL108" s="83">
        <f t="shared" si="60"/>
        <v>0</v>
      </c>
      <c r="CM108" s="82">
        <f t="shared" si="61"/>
        <v>0</v>
      </c>
      <c r="CN108" s="84"/>
      <c r="CO108" s="60"/>
      <c r="CP108" s="60"/>
      <c r="CQ108" s="60"/>
      <c r="CR108" s="60"/>
      <c r="CS108" s="60"/>
      <c r="CT108" s="60"/>
      <c r="CU108" s="60"/>
      <c r="CV108" s="85"/>
      <c r="CW108" s="86"/>
      <c r="CX108" s="87">
        <f t="shared" si="62"/>
        <v>0</v>
      </c>
      <c r="CY108" s="88">
        <f t="shared" si="63"/>
        <v>0</v>
      </c>
      <c r="CZ108" s="89" t="e">
        <f>SUMIF(Склад!#REF!,E108,Склад!#REF!)</f>
        <v>#REF!</v>
      </c>
    </row>
    <row r="109" spans="1:104" s="79" customFormat="1" ht="87.75" customHeight="1" thickBot="1" x14ac:dyDescent="0.3">
      <c r="A109" s="60">
        <v>106</v>
      </c>
      <c r="B109" s="199" t="str">
        <f>VLOOKUP(C109,Склад!B:D,3,0)</f>
        <v>Шляпы</v>
      </c>
      <c r="C109" s="37" t="s">
        <v>31</v>
      </c>
      <c r="D109" s="151" t="str">
        <f t="shared" si="64"/>
        <v>13281101</v>
      </c>
      <c r="E109" s="36">
        <v>1328110</v>
      </c>
      <c r="F109" s="36">
        <v>1</v>
      </c>
      <c r="G109" s="154" t="s">
        <v>207</v>
      </c>
      <c r="H109" s="196" t="str">
        <f>IFERROR(VLOOKUP(VALUE(E109),Склад!#REF!,6,0),"-")</f>
        <v>-</v>
      </c>
      <c r="I109" s="61"/>
      <c r="J109" s="62" t="s">
        <v>33</v>
      </c>
      <c r="K109" s="62" t="s">
        <v>33</v>
      </c>
      <c r="L109" s="63" t="s">
        <v>49</v>
      </c>
      <c r="M109" s="64" t="s">
        <v>57</v>
      </c>
      <c r="N109" s="38" t="s">
        <v>354</v>
      </c>
      <c r="O109" s="38" t="s">
        <v>416</v>
      </c>
      <c r="P109" s="65">
        <v>38.1</v>
      </c>
      <c r="Q109" s="69">
        <v>99</v>
      </c>
      <c r="R109" s="66"/>
      <c r="S109" s="67"/>
      <c r="T109" s="68"/>
      <c r="U109" s="70"/>
      <c r="V109" s="71"/>
      <c r="W109" s="72"/>
      <c r="X109" s="73"/>
      <c r="Y109" s="71"/>
      <c r="Z109" s="72"/>
      <c r="AA109" s="74"/>
      <c r="AB109" s="75"/>
      <c r="AC109" s="71"/>
      <c r="AD109" s="72"/>
      <c r="AE109" s="76" t="str">
        <f t="shared" si="38"/>
        <v>-</v>
      </c>
      <c r="AF109" s="76" t="str">
        <f t="shared" si="39"/>
        <v/>
      </c>
      <c r="AG109" s="76" t="str">
        <f t="shared" si="40"/>
        <v>-</v>
      </c>
      <c r="AH109" s="76" t="str">
        <f t="shared" si="41"/>
        <v/>
      </c>
      <c r="AI109" s="76" t="str">
        <f t="shared" si="42"/>
        <v>-</v>
      </c>
      <c r="AJ109" s="76" t="str">
        <f t="shared" si="43"/>
        <v/>
      </c>
      <c r="AK109" s="76" t="str">
        <f t="shared" si="44"/>
        <v>-</v>
      </c>
      <c r="AL109" s="76" t="str">
        <f t="shared" si="45"/>
        <v/>
      </c>
      <c r="AM109" s="76" t="str">
        <f t="shared" si="46"/>
        <v>-</v>
      </c>
      <c r="AN109" s="76" t="str">
        <f t="shared" si="47"/>
        <v/>
      </c>
      <c r="AO109" s="77">
        <f t="shared" si="48"/>
        <v>0</v>
      </c>
      <c r="AP109" s="78" t="str">
        <f t="shared" si="49"/>
        <v/>
      </c>
      <c r="AR109" s="77" t="s">
        <v>27</v>
      </c>
      <c r="AS109" s="76" t="e">
        <f t="shared" si="66"/>
        <v>#VALUE!</v>
      </c>
      <c r="AT109" s="76"/>
      <c r="AU109" s="76" t="e">
        <f t="shared" si="67"/>
        <v>#VALUE!</v>
      </c>
      <c r="AV109" s="76"/>
      <c r="AW109" s="76" t="e">
        <f t="shared" si="68"/>
        <v>#VALUE!</v>
      </c>
      <c r="AX109" s="76"/>
      <c r="AY109" s="76" t="e">
        <f t="shared" si="69"/>
        <v>#VALUE!</v>
      </c>
      <c r="AZ109" s="76"/>
      <c r="BA109" s="76"/>
      <c r="BB109" s="77" t="e">
        <f t="shared" si="54"/>
        <v>#VALUE!</v>
      </c>
      <c r="BC109" s="78" t="e">
        <f t="shared" si="55"/>
        <v>#VALUE!</v>
      </c>
      <c r="BD109" s="77" t="s">
        <v>27</v>
      </c>
      <c r="BE109" s="76">
        <v>0</v>
      </c>
      <c r="BF109" s="76"/>
      <c r="BG109" s="76">
        <v>1</v>
      </c>
      <c r="BH109" s="76"/>
      <c r="BI109" s="76">
        <v>1</v>
      </c>
      <c r="BJ109" s="76"/>
      <c r="BK109" s="76">
        <v>1</v>
      </c>
      <c r="BL109" s="76"/>
      <c r="BM109" s="76" t="s">
        <v>27</v>
      </c>
      <c r="BN109" s="80">
        <f t="shared" si="56"/>
        <v>3</v>
      </c>
      <c r="BO109" s="81">
        <f t="shared" si="57"/>
        <v>0</v>
      </c>
      <c r="BP109" s="77" t="s">
        <v>27</v>
      </c>
      <c r="BQ109" s="76">
        <v>0</v>
      </c>
      <c r="BR109" s="76"/>
      <c r="BS109" s="76">
        <v>1</v>
      </c>
      <c r="BT109" s="76"/>
      <c r="BU109" s="76">
        <v>1</v>
      </c>
      <c r="BV109" s="76"/>
      <c r="BW109" s="76">
        <v>1</v>
      </c>
      <c r="BX109" s="76"/>
      <c r="BY109" s="76" t="s">
        <v>27</v>
      </c>
      <c r="BZ109" s="80">
        <f t="shared" si="58"/>
        <v>3</v>
      </c>
      <c r="CA109" s="82">
        <f t="shared" si="59"/>
        <v>0</v>
      </c>
      <c r="CB109" s="77" t="s">
        <v>27</v>
      </c>
      <c r="CC109" s="76">
        <v>0</v>
      </c>
      <c r="CD109" s="76"/>
      <c r="CE109" s="76">
        <v>0</v>
      </c>
      <c r="CF109" s="76"/>
      <c r="CG109" s="76">
        <v>0</v>
      </c>
      <c r="CH109" s="76"/>
      <c r="CI109" s="76">
        <v>0</v>
      </c>
      <c r="CJ109" s="76"/>
      <c r="CK109" s="76" t="s">
        <v>27</v>
      </c>
      <c r="CL109" s="83">
        <f t="shared" si="60"/>
        <v>0</v>
      </c>
      <c r="CM109" s="82">
        <f t="shared" si="61"/>
        <v>0</v>
      </c>
      <c r="CN109" s="84"/>
      <c r="CO109" s="60"/>
      <c r="CP109" s="60"/>
      <c r="CQ109" s="60">
        <v>3</v>
      </c>
      <c r="CR109" s="60"/>
      <c r="CS109" s="60">
        <v>4</v>
      </c>
      <c r="CT109" s="60"/>
      <c r="CU109" s="60">
        <v>3</v>
      </c>
      <c r="CV109" s="85"/>
      <c r="CW109" s="86"/>
      <c r="CX109" s="87">
        <f t="shared" si="62"/>
        <v>10</v>
      </c>
      <c r="CY109" s="88">
        <f t="shared" si="63"/>
        <v>0</v>
      </c>
      <c r="CZ109" s="89" t="e">
        <f>SUMIF(Склад!#REF!,E109,Склад!#REF!)</f>
        <v>#REF!</v>
      </c>
    </row>
    <row r="110" spans="1:104" s="79" customFormat="1" ht="72.2" customHeight="1" thickBot="1" x14ac:dyDescent="0.3">
      <c r="A110" s="60">
        <v>107</v>
      </c>
      <c r="B110" s="199" t="str">
        <f>VLOOKUP(C110,Склад!B:D,3,0)</f>
        <v>Шляпы</v>
      </c>
      <c r="C110" s="37" t="s">
        <v>31</v>
      </c>
      <c r="D110" s="151" t="str">
        <f t="shared" si="64"/>
        <v>132811066</v>
      </c>
      <c r="E110" s="36">
        <v>1328110</v>
      </c>
      <c r="F110" s="36">
        <v>66</v>
      </c>
      <c r="G110" s="154" t="s">
        <v>207</v>
      </c>
      <c r="H110" s="196" t="str">
        <f>IFERROR(VLOOKUP(VALUE(E110),Склад!#REF!,6,0),"-")</f>
        <v>-</v>
      </c>
      <c r="I110" s="61"/>
      <c r="J110" s="62" t="s">
        <v>33</v>
      </c>
      <c r="K110" s="62" t="s">
        <v>33</v>
      </c>
      <c r="L110" s="63" t="s">
        <v>49</v>
      </c>
      <c r="M110" s="64" t="s">
        <v>57</v>
      </c>
      <c r="N110" s="38" t="s">
        <v>354</v>
      </c>
      <c r="O110" s="38" t="s">
        <v>416</v>
      </c>
      <c r="P110" s="65">
        <v>38.1</v>
      </c>
      <c r="Q110" s="69">
        <v>99</v>
      </c>
      <c r="R110" s="66"/>
      <c r="S110" s="67"/>
      <c r="T110" s="68"/>
      <c r="U110" s="70"/>
      <c r="V110" s="71"/>
      <c r="W110" s="72"/>
      <c r="X110" s="73"/>
      <c r="Y110" s="71"/>
      <c r="Z110" s="72"/>
      <c r="AA110" s="74"/>
      <c r="AB110" s="75"/>
      <c r="AC110" s="71"/>
      <c r="AD110" s="72"/>
      <c r="AE110" s="76" t="str">
        <f t="shared" si="38"/>
        <v>-</v>
      </c>
      <c r="AF110" s="76" t="str">
        <f t="shared" si="39"/>
        <v/>
      </c>
      <c r="AG110" s="76" t="str">
        <f t="shared" si="40"/>
        <v>-</v>
      </c>
      <c r="AH110" s="76" t="str">
        <f t="shared" si="41"/>
        <v/>
      </c>
      <c r="AI110" s="76" t="str">
        <f t="shared" si="42"/>
        <v>-</v>
      </c>
      <c r="AJ110" s="76" t="str">
        <f t="shared" si="43"/>
        <v/>
      </c>
      <c r="AK110" s="76" t="str">
        <f t="shared" si="44"/>
        <v>-</v>
      </c>
      <c r="AL110" s="76" t="str">
        <f t="shared" si="45"/>
        <v/>
      </c>
      <c r="AM110" s="76" t="str">
        <f t="shared" si="46"/>
        <v>-</v>
      </c>
      <c r="AN110" s="76" t="str">
        <f t="shared" si="47"/>
        <v/>
      </c>
      <c r="AO110" s="77">
        <f t="shared" si="48"/>
        <v>0</v>
      </c>
      <c r="AP110" s="78" t="str">
        <f t="shared" si="49"/>
        <v/>
      </c>
      <c r="AR110" s="77" t="s">
        <v>27</v>
      </c>
      <c r="AS110" s="76" t="e">
        <f t="shared" si="66"/>
        <v>#VALUE!</v>
      </c>
      <c r="AT110" s="76"/>
      <c r="AU110" s="76" t="e">
        <f t="shared" si="67"/>
        <v>#VALUE!</v>
      </c>
      <c r="AV110" s="76"/>
      <c r="AW110" s="76" t="e">
        <f t="shared" si="68"/>
        <v>#VALUE!</v>
      </c>
      <c r="AX110" s="76"/>
      <c r="AY110" s="76" t="e">
        <f t="shared" si="69"/>
        <v>#VALUE!</v>
      </c>
      <c r="AZ110" s="76"/>
      <c r="BA110" s="76" t="e">
        <f t="shared" ref="BA110:BA141" si="70">CW110+AN110-BM110-BY110-CK110</f>
        <v>#VALUE!</v>
      </c>
      <c r="BB110" s="77" t="e">
        <f t="shared" si="54"/>
        <v>#VALUE!</v>
      </c>
      <c r="BC110" s="78" t="e">
        <f t="shared" si="55"/>
        <v>#VALUE!</v>
      </c>
      <c r="BD110" s="77" t="s">
        <v>27</v>
      </c>
      <c r="BE110" s="76">
        <v>0</v>
      </c>
      <c r="BF110" s="76"/>
      <c r="BG110" s="76">
        <v>0</v>
      </c>
      <c r="BH110" s="76"/>
      <c r="BI110" s="76">
        <v>0</v>
      </c>
      <c r="BJ110" s="76"/>
      <c r="BK110" s="76">
        <v>0</v>
      </c>
      <c r="BL110" s="76"/>
      <c r="BM110" s="76">
        <v>0</v>
      </c>
      <c r="BN110" s="80">
        <f t="shared" si="56"/>
        <v>0</v>
      </c>
      <c r="BO110" s="81">
        <f t="shared" si="57"/>
        <v>0</v>
      </c>
      <c r="BP110" s="77" t="s">
        <v>27</v>
      </c>
      <c r="BQ110" s="76">
        <v>0</v>
      </c>
      <c r="BR110" s="76"/>
      <c r="BS110" s="76">
        <v>0</v>
      </c>
      <c r="BT110" s="76"/>
      <c r="BU110" s="76">
        <v>0</v>
      </c>
      <c r="BV110" s="76"/>
      <c r="BW110" s="76">
        <v>0</v>
      </c>
      <c r="BX110" s="76"/>
      <c r="BY110" s="76">
        <v>0</v>
      </c>
      <c r="BZ110" s="80">
        <f t="shared" si="58"/>
        <v>0</v>
      </c>
      <c r="CA110" s="82">
        <f t="shared" si="59"/>
        <v>0</v>
      </c>
      <c r="CB110" s="77" t="s">
        <v>27</v>
      </c>
      <c r="CC110" s="76">
        <v>0</v>
      </c>
      <c r="CD110" s="76"/>
      <c r="CE110" s="76">
        <v>0</v>
      </c>
      <c r="CF110" s="76"/>
      <c r="CG110" s="76">
        <v>0</v>
      </c>
      <c r="CH110" s="76"/>
      <c r="CI110" s="76">
        <v>0</v>
      </c>
      <c r="CJ110" s="76"/>
      <c r="CK110" s="76">
        <v>0</v>
      </c>
      <c r="CL110" s="83">
        <f t="shared" si="60"/>
        <v>0</v>
      </c>
      <c r="CM110" s="82">
        <f t="shared" si="61"/>
        <v>0</v>
      </c>
      <c r="CN110" s="84"/>
      <c r="CO110" s="60"/>
      <c r="CP110" s="60"/>
      <c r="CQ110" s="60"/>
      <c r="CR110" s="60"/>
      <c r="CS110" s="60"/>
      <c r="CT110" s="60"/>
      <c r="CU110" s="60"/>
      <c r="CV110" s="85"/>
      <c r="CW110" s="86"/>
      <c r="CX110" s="87">
        <f t="shared" si="62"/>
        <v>0</v>
      </c>
      <c r="CY110" s="88">
        <f t="shared" si="63"/>
        <v>0</v>
      </c>
      <c r="CZ110" s="89" t="e">
        <f>SUMIF(Склад!#REF!,E110,Склад!#REF!)</f>
        <v>#REF!</v>
      </c>
    </row>
    <row r="111" spans="1:104" s="79" customFormat="1" ht="80.849999999999994" customHeight="1" thickBot="1" x14ac:dyDescent="0.3">
      <c r="A111" s="60">
        <v>108</v>
      </c>
      <c r="B111" s="199" t="str">
        <f>VLOOKUP(C111,Склад!B:D,3,0)</f>
        <v>Шляпы</v>
      </c>
      <c r="C111" s="37" t="s">
        <v>29</v>
      </c>
      <c r="D111" s="151" t="str">
        <f t="shared" si="64"/>
        <v>25281281</v>
      </c>
      <c r="E111" s="36">
        <v>2528128</v>
      </c>
      <c r="F111" s="36">
        <v>1</v>
      </c>
      <c r="G111" s="154" t="s">
        <v>207</v>
      </c>
      <c r="H111" s="196" t="str">
        <f>IFERROR(VLOOKUP(VALUE(E111),Склад!#REF!,6,0),"-")</f>
        <v>-</v>
      </c>
      <c r="I111" s="61"/>
      <c r="J111" s="62" t="s">
        <v>33</v>
      </c>
      <c r="K111" s="62" t="s">
        <v>33</v>
      </c>
      <c r="L111" s="63" t="s">
        <v>49</v>
      </c>
      <c r="M111" s="64" t="s">
        <v>57</v>
      </c>
      <c r="N111" s="38" t="s">
        <v>354</v>
      </c>
      <c r="O111" s="38" t="s">
        <v>416</v>
      </c>
      <c r="P111" s="65">
        <v>38.1</v>
      </c>
      <c r="Q111" s="69">
        <v>99</v>
      </c>
      <c r="R111" s="66"/>
      <c r="S111" s="67"/>
      <c r="T111" s="68"/>
      <c r="U111" s="70"/>
      <c r="V111" s="71"/>
      <c r="W111" s="72"/>
      <c r="X111" s="73"/>
      <c r="Y111" s="71"/>
      <c r="Z111" s="72"/>
      <c r="AA111" s="74"/>
      <c r="AB111" s="75"/>
      <c r="AC111" s="71"/>
      <c r="AD111" s="72"/>
      <c r="AE111" s="76" t="str">
        <f t="shared" si="38"/>
        <v>-</v>
      </c>
      <c r="AF111" s="76" t="str">
        <f t="shared" si="39"/>
        <v/>
      </c>
      <c r="AG111" s="76" t="str">
        <f t="shared" si="40"/>
        <v>-</v>
      </c>
      <c r="AH111" s="76" t="str">
        <f t="shared" si="41"/>
        <v/>
      </c>
      <c r="AI111" s="76" t="str">
        <f t="shared" si="42"/>
        <v>-</v>
      </c>
      <c r="AJ111" s="76" t="str">
        <f t="shared" si="43"/>
        <v/>
      </c>
      <c r="AK111" s="76" t="str">
        <f t="shared" si="44"/>
        <v>-</v>
      </c>
      <c r="AL111" s="76" t="str">
        <f t="shared" si="45"/>
        <v/>
      </c>
      <c r="AM111" s="76" t="str">
        <f t="shared" si="46"/>
        <v>-</v>
      </c>
      <c r="AN111" s="76" t="str">
        <f t="shared" si="47"/>
        <v/>
      </c>
      <c r="AO111" s="77">
        <f t="shared" si="48"/>
        <v>0</v>
      </c>
      <c r="AP111" s="78" t="str">
        <f t="shared" si="49"/>
        <v/>
      </c>
      <c r="AR111" s="77" t="s">
        <v>27</v>
      </c>
      <c r="AS111" s="76" t="e">
        <f t="shared" si="66"/>
        <v>#VALUE!</v>
      </c>
      <c r="AT111" s="76"/>
      <c r="AU111" s="76" t="e">
        <f t="shared" si="67"/>
        <v>#VALUE!</v>
      </c>
      <c r="AV111" s="76"/>
      <c r="AW111" s="76" t="e">
        <f t="shared" si="68"/>
        <v>#VALUE!</v>
      </c>
      <c r="AX111" s="76"/>
      <c r="AY111" s="76" t="e">
        <f t="shared" si="69"/>
        <v>#VALUE!</v>
      </c>
      <c r="AZ111" s="76"/>
      <c r="BA111" s="76" t="e">
        <f t="shared" si="70"/>
        <v>#VALUE!</v>
      </c>
      <c r="BB111" s="77" t="e">
        <f t="shared" si="54"/>
        <v>#VALUE!</v>
      </c>
      <c r="BC111" s="78" t="e">
        <f t="shared" si="55"/>
        <v>#VALUE!</v>
      </c>
      <c r="BD111" s="77" t="s">
        <v>27</v>
      </c>
      <c r="BE111" s="76">
        <v>0</v>
      </c>
      <c r="BF111" s="76"/>
      <c r="BG111" s="76">
        <v>0</v>
      </c>
      <c r="BH111" s="76"/>
      <c r="BI111" s="76">
        <v>0</v>
      </c>
      <c r="BJ111" s="76"/>
      <c r="BK111" s="76">
        <v>0</v>
      </c>
      <c r="BL111" s="76"/>
      <c r="BM111" s="76">
        <v>0</v>
      </c>
      <c r="BN111" s="80">
        <f t="shared" si="56"/>
        <v>0</v>
      </c>
      <c r="BO111" s="81">
        <f t="shared" si="57"/>
        <v>0</v>
      </c>
      <c r="BP111" s="77" t="s">
        <v>27</v>
      </c>
      <c r="BQ111" s="76">
        <v>0</v>
      </c>
      <c r="BR111" s="76"/>
      <c r="BS111" s="76">
        <v>0</v>
      </c>
      <c r="BT111" s="76"/>
      <c r="BU111" s="76">
        <v>0</v>
      </c>
      <c r="BV111" s="76"/>
      <c r="BW111" s="76">
        <v>0</v>
      </c>
      <c r="BX111" s="76"/>
      <c r="BY111" s="76">
        <v>0</v>
      </c>
      <c r="BZ111" s="80">
        <f t="shared" si="58"/>
        <v>0</v>
      </c>
      <c r="CA111" s="82">
        <f t="shared" si="59"/>
        <v>0</v>
      </c>
      <c r="CB111" s="77" t="s">
        <v>27</v>
      </c>
      <c r="CC111" s="76">
        <v>0</v>
      </c>
      <c r="CD111" s="76"/>
      <c r="CE111" s="76">
        <v>0</v>
      </c>
      <c r="CF111" s="76"/>
      <c r="CG111" s="76">
        <v>0</v>
      </c>
      <c r="CH111" s="76"/>
      <c r="CI111" s="76">
        <v>0</v>
      </c>
      <c r="CJ111" s="76"/>
      <c r="CK111" s="76">
        <v>0</v>
      </c>
      <c r="CL111" s="83">
        <f t="shared" si="60"/>
        <v>0</v>
      </c>
      <c r="CM111" s="82">
        <f t="shared" si="61"/>
        <v>0</v>
      </c>
      <c r="CN111" s="84"/>
      <c r="CO111" s="60"/>
      <c r="CP111" s="60"/>
      <c r="CQ111" s="60"/>
      <c r="CR111" s="60"/>
      <c r="CS111" s="60"/>
      <c r="CT111" s="60"/>
      <c r="CU111" s="60"/>
      <c r="CV111" s="85"/>
      <c r="CW111" s="86"/>
      <c r="CX111" s="87">
        <f t="shared" si="62"/>
        <v>0</v>
      </c>
      <c r="CY111" s="88">
        <f t="shared" si="63"/>
        <v>0</v>
      </c>
      <c r="CZ111" s="89" t="e">
        <f>SUMIF(Склад!#REF!,E111,Склад!#REF!)</f>
        <v>#REF!</v>
      </c>
    </row>
    <row r="112" spans="1:104" s="79" customFormat="1" ht="93.95" customHeight="1" thickBot="1" x14ac:dyDescent="0.3">
      <c r="A112" s="60">
        <v>109</v>
      </c>
      <c r="B112" s="199" t="str">
        <f>VLOOKUP(C112,Склад!B:D,3,0)</f>
        <v>Шляпы</v>
      </c>
      <c r="C112" s="37" t="s">
        <v>29</v>
      </c>
      <c r="D112" s="151" t="str">
        <f t="shared" si="64"/>
        <v>252812866</v>
      </c>
      <c r="E112" s="36">
        <v>2528128</v>
      </c>
      <c r="F112" s="36">
        <v>66</v>
      </c>
      <c r="G112" s="154" t="s">
        <v>207</v>
      </c>
      <c r="H112" s="196" t="str">
        <f>IFERROR(VLOOKUP(VALUE(E112),Склад!#REF!,6,0),"-")</f>
        <v>-</v>
      </c>
      <c r="I112" s="61"/>
      <c r="J112" s="62" t="s">
        <v>33</v>
      </c>
      <c r="K112" s="62" t="s">
        <v>33</v>
      </c>
      <c r="L112" s="63" t="s">
        <v>49</v>
      </c>
      <c r="M112" s="64" t="s">
        <v>57</v>
      </c>
      <c r="N112" s="38" t="s">
        <v>354</v>
      </c>
      <c r="O112" s="38" t="s">
        <v>416</v>
      </c>
      <c r="P112" s="65">
        <v>38.1</v>
      </c>
      <c r="Q112" s="69">
        <v>99</v>
      </c>
      <c r="R112" s="66"/>
      <c r="S112" s="67"/>
      <c r="T112" s="68"/>
      <c r="U112" s="70"/>
      <c r="V112" s="71"/>
      <c r="W112" s="72"/>
      <c r="X112" s="73"/>
      <c r="Y112" s="71"/>
      <c r="Z112" s="72"/>
      <c r="AA112" s="74"/>
      <c r="AB112" s="75"/>
      <c r="AC112" s="71"/>
      <c r="AD112" s="72"/>
      <c r="AE112" s="76" t="str">
        <f t="shared" si="38"/>
        <v>-</v>
      </c>
      <c r="AF112" s="76" t="str">
        <f t="shared" si="39"/>
        <v/>
      </c>
      <c r="AG112" s="76" t="str">
        <f t="shared" si="40"/>
        <v>-</v>
      </c>
      <c r="AH112" s="76" t="str">
        <f t="shared" si="41"/>
        <v/>
      </c>
      <c r="AI112" s="76" t="str">
        <f t="shared" si="42"/>
        <v>-</v>
      </c>
      <c r="AJ112" s="76" t="str">
        <f t="shared" si="43"/>
        <v/>
      </c>
      <c r="AK112" s="76" t="str">
        <f t="shared" si="44"/>
        <v>-</v>
      </c>
      <c r="AL112" s="76" t="str">
        <f t="shared" si="45"/>
        <v/>
      </c>
      <c r="AM112" s="76" t="str">
        <f t="shared" si="46"/>
        <v>-</v>
      </c>
      <c r="AN112" s="76" t="str">
        <f t="shared" si="47"/>
        <v/>
      </c>
      <c r="AO112" s="77">
        <f t="shared" si="48"/>
        <v>0</v>
      </c>
      <c r="AP112" s="78" t="str">
        <f t="shared" si="49"/>
        <v/>
      </c>
      <c r="AR112" s="77" t="s">
        <v>27</v>
      </c>
      <c r="AS112" s="76" t="e">
        <f t="shared" si="66"/>
        <v>#VALUE!</v>
      </c>
      <c r="AT112" s="76"/>
      <c r="AU112" s="76" t="e">
        <f t="shared" si="67"/>
        <v>#VALUE!</v>
      </c>
      <c r="AV112" s="76"/>
      <c r="AW112" s="76" t="e">
        <f t="shared" si="68"/>
        <v>#VALUE!</v>
      </c>
      <c r="AX112" s="76"/>
      <c r="AY112" s="76" t="e">
        <f t="shared" si="69"/>
        <v>#VALUE!</v>
      </c>
      <c r="AZ112" s="76"/>
      <c r="BA112" s="76" t="e">
        <f t="shared" si="70"/>
        <v>#VALUE!</v>
      </c>
      <c r="BB112" s="77" t="e">
        <f t="shared" si="54"/>
        <v>#VALUE!</v>
      </c>
      <c r="BC112" s="78" t="e">
        <f t="shared" si="55"/>
        <v>#VALUE!</v>
      </c>
      <c r="BD112" s="77" t="s">
        <v>27</v>
      </c>
      <c r="BE112" s="76">
        <v>0</v>
      </c>
      <c r="BF112" s="76"/>
      <c r="BG112" s="76">
        <v>0</v>
      </c>
      <c r="BH112" s="76"/>
      <c r="BI112" s="76">
        <v>0</v>
      </c>
      <c r="BJ112" s="76"/>
      <c r="BK112" s="76">
        <v>0</v>
      </c>
      <c r="BL112" s="76"/>
      <c r="BM112" s="76">
        <v>0</v>
      </c>
      <c r="BN112" s="80">
        <f t="shared" si="56"/>
        <v>0</v>
      </c>
      <c r="BO112" s="81">
        <f t="shared" si="57"/>
        <v>0</v>
      </c>
      <c r="BP112" s="77" t="s">
        <v>27</v>
      </c>
      <c r="BQ112" s="76">
        <v>0</v>
      </c>
      <c r="BR112" s="76"/>
      <c r="BS112" s="76">
        <v>0</v>
      </c>
      <c r="BT112" s="76"/>
      <c r="BU112" s="76">
        <v>0</v>
      </c>
      <c r="BV112" s="76"/>
      <c r="BW112" s="76">
        <v>0</v>
      </c>
      <c r="BX112" s="76"/>
      <c r="BY112" s="76">
        <v>0</v>
      </c>
      <c r="BZ112" s="80">
        <f t="shared" si="58"/>
        <v>0</v>
      </c>
      <c r="CA112" s="82">
        <f t="shared" si="59"/>
        <v>0</v>
      </c>
      <c r="CB112" s="77" t="s">
        <v>27</v>
      </c>
      <c r="CC112" s="76">
        <v>0</v>
      </c>
      <c r="CD112" s="76"/>
      <c r="CE112" s="76">
        <v>0</v>
      </c>
      <c r="CF112" s="76"/>
      <c r="CG112" s="76">
        <v>0</v>
      </c>
      <c r="CH112" s="76"/>
      <c r="CI112" s="76">
        <v>0</v>
      </c>
      <c r="CJ112" s="76"/>
      <c r="CK112" s="76">
        <v>0</v>
      </c>
      <c r="CL112" s="83">
        <f t="shared" si="60"/>
        <v>0</v>
      </c>
      <c r="CM112" s="82">
        <f t="shared" si="61"/>
        <v>0</v>
      </c>
      <c r="CN112" s="84"/>
      <c r="CO112" s="60"/>
      <c r="CP112" s="60"/>
      <c r="CQ112" s="60"/>
      <c r="CR112" s="60"/>
      <c r="CS112" s="60"/>
      <c r="CT112" s="60"/>
      <c r="CU112" s="60"/>
      <c r="CV112" s="85"/>
      <c r="CW112" s="86"/>
      <c r="CX112" s="87">
        <f t="shared" si="62"/>
        <v>0</v>
      </c>
      <c r="CY112" s="88">
        <f t="shared" si="63"/>
        <v>0</v>
      </c>
      <c r="CZ112" s="89" t="e">
        <f>SUMIF(Склад!#REF!,E112,Склад!#REF!)</f>
        <v>#REF!</v>
      </c>
    </row>
    <row r="113" spans="1:104" s="79" customFormat="1" ht="80.849999999999994" customHeight="1" thickBot="1" x14ac:dyDescent="0.3">
      <c r="A113" s="60">
        <v>110</v>
      </c>
      <c r="B113" s="199" t="str">
        <f>VLOOKUP(C113,Склад!B:D,3,0)</f>
        <v>Шляпы</v>
      </c>
      <c r="C113" s="37" t="s">
        <v>32</v>
      </c>
      <c r="D113" s="151" t="str">
        <f t="shared" si="64"/>
        <v>12381252</v>
      </c>
      <c r="E113" s="36">
        <v>1238125</v>
      </c>
      <c r="F113" s="36">
        <v>2</v>
      </c>
      <c r="G113" s="154" t="s">
        <v>207</v>
      </c>
      <c r="H113" s="196" t="str">
        <f>IFERROR(VLOOKUP(VALUE(E113),Склад!#REF!,6,0),"-")</f>
        <v>-</v>
      </c>
      <c r="I113" s="61"/>
      <c r="J113" s="62" t="s">
        <v>33</v>
      </c>
      <c r="K113" s="62" t="s">
        <v>33</v>
      </c>
      <c r="L113" s="63" t="s">
        <v>49</v>
      </c>
      <c r="M113" s="64" t="s">
        <v>57</v>
      </c>
      <c r="N113" s="38" t="s">
        <v>354</v>
      </c>
      <c r="O113" s="38" t="s">
        <v>416</v>
      </c>
      <c r="P113" s="65">
        <v>38.1</v>
      </c>
      <c r="Q113" s="69">
        <v>99</v>
      </c>
      <c r="R113" s="66"/>
      <c r="S113" s="67"/>
      <c r="T113" s="68"/>
      <c r="U113" s="70"/>
      <c r="V113" s="71"/>
      <c r="W113" s="72"/>
      <c r="X113" s="73"/>
      <c r="Y113" s="71"/>
      <c r="Z113" s="72"/>
      <c r="AA113" s="74"/>
      <c r="AB113" s="75"/>
      <c r="AC113" s="71"/>
      <c r="AD113" s="72"/>
      <c r="AE113" s="76" t="str">
        <f t="shared" si="38"/>
        <v>-</v>
      </c>
      <c r="AF113" s="76" t="str">
        <f t="shared" si="39"/>
        <v/>
      </c>
      <c r="AG113" s="76" t="str">
        <f t="shared" si="40"/>
        <v>-</v>
      </c>
      <c r="AH113" s="76" t="str">
        <f t="shared" si="41"/>
        <v/>
      </c>
      <c r="AI113" s="76" t="str">
        <f t="shared" si="42"/>
        <v>-</v>
      </c>
      <c r="AJ113" s="76" t="str">
        <f t="shared" si="43"/>
        <v/>
      </c>
      <c r="AK113" s="76" t="str">
        <f t="shared" si="44"/>
        <v>-</v>
      </c>
      <c r="AL113" s="76" t="str">
        <f t="shared" si="45"/>
        <v/>
      </c>
      <c r="AM113" s="76" t="str">
        <f t="shared" si="46"/>
        <v>-</v>
      </c>
      <c r="AN113" s="76" t="str">
        <f t="shared" si="47"/>
        <v/>
      </c>
      <c r="AO113" s="77">
        <f t="shared" si="48"/>
        <v>0</v>
      </c>
      <c r="AP113" s="78" t="str">
        <f t="shared" si="49"/>
        <v/>
      </c>
      <c r="AR113" s="77" t="s">
        <v>27</v>
      </c>
      <c r="AS113" s="76" t="e">
        <f t="shared" si="66"/>
        <v>#VALUE!</v>
      </c>
      <c r="AT113" s="76"/>
      <c r="AU113" s="76" t="e">
        <f t="shared" si="67"/>
        <v>#VALUE!</v>
      </c>
      <c r="AV113" s="76"/>
      <c r="AW113" s="76" t="e">
        <f t="shared" si="68"/>
        <v>#VALUE!</v>
      </c>
      <c r="AX113" s="76"/>
      <c r="AY113" s="76" t="e">
        <f t="shared" si="69"/>
        <v>#VALUE!</v>
      </c>
      <c r="AZ113" s="76"/>
      <c r="BA113" s="76" t="e">
        <f t="shared" si="70"/>
        <v>#VALUE!</v>
      </c>
      <c r="BB113" s="77" t="e">
        <f t="shared" si="54"/>
        <v>#VALUE!</v>
      </c>
      <c r="BC113" s="78" t="e">
        <f t="shared" si="55"/>
        <v>#VALUE!</v>
      </c>
      <c r="BD113" s="77" t="s">
        <v>27</v>
      </c>
      <c r="BE113" s="76">
        <v>0</v>
      </c>
      <c r="BF113" s="76"/>
      <c r="BG113" s="76">
        <v>0</v>
      </c>
      <c r="BH113" s="76"/>
      <c r="BI113" s="76">
        <v>0</v>
      </c>
      <c r="BJ113" s="76"/>
      <c r="BK113" s="76">
        <v>0</v>
      </c>
      <c r="BL113" s="76"/>
      <c r="BM113" s="76">
        <v>0</v>
      </c>
      <c r="BN113" s="80">
        <f t="shared" si="56"/>
        <v>0</v>
      </c>
      <c r="BO113" s="81">
        <f t="shared" si="57"/>
        <v>0</v>
      </c>
      <c r="BP113" s="77" t="s">
        <v>27</v>
      </c>
      <c r="BQ113" s="76">
        <v>0</v>
      </c>
      <c r="BR113" s="76"/>
      <c r="BS113" s="76">
        <v>0</v>
      </c>
      <c r="BT113" s="76"/>
      <c r="BU113" s="76">
        <v>0</v>
      </c>
      <c r="BV113" s="76"/>
      <c r="BW113" s="76">
        <v>0</v>
      </c>
      <c r="BX113" s="76"/>
      <c r="BY113" s="76">
        <v>0</v>
      </c>
      <c r="BZ113" s="80">
        <f t="shared" si="58"/>
        <v>0</v>
      </c>
      <c r="CA113" s="82">
        <f t="shared" si="59"/>
        <v>0</v>
      </c>
      <c r="CB113" s="77" t="s">
        <v>27</v>
      </c>
      <c r="CC113" s="76">
        <v>0</v>
      </c>
      <c r="CD113" s="76"/>
      <c r="CE113" s="76">
        <v>0</v>
      </c>
      <c r="CF113" s="76"/>
      <c r="CG113" s="76">
        <v>0</v>
      </c>
      <c r="CH113" s="76"/>
      <c r="CI113" s="76">
        <v>0</v>
      </c>
      <c r="CJ113" s="76"/>
      <c r="CK113" s="76">
        <v>0</v>
      </c>
      <c r="CL113" s="83">
        <f t="shared" si="60"/>
        <v>0</v>
      </c>
      <c r="CM113" s="82">
        <f t="shared" si="61"/>
        <v>0</v>
      </c>
      <c r="CN113" s="84"/>
      <c r="CO113" s="60"/>
      <c r="CP113" s="60"/>
      <c r="CQ113" s="60"/>
      <c r="CR113" s="60"/>
      <c r="CS113" s="60"/>
      <c r="CT113" s="60"/>
      <c r="CU113" s="60"/>
      <c r="CV113" s="85"/>
      <c r="CW113" s="86"/>
      <c r="CX113" s="87">
        <f t="shared" si="62"/>
        <v>0</v>
      </c>
      <c r="CY113" s="88">
        <f t="shared" si="63"/>
        <v>0</v>
      </c>
      <c r="CZ113" s="89" t="e">
        <f>SUMIF(Склад!#REF!,E113,Склад!#REF!)</f>
        <v>#REF!</v>
      </c>
    </row>
    <row r="114" spans="1:104" s="79" customFormat="1" ht="93.95" customHeight="1" thickBot="1" x14ac:dyDescent="0.3">
      <c r="A114" s="60">
        <v>111</v>
      </c>
      <c r="B114" s="199" t="str">
        <f>VLOOKUP(C114,Склад!B:D,3,0)</f>
        <v>Шляпы</v>
      </c>
      <c r="C114" s="37" t="s">
        <v>32</v>
      </c>
      <c r="D114" s="151" t="str">
        <f t="shared" si="64"/>
        <v>123812533</v>
      </c>
      <c r="E114" s="36">
        <v>1238125</v>
      </c>
      <c r="F114" s="36">
        <v>33</v>
      </c>
      <c r="G114" s="154" t="s">
        <v>207</v>
      </c>
      <c r="H114" s="196" t="str">
        <f>IFERROR(VLOOKUP(VALUE(E114),Склад!#REF!,6,0),"-")</f>
        <v>-</v>
      </c>
      <c r="I114" s="61"/>
      <c r="J114" s="62" t="s">
        <v>33</v>
      </c>
      <c r="K114" s="62" t="s">
        <v>33</v>
      </c>
      <c r="L114" s="63" t="s">
        <v>49</v>
      </c>
      <c r="M114" s="64" t="s">
        <v>57</v>
      </c>
      <c r="N114" s="38" t="s">
        <v>354</v>
      </c>
      <c r="O114" s="38" t="s">
        <v>416</v>
      </c>
      <c r="P114" s="65">
        <v>38.1</v>
      </c>
      <c r="Q114" s="69">
        <v>99</v>
      </c>
      <c r="R114" s="66"/>
      <c r="S114" s="67"/>
      <c r="T114" s="68"/>
      <c r="U114" s="70"/>
      <c r="V114" s="71"/>
      <c r="W114" s="72"/>
      <c r="X114" s="73"/>
      <c r="Y114" s="71"/>
      <c r="Z114" s="72"/>
      <c r="AA114" s="74"/>
      <c r="AB114" s="75"/>
      <c r="AC114" s="71"/>
      <c r="AD114" s="72"/>
      <c r="AE114" s="76" t="str">
        <f t="shared" si="38"/>
        <v>-</v>
      </c>
      <c r="AF114" s="76" t="str">
        <f t="shared" si="39"/>
        <v/>
      </c>
      <c r="AG114" s="76" t="str">
        <f t="shared" si="40"/>
        <v>-</v>
      </c>
      <c r="AH114" s="76" t="str">
        <f t="shared" si="41"/>
        <v/>
      </c>
      <c r="AI114" s="76" t="str">
        <f t="shared" si="42"/>
        <v>-</v>
      </c>
      <c r="AJ114" s="76" t="str">
        <f t="shared" si="43"/>
        <v/>
      </c>
      <c r="AK114" s="76" t="str">
        <f t="shared" si="44"/>
        <v>-</v>
      </c>
      <c r="AL114" s="76" t="str">
        <f t="shared" si="45"/>
        <v/>
      </c>
      <c r="AM114" s="76" t="str">
        <f t="shared" si="46"/>
        <v>-</v>
      </c>
      <c r="AN114" s="76" t="str">
        <f t="shared" si="47"/>
        <v/>
      </c>
      <c r="AO114" s="77">
        <f t="shared" si="48"/>
        <v>0</v>
      </c>
      <c r="AP114" s="78" t="str">
        <f t="shared" si="49"/>
        <v/>
      </c>
      <c r="AR114" s="77" t="s">
        <v>27</v>
      </c>
      <c r="AS114" s="76" t="e">
        <f t="shared" si="66"/>
        <v>#VALUE!</v>
      </c>
      <c r="AT114" s="76"/>
      <c r="AU114" s="76" t="e">
        <f t="shared" si="67"/>
        <v>#VALUE!</v>
      </c>
      <c r="AV114" s="76"/>
      <c r="AW114" s="76" t="e">
        <f t="shared" si="68"/>
        <v>#VALUE!</v>
      </c>
      <c r="AX114" s="76"/>
      <c r="AY114" s="76" t="e">
        <f t="shared" si="69"/>
        <v>#VALUE!</v>
      </c>
      <c r="AZ114" s="76"/>
      <c r="BA114" s="76" t="e">
        <f t="shared" si="70"/>
        <v>#VALUE!</v>
      </c>
      <c r="BB114" s="77" t="e">
        <f t="shared" si="54"/>
        <v>#VALUE!</v>
      </c>
      <c r="BC114" s="78" t="e">
        <f t="shared" si="55"/>
        <v>#VALUE!</v>
      </c>
      <c r="BD114" s="77" t="s">
        <v>27</v>
      </c>
      <c r="BE114" s="76">
        <v>0</v>
      </c>
      <c r="BF114" s="76"/>
      <c r="BG114" s="76">
        <v>0</v>
      </c>
      <c r="BH114" s="76"/>
      <c r="BI114" s="76">
        <v>0</v>
      </c>
      <c r="BJ114" s="76"/>
      <c r="BK114" s="76">
        <v>0</v>
      </c>
      <c r="BL114" s="76"/>
      <c r="BM114" s="76">
        <v>0</v>
      </c>
      <c r="BN114" s="80">
        <f t="shared" si="56"/>
        <v>0</v>
      </c>
      <c r="BO114" s="81">
        <f t="shared" si="57"/>
        <v>0</v>
      </c>
      <c r="BP114" s="77" t="s">
        <v>27</v>
      </c>
      <c r="BQ114" s="76">
        <v>0</v>
      </c>
      <c r="BR114" s="76"/>
      <c r="BS114" s="76">
        <v>0</v>
      </c>
      <c r="BT114" s="76"/>
      <c r="BU114" s="76">
        <v>0</v>
      </c>
      <c r="BV114" s="76"/>
      <c r="BW114" s="76">
        <v>0</v>
      </c>
      <c r="BX114" s="76"/>
      <c r="BY114" s="76">
        <v>0</v>
      </c>
      <c r="BZ114" s="80">
        <f t="shared" si="58"/>
        <v>0</v>
      </c>
      <c r="CA114" s="82">
        <f t="shared" si="59"/>
        <v>0</v>
      </c>
      <c r="CB114" s="77" t="s">
        <v>27</v>
      </c>
      <c r="CC114" s="76">
        <v>0</v>
      </c>
      <c r="CD114" s="76"/>
      <c r="CE114" s="76">
        <v>0</v>
      </c>
      <c r="CF114" s="76"/>
      <c r="CG114" s="76">
        <v>0</v>
      </c>
      <c r="CH114" s="76"/>
      <c r="CI114" s="76">
        <v>0</v>
      </c>
      <c r="CJ114" s="76"/>
      <c r="CK114" s="76">
        <v>0</v>
      </c>
      <c r="CL114" s="83">
        <f t="shared" si="60"/>
        <v>0</v>
      </c>
      <c r="CM114" s="82">
        <f t="shared" si="61"/>
        <v>0</v>
      </c>
      <c r="CN114" s="84"/>
      <c r="CO114" s="60"/>
      <c r="CP114" s="60"/>
      <c r="CQ114" s="60"/>
      <c r="CR114" s="60"/>
      <c r="CS114" s="60"/>
      <c r="CT114" s="60"/>
      <c r="CU114" s="60"/>
      <c r="CV114" s="85"/>
      <c r="CW114" s="86"/>
      <c r="CX114" s="87">
        <f t="shared" si="62"/>
        <v>0</v>
      </c>
      <c r="CY114" s="88">
        <f t="shared" si="63"/>
        <v>0</v>
      </c>
      <c r="CZ114" s="89" t="e">
        <f>SUMIF(Склад!#REF!,E114,Склад!#REF!)</f>
        <v>#REF!</v>
      </c>
    </row>
    <row r="115" spans="1:104" s="79" customFormat="1" ht="73.900000000000006" customHeight="1" thickBot="1" x14ac:dyDescent="0.3">
      <c r="A115" s="60">
        <v>112</v>
      </c>
      <c r="B115" s="199" t="str">
        <f>VLOOKUP(C115,Склад!B:D,3,0)</f>
        <v>Шляпы</v>
      </c>
      <c r="C115" s="60" t="s">
        <v>90</v>
      </c>
      <c r="D115" s="151" t="str">
        <f t="shared" si="64"/>
        <v>13381162</v>
      </c>
      <c r="E115" s="36">
        <v>1338116</v>
      </c>
      <c r="F115" s="36">
        <v>2</v>
      </c>
      <c r="G115" s="154" t="s">
        <v>207</v>
      </c>
      <c r="H115" s="196" t="str">
        <f>IFERROR(VLOOKUP(VALUE(E115),Склад!#REF!,6,0),"-")</f>
        <v>-</v>
      </c>
      <c r="I115" s="61"/>
      <c r="J115" s="62" t="s">
        <v>33</v>
      </c>
      <c r="K115" s="62" t="s">
        <v>33</v>
      </c>
      <c r="L115" s="63" t="s">
        <v>49</v>
      </c>
      <c r="M115" s="64" t="s">
        <v>57</v>
      </c>
      <c r="N115" s="38" t="s">
        <v>354</v>
      </c>
      <c r="O115" s="38" t="s">
        <v>416</v>
      </c>
      <c r="P115" s="65">
        <v>38.1</v>
      </c>
      <c r="Q115" s="69">
        <v>99</v>
      </c>
      <c r="R115" s="66"/>
      <c r="S115" s="67"/>
      <c r="T115" s="68"/>
      <c r="U115" s="70"/>
      <c r="V115" s="71"/>
      <c r="W115" s="72"/>
      <c r="X115" s="73"/>
      <c r="Y115" s="71"/>
      <c r="Z115" s="72"/>
      <c r="AA115" s="74"/>
      <c r="AB115" s="75"/>
      <c r="AC115" s="71"/>
      <c r="AD115" s="72"/>
      <c r="AE115" s="76" t="str">
        <f t="shared" si="38"/>
        <v>-</v>
      </c>
      <c r="AF115" s="76" t="str">
        <f t="shared" si="39"/>
        <v/>
      </c>
      <c r="AG115" s="76" t="str">
        <f t="shared" si="40"/>
        <v>-</v>
      </c>
      <c r="AH115" s="76" t="str">
        <f t="shared" si="41"/>
        <v/>
      </c>
      <c r="AI115" s="76" t="str">
        <f t="shared" si="42"/>
        <v>-</v>
      </c>
      <c r="AJ115" s="76" t="str">
        <f t="shared" si="43"/>
        <v/>
      </c>
      <c r="AK115" s="76" t="str">
        <f t="shared" si="44"/>
        <v>-</v>
      </c>
      <c r="AL115" s="76" t="str">
        <f t="shared" si="45"/>
        <v/>
      </c>
      <c r="AM115" s="76" t="str">
        <f t="shared" si="46"/>
        <v>-</v>
      </c>
      <c r="AN115" s="76" t="str">
        <f t="shared" si="47"/>
        <v/>
      </c>
      <c r="AO115" s="77">
        <f t="shared" si="48"/>
        <v>0</v>
      </c>
      <c r="AP115" s="78" t="str">
        <f t="shared" si="49"/>
        <v/>
      </c>
      <c r="AR115" s="77" t="s">
        <v>27</v>
      </c>
      <c r="AS115" s="76" t="e">
        <f t="shared" si="66"/>
        <v>#VALUE!</v>
      </c>
      <c r="AT115" s="76"/>
      <c r="AU115" s="76" t="e">
        <f t="shared" si="67"/>
        <v>#VALUE!</v>
      </c>
      <c r="AV115" s="76"/>
      <c r="AW115" s="76" t="e">
        <f t="shared" si="68"/>
        <v>#VALUE!</v>
      </c>
      <c r="AX115" s="76"/>
      <c r="AY115" s="76" t="e">
        <f t="shared" si="69"/>
        <v>#VALUE!</v>
      </c>
      <c r="AZ115" s="76"/>
      <c r="BA115" s="76" t="e">
        <f t="shared" si="70"/>
        <v>#VALUE!</v>
      </c>
      <c r="BB115" s="77" t="e">
        <f t="shared" si="54"/>
        <v>#VALUE!</v>
      </c>
      <c r="BC115" s="78" t="e">
        <f t="shared" si="55"/>
        <v>#VALUE!</v>
      </c>
      <c r="BD115" s="77" t="s">
        <v>27</v>
      </c>
      <c r="BE115" s="76">
        <v>0</v>
      </c>
      <c r="BF115" s="76" t="s">
        <v>27</v>
      </c>
      <c r="BG115" s="76">
        <v>1</v>
      </c>
      <c r="BH115" s="76" t="s">
        <v>27</v>
      </c>
      <c r="BI115" s="76">
        <v>2</v>
      </c>
      <c r="BJ115" s="76" t="s">
        <v>27</v>
      </c>
      <c r="BK115" s="76">
        <v>1</v>
      </c>
      <c r="BL115" s="76" t="s">
        <v>27</v>
      </c>
      <c r="BM115" s="76">
        <v>1</v>
      </c>
      <c r="BN115" s="80">
        <f t="shared" si="56"/>
        <v>5</v>
      </c>
      <c r="BO115" s="81">
        <f t="shared" si="57"/>
        <v>0</v>
      </c>
      <c r="BP115" s="77" t="s">
        <v>27</v>
      </c>
      <c r="BQ115" s="76">
        <v>0</v>
      </c>
      <c r="BR115" s="76" t="s">
        <v>27</v>
      </c>
      <c r="BS115" s="76">
        <v>1</v>
      </c>
      <c r="BT115" s="76" t="s">
        <v>27</v>
      </c>
      <c r="BU115" s="76">
        <v>1</v>
      </c>
      <c r="BV115" s="76" t="s">
        <v>27</v>
      </c>
      <c r="BW115" s="76">
        <v>1</v>
      </c>
      <c r="BX115" s="76" t="s">
        <v>27</v>
      </c>
      <c r="BY115" s="76">
        <v>0</v>
      </c>
      <c r="BZ115" s="80">
        <f t="shared" si="58"/>
        <v>3</v>
      </c>
      <c r="CA115" s="82">
        <f t="shared" si="59"/>
        <v>0</v>
      </c>
      <c r="CB115" s="77" t="s">
        <v>27</v>
      </c>
      <c r="CC115" s="76">
        <v>0</v>
      </c>
      <c r="CD115" s="76" t="s">
        <v>27</v>
      </c>
      <c r="CE115" s="76">
        <v>0</v>
      </c>
      <c r="CF115" s="76" t="s">
        <v>27</v>
      </c>
      <c r="CG115" s="76">
        <v>0</v>
      </c>
      <c r="CH115" s="76" t="s">
        <v>27</v>
      </c>
      <c r="CI115" s="76">
        <v>0</v>
      </c>
      <c r="CJ115" s="76" t="s">
        <v>27</v>
      </c>
      <c r="CK115" s="76">
        <v>0</v>
      </c>
      <c r="CL115" s="83">
        <f t="shared" si="60"/>
        <v>0</v>
      </c>
      <c r="CM115" s="82">
        <f t="shared" si="61"/>
        <v>0</v>
      </c>
      <c r="CN115" s="84"/>
      <c r="CO115" s="60"/>
      <c r="CP115" s="60"/>
      <c r="CQ115" s="60"/>
      <c r="CR115" s="60"/>
      <c r="CS115" s="60"/>
      <c r="CT115" s="60"/>
      <c r="CU115" s="60"/>
      <c r="CV115" s="85"/>
      <c r="CW115" s="86"/>
      <c r="CX115" s="87">
        <f t="shared" si="62"/>
        <v>0</v>
      </c>
      <c r="CY115" s="88">
        <f t="shared" si="63"/>
        <v>0</v>
      </c>
      <c r="CZ115" s="89" t="e">
        <f>SUMIF(Склад!#REF!,E115,Склад!#REF!)</f>
        <v>#REF!</v>
      </c>
    </row>
    <row r="116" spans="1:104" s="79" customFormat="1" ht="68.650000000000006" customHeight="1" thickBot="1" x14ac:dyDescent="0.3">
      <c r="A116" s="60">
        <v>113</v>
      </c>
      <c r="B116" s="199" t="str">
        <f>VLOOKUP(C116,Склад!B:D,3,0)</f>
        <v>Шляпы</v>
      </c>
      <c r="C116" s="60" t="s">
        <v>90</v>
      </c>
      <c r="D116" s="151" t="str">
        <f t="shared" si="64"/>
        <v>133811633</v>
      </c>
      <c r="E116" s="36">
        <v>1338116</v>
      </c>
      <c r="F116" s="36">
        <v>33</v>
      </c>
      <c r="G116" s="154" t="s">
        <v>207</v>
      </c>
      <c r="H116" s="196" t="str">
        <f>IFERROR(VLOOKUP(VALUE(E116),Склад!#REF!,6,0),"-")</f>
        <v>-</v>
      </c>
      <c r="I116" s="61"/>
      <c r="J116" s="62" t="s">
        <v>33</v>
      </c>
      <c r="K116" s="62" t="s">
        <v>33</v>
      </c>
      <c r="L116" s="63" t="s">
        <v>49</v>
      </c>
      <c r="M116" s="64" t="s">
        <v>57</v>
      </c>
      <c r="N116" s="38" t="s">
        <v>354</v>
      </c>
      <c r="O116" s="38" t="s">
        <v>416</v>
      </c>
      <c r="P116" s="65">
        <v>38.1</v>
      </c>
      <c r="Q116" s="69">
        <v>99</v>
      </c>
      <c r="R116" s="66"/>
      <c r="S116" s="67"/>
      <c r="T116" s="68"/>
      <c r="U116" s="70"/>
      <c r="V116" s="71"/>
      <c r="W116" s="72"/>
      <c r="X116" s="73"/>
      <c r="Y116" s="71"/>
      <c r="Z116" s="72"/>
      <c r="AA116" s="74"/>
      <c r="AB116" s="75"/>
      <c r="AC116" s="71"/>
      <c r="AD116" s="72"/>
      <c r="AE116" s="76" t="str">
        <f t="shared" si="38"/>
        <v>-</v>
      </c>
      <c r="AF116" s="76" t="str">
        <f t="shared" si="39"/>
        <v/>
      </c>
      <c r="AG116" s="76" t="str">
        <f t="shared" si="40"/>
        <v>-</v>
      </c>
      <c r="AH116" s="76" t="str">
        <f t="shared" si="41"/>
        <v/>
      </c>
      <c r="AI116" s="76" t="str">
        <f t="shared" si="42"/>
        <v>-</v>
      </c>
      <c r="AJ116" s="76" t="str">
        <f t="shared" si="43"/>
        <v/>
      </c>
      <c r="AK116" s="76" t="str">
        <f t="shared" si="44"/>
        <v>-</v>
      </c>
      <c r="AL116" s="76" t="str">
        <f t="shared" si="45"/>
        <v/>
      </c>
      <c r="AM116" s="76" t="str">
        <f t="shared" si="46"/>
        <v>-</v>
      </c>
      <c r="AN116" s="76" t="str">
        <f t="shared" si="47"/>
        <v/>
      </c>
      <c r="AO116" s="77">
        <f t="shared" si="48"/>
        <v>0</v>
      </c>
      <c r="AP116" s="78" t="str">
        <f t="shared" si="49"/>
        <v/>
      </c>
      <c r="AR116" s="77" t="s">
        <v>27</v>
      </c>
      <c r="AS116" s="76" t="e">
        <f t="shared" si="66"/>
        <v>#VALUE!</v>
      </c>
      <c r="AT116" s="76"/>
      <c r="AU116" s="76" t="e">
        <f t="shared" si="67"/>
        <v>#VALUE!</v>
      </c>
      <c r="AV116" s="76"/>
      <c r="AW116" s="76" t="e">
        <f t="shared" si="68"/>
        <v>#VALUE!</v>
      </c>
      <c r="AX116" s="76"/>
      <c r="AY116" s="76" t="e">
        <f t="shared" si="69"/>
        <v>#VALUE!</v>
      </c>
      <c r="AZ116" s="76"/>
      <c r="BA116" s="76" t="e">
        <f t="shared" si="70"/>
        <v>#VALUE!</v>
      </c>
      <c r="BB116" s="77" t="e">
        <f t="shared" si="54"/>
        <v>#VALUE!</v>
      </c>
      <c r="BC116" s="78" t="e">
        <f t="shared" si="55"/>
        <v>#VALUE!</v>
      </c>
      <c r="BD116" s="77" t="s">
        <v>27</v>
      </c>
      <c r="BE116" s="76">
        <v>0</v>
      </c>
      <c r="BF116" s="76" t="s">
        <v>27</v>
      </c>
      <c r="BG116" s="76">
        <v>1</v>
      </c>
      <c r="BH116" s="76" t="s">
        <v>27</v>
      </c>
      <c r="BI116" s="76">
        <v>2</v>
      </c>
      <c r="BJ116" s="76" t="s">
        <v>27</v>
      </c>
      <c r="BK116" s="76">
        <v>1</v>
      </c>
      <c r="BL116" s="76" t="s">
        <v>27</v>
      </c>
      <c r="BM116" s="76">
        <v>1</v>
      </c>
      <c r="BN116" s="80">
        <f t="shared" si="56"/>
        <v>5</v>
      </c>
      <c r="BO116" s="81">
        <f t="shared" si="57"/>
        <v>0</v>
      </c>
      <c r="BP116" s="77" t="s">
        <v>27</v>
      </c>
      <c r="BQ116" s="76">
        <v>0</v>
      </c>
      <c r="BR116" s="76" t="s">
        <v>27</v>
      </c>
      <c r="BS116" s="76">
        <v>1</v>
      </c>
      <c r="BT116" s="76" t="s">
        <v>27</v>
      </c>
      <c r="BU116" s="76">
        <v>1</v>
      </c>
      <c r="BV116" s="76" t="s">
        <v>27</v>
      </c>
      <c r="BW116" s="76">
        <v>1</v>
      </c>
      <c r="BX116" s="76" t="s">
        <v>27</v>
      </c>
      <c r="BY116" s="76">
        <v>0</v>
      </c>
      <c r="BZ116" s="80">
        <f t="shared" si="58"/>
        <v>3</v>
      </c>
      <c r="CA116" s="82">
        <f t="shared" si="59"/>
        <v>0</v>
      </c>
      <c r="CB116" s="77" t="s">
        <v>27</v>
      </c>
      <c r="CC116" s="76">
        <v>0</v>
      </c>
      <c r="CD116" s="76" t="s">
        <v>27</v>
      </c>
      <c r="CE116" s="76">
        <v>0</v>
      </c>
      <c r="CF116" s="76" t="s">
        <v>27</v>
      </c>
      <c r="CG116" s="76">
        <v>0</v>
      </c>
      <c r="CH116" s="76" t="s">
        <v>27</v>
      </c>
      <c r="CI116" s="76">
        <v>0</v>
      </c>
      <c r="CJ116" s="76" t="s">
        <v>27</v>
      </c>
      <c r="CK116" s="76">
        <v>0</v>
      </c>
      <c r="CL116" s="83">
        <f t="shared" si="60"/>
        <v>0</v>
      </c>
      <c r="CM116" s="82">
        <f t="shared" si="61"/>
        <v>0</v>
      </c>
      <c r="CN116" s="84"/>
      <c r="CO116" s="60"/>
      <c r="CP116" s="60"/>
      <c r="CQ116" s="60"/>
      <c r="CR116" s="60"/>
      <c r="CS116" s="60"/>
      <c r="CT116" s="60"/>
      <c r="CU116" s="60"/>
      <c r="CV116" s="85"/>
      <c r="CW116" s="86"/>
      <c r="CX116" s="87">
        <f t="shared" si="62"/>
        <v>0</v>
      </c>
      <c r="CY116" s="88">
        <f t="shared" si="63"/>
        <v>0</v>
      </c>
      <c r="CZ116" s="89" t="e">
        <f>SUMIF(Склад!#REF!,E116,Склад!#REF!)</f>
        <v>#REF!</v>
      </c>
    </row>
    <row r="117" spans="1:104" s="79" customFormat="1" ht="93.95" customHeight="1" thickBot="1" x14ac:dyDescent="0.3">
      <c r="A117" s="60">
        <v>114</v>
      </c>
      <c r="B117" s="199" t="str">
        <f>VLOOKUP(C117,Склад!B:D,3,0)</f>
        <v>Шляпы</v>
      </c>
      <c r="C117" s="60" t="s">
        <v>32</v>
      </c>
      <c r="D117" s="151" t="str">
        <f t="shared" si="64"/>
        <v>11481011</v>
      </c>
      <c r="E117" s="36">
        <v>1148101</v>
      </c>
      <c r="F117" s="36">
        <v>1</v>
      </c>
      <c r="G117" s="154" t="s">
        <v>207</v>
      </c>
      <c r="H117" s="196" t="str">
        <f>IFERROR(VLOOKUP(VALUE(E117),Склад!#REF!,6,0),"-")</f>
        <v>-</v>
      </c>
      <c r="I117" s="61"/>
      <c r="J117" s="62" t="s">
        <v>33</v>
      </c>
      <c r="K117" s="62" t="s">
        <v>33</v>
      </c>
      <c r="L117" s="63" t="s">
        <v>49</v>
      </c>
      <c r="M117" s="64" t="s">
        <v>57</v>
      </c>
      <c r="N117" s="38" t="s">
        <v>354</v>
      </c>
      <c r="O117" s="38" t="s">
        <v>416</v>
      </c>
      <c r="P117" s="65">
        <v>38.1</v>
      </c>
      <c r="Q117" s="69">
        <v>89</v>
      </c>
      <c r="R117" s="66"/>
      <c r="S117" s="67"/>
      <c r="T117" s="68"/>
      <c r="U117" s="70"/>
      <c r="V117" s="71"/>
      <c r="W117" s="72"/>
      <c r="X117" s="73"/>
      <c r="Y117" s="71"/>
      <c r="Z117" s="72"/>
      <c r="AA117" s="74"/>
      <c r="AB117" s="75"/>
      <c r="AC117" s="71"/>
      <c r="AD117" s="72"/>
      <c r="AE117" s="76" t="str">
        <f t="shared" si="38"/>
        <v>-</v>
      </c>
      <c r="AF117" s="76" t="str">
        <f t="shared" si="39"/>
        <v/>
      </c>
      <c r="AG117" s="76" t="str">
        <f t="shared" si="40"/>
        <v>-</v>
      </c>
      <c r="AH117" s="76" t="str">
        <f t="shared" si="41"/>
        <v/>
      </c>
      <c r="AI117" s="76" t="str">
        <f t="shared" si="42"/>
        <v>-</v>
      </c>
      <c r="AJ117" s="76" t="str">
        <f t="shared" si="43"/>
        <v/>
      </c>
      <c r="AK117" s="76" t="str">
        <f t="shared" si="44"/>
        <v>-</v>
      </c>
      <c r="AL117" s="76" t="str">
        <f t="shared" si="45"/>
        <v/>
      </c>
      <c r="AM117" s="76" t="str">
        <f t="shared" si="46"/>
        <v>-</v>
      </c>
      <c r="AN117" s="76" t="str">
        <f t="shared" si="47"/>
        <v/>
      </c>
      <c r="AO117" s="77">
        <f t="shared" si="48"/>
        <v>0</v>
      </c>
      <c r="AP117" s="78" t="str">
        <f t="shared" si="49"/>
        <v/>
      </c>
      <c r="AR117" s="77" t="s">
        <v>27</v>
      </c>
      <c r="AS117" s="76" t="e">
        <f t="shared" si="66"/>
        <v>#VALUE!</v>
      </c>
      <c r="AT117" s="76"/>
      <c r="AU117" s="76" t="e">
        <f t="shared" si="67"/>
        <v>#VALUE!</v>
      </c>
      <c r="AV117" s="76"/>
      <c r="AW117" s="76" t="e">
        <f t="shared" si="68"/>
        <v>#VALUE!</v>
      </c>
      <c r="AX117" s="76"/>
      <c r="AY117" s="76" t="e">
        <f t="shared" si="69"/>
        <v>#VALUE!</v>
      </c>
      <c r="AZ117" s="76"/>
      <c r="BA117" s="76" t="e">
        <f t="shared" si="70"/>
        <v>#VALUE!</v>
      </c>
      <c r="BB117" s="77" t="e">
        <f t="shared" si="54"/>
        <v>#VALUE!</v>
      </c>
      <c r="BC117" s="78" t="e">
        <f t="shared" si="55"/>
        <v>#VALUE!</v>
      </c>
      <c r="BD117" s="77" t="s">
        <v>27</v>
      </c>
      <c r="BE117" s="76">
        <v>0</v>
      </c>
      <c r="BF117" s="76" t="s">
        <v>27</v>
      </c>
      <c r="BG117" s="76">
        <v>1</v>
      </c>
      <c r="BH117" s="76" t="s">
        <v>27</v>
      </c>
      <c r="BI117" s="76">
        <v>2</v>
      </c>
      <c r="BJ117" s="76" t="s">
        <v>27</v>
      </c>
      <c r="BK117" s="76">
        <v>1</v>
      </c>
      <c r="BL117" s="76" t="s">
        <v>27</v>
      </c>
      <c r="BM117" s="76">
        <v>1</v>
      </c>
      <c r="BN117" s="80">
        <f t="shared" si="56"/>
        <v>5</v>
      </c>
      <c r="BO117" s="81">
        <f t="shared" si="57"/>
        <v>0</v>
      </c>
      <c r="BP117" s="77" t="s">
        <v>27</v>
      </c>
      <c r="BQ117" s="76">
        <v>0</v>
      </c>
      <c r="BR117" s="76" t="s">
        <v>27</v>
      </c>
      <c r="BS117" s="76">
        <v>1</v>
      </c>
      <c r="BT117" s="76" t="s">
        <v>27</v>
      </c>
      <c r="BU117" s="76">
        <v>1</v>
      </c>
      <c r="BV117" s="76" t="s">
        <v>27</v>
      </c>
      <c r="BW117" s="76">
        <v>1</v>
      </c>
      <c r="BX117" s="76" t="s">
        <v>27</v>
      </c>
      <c r="BY117" s="76">
        <v>0</v>
      </c>
      <c r="BZ117" s="80">
        <f t="shared" si="58"/>
        <v>3</v>
      </c>
      <c r="CA117" s="82">
        <f t="shared" si="59"/>
        <v>0</v>
      </c>
      <c r="CB117" s="77" t="s">
        <v>27</v>
      </c>
      <c r="CC117" s="76">
        <v>0</v>
      </c>
      <c r="CD117" s="76" t="s">
        <v>27</v>
      </c>
      <c r="CE117" s="76">
        <v>0</v>
      </c>
      <c r="CF117" s="76" t="s">
        <v>27</v>
      </c>
      <c r="CG117" s="76">
        <v>0</v>
      </c>
      <c r="CH117" s="76" t="s">
        <v>27</v>
      </c>
      <c r="CI117" s="76">
        <v>0</v>
      </c>
      <c r="CJ117" s="76" t="s">
        <v>27</v>
      </c>
      <c r="CK117" s="76">
        <v>0</v>
      </c>
      <c r="CL117" s="83">
        <f t="shared" si="60"/>
        <v>0</v>
      </c>
      <c r="CM117" s="82">
        <f t="shared" si="61"/>
        <v>0</v>
      </c>
      <c r="CN117" s="84"/>
      <c r="CO117" s="60"/>
      <c r="CP117" s="60"/>
      <c r="CQ117" s="60"/>
      <c r="CR117" s="60"/>
      <c r="CS117" s="60"/>
      <c r="CT117" s="60"/>
      <c r="CU117" s="60"/>
      <c r="CV117" s="85"/>
      <c r="CW117" s="86"/>
      <c r="CX117" s="87">
        <f t="shared" si="62"/>
        <v>0</v>
      </c>
      <c r="CY117" s="88">
        <f t="shared" si="63"/>
        <v>0</v>
      </c>
      <c r="CZ117" s="89" t="e">
        <f>SUMIF(Склад!#REF!,E117,Склад!#REF!)</f>
        <v>#REF!</v>
      </c>
    </row>
    <row r="118" spans="1:104" s="79" customFormat="1" ht="93.95" customHeight="1" thickBot="1" x14ac:dyDescent="0.3">
      <c r="A118" s="60">
        <v>115</v>
      </c>
      <c r="B118" s="199" t="str">
        <f>VLOOKUP(C118,Склад!B:D,3,0)</f>
        <v>Шляпы</v>
      </c>
      <c r="C118" s="60" t="s">
        <v>32</v>
      </c>
      <c r="D118" s="151" t="str">
        <f t="shared" si="64"/>
        <v>11481012</v>
      </c>
      <c r="E118" s="36">
        <v>1148101</v>
      </c>
      <c r="F118" s="36">
        <v>2</v>
      </c>
      <c r="G118" s="154" t="s">
        <v>207</v>
      </c>
      <c r="H118" s="196" t="str">
        <f>IFERROR(VLOOKUP(VALUE(E118),Склад!#REF!,6,0),"-")</f>
        <v>-</v>
      </c>
      <c r="I118" s="61"/>
      <c r="J118" s="62" t="s">
        <v>33</v>
      </c>
      <c r="K118" s="62" t="s">
        <v>33</v>
      </c>
      <c r="L118" s="63" t="s">
        <v>49</v>
      </c>
      <c r="M118" s="64" t="s">
        <v>57</v>
      </c>
      <c r="N118" s="38" t="s">
        <v>354</v>
      </c>
      <c r="O118" s="38" t="s">
        <v>416</v>
      </c>
      <c r="P118" s="65">
        <v>38.1</v>
      </c>
      <c r="Q118" s="69">
        <v>89</v>
      </c>
      <c r="R118" s="66"/>
      <c r="S118" s="67"/>
      <c r="T118" s="68"/>
      <c r="U118" s="70"/>
      <c r="V118" s="71"/>
      <c r="W118" s="72"/>
      <c r="X118" s="73"/>
      <c r="Y118" s="71"/>
      <c r="Z118" s="72"/>
      <c r="AA118" s="74"/>
      <c r="AB118" s="75"/>
      <c r="AC118" s="71"/>
      <c r="AD118" s="72"/>
      <c r="AE118" s="76" t="str">
        <f t="shared" si="38"/>
        <v>-</v>
      </c>
      <c r="AF118" s="76" t="str">
        <f t="shared" si="39"/>
        <v/>
      </c>
      <c r="AG118" s="76" t="str">
        <f t="shared" si="40"/>
        <v>-</v>
      </c>
      <c r="AH118" s="76" t="str">
        <f t="shared" si="41"/>
        <v/>
      </c>
      <c r="AI118" s="76" t="str">
        <f t="shared" si="42"/>
        <v>-</v>
      </c>
      <c r="AJ118" s="76" t="str">
        <f t="shared" si="43"/>
        <v/>
      </c>
      <c r="AK118" s="76" t="str">
        <f t="shared" si="44"/>
        <v>-</v>
      </c>
      <c r="AL118" s="76" t="str">
        <f t="shared" si="45"/>
        <v/>
      </c>
      <c r="AM118" s="76" t="str">
        <f t="shared" si="46"/>
        <v>-</v>
      </c>
      <c r="AN118" s="76" t="str">
        <f t="shared" si="47"/>
        <v/>
      </c>
      <c r="AO118" s="77">
        <f t="shared" si="48"/>
        <v>0</v>
      </c>
      <c r="AP118" s="78" t="str">
        <f t="shared" si="49"/>
        <v/>
      </c>
      <c r="AR118" s="77" t="s">
        <v>27</v>
      </c>
      <c r="AS118" s="76" t="e">
        <f t="shared" si="66"/>
        <v>#VALUE!</v>
      </c>
      <c r="AT118" s="76"/>
      <c r="AU118" s="76" t="e">
        <f t="shared" si="67"/>
        <v>#VALUE!</v>
      </c>
      <c r="AV118" s="76"/>
      <c r="AW118" s="76" t="e">
        <f t="shared" si="68"/>
        <v>#VALUE!</v>
      </c>
      <c r="AX118" s="76"/>
      <c r="AY118" s="76" t="e">
        <f t="shared" si="69"/>
        <v>#VALUE!</v>
      </c>
      <c r="AZ118" s="76"/>
      <c r="BA118" s="76" t="e">
        <f t="shared" si="70"/>
        <v>#VALUE!</v>
      </c>
      <c r="BB118" s="77" t="e">
        <f t="shared" si="54"/>
        <v>#VALUE!</v>
      </c>
      <c r="BC118" s="78" t="e">
        <f t="shared" si="55"/>
        <v>#VALUE!</v>
      </c>
      <c r="BD118" s="77" t="s">
        <v>27</v>
      </c>
      <c r="BE118" s="76">
        <v>0</v>
      </c>
      <c r="BF118" s="76" t="s">
        <v>27</v>
      </c>
      <c r="BG118" s="76">
        <v>1</v>
      </c>
      <c r="BH118" s="76" t="s">
        <v>27</v>
      </c>
      <c r="BI118" s="76">
        <v>2</v>
      </c>
      <c r="BJ118" s="76" t="s">
        <v>27</v>
      </c>
      <c r="BK118" s="76">
        <v>1</v>
      </c>
      <c r="BL118" s="76" t="s">
        <v>27</v>
      </c>
      <c r="BM118" s="76">
        <v>1</v>
      </c>
      <c r="BN118" s="80">
        <f t="shared" si="56"/>
        <v>5</v>
      </c>
      <c r="BO118" s="81">
        <f t="shared" si="57"/>
        <v>0</v>
      </c>
      <c r="BP118" s="77" t="s">
        <v>27</v>
      </c>
      <c r="BQ118" s="76">
        <v>0</v>
      </c>
      <c r="BR118" s="76" t="s">
        <v>27</v>
      </c>
      <c r="BS118" s="76">
        <v>1</v>
      </c>
      <c r="BT118" s="76" t="s">
        <v>27</v>
      </c>
      <c r="BU118" s="76">
        <v>1</v>
      </c>
      <c r="BV118" s="76" t="s">
        <v>27</v>
      </c>
      <c r="BW118" s="76">
        <v>1</v>
      </c>
      <c r="BX118" s="76" t="s">
        <v>27</v>
      </c>
      <c r="BY118" s="76">
        <v>0</v>
      </c>
      <c r="BZ118" s="80">
        <f t="shared" si="58"/>
        <v>3</v>
      </c>
      <c r="CA118" s="82">
        <f t="shared" si="59"/>
        <v>0</v>
      </c>
      <c r="CB118" s="77" t="s">
        <v>27</v>
      </c>
      <c r="CC118" s="76">
        <v>0</v>
      </c>
      <c r="CD118" s="76" t="s">
        <v>27</v>
      </c>
      <c r="CE118" s="76">
        <v>0</v>
      </c>
      <c r="CF118" s="76" t="s">
        <v>27</v>
      </c>
      <c r="CG118" s="76">
        <v>0</v>
      </c>
      <c r="CH118" s="76" t="s">
        <v>27</v>
      </c>
      <c r="CI118" s="76">
        <v>0</v>
      </c>
      <c r="CJ118" s="76" t="s">
        <v>27</v>
      </c>
      <c r="CK118" s="76">
        <v>0</v>
      </c>
      <c r="CL118" s="83">
        <f t="shared" si="60"/>
        <v>0</v>
      </c>
      <c r="CM118" s="82">
        <f t="shared" si="61"/>
        <v>0</v>
      </c>
      <c r="CN118" s="84"/>
      <c r="CO118" s="60"/>
      <c r="CP118" s="60"/>
      <c r="CQ118" s="60">
        <v>4</v>
      </c>
      <c r="CR118" s="60"/>
      <c r="CS118" s="60">
        <v>6</v>
      </c>
      <c r="CT118" s="60"/>
      <c r="CU118" s="60">
        <v>4</v>
      </c>
      <c r="CV118" s="85"/>
      <c r="CW118" s="86">
        <v>2</v>
      </c>
      <c r="CX118" s="87">
        <f t="shared" si="62"/>
        <v>16</v>
      </c>
      <c r="CY118" s="88">
        <f t="shared" si="63"/>
        <v>0</v>
      </c>
      <c r="CZ118" s="89" t="e">
        <f>SUMIF(Склад!#REF!,E118,Склад!#REF!)</f>
        <v>#REF!</v>
      </c>
    </row>
    <row r="119" spans="1:104" s="79" customFormat="1" ht="87.75" customHeight="1" thickBot="1" x14ac:dyDescent="0.3">
      <c r="A119" s="60">
        <v>116</v>
      </c>
      <c r="B119" s="199" t="str">
        <f>VLOOKUP(C119,Склад!B:D,3,0)</f>
        <v>Шляпы</v>
      </c>
      <c r="C119" s="60" t="s">
        <v>32</v>
      </c>
      <c r="D119" s="151" t="str">
        <f t="shared" si="64"/>
        <v>11481013</v>
      </c>
      <c r="E119" s="36">
        <v>1148101</v>
      </c>
      <c r="F119" s="36">
        <v>3</v>
      </c>
      <c r="G119" s="154" t="s">
        <v>207</v>
      </c>
      <c r="H119" s="196" t="str">
        <f>IFERROR(VLOOKUP(VALUE(E119),Склад!#REF!,6,0),"-")</f>
        <v>-</v>
      </c>
      <c r="I119" s="61"/>
      <c r="J119" s="62" t="s">
        <v>33</v>
      </c>
      <c r="K119" s="62" t="s">
        <v>33</v>
      </c>
      <c r="L119" s="63" t="s">
        <v>49</v>
      </c>
      <c r="M119" s="64" t="s">
        <v>57</v>
      </c>
      <c r="N119" s="38" t="s">
        <v>354</v>
      </c>
      <c r="O119" s="38" t="s">
        <v>416</v>
      </c>
      <c r="P119" s="65">
        <v>38.1</v>
      </c>
      <c r="Q119" s="69">
        <v>89</v>
      </c>
      <c r="R119" s="66"/>
      <c r="S119" s="67"/>
      <c r="T119" s="68"/>
      <c r="U119" s="70"/>
      <c r="V119" s="71"/>
      <c r="W119" s="72"/>
      <c r="X119" s="73"/>
      <c r="Y119" s="71"/>
      <c r="Z119" s="72"/>
      <c r="AA119" s="74"/>
      <c r="AB119" s="75"/>
      <c r="AC119" s="71"/>
      <c r="AD119" s="72"/>
      <c r="AE119" s="76" t="str">
        <f t="shared" si="38"/>
        <v>-</v>
      </c>
      <c r="AF119" s="76" t="str">
        <f t="shared" si="39"/>
        <v/>
      </c>
      <c r="AG119" s="76" t="str">
        <f t="shared" si="40"/>
        <v>-</v>
      </c>
      <c r="AH119" s="76" t="str">
        <f t="shared" si="41"/>
        <v/>
      </c>
      <c r="AI119" s="76" t="str">
        <f t="shared" si="42"/>
        <v>-</v>
      </c>
      <c r="AJ119" s="76" t="str">
        <f t="shared" si="43"/>
        <v/>
      </c>
      <c r="AK119" s="76" t="str">
        <f t="shared" si="44"/>
        <v>-</v>
      </c>
      <c r="AL119" s="76" t="str">
        <f t="shared" si="45"/>
        <v/>
      </c>
      <c r="AM119" s="76" t="str">
        <f t="shared" si="46"/>
        <v>-</v>
      </c>
      <c r="AN119" s="76" t="str">
        <f t="shared" si="47"/>
        <v/>
      </c>
      <c r="AO119" s="77">
        <f t="shared" si="48"/>
        <v>0</v>
      </c>
      <c r="AP119" s="78" t="str">
        <f t="shared" si="49"/>
        <v/>
      </c>
      <c r="AR119" s="77" t="s">
        <v>27</v>
      </c>
      <c r="AS119" s="76" t="e">
        <f t="shared" si="66"/>
        <v>#VALUE!</v>
      </c>
      <c r="AT119" s="76"/>
      <c r="AU119" s="76" t="e">
        <f t="shared" si="67"/>
        <v>#VALUE!</v>
      </c>
      <c r="AV119" s="76"/>
      <c r="AW119" s="76" t="e">
        <f t="shared" si="68"/>
        <v>#VALUE!</v>
      </c>
      <c r="AX119" s="76"/>
      <c r="AY119" s="76" t="e">
        <f t="shared" si="69"/>
        <v>#VALUE!</v>
      </c>
      <c r="AZ119" s="76"/>
      <c r="BA119" s="76" t="e">
        <f t="shared" si="70"/>
        <v>#VALUE!</v>
      </c>
      <c r="BB119" s="77" t="e">
        <f t="shared" si="54"/>
        <v>#VALUE!</v>
      </c>
      <c r="BC119" s="78" t="e">
        <f t="shared" si="55"/>
        <v>#VALUE!</v>
      </c>
      <c r="BD119" s="77" t="s">
        <v>27</v>
      </c>
      <c r="BE119" s="76">
        <v>0</v>
      </c>
      <c r="BF119" s="76" t="s">
        <v>27</v>
      </c>
      <c r="BG119" s="76">
        <v>0</v>
      </c>
      <c r="BH119" s="76" t="s">
        <v>27</v>
      </c>
      <c r="BI119" s="76">
        <v>0</v>
      </c>
      <c r="BJ119" s="76" t="s">
        <v>27</v>
      </c>
      <c r="BK119" s="76">
        <v>0</v>
      </c>
      <c r="BL119" s="76" t="s">
        <v>27</v>
      </c>
      <c r="BM119" s="76">
        <v>0</v>
      </c>
      <c r="BN119" s="80">
        <f t="shared" si="56"/>
        <v>0</v>
      </c>
      <c r="BO119" s="81">
        <f t="shared" si="57"/>
        <v>0</v>
      </c>
      <c r="BP119" s="77" t="s">
        <v>27</v>
      </c>
      <c r="BQ119" s="76">
        <v>0</v>
      </c>
      <c r="BR119" s="76" t="s">
        <v>27</v>
      </c>
      <c r="BS119" s="76">
        <v>0</v>
      </c>
      <c r="BT119" s="76" t="s">
        <v>27</v>
      </c>
      <c r="BU119" s="76">
        <v>0</v>
      </c>
      <c r="BV119" s="76" t="s">
        <v>27</v>
      </c>
      <c r="BW119" s="76">
        <v>0</v>
      </c>
      <c r="BX119" s="76" t="s">
        <v>27</v>
      </c>
      <c r="BY119" s="76">
        <v>0</v>
      </c>
      <c r="BZ119" s="80">
        <f t="shared" si="58"/>
        <v>0</v>
      </c>
      <c r="CA119" s="82">
        <f t="shared" si="59"/>
        <v>0</v>
      </c>
      <c r="CB119" s="77" t="s">
        <v>27</v>
      </c>
      <c r="CC119" s="76">
        <v>0</v>
      </c>
      <c r="CD119" s="76" t="s">
        <v>27</v>
      </c>
      <c r="CE119" s="76">
        <v>0</v>
      </c>
      <c r="CF119" s="76" t="s">
        <v>27</v>
      </c>
      <c r="CG119" s="76">
        <v>0</v>
      </c>
      <c r="CH119" s="76" t="s">
        <v>27</v>
      </c>
      <c r="CI119" s="76">
        <v>0</v>
      </c>
      <c r="CJ119" s="76" t="s">
        <v>27</v>
      </c>
      <c r="CK119" s="76">
        <v>0</v>
      </c>
      <c r="CL119" s="83">
        <f t="shared" si="60"/>
        <v>0</v>
      </c>
      <c r="CM119" s="82">
        <f t="shared" si="61"/>
        <v>0</v>
      </c>
      <c r="CN119" s="84"/>
      <c r="CO119" s="60"/>
      <c r="CP119" s="60"/>
      <c r="CQ119" s="60"/>
      <c r="CR119" s="60"/>
      <c r="CS119" s="60"/>
      <c r="CT119" s="60"/>
      <c r="CU119" s="60"/>
      <c r="CV119" s="85"/>
      <c r="CW119" s="86"/>
      <c r="CX119" s="87">
        <f t="shared" si="62"/>
        <v>0</v>
      </c>
      <c r="CY119" s="88">
        <f t="shared" si="63"/>
        <v>0</v>
      </c>
      <c r="CZ119" s="89" t="e">
        <f>SUMIF(Склад!#REF!,E119,Склад!#REF!)</f>
        <v>#REF!</v>
      </c>
    </row>
    <row r="120" spans="1:104" s="79" customFormat="1" ht="93.95" customHeight="1" thickBot="1" x14ac:dyDescent="0.3">
      <c r="A120" s="60">
        <v>117</v>
      </c>
      <c r="B120" s="199" t="str">
        <f>VLOOKUP(C120,Склад!B:D,3,0)</f>
        <v>Шляпы</v>
      </c>
      <c r="C120" s="37" t="s">
        <v>29</v>
      </c>
      <c r="D120" s="151" t="str">
        <f t="shared" si="64"/>
        <v>25981201</v>
      </c>
      <c r="E120" s="36">
        <v>2598120</v>
      </c>
      <c r="F120" s="36">
        <v>1</v>
      </c>
      <c r="G120" s="154" t="s">
        <v>207</v>
      </c>
      <c r="H120" s="196" t="str">
        <f>IFERROR(VLOOKUP(VALUE(E120),Склад!#REF!,6,0),"-")</f>
        <v>-</v>
      </c>
      <c r="I120" s="61"/>
      <c r="J120" s="62" t="s">
        <v>33</v>
      </c>
      <c r="K120" s="62" t="s">
        <v>33</v>
      </c>
      <c r="L120" s="63" t="s">
        <v>49</v>
      </c>
      <c r="M120" s="64" t="s">
        <v>57</v>
      </c>
      <c r="N120" s="38" t="s">
        <v>354</v>
      </c>
      <c r="O120" s="38" t="s">
        <v>416</v>
      </c>
      <c r="P120" s="65">
        <v>49.6</v>
      </c>
      <c r="Q120" s="69">
        <v>99</v>
      </c>
      <c r="R120" s="66"/>
      <c r="S120" s="67"/>
      <c r="T120" s="68"/>
      <c r="U120" s="70"/>
      <c r="V120" s="71"/>
      <c r="W120" s="72"/>
      <c r="X120" s="73"/>
      <c r="Y120" s="71"/>
      <c r="Z120" s="72"/>
      <c r="AA120" s="74"/>
      <c r="AB120" s="75"/>
      <c r="AC120" s="71"/>
      <c r="AD120" s="72"/>
      <c r="AE120" s="76" t="str">
        <f t="shared" si="38"/>
        <v>-</v>
      </c>
      <c r="AF120" s="76" t="str">
        <f t="shared" si="39"/>
        <v/>
      </c>
      <c r="AG120" s="76" t="str">
        <f t="shared" si="40"/>
        <v>-</v>
      </c>
      <c r="AH120" s="76" t="str">
        <f t="shared" si="41"/>
        <v/>
      </c>
      <c r="AI120" s="76" t="str">
        <f t="shared" si="42"/>
        <v>-</v>
      </c>
      <c r="AJ120" s="76" t="str">
        <f t="shared" si="43"/>
        <v/>
      </c>
      <c r="AK120" s="76" t="str">
        <f t="shared" si="44"/>
        <v>-</v>
      </c>
      <c r="AL120" s="76" t="str">
        <f t="shared" si="45"/>
        <v/>
      </c>
      <c r="AM120" s="76" t="str">
        <f t="shared" si="46"/>
        <v>-</v>
      </c>
      <c r="AN120" s="76" t="str">
        <f t="shared" si="47"/>
        <v/>
      </c>
      <c r="AO120" s="77">
        <f t="shared" si="48"/>
        <v>0</v>
      </c>
      <c r="AP120" s="78" t="str">
        <f t="shared" si="49"/>
        <v/>
      </c>
      <c r="AR120" s="77" t="s">
        <v>27</v>
      </c>
      <c r="AS120" s="76" t="e">
        <f t="shared" si="66"/>
        <v>#VALUE!</v>
      </c>
      <c r="AT120" s="76"/>
      <c r="AU120" s="76" t="e">
        <f t="shared" si="67"/>
        <v>#VALUE!</v>
      </c>
      <c r="AV120" s="76"/>
      <c r="AW120" s="76" t="e">
        <f t="shared" si="68"/>
        <v>#VALUE!</v>
      </c>
      <c r="AX120" s="76"/>
      <c r="AY120" s="76" t="e">
        <f t="shared" si="69"/>
        <v>#VALUE!</v>
      </c>
      <c r="AZ120" s="76"/>
      <c r="BA120" s="76" t="e">
        <f t="shared" si="70"/>
        <v>#VALUE!</v>
      </c>
      <c r="BB120" s="77" t="e">
        <f t="shared" si="54"/>
        <v>#VALUE!</v>
      </c>
      <c r="BC120" s="78" t="e">
        <f t="shared" si="55"/>
        <v>#VALUE!</v>
      </c>
      <c r="BD120" s="77" t="s">
        <v>27</v>
      </c>
      <c r="BE120" s="76">
        <v>0</v>
      </c>
      <c r="BF120" s="76" t="s">
        <v>27</v>
      </c>
      <c r="BG120" s="76">
        <v>0</v>
      </c>
      <c r="BH120" s="76" t="s">
        <v>27</v>
      </c>
      <c r="BI120" s="76">
        <v>0</v>
      </c>
      <c r="BJ120" s="76" t="s">
        <v>27</v>
      </c>
      <c r="BK120" s="76">
        <v>0</v>
      </c>
      <c r="BL120" s="76" t="s">
        <v>27</v>
      </c>
      <c r="BM120" s="76">
        <v>0</v>
      </c>
      <c r="BN120" s="80">
        <f t="shared" si="56"/>
        <v>0</v>
      </c>
      <c r="BO120" s="81">
        <f t="shared" si="57"/>
        <v>0</v>
      </c>
      <c r="BP120" s="77" t="s">
        <v>27</v>
      </c>
      <c r="BQ120" s="76">
        <v>0</v>
      </c>
      <c r="BR120" s="76" t="s">
        <v>27</v>
      </c>
      <c r="BS120" s="76">
        <v>0</v>
      </c>
      <c r="BT120" s="76" t="s">
        <v>27</v>
      </c>
      <c r="BU120" s="76">
        <v>0</v>
      </c>
      <c r="BV120" s="76" t="s">
        <v>27</v>
      </c>
      <c r="BW120" s="76">
        <v>0</v>
      </c>
      <c r="BX120" s="76" t="s">
        <v>27</v>
      </c>
      <c r="BY120" s="76">
        <v>0</v>
      </c>
      <c r="BZ120" s="80">
        <f t="shared" si="58"/>
        <v>0</v>
      </c>
      <c r="CA120" s="82">
        <f t="shared" si="59"/>
        <v>0</v>
      </c>
      <c r="CB120" s="77" t="s">
        <v>27</v>
      </c>
      <c r="CC120" s="76">
        <v>0</v>
      </c>
      <c r="CD120" s="76" t="s">
        <v>27</v>
      </c>
      <c r="CE120" s="76">
        <v>0</v>
      </c>
      <c r="CF120" s="76" t="s">
        <v>27</v>
      </c>
      <c r="CG120" s="76">
        <v>0</v>
      </c>
      <c r="CH120" s="76" t="s">
        <v>27</v>
      </c>
      <c r="CI120" s="76">
        <v>0</v>
      </c>
      <c r="CJ120" s="76" t="s">
        <v>27</v>
      </c>
      <c r="CK120" s="76">
        <v>0</v>
      </c>
      <c r="CL120" s="83">
        <f t="shared" si="60"/>
        <v>0</v>
      </c>
      <c r="CM120" s="82">
        <f t="shared" si="61"/>
        <v>0</v>
      </c>
      <c r="CN120" s="84"/>
      <c r="CO120" s="60"/>
      <c r="CP120" s="60"/>
      <c r="CQ120" s="60">
        <v>3</v>
      </c>
      <c r="CR120" s="60"/>
      <c r="CS120" s="60">
        <v>4</v>
      </c>
      <c r="CT120" s="60"/>
      <c r="CU120" s="60">
        <v>2</v>
      </c>
      <c r="CV120" s="85"/>
      <c r="CW120" s="86">
        <v>1</v>
      </c>
      <c r="CX120" s="87">
        <f t="shared" si="62"/>
        <v>10</v>
      </c>
      <c r="CY120" s="88">
        <f t="shared" si="63"/>
        <v>0</v>
      </c>
      <c r="CZ120" s="89" t="e">
        <f>SUMIF(Склад!#REF!,E120,Склад!#REF!)</f>
        <v>#REF!</v>
      </c>
    </row>
    <row r="121" spans="1:104" s="79" customFormat="1" ht="77.45" customHeight="1" thickBot="1" x14ac:dyDescent="0.3">
      <c r="A121" s="60">
        <v>118</v>
      </c>
      <c r="B121" s="199" t="str">
        <f>VLOOKUP(C121,Склад!B:D,3,0)</f>
        <v>Шляпы</v>
      </c>
      <c r="C121" s="37" t="s">
        <v>29</v>
      </c>
      <c r="D121" s="151" t="str">
        <f t="shared" si="64"/>
        <v>25981202</v>
      </c>
      <c r="E121" s="36">
        <v>2598120</v>
      </c>
      <c r="F121" s="36">
        <v>2</v>
      </c>
      <c r="G121" s="154" t="s">
        <v>207</v>
      </c>
      <c r="H121" s="196" t="str">
        <f>IFERROR(VLOOKUP(VALUE(E121),Склад!#REF!,6,0),"-")</f>
        <v>-</v>
      </c>
      <c r="I121" s="61"/>
      <c r="J121" s="62" t="s">
        <v>33</v>
      </c>
      <c r="K121" s="62" t="s">
        <v>33</v>
      </c>
      <c r="L121" s="63" t="s">
        <v>49</v>
      </c>
      <c r="M121" s="64" t="s">
        <v>57</v>
      </c>
      <c r="N121" s="38" t="s">
        <v>354</v>
      </c>
      <c r="O121" s="38" t="s">
        <v>416</v>
      </c>
      <c r="P121" s="65">
        <v>49.6</v>
      </c>
      <c r="Q121" s="69">
        <v>99</v>
      </c>
      <c r="R121" s="66"/>
      <c r="S121" s="67"/>
      <c r="T121" s="68"/>
      <c r="U121" s="70"/>
      <c r="V121" s="71"/>
      <c r="W121" s="72"/>
      <c r="X121" s="73"/>
      <c r="Y121" s="71"/>
      <c r="Z121" s="72"/>
      <c r="AA121" s="74"/>
      <c r="AB121" s="75"/>
      <c r="AC121" s="71"/>
      <c r="AD121" s="72"/>
      <c r="AE121" s="76" t="str">
        <f t="shared" si="38"/>
        <v>-</v>
      </c>
      <c r="AF121" s="76" t="str">
        <f t="shared" si="39"/>
        <v/>
      </c>
      <c r="AG121" s="76" t="str">
        <f t="shared" si="40"/>
        <v>-</v>
      </c>
      <c r="AH121" s="76" t="str">
        <f t="shared" si="41"/>
        <v/>
      </c>
      <c r="AI121" s="76" t="str">
        <f t="shared" si="42"/>
        <v>-</v>
      </c>
      <c r="AJ121" s="76" t="str">
        <f t="shared" si="43"/>
        <v/>
      </c>
      <c r="AK121" s="76" t="str">
        <f t="shared" si="44"/>
        <v>-</v>
      </c>
      <c r="AL121" s="76" t="str">
        <f t="shared" si="45"/>
        <v/>
      </c>
      <c r="AM121" s="76" t="str">
        <f t="shared" si="46"/>
        <v>-</v>
      </c>
      <c r="AN121" s="76" t="str">
        <f t="shared" si="47"/>
        <v/>
      </c>
      <c r="AO121" s="77">
        <f t="shared" si="48"/>
        <v>0</v>
      </c>
      <c r="AP121" s="78" t="str">
        <f t="shared" si="49"/>
        <v/>
      </c>
      <c r="AR121" s="77" t="s">
        <v>27</v>
      </c>
      <c r="AS121" s="76" t="e">
        <f t="shared" si="66"/>
        <v>#VALUE!</v>
      </c>
      <c r="AT121" s="76"/>
      <c r="AU121" s="76" t="e">
        <f t="shared" si="67"/>
        <v>#VALUE!</v>
      </c>
      <c r="AV121" s="76"/>
      <c r="AW121" s="76" t="e">
        <f t="shared" si="68"/>
        <v>#VALUE!</v>
      </c>
      <c r="AX121" s="76"/>
      <c r="AY121" s="76" t="e">
        <f t="shared" si="69"/>
        <v>#VALUE!</v>
      </c>
      <c r="AZ121" s="76"/>
      <c r="BA121" s="76" t="e">
        <f t="shared" si="70"/>
        <v>#VALUE!</v>
      </c>
      <c r="BB121" s="77" t="e">
        <f t="shared" si="54"/>
        <v>#VALUE!</v>
      </c>
      <c r="BC121" s="78" t="e">
        <f t="shared" si="55"/>
        <v>#VALUE!</v>
      </c>
      <c r="BD121" s="77" t="s">
        <v>27</v>
      </c>
      <c r="BE121" s="76">
        <v>0</v>
      </c>
      <c r="BF121" s="76"/>
      <c r="BG121" s="76">
        <v>0</v>
      </c>
      <c r="BH121" s="76"/>
      <c r="BI121" s="76">
        <v>0</v>
      </c>
      <c r="BJ121" s="76"/>
      <c r="BK121" s="76">
        <v>0</v>
      </c>
      <c r="BL121" s="76"/>
      <c r="BM121" s="76">
        <v>0</v>
      </c>
      <c r="BN121" s="80">
        <f t="shared" si="56"/>
        <v>0</v>
      </c>
      <c r="BO121" s="81">
        <f t="shared" si="57"/>
        <v>0</v>
      </c>
      <c r="BP121" s="77" t="s">
        <v>27</v>
      </c>
      <c r="BQ121" s="76">
        <v>0</v>
      </c>
      <c r="BR121" s="76"/>
      <c r="BS121" s="76">
        <v>0</v>
      </c>
      <c r="BT121" s="76"/>
      <c r="BU121" s="76">
        <v>0</v>
      </c>
      <c r="BV121" s="76"/>
      <c r="BW121" s="76">
        <v>0</v>
      </c>
      <c r="BX121" s="76"/>
      <c r="BY121" s="76">
        <v>0</v>
      </c>
      <c r="BZ121" s="80">
        <f t="shared" si="58"/>
        <v>0</v>
      </c>
      <c r="CA121" s="82">
        <f t="shared" si="59"/>
        <v>0</v>
      </c>
      <c r="CB121" s="77" t="s">
        <v>27</v>
      </c>
      <c r="CC121" s="76">
        <v>0</v>
      </c>
      <c r="CD121" s="76"/>
      <c r="CE121" s="76">
        <v>0</v>
      </c>
      <c r="CF121" s="76"/>
      <c r="CG121" s="76">
        <v>0</v>
      </c>
      <c r="CH121" s="76"/>
      <c r="CI121" s="76">
        <v>0</v>
      </c>
      <c r="CJ121" s="76"/>
      <c r="CK121" s="76">
        <v>0</v>
      </c>
      <c r="CL121" s="83">
        <f t="shared" si="60"/>
        <v>0</v>
      </c>
      <c r="CM121" s="82">
        <f t="shared" si="61"/>
        <v>0</v>
      </c>
      <c r="CN121" s="84"/>
      <c r="CO121" s="60"/>
      <c r="CP121" s="60"/>
      <c r="CQ121" s="60"/>
      <c r="CR121" s="60"/>
      <c r="CS121" s="60"/>
      <c r="CT121" s="60"/>
      <c r="CU121" s="60"/>
      <c r="CV121" s="85"/>
      <c r="CW121" s="86"/>
      <c r="CX121" s="87">
        <f t="shared" si="62"/>
        <v>0</v>
      </c>
      <c r="CY121" s="88">
        <f t="shared" si="63"/>
        <v>0</v>
      </c>
      <c r="CZ121" s="89" t="e">
        <f>SUMIF(Склад!#REF!,E121,Склад!#REF!)</f>
        <v>#REF!</v>
      </c>
    </row>
    <row r="122" spans="1:104" s="79" customFormat="1" ht="77.45" customHeight="1" thickBot="1" x14ac:dyDescent="0.3">
      <c r="A122" s="60">
        <v>119</v>
      </c>
      <c r="B122" s="199" t="str">
        <f>VLOOKUP(C122,Склад!B:D,3,0)</f>
        <v>Шляпы</v>
      </c>
      <c r="C122" s="37" t="s">
        <v>29</v>
      </c>
      <c r="D122" s="151" t="str">
        <f t="shared" si="64"/>
        <v>25981203</v>
      </c>
      <c r="E122" s="38">
        <v>2598120</v>
      </c>
      <c r="F122" s="36">
        <v>3</v>
      </c>
      <c r="G122" s="154" t="s">
        <v>207</v>
      </c>
      <c r="H122" s="196" t="str">
        <f>IFERROR(VLOOKUP(VALUE(E122),Склад!#REF!,6,0),"-")</f>
        <v>-</v>
      </c>
      <c r="I122" s="36"/>
      <c r="J122" s="91" t="s">
        <v>33</v>
      </c>
      <c r="K122" s="62" t="s">
        <v>33</v>
      </c>
      <c r="L122" s="63" t="s">
        <v>49</v>
      </c>
      <c r="M122" s="64" t="s">
        <v>57</v>
      </c>
      <c r="N122" s="38" t="s">
        <v>354</v>
      </c>
      <c r="O122" s="38" t="s">
        <v>416</v>
      </c>
      <c r="P122" s="65">
        <v>49.6</v>
      </c>
      <c r="Q122" s="69">
        <v>99</v>
      </c>
      <c r="R122" s="66"/>
      <c r="S122" s="67"/>
      <c r="T122" s="68"/>
      <c r="U122" s="70"/>
      <c r="V122" s="71"/>
      <c r="W122" s="72"/>
      <c r="X122" s="73"/>
      <c r="Y122" s="71"/>
      <c r="Z122" s="72"/>
      <c r="AA122" s="74"/>
      <c r="AB122" s="75"/>
      <c r="AC122" s="71"/>
      <c r="AD122" s="72"/>
      <c r="AE122" s="76" t="str">
        <f t="shared" si="38"/>
        <v>-</v>
      </c>
      <c r="AF122" s="76" t="str">
        <f t="shared" si="39"/>
        <v/>
      </c>
      <c r="AG122" s="76" t="str">
        <f t="shared" si="40"/>
        <v>-</v>
      </c>
      <c r="AH122" s="76" t="str">
        <f t="shared" si="41"/>
        <v/>
      </c>
      <c r="AI122" s="76" t="str">
        <f t="shared" si="42"/>
        <v>-</v>
      </c>
      <c r="AJ122" s="76" t="str">
        <f t="shared" si="43"/>
        <v/>
      </c>
      <c r="AK122" s="76" t="str">
        <f t="shared" si="44"/>
        <v>-</v>
      </c>
      <c r="AL122" s="76" t="str">
        <f t="shared" si="45"/>
        <v/>
      </c>
      <c r="AM122" s="76" t="str">
        <f t="shared" si="46"/>
        <v>-</v>
      </c>
      <c r="AN122" s="76" t="str">
        <f t="shared" si="47"/>
        <v/>
      </c>
      <c r="AO122" s="77">
        <f t="shared" si="48"/>
        <v>0</v>
      </c>
      <c r="AP122" s="78" t="str">
        <f t="shared" si="49"/>
        <v/>
      </c>
      <c r="AR122" s="77" t="s">
        <v>27</v>
      </c>
      <c r="AS122" s="76" t="e">
        <f t="shared" si="66"/>
        <v>#VALUE!</v>
      </c>
      <c r="AT122" s="76"/>
      <c r="AU122" s="76" t="e">
        <f t="shared" si="67"/>
        <v>#VALUE!</v>
      </c>
      <c r="AV122" s="76"/>
      <c r="AW122" s="76" t="e">
        <f t="shared" si="68"/>
        <v>#VALUE!</v>
      </c>
      <c r="AX122" s="76"/>
      <c r="AY122" s="76" t="e">
        <f t="shared" si="69"/>
        <v>#VALUE!</v>
      </c>
      <c r="AZ122" s="76"/>
      <c r="BA122" s="76" t="e">
        <f t="shared" si="70"/>
        <v>#VALUE!</v>
      </c>
      <c r="BB122" s="77" t="e">
        <f t="shared" si="54"/>
        <v>#VALUE!</v>
      </c>
      <c r="BC122" s="78" t="e">
        <f t="shared" si="55"/>
        <v>#VALUE!</v>
      </c>
      <c r="BD122" s="77" t="s">
        <v>27</v>
      </c>
      <c r="BE122" s="76">
        <v>0</v>
      </c>
      <c r="BF122" s="76" t="s">
        <v>27</v>
      </c>
      <c r="BG122" s="76">
        <v>0</v>
      </c>
      <c r="BH122" s="76" t="s">
        <v>27</v>
      </c>
      <c r="BI122" s="76">
        <v>0</v>
      </c>
      <c r="BJ122" s="76" t="s">
        <v>27</v>
      </c>
      <c r="BK122" s="76">
        <v>0</v>
      </c>
      <c r="BL122" s="76" t="s">
        <v>27</v>
      </c>
      <c r="BM122" s="76">
        <v>0</v>
      </c>
      <c r="BN122" s="80">
        <f t="shared" si="56"/>
        <v>0</v>
      </c>
      <c r="BO122" s="81">
        <f t="shared" si="57"/>
        <v>0</v>
      </c>
      <c r="BP122" s="77" t="s">
        <v>27</v>
      </c>
      <c r="BQ122" s="76">
        <v>0</v>
      </c>
      <c r="BR122" s="76" t="s">
        <v>27</v>
      </c>
      <c r="BS122" s="76">
        <v>0</v>
      </c>
      <c r="BT122" s="76" t="s">
        <v>27</v>
      </c>
      <c r="BU122" s="76">
        <v>0</v>
      </c>
      <c r="BV122" s="76" t="s">
        <v>27</v>
      </c>
      <c r="BW122" s="76">
        <v>0</v>
      </c>
      <c r="BX122" s="76" t="s">
        <v>27</v>
      </c>
      <c r="BY122" s="76">
        <v>0</v>
      </c>
      <c r="BZ122" s="80">
        <f t="shared" si="58"/>
        <v>0</v>
      </c>
      <c r="CA122" s="82">
        <f t="shared" si="59"/>
        <v>0</v>
      </c>
      <c r="CB122" s="77" t="s">
        <v>27</v>
      </c>
      <c r="CC122" s="76">
        <v>0</v>
      </c>
      <c r="CD122" s="76" t="s">
        <v>27</v>
      </c>
      <c r="CE122" s="76">
        <v>0</v>
      </c>
      <c r="CF122" s="76" t="s">
        <v>27</v>
      </c>
      <c r="CG122" s="76">
        <v>0</v>
      </c>
      <c r="CH122" s="76" t="s">
        <v>27</v>
      </c>
      <c r="CI122" s="76">
        <v>0</v>
      </c>
      <c r="CJ122" s="76" t="s">
        <v>27</v>
      </c>
      <c r="CK122" s="76">
        <v>0</v>
      </c>
      <c r="CL122" s="83">
        <f t="shared" si="60"/>
        <v>0</v>
      </c>
      <c r="CM122" s="82">
        <f t="shared" si="61"/>
        <v>0</v>
      </c>
      <c r="CN122" s="84"/>
      <c r="CO122" s="60"/>
      <c r="CP122" s="60"/>
      <c r="CQ122" s="60"/>
      <c r="CR122" s="60"/>
      <c r="CS122" s="60"/>
      <c r="CT122" s="60"/>
      <c r="CU122" s="60"/>
      <c r="CV122" s="85"/>
      <c r="CW122" s="86"/>
      <c r="CX122" s="87">
        <f t="shared" si="62"/>
        <v>0</v>
      </c>
      <c r="CY122" s="88">
        <f t="shared" si="63"/>
        <v>0</v>
      </c>
      <c r="CZ122" s="89" t="e">
        <f>SUMIF(Склад!#REF!,E122,Склад!#REF!)</f>
        <v>#REF!</v>
      </c>
    </row>
    <row r="123" spans="1:104" s="79" customFormat="1" ht="63.4" customHeight="1" thickBot="1" x14ac:dyDescent="0.3">
      <c r="A123" s="60">
        <v>120</v>
      </c>
      <c r="B123" s="199" t="str">
        <f>VLOOKUP(C123,Склад!B:D,3,0)</f>
        <v>Шляпы</v>
      </c>
      <c r="C123" s="37" t="s">
        <v>34</v>
      </c>
      <c r="D123" s="151" t="str">
        <f t="shared" si="64"/>
        <v>16581061</v>
      </c>
      <c r="E123" s="38">
        <v>1658106</v>
      </c>
      <c r="F123" s="36">
        <v>1</v>
      </c>
      <c r="G123" s="154" t="s">
        <v>207</v>
      </c>
      <c r="H123" s="196" t="str">
        <f>IFERROR(VLOOKUP(VALUE(E123),Склад!#REF!,6,0),"-")</f>
        <v>-</v>
      </c>
      <c r="I123" s="36"/>
      <c r="J123" s="91" t="s">
        <v>33</v>
      </c>
      <c r="K123" s="62" t="s">
        <v>33</v>
      </c>
      <c r="L123" s="63" t="s">
        <v>49</v>
      </c>
      <c r="M123" s="64" t="s">
        <v>57</v>
      </c>
      <c r="N123" s="38" t="s">
        <v>354</v>
      </c>
      <c r="O123" s="38" t="s">
        <v>416</v>
      </c>
      <c r="P123" s="65">
        <v>38.1</v>
      </c>
      <c r="Q123" s="69">
        <v>99</v>
      </c>
      <c r="R123" s="66"/>
      <c r="S123" s="67"/>
      <c r="T123" s="68"/>
      <c r="U123" s="70"/>
      <c r="V123" s="71"/>
      <c r="W123" s="72"/>
      <c r="X123" s="73"/>
      <c r="Y123" s="71"/>
      <c r="Z123" s="72"/>
      <c r="AA123" s="74"/>
      <c r="AB123" s="75"/>
      <c r="AC123" s="71"/>
      <c r="AD123" s="72"/>
      <c r="AE123" s="76" t="str">
        <f t="shared" si="38"/>
        <v>-</v>
      </c>
      <c r="AF123" s="76" t="str">
        <f t="shared" si="39"/>
        <v/>
      </c>
      <c r="AG123" s="76" t="str">
        <f t="shared" si="40"/>
        <v>-</v>
      </c>
      <c r="AH123" s="76" t="str">
        <f t="shared" si="41"/>
        <v/>
      </c>
      <c r="AI123" s="76" t="str">
        <f t="shared" si="42"/>
        <v>-</v>
      </c>
      <c r="AJ123" s="76" t="str">
        <f t="shared" si="43"/>
        <v/>
      </c>
      <c r="AK123" s="76" t="str">
        <f t="shared" si="44"/>
        <v>-</v>
      </c>
      <c r="AL123" s="76" t="str">
        <f t="shared" si="45"/>
        <v/>
      </c>
      <c r="AM123" s="76" t="str">
        <f t="shared" si="46"/>
        <v>-</v>
      </c>
      <c r="AN123" s="76" t="str">
        <f t="shared" si="47"/>
        <v/>
      </c>
      <c r="AO123" s="77">
        <f t="shared" si="48"/>
        <v>0</v>
      </c>
      <c r="AP123" s="78" t="str">
        <f t="shared" si="49"/>
        <v/>
      </c>
      <c r="AR123" s="77" t="s">
        <v>27</v>
      </c>
      <c r="AS123" s="76" t="e">
        <f t="shared" si="66"/>
        <v>#VALUE!</v>
      </c>
      <c r="AT123" s="76"/>
      <c r="AU123" s="76" t="e">
        <f t="shared" si="67"/>
        <v>#VALUE!</v>
      </c>
      <c r="AV123" s="76"/>
      <c r="AW123" s="76" t="e">
        <f t="shared" si="68"/>
        <v>#VALUE!</v>
      </c>
      <c r="AX123" s="76"/>
      <c r="AY123" s="76" t="e">
        <f t="shared" si="69"/>
        <v>#VALUE!</v>
      </c>
      <c r="AZ123" s="76"/>
      <c r="BA123" s="76" t="e">
        <f t="shared" si="70"/>
        <v>#VALUE!</v>
      </c>
      <c r="BB123" s="77" t="e">
        <f t="shared" si="54"/>
        <v>#VALUE!</v>
      </c>
      <c r="BC123" s="78" t="e">
        <f t="shared" si="55"/>
        <v>#VALUE!</v>
      </c>
      <c r="BD123" s="77" t="s">
        <v>27</v>
      </c>
      <c r="BE123" s="76">
        <v>0</v>
      </c>
      <c r="BF123" s="76" t="s">
        <v>27</v>
      </c>
      <c r="BG123" s="76">
        <v>1</v>
      </c>
      <c r="BH123" s="76" t="s">
        <v>27</v>
      </c>
      <c r="BI123" s="76">
        <v>2</v>
      </c>
      <c r="BJ123" s="76" t="s">
        <v>27</v>
      </c>
      <c r="BK123" s="76">
        <v>1</v>
      </c>
      <c r="BL123" s="76" t="s">
        <v>27</v>
      </c>
      <c r="BM123" s="76">
        <v>1</v>
      </c>
      <c r="BN123" s="80">
        <f t="shared" si="56"/>
        <v>5</v>
      </c>
      <c r="BO123" s="81">
        <f t="shared" si="57"/>
        <v>0</v>
      </c>
      <c r="BP123" s="77" t="s">
        <v>27</v>
      </c>
      <c r="BQ123" s="76">
        <v>0</v>
      </c>
      <c r="BR123" s="76" t="s">
        <v>27</v>
      </c>
      <c r="BS123" s="76">
        <v>1</v>
      </c>
      <c r="BT123" s="76" t="s">
        <v>27</v>
      </c>
      <c r="BU123" s="76">
        <v>1</v>
      </c>
      <c r="BV123" s="76" t="s">
        <v>27</v>
      </c>
      <c r="BW123" s="76">
        <v>1</v>
      </c>
      <c r="BX123" s="76" t="s">
        <v>27</v>
      </c>
      <c r="BY123" s="76">
        <v>0</v>
      </c>
      <c r="BZ123" s="80">
        <f t="shared" si="58"/>
        <v>3</v>
      </c>
      <c r="CA123" s="82">
        <f t="shared" si="59"/>
        <v>0</v>
      </c>
      <c r="CB123" s="77" t="s">
        <v>27</v>
      </c>
      <c r="CC123" s="76">
        <v>0</v>
      </c>
      <c r="CD123" s="76" t="s">
        <v>27</v>
      </c>
      <c r="CE123" s="76">
        <v>0</v>
      </c>
      <c r="CF123" s="76" t="s">
        <v>27</v>
      </c>
      <c r="CG123" s="76">
        <v>0</v>
      </c>
      <c r="CH123" s="76" t="s">
        <v>27</v>
      </c>
      <c r="CI123" s="76">
        <v>0</v>
      </c>
      <c r="CJ123" s="76" t="s">
        <v>27</v>
      </c>
      <c r="CK123" s="76">
        <v>0</v>
      </c>
      <c r="CL123" s="83">
        <f t="shared" si="60"/>
        <v>0</v>
      </c>
      <c r="CM123" s="82">
        <f t="shared" si="61"/>
        <v>0</v>
      </c>
      <c r="CN123" s="84"/>
      <c r="CO123" s="60"/>
      <c r="CP123" s="60"/>
      <c r="CQ123" s="60">
        <v>2</v>
      </c>
      <c r="CR123" s="60"/>
      <c r="CS123" s="60">
        <v>6</v>
      </c>
      <c r="CT123" s="60"/>
      <c r="CU123" s="60">
        <v>6</v>
      </c>
      <c r="CV123" s="85"/>
      <c r="CW123" s="86">
        <v>2</v>
      </c>
      <c r="CX123" s="87">
        <f t="shared" si="62"/>
        <v>16</v>
      </c>
      <c r="CY123" s="88">
        <f t="shared" si="63"/>
        <v>0</v>
      </c>
      <c r="CZ123" s="89" t="e">
        <f>SUMIF(Склад!#REF!,E123,Склад!#REF!)</f>
        <v>#REF!</v>
      </c>
    </row>
    <row r="124" spans="1:104" s="79" customFormat="1" ht="84.4" customHeight="1" thickBot="1" x14ac:dyDescent="0.3">
      <c r="A124" s="60">
        <v>121</v>
      </c>
      <c r="B124" s="199" t="str">
        <f>VLOOKUP(C124,Склад!B:D,3,0)</f>
        <v>Шляпы</v>
      </c>
      <c r="C124" s="37" t="s">
        <v>30</v>
      </c>
      <c r="D124" s="151" t="str">
        <f t="shared" si="64"/>
        <v>21981381</v>
      </c>
      <c r="E124" s="38">
        <v>2198138</v>
      </c>
      <c r="F124" s="36">
        <v>1</v>
      </c>
      <c r="G124" s="154" t="s">
        <v>207</v>
      </c>
      <c r="H124" s="196" t="str">
        <f>IFERROR(VLOOKUP(VALUE(E124),Склад!#REF!,6,0),"-")</f>
        <v>-</v>
      </c>
      <c r="I124" s="36"/>
      <c r="J124" s="91" t="s">
        <v>33</v>
      </c>
      <c r="K124" s="62" t="s">
        <v>33</v>
      </c>
      <c r="L124" s="63" t="s">
        <v>49</v>
      </c>
      <c r="M124" s="64" t="s">
        <v>57</v>
      </c>
      <c r="N124" s="38" t="s">
        <v>354</v>
      </c>
      <c r="O124" s="38" t="s">
        <v>416</v>
      </c>
      <c r="P124" s="65">
        <v>57.3</v>
      </c>
      <c r="Q124" s="69">
        <v>149</v>
      </c>
      <c r="R124" s="66"/>
      <c r="S124" s="67"/>
      <c r="T124" s="68"/>
      <c r="U124" s="70"/>
      <c r="V124" s="71"/>
      <c r="W124" s="72"/>
      <c r="X124" s="73"/>
      <c r="Y124" s="71"/>
      <c r="Z124" s="72"/>
      <c r="AA124" s="74"/>
      <c r="AB124" s="75"/>
      <c r="AC124" s="71"/>
      <c r="AD124" s="72"/>
      <c r="AE124" s="76" t="str">
        <f t="shared" si="38"/>
        <v>-</v>
      </c>
      <c r="AF124" s="76" t="str">
        <f t="shared" si="39"/>
        <v/>
      </c>
      <c r="AG124" s="76" t="str">
        <f t="shared" si="40"/>
        <v>-</v>
      </c>
      <c r="AH124" s="76" t="str">
        <f t="shared" si="41"/>
        <v/>
      </c>
      <c r="AI124" s="76" t="str">
        <f t="shared" si="42"/>
        <v>-</v>
      </c>
      <c r="AJ124" s="76" t="str">
        <f t="shared" si="43"/>
        <v/>
      </c>
      <c r="AK124" s="76" t="str">
        <f t="shared" si="44"/>
        <v>-</v>
      </c>
      <c r="AL124" s="76" t="str">
        <f t="shared" si="45"/>
        <v/>
      </c>
      <c r="AM124" s="76" t="str">
        <f t="shared" si="46"/>
        <v>-</v>
      </c>
      <c r="AN124" s="76" t="str">
        <f t="shared" si="47"/>
        <v/>
      </c>
      <c r="AO124" s="77">
        <f t="shared" si="48"/>
        <v>0</v>
      </c>
      <c r="AP124" s="78" t="str">
        <f t="shared" si="49"/>
        <v/>
      </c>
      <c r="AR124" s="77" t="s">
        <v>27</v>
      </c>
      <c r="AS124" s="76" t="e">
        <f t="shared" si="66"/>
        <v>#VALUE!</v>
      </c>
      <c r="AT124" s="76"/>
      <c r="AU124" s="76" t="e">
        <f t="shared" si="67"/>
        <v>#VALUE!</v>
      </c>
      <c r="AV124" s="76"/>
      <c r="AW124" s="76" t="e">
        <f t="shared" si="68"/>
        <v>#VALUE!</v>
      </c>
      <c r="AX124" s="76"/>
      <c r="AY124" s="76" t="e">
        <f t="shared" si="69"/>
        <v>#VALUE!</v>
      </c>
      <c r="AZ124" s="76"/>
      <c r="BA124" s="76" t="e">
        <f t="shared" si="70"/>
        <v>#VALUE!</v>
      </c>
      <c r="BB124" s="77" t="e">
        <f t="shared" si="54"/>
        <v>#VALUE!</v>
      </c>
      <c r="BC124" s="78" t="e">
        <f t="shared" si="55"/>
        <v>#VALUE!</v>
      </c>
      <c r="BD124" s="77" t="s">
        <v>27</v>
      </c>
      <c r="BE124" s="76">
        <v>0</v>
      </c>
      <c r="BF124" s="76" t="s">
        <v>27</v>
      </c>
      <c r="BG124" s="76">
        <v>0</v>
      </c>
      <c r="BH124" s="76" t="s">
        <v>27</v>
      </c>
      <c r="BI124" s="76">
        <v>0</v>
      </c>
      <c r="BJ124" s="76" t="s">
        <v>27</v>
      </c>
      <c r="BK124" s="76">
        <v>0</v>
      </c>
      <c r="BL124" s="76" t="s">
        <v>27</v>
      </c>
      <c r="BM124" s="76">
        <v>0</v>
      </c>
      <c r="BN124" s="80">
        <f t="shared" si="56"/>
        <v>0</v>
      </c>
      <c r="BO124" s="81">
        <f t="shared" si="57"/>
        <v>0</v>
      </c>
      <c r="BP124" s="77" t="s">
        <v>27</v>
      </c>
      <c r="BQ124" s="76">
        <v>0</v>
      </c>
      <c r="BR124" s="76" t="s">
        <v>27</v>
      </c>
      <c r="BS124" s="76">
        <v>0</v>
      </c>
      <c r="BT124" s="76" t="s">
        <v>27</v>
      </c>
      <c r="BU124" s="76">
        <v>0</v>
      </c>
      <c r="BV124" s="76" t="s">
        <v>27</v>
      </c>
      <c r="BW124" s="76">
        <v>0</v>
      </c>
      <c r="BX124" s="76" t="s">
        <v>27</v>
      </c>
      <c r="BY124" s="76">
        <v>0</v>
      </c>
      <c r="BZ124" s="80">
        <f t="shared" si="58"/>
        <v>0</v>
      </c>
      <c r="CA124" s="82">
        <f t="shared" si="59"/>
        <v>0</v>
      </c>
      <c r="CB124" s="77" t="s">
        <v>27</v>
      </c>
      <c r="CC124" s="76">
        <v>0</v>
      </c>
      <c r="CD124" s="76" t="s">
        <v>27</v>
      </c>
      <c r="CE124" s="76">
        <v>0</v>
      </c>
      <c r="CF124" s="76" t="s">
        <v>27</v>
      </c>
      <c r="CG124" s="76">
        <v>0</v>
      </c>
      <c r="CH124" s="76" t="s">
        <v>27</v>
      </c>
      <c r="CI124" s="76">
        <v>0</v>
      </c>
      <c r="CJ124" s="76" t="s">
        <v>27</v>
      </c>
      <c r="CK124" s="76">
        <v>0</v>
      </c>
      <c r="CL124" s="83">
        <f t="shared" si="60"/>
        <v>0</v>
      </c>
      <c r="CM124" s="82">
        <f t="shared" si="61"/>
        <v>0</v>
      </c>
      <c r="CN124" s="84"/>
      <c r="CO124" s="60"/>
      <c r="CP124" s="60"/>
      <c r="CQ124" s="60">
        <v>3</v>
      </c>
      <c r="CR124" s="60"/>
      <c r="CS124" s="60">
        <v>5</v>
      </c>
      <c r="CT124" s="60"/>
      <c r="CU124" s="60">
        <v>3</v>
      </c>
      <c r="CV124" s="85"/>
      <c r="CW124" s="86"/>
      <c r="CX124" s="87">
        <f t="shared" si="62"/>
        <v>11</v>
      </c>
      <c r="CY124" s="88">
        <f t="shared" si="63"/>
        <v>0</v>
      </c>
      <c r="CZ124" s="89" t="e">
        <f>SUMIF(Склад!#REF!,E124,Склад!#REF!)</f>
        <v>#REF!</v>
      </c>
    </row>
    <row r="125" spans="1:104" s="79" customFormat="1" ht="68.650000000000006" customHeight="1" thickBot="1" x14ac:dyDescent="0.3">
      <c r="A125" s="60">
        <v>122</v>
      </c>
      <c r="B125" s="199" t="str">
        <f>VLOOKUP(C125,Склад!B:D,3,0)</f>
        <v>Шляпы</v>
      </c>
      <c r="C125" s="37" t="s">
        <v>30</v>
      </c>
      <c r="D125" s="151" t="str">
        <f t="shared" si="64"/>
        <v>219813879</v>
      </c>
      <c r="E125" s="36">
        <v>2198138</v>
      </c>
      <c r="F125" s="36">
        <v>79</v>
      </c>
      <c r="G125" s="154" t="s">
        <v>207</v>
      </c>
      <c r="H125" s="196" t="str">
        <f>IFERROR(VLOOKUP(VALUE(E125),Склад!#REF!,6,0),"-")</f>
        <v>-</v>
      </c>
      <c r="I125" s="61"/>
      <c r="J125" s="62" t="s">
        <v>33</v>
      </c>
      <c r="K125" s="62" t="s">
        <v>33</v>
      </c>
      <c r="L125" s="63" t="s">
        <v>49</v>
      </c>
      <c r="M125" s="64" t="s">
        <v>57</v>
      </c>
      <c r="N125" s="38" t="s">
        <v>354</v>
      </c>
      <c r="O125" s="38" t="s">
        <v>416</v>
      </c>
      <c r="P125" s="65">
        <v>57.3</v>
      </c>
      <c r="Q125" s="69">
        <v>149</v>
      </c>
      <c r="R125" s="66"/>
      <c r="S125" s="67"/>
      <c r="T125" s="68"/>
      <c r="U125" s="70"/>
      <c r="V125" s="71"/>
      <c r="W125" s="72"/>
      <c r="X125" s="73"/>
      <c r="Y125" s="71"/>
      <c r="Z125" s="72"/>
      <c r="AA125" s="74"/>
      <c r="AB125" s="75"/>
      <c r="AC125" s="71"/>
      <c r="AD125" s="72"/>
      <c r="AE125" s="76" t="str">
        <f t="shared" si="38"/>
        <v>-</v>
      </c>
      <c r="AF125" s="76" t="str">
        <f t="shared" si="39"/>
        <v/>
      </c>
      <c r="AG125" s="76" t="str">
        <f t="shared" si="40"/>
        <v>-</v>
      </c>
      <c r="AH125" s="76" t="str">
        <f t="shared" si="41"/>
        <v/>
      </c>
      <c r="AI125" s="76" t="str">
        <f t="shared" si="42"/>
        <v>-</v>
      </c>
      <c r="AJ125" s="76" t="str">
        <f t="shared" si="43"/>
        <v/>
      </c>
      <c r="AK125" s="76" t="str">
        <f t="shared" si="44"/>
        <v>-</v>
      </c>
      <c r="AL125" s="76" t="str">
        <f t="shared" si="45"/>
        <v/>
      </c>
      <c r="AM125" s="76" t="str">
        <f t="shared" si="46"/>
        <v>-</v>
      </c>
      <c r="AN125" s="76" t="str">
        <f t="shared" si="47"/>
        <v/>
      </c>
      <c r="AO125" s="77">
        <f t="shared" si="48"/>
        <v>0</v>
      </c>
      <c r="AP125" s="78" t="str">
        <f t="shared" si="49"/>
        <v/>
      </c>
      <c r="AR125" s="77" t="s">
        <v>27</v>
      </c>
      <c r="AS125" s="76" t="e">
        <f t="shared" si="66"/>
        <v>#VALUE!</v>
      </c>
      <c r="AT125" s="76"/>
      <c r="AU125" s="76" t="e">
        <f t="shared" si="67"/>
        <v>#VALUE!</v>
      </c>
      <c r="AV125" s="76"/>
      <c r="AW125" s="76" t="e">
        <f t="shared" si="68"/>
        <v>#VALUE!</v>
      </c>
      <c r="AX125" s="76"/>
      <c r="AY125" s="76" t="e">
        <f t="shared" si="69"/>
        <v>#VALUE!</v>
      </c>
      <c r="AZ125" s="76"/>
      <c r="BA125" s="76" t="e">
        <f t="shared" si="70"/>
        <v>#VALUE!</v>
      </c>
      <c r="BB125" s="77" t="e">
        <f t="shared" si="54"/>
        <v>#VALUE!</v>
      </c>
      <c r="BC125" s="78" t="e">
        <f t="shared" si="55"/>
        <v>#VALUE!</v>
      </c>
      <c r="BD125" s="77" t="s">
        <v>27</v>
      </c>
      <c r="BE125" s="76">
        <v>0</v>
      </c>
      <c r="BF125" s="76" t="s">
        <v>27</v>
      </c>
      <c r="BG125" s="76">
        <v>0</v>
      </c>
      <c r="BH125" s="76" t="s">
        <v>27</v>
      </c>
      <c r="BI125" s="76">
        <v>0</v>
      </c>
      <c r="BJ125" s="76" t="s">
        <v>27</v>
      </c>
      <c r="BK125" s="76">
        <v>0</v>
      </c>
      <c r="BL125" s="76" t="s">
        <v>27</v>
      </c>
      <c r="BM125" s="76">
        <v>0</v>
      </c>
      <c r="BN125" s="80">
        <f t="shared" si="56"/>
        <v>0</v>
      </c>
      <c r="BO125" s="81">
        <f t="shared" si="57"/>
        <v>0</v>
      </c>
      <c r="BP125" s="77" t="s">
        <v>27</v>
      </c>
      <c r="BQ125" s="76">
        <v>0</v>
      </c>
      <c r="BR125" s="76" t="s">
        <v>27</v>
      </c>
      <c r="BS125" s="76">
        <v>0</v>
      </c>
      <c r="BT125" s="76" t="s">
        <v>27</v>
      </c>
      <c r="BU125" s="76">
        <v>0</v>
      </c>
      <c r="BV125" s="76" t="s">
        <v>27</v>
      </c>
      <c r="BW125" s="76">
        <v>0</v>
      </c>
      <c r="BX125" s="76" t="s">
        <v>27</v>
      </c>
      <c r="BY125" s="76">
        <v>0</v>
      </c>
      <c r="BZ125" s="80">
        <f t="shared" si="58"/>
        <v>0</v>
      </c>
      <c r="CA125" s="82">
        <f t="shared" si="59"/>
        <v>0</v>
      </c>
      <c r="CB125" s="77" t="s">
        <v>27</v>
      </c>
      <c r="CC125" s="76">
        <v>0</v>
      </c>
      <c r="CD125" s="76" t="s">
        <v>27</v>
      </c>
      <c r="CE125" s="76">
        <v>0</v>
      </c>
      <c r="CF125" s="76" t="s">
        <v>27</v>
      </c>
      <c r="CG125" s="76">
        <v>0</v>
      </c>
      <c r="CH125" s="76" t="s">
        <v>27</v>
      </c>
      <c r="CI125" s="76">
        <v>0</v>
      </c>
      <c r="CJ125" s="76" t="s">
        <v>27</v>
      </c>
      <c r="CK125" s="76">
        <v>0</v>
      </c>
      <c r="CL125" s="83">
        <f t="shared" si="60"/>
        <v>0</v>
      </c>
      <c r="CM125" s="82">
        <f t="shared" si="61"/>
        <v>0</v>
      </c>
      <c r="CN125" s="84"/>
      <c r="CO125" s="60"/>
      <c r="CP125" s="60"/>
      <c r="CQ125" s="60"/>
      <c r="CR125" s="60"/>
      <c r="CS125" s="60">
        <v>1</v>
      </c>
      <c r="CT125" s="60"/>
      <c r="CU125" s="60"/>
      <c r="CV125" s="85"/>
      <c r="CW125" s="86"/>
      <c r="CX125" s="87">
        <f t="shared" si="62"/>
        <v>1</v>
      </c>
      <c r="CY125" s="88">
        <f t="shared" si="63"/>
        <v>0</v>
      </c>
      <c r="CZ125" s="89" t="e">
        <f>SUMIF(Склад!#REF!,E125,Склад!#REF!)</f>
        <v>#REF!</v>
      </c>
    </row>
    <row r="126" spans="1:104" s="79" customFormat="1" ht="70.349999999999994" customHeight="1" thickBot="1" x14ac:dyDescent="0.3">
      <c r="A126" s="60">
        <v>123</v>
      </c>
      <c r="B126" s="199" t="str">
        <f>VLOOKUP(C126,Склад!B:D,3,0)</f>
        <v>Шляпы</v>
      </c>
      <c r="C126" s="37" t="s">
        <v>128</v>
      </c>
      <c r="D126" s="151" t="str">
        <f t="shared" si="64"/>
        <v>25981321</v>
      </c>
      <c r="E126" s="36">
        <v>2598132</v>
      </c>
      <c r="F126" s="36">
        <v>1</v>
      </c>
      <c r="G126" s="154" t="s">
        <v>207</v>
      </c>
      <c r="H126" s="196" t="str">
        <f>IFERROR(VLOOKUP(VALUE(E126),Склад!#REF!,6,0),"-")</f>
        <v>-</v>
      </c>
      <c r="I126" s="61"/>
      <c r="J126" s="62" t="s">
        <v>33</v>
      </c>
      <c r="K126" s="62" t="s">
        <v>33</v>
      </c>
      <c r="L126" s="63" t="s">
        <v>49</v>
      </c>
      <c r="M126" s="64" t="s">
        <v>57</v>
      </c>
      <c r="N126" s="38" t="s">
        <v>354</v>
      </c>
      <c r="O126" s="38" t="s">
        <v>416</v>
      </c>
      <c r="P126" s="65">
        <v>57.3</v>
      </c>
      <c r="Q126" s="69">
        <v>149</v>
      </c>
      <c r="R126" s="66"/>
      <c r="S126" s="67"/>
      <c r="T126" s="68"/>
      <c r="U126" s="70"/>
      <c r="V126" s="71"/>
      <c r="W126" s="72"/>
      <c r="X126" s="73"/>
      <c r="Y126" s="71"/>
      <c r="Z126" s="72"/>
      <c r="AA126" s="74"/>
      <c r="AB126" s="75"/>
      <c r="AC126" s="71"/>
      <c r="AD126" s="72"/>
      <c r="AE126" s="76" t="str">
        <f t="shared" si="38"/>
        <v>-</v>
      </c>
      <c r="AF126" s="76" t="str">
        <f t="shared" si="39"/>
        <v/>
      </c>
      <c r="AG126" s="76" t="str">
        <f t="shared" si="40"/>
        <v>-</v>
      </c>
      <c r="AH126" s="76" t="str">
        <f t="shared" si="41"/>
        <v/>
      </c>
      <c r="AI126" s="76" t="str">
        <f t="shared" si="42"/>
        <v>-</v>
      </c>
      <c r="AJ126" s="76" t="str">
        <f t="shared" si="43"/>
        <v/>
      </c>
      <c r="AK126" s="76" t="str">
        <f t="shared" si="44"/>
        <v>-</v>
      </c>
      <c r="AL126" s="76" t="str">
        <f t="shared" si="45"/>
        <v/>
      </c>
      <c r="AM126" s="76" t="str">
        <f t="shared" si="46"/>
        <v>-</v>
      </c>
      <c r="AN126" s="76" t="str">
        <f t="shared" si="47"/>
        <v/>
      </c>
      <c r="AO126" s="77">
        <f t="shared" si="48"/>
        <v>0</v>
      </c>
      <c r="AP126" s="78" t="str">
        <f t="shared" si="49"/>
        <v/>
      </c>
      <c r="AR126" s="77" t="s">
        <v>27</v>
      </c>
      <c r="AS126" s="76" t="e">
        <f t="shared" si="66"/>
        <v>#VALUE!</v>
      </c>
      <c r="AT126" s="76"/>
      <c r="AU126" s="76" t="e">
        <f t="shared" si="67"/>
        <v>#VALUE!</v>
      </c>
      <c r="AV126" s="76"/>
      <c r="AW126" s="76" t="e">
        <f t="shared" si="68"/>
        <v>#VALUE!</v>
      </c>
      <c r="AX126" s="76"/>
      <c r="AY126" s="76" t="e">
        <f t="shared" si="69"/>
        <v>#VALUE!</v>
      </c>
      <c r="AZ126" s="76"/>
      <c r="BA126" s="76" t="e">
        <f t="shared" si="70"/>
        <v>#VALUE!</v>
      </c>
      <c r="BB126" s="77" t="e">
        <f t="shared" si="54"/>
        <v>#VALUE!</v>
      </c>
      <c r="BC126" s="78" t="e">
        <f t="shared" si="55"/>
        <v>#VALUE!</v>
      </c>
      <c r="BD126" s="77" t="s">
        <v>27</v>
      </c>
      <c r="BE126" s="76">
        <v>0</v>
      </c>
      <c r="BF126" s="76" t="s">
        <v>27</v>
      </c>
      <c r="BG126" s="76">
        <v>1</v>
      </c>
      <c r="BH126" s="76" t="s">
        <v>27</v>
      </c>
      <c r="BI126" s="76">
        <v>2</v>
      </c>
      <c r="BJ126" s="76" t="s">
        <v>27</v>
      </c>
      <c r="BK126" s="76">
        <v>1</v>
      </c>
      <c r="BL126" s="76" t="s">
        <v>27</v>
      </c>
      <c r="BM126" s="76">
        <v>1</v>
      </c>
      <c r="BN126" s="80">
        <f t="shared" si="56"/>
        <v>5</v>
      </c>
      <c r="BO126" s="81">
        <f t="shared" si="57"/>
        <v>0</v>
      </c>
      <c r="BP126" s="77" t="s">
        <v>27</v>
      </c>
      <c r="BQ126" s="76">
        <v>0</v>
      </c>
      <c r="BR126" s="76" t="s">
        <v>27</v>
      </c>
      <c r="BS126" s="76">
        <v>1</v>
      </c>
      <c r="BT126" s="76" t="s">
        <v>27</v>
      </c>
      <c r="BU126" s="76">
        <v>1</v>
      </c>
      <c r="BV126" s="76" t="s">
        <v>27</v>
      </c>
      <c r="BW126" s="76">
        <v>1</v>
      </c>
      <c r="BX126" s="76" t="s">
        <v>27</v>
      </c>
      <c r="BY126" s="76">
        <v>0</v>
      </c>
      <c r="BZ126" s="80">
        <f t="shared" si="58"/>
        <v>3</v>
      </c>
      <c r="CA126" s="82">
        <f t="shared" si="59"/>
        <v>0</v>
      </c>
      <c r="CB126" s="77" t="s">
        <v>27</v>
      </c>
      <c r="CC126" s="76">
        <v>0</v>
      </c>
      <c r="CD126" s="76" t="s">
        <v>27</v>
      </c>
      <c r="CE126" s="76">
        <v>0</v>
      </c>
      <c r="CF126" s="76" t="s">
        <v>27</v>
      </c>
      <c r="CG126" s="76">
        <v>0</v>
      </c>
      <c r="CH126" s="76" t="s">
        <v>27</v>
      </c>
      <c r="CI126" s="76">
        <v>0</v>
      </c>
      <c r="CJ126" s="76" t="s">
        <v>27</v>
      </c>
      <c r="CK126" s="76">
        <v>0</v>
      </c>
      <c r="CL126" s="83">
        <f t="shared" si="60"/>
        <v>0</v>
      </c>
      <c r="CM126" s="82">
        <f t="shared" si="61"/>
        <v>0</v>
      </c>
      <c r="CN126" s="84"/>
      <c r="CO126" s="60"/>
      <c r="CP126" s="60"/>
      <c r="CQ126" s="60"/>
      <c r="CR126" s="60"/>
      <c r="CS126" s="60"/>
      <c r="CT126" s="60"/>
      <c r="CU126" s="60"/>
      <c r="CV126" s="85"/>
      <c r="CW126" s="86"/>
      <c r="CX126" s="87">
        <f t="shared" si="62"/>
        <v>0</v>
      </c>
      <c r="CY126" s="88">
        <f t="shared" si="63"/>
        <v>0</v>
      </c>
      <c r="CZ126" s="89" t="e">
        <f>SUMIF(Склад!#REF!,E126,Склад!#REF!)</f>
        <v>#REF!</v>
      </c>
    </row>
    <row r="127" spans="1:104" s="79" customFormat="1" ht="75.599999999999994" customHeight="1" thickBot="1" x14ac:dyDescent="0.3">
      <c r="A127" s="60">
        <v>124</v>
      </c>
      <c r="B127" s="199" t="str">
        <f>VLOOKUP(C127,Склад!B:D,3,0)</f>
        <v>Шляпы</v>
      </c>
      <c r="C127" s="37" t="s">
        <v>128</v>
      </c>
      <c r="D127" s="151" t="str">
        <f t="shared" si="64"/>
        <v>259813274</v>
      </c>
      <c r="E127" s="36">
        <v>2598132</v>
      </c>
      <c r="F127" s="36">
        <v>74</v>
      </c>
      <c r="G127" s="154" t="s">
        <v>207</v>
      </c>
      <c r="H127" s="196" t="str">
        <f>IFERROR(VLOOKUP(VALUE(E127),Склад!#REF!,6,0),"-")</f>
        <v>-</v>
      </c>
      <c r="I127" s="61"/>
      <c r="J127" s="62" t="s">
        <v>33</v>
      </c>
      <c r="K127" s="62" t="s">
        <v>33</v>
      </c>
      <c r="L127" s="63" t="s">
        <v>49</v>
      </c>
      <c r="M127" s="64" t="s">
        <v>57</v>
      </c>
      <c r="N127" s="38" t="s">
        <v>354</v>
      </c>
      <c r="O127" s="38" t="s">
        <v>416</v>
      </c>
      <c r="P127" s="65">
        <v>57.3</v>
      </c>
      <c r="Q127" s="69">
        <v>149</v>
      </c>
      <c r="R127" s="66"/>
      <c r="S127" s="67"/>
      <c r="T127" s="68"/>
      <c r="U127" s="70"/>
      <c r="V127" s="71"/>
      <c r="W127" s="72"/>
      <c r="X127" s="73"/>
      <c r="Y127" s="71"/>
      <c r="Z127" s="72"/>
      <c r="AA127" s="74"/>
      <c r="AB127" s="75"/>
      <c r="AC127" s="71"/>
      <c r="AD127" s="72"/>
      <c r="AE127" s="76" t="str">
        <f t="shared" si="38"/>
        <v>-</v>
      </c>
      <c r="AF127" s="76" t="str">
        <f t="shared" si="39"/>
        <v/>
      </c>
      <c r="AG127" s="76" t="str">
        <f t="shared" si="40"/>
        <v>-</v>
      </c>
      <c r="AH127" s="76" t="str">
        <f t="shared" si="41"/>
        <v/>
      </c>
      <c r="AI127" s="76" t="str">
        <f t="shared" si="42"/>
        <v>-</v>
      </c>
      <c r="AJ127" s="76" t="str">
        <f t="shared" si="43"/>
        <v/>
      </c>
      <c r="AK127" s="76" t="str">
        <f t="shared" si="44"/>
        <v>-</v>
      </c>
      <c r="AL127" s="76" t="str">
        <f t="shared" si="45"/>
        <v/>
      </c>
      <c r="AM127" s="76" t="str">
        <f t="shared" si="46"/>
        <v>-</v>
      </c>
      <c r="AN127" s="76" t="str">
        <f t="shared" si="47"/>
        <v/>
      </c>
      <c r="AO127" s="77">
        <f t="shared" si="48"/>
        <v>0</v>
      </c>
      <c r="AP127" s="78" t="str">
        <f t="shared" si="49"/>
        <v/>
      </c>
      <c r="AR127" s="77" t="s">
        <v>27</v>
      </c>
      <c r="AS127" s="76" t="e">
        <f t="shared" si="66"/>
        <v>#VALUE!</v>
      </c>
      <c r="AT127" s="76"/>
      <c r="AU127" s="76" t="e">
        <f t="shared" si="67"/>
        <v>#VALUE!</v>
      </c>
      <c r="AV127" s="76"/>
      <c r="AW127" s="76" t="e">
        <f t="shared" si="68"/>
        <v>#VALUE!</v>
      </c>
      <c r="AX127" s="76"/>
      <c r="AY127" s="76" t="e">
        <f t="shared" si="69"/>
        <v>#VALUE!</v>
      </c>
      <c r="AZ127" s="76"/>
      <c r="BA127" s="76" t="e">
        <f t="shared" si="70"/>
        <v>#VALUE!</v>
      </c>
      <c r="BB127" s="77" t="e">
        <f t="shared" si="54"/>
        <v>#VALUE!</v>
      </c>
      <c r="BC127" s="78" t="e">
        <f t="shared" si="55"/>
        <v>#VALUE!</v>
      </c>
      <c r="BD127" s="77" t="s">
        <v>27</v>
      </c>
      <c r="BE127" s="76">
        <v>0</v>
      </c>
      <c r="BF127" s="76" t="s">
        <v>27</v>
      </c>
      <c r="BG127" s="76">
        <v>0</v>
      </c>
      <c r="BH127" s="76" t="s">
        <v>27</v>
      </c>
      <c r="BI127" s="76">
        <v>0</v>
      </c>
      <c r="BJ127" s="76" t="s">
        <v>27</v>
      </c>
      <c r="BK127" s="76">
        <v>0</v>
      </c>
      <c r="BL127" s="76" t="s">
        <v>27</v>
      </c>
      <c r="BM127" s="76">
        <v>0</v>
      </c>
      <c r="BN127" s="80">
        <f t="shared" si="56"/>
        <v>0</v>
      </c>
      <c r="BO127" s="81">
        <f t="shared" si="57"/>
        <v>0</v>
      </c>
      <c r="BP127" s="77" t="s">
        <v>27</v>
      </c>
      <c r="BQ127" s="76">
        <v>0</v>
      </c>
      <c r="BR127" s="76" t="s">
        <v>27</v>
      </c>
      <c r="BS127" s="76">
        <v>0</v>
      </c>
      <c r="BT127" s="76" t="s">
        <v>27</v>
      </c>
      <c r="BU127" s="76">
        <v>0</v>
      </c>
      <c r="BV127" s="76" t="s">
        <v>27</v>
      </c>
      <c r="BW127" s="76">
        <v>0</v>
      </c>
      <c r="BX127" s="76" t="s">
        <v>27</v>
      </c>
      <c r="BY127" s="76">
        <v>0</v>
      </c>
      <c r="BZ127" s="80">
        <f t="shared" si="58"/>
        <v>0</v>
      </c>
      <c r="CA127" s="82">
        <f t="shared" si="59"/>
        <v>0</v>
      </c>
      <c r="CB127" s="77" t="s">
        <v>27</v>
      </c>
      <c r="CC127" s="76">
        <v>0</v>
      </c>
      <c r="CD127" s="76" t="s">
        <v>27</v>
      </c>
      <c r="CE127" s="76">
        <v>0</v>
      </c>
      <c r="CF127" s="76" t="s">
        <v>27</v>
      </c>
      <c r="CG127" s="76">
        <v>0</v>
      </c>
      <c r="CH127" s="76" t="s">
        <v>27</v>
      </c>
      <c r="CI127" s="76">
        <v>0</v>
      </c>
      <c r="CJ127" s="76" t="s">
        <v>27</v>
      </c>
      <c r="CK127" s="76">
        <v>0</v>
      </c>
      <c r="CL127" s="83">
        <f t="shared" si="60"/>
        <v>0</v>
      </c>
      <c r="CM127" s="82">
        <f t="shared" si="61"/>
        <v>0</v>
      </c>
      <c r="CN127" s="84"/>
      <c r="CO127" s="60"/>
      <c r="CP127" s="60"/>
      <c r="CQ127" s="60"/>
      <c r="CR127" s="60"/>
      <c r="CS127" s="60"/>
      <c r="CT127" s="60"/>
      <c r="CU127" s="60"/>
      <c r="CV127" s="85"/>
      <c r="CW127" s="86"/>
      <c r="CX127" s="87">
        <f t="shared" si="62"/>
        <v>0</v>
      </c>
      <c r="CY127" s="88">
        <f t="shared" si="63"/>
        <v>0</v>
      </c>
      <c r="CZ127" s="89" t="e">
        <f>SUMIF(Склад!#REF!,E127,Склад!#REF!)</f>
        <v>#REF!</v>
      </c>
    </row>
    <row r="128" spans="1:104" s="79" customFormat="1" ht="73.900000000000006" customHeight="1" thickBot="1" x14ac:dyDescent="0.3">
      <c r="A128" s="60">
        <v>125</v>
      </c>
      <c r="B128" s="199" t="e">
        <f>VLOOKUP(C128,Склад!B:D,3,0)</f>
        <v>#N/A</v>
      </c>
      <c r="C128" s="60" t="s">
        <v>129</v>
      </c>
      <c r="D128" s="151" t="str">
        <f t="shared" si="64"/>
        <v>31981031</v>
      </c>
      <c r="E128" s="36">
        <v>3198103</v>
      </c>
      <c r="F128" s="36">
        <v>1</v>
      </c>
      <c r="G128" s="154" t="s">
        <v>207</v>
      </c>
      <c r="H128" s="196" t="str">
        <f>IFERROR(VLOOKUP(VALUE(E128),Склад!#REF!,6,0),"-")</f>
        <v>-</v>
      </c>
      <c r="I128" s="61"/>
      <c r="J128" s="62" t="s">
        <v>33</v>
      </c>
      <c r="K128" s="62" t="s">
        <v>33</v>
      </c>
      <c r="L128" s="63" t="s">
        <v>49</v>
      </c>
      <c r="M128" s="64" t="s">
        <v>57</v>
      </c>
      <c r="N128" s="38" t="s">
        <v>354</v>
      </c>
      <c r="O128" s="38" t="s">
        <v>416</v>
      </c>
      <c r="P128" s="65">
        <v>57.3</v>
      </c>
      <c r="Q128" s="69">
        <v>149</v>
      </c>
      <c r="R128" s="66"/>
      <c r="S128" s="67"/>
      <c r="T128" s="68"/>
      <c r="U128" s="70"/>
      <c r="V128" s="71"/>
      <c r="W128" s="72"/>
      <c r="X128" s="73"/>
      <c r="Y128" s="71"/>
      <c r="Z128" s="72"/>
      <c r="AA128" s="74"/>
      <c r="AB128" s="75"/>
      <c r="AC128" s="71"/>
      <c r="AD128" s="72"/>
      <c r="AE128" s="76" t="str">
        <f t="shared" si="38"/>
        <v>-</v>
      </c>
      <c r="AF128" s="76" t="str">
        <f t="shared" si="39"/>
        <v/>
      </c>
      <c r="AG128" s="76" t="str">
        <f t="shared" si="40"/>
        <v>-</v>
      </c>
      <c r="AH128" s="76" t="str">
        <f t="shared" si="41"/>
        <v/>
      </c>
      <c r="AI128" s="76" t="str">
        <f t="shared" si="42"/>
        <v>-</v>
      </c>
      <c r="AJ128" s="76" t="str">
        <f t="shared" si="43"/>
        <v/>
      </c>
      <c r="AK128" s="76" t="str">
        <f t="shared" si="44"/>
        <v>-</v>
      </c>
      <c r="AL128" s="76" t="str">
        <f t="shared" si="45"/>
        <v/>
      </c>
      <c r="AM128" s="76" t="str">
        <f t="shared" si="46"/>
        <v>-</v>
      </c>
      <c r="AN128" s="76" t="str">
        <f t="shared" si="47"/>
        <v/>
      </c>
      <c r="AO128" s="77">
        <f t="shared" si="48"/>
        <v>0</v>
      </c>
      <c r="AP128" s="78" t="str">
        <f t="shared" si="49"/>
        <v/>
      </c>
      <c r="AR128" s="77" t="s">
        <v>27</v>
      </c>
      <c r="AS128" s="76" t="e">
        <f t="shared" si="66"/>
        <v>#VALUE!</v>
      </c>
      <c r="AT128" s="76"/>
      <c r="AU128" s="76" t="e">
        <f t="shared" si="67"/>
        <v>#VALUE!</v>
      </c>
      <c r="AV128" s="76"/>
      <c r="AW128" s="76" t="e">
        <f t="shared" si="68"/>
        <v>#VALUE!</v>
      </c>
      <c r="AX128" s="76"/>
      <c r="AY128" s="76" t="e">
        <f t="shared" si="69"/>
        <v>#VALUE!</v>
      </c>
      <c r="AZ128" s="76"/>
      <c r="BA128" s="76" t="e">
        <f t="shared" si="70"/>
        <v>#VALUE!</v>
      </c>
      <c r="BB128" s="77" t="e">
        <f t="shared" si="54"/>
        <v>#VALUE!</v>
      </c>
      <c r="BC128" s="78" t="e">
        <f t="shared" si="55"/>
        <v>#VALUE!</v>
      </c>
      <c r="BD128" s="77" t="s">
        <v>27</v>
      </c>
      <c r="BE128" s="76">
        <v>0</v>
      </c>
      <c r="BF128" s="76" t="s">
        <v>27</v>
      </c>
      <c r="BG128" s="76">
        <v>1</v>
      </c>
      <c r="BH128" s="76" t="s">
        <v>27</v>
      </c>
      <c r="BI128" s="76">
        <v>2</v>
      </c>
      <c r="BJ128" s="76" t="s">
        <v>27</v>
      </c>
      <c r="BK128" s="76">
        <v>1</v>
      </c>
      <c r="BL128" s="76" t="s">
        <v>27</v>
      </c>
      <c r="BM128" s="76">
        <v>1</v>
      </c>
      <c r="BN128" s="80">
        <f t="shared" si="56"/>
        <v>5</v>
      </c>
      <c r="BO128" s="81">
        <f t="shared" si="57"/>
        <v>0</v>
      </c>
      <c r="BP128" s="77" t="s">
        <v>27</v>
      </c>
      <c r="BQ128" s="76">
        <v>0</v>
      </c>
      <c r="BR128" s="76" t="s">
        <v>27</v>
      </c>
      <c r="BS128" s="76">
        <v>1</v>
      </c>
      <c r="BT128" s="76" t="s">
        <v>27</v>
      </c>
      <c r="BU128" s="76">
        <v>1</v>
      </c>
      <c r="BV128" s="76" t="s">
        <v>27</v>
      </c>
      <c r="BW128" s="76">
        <v>1</v>
      </c>
      <c r="BX128" s="76" t="s">
        <v>27</v>
      </c>
      <c r="BY128" s="76">
        <v>0</v>
      </c>
      <c r="BZ128" s="80">
        <f t="shared" si="58"/>
        <v>3</v>
      </c>
      <c r="CA128" s="82">
        <f t="shared" si="59"/>
        <v>0</v>
      </c>
      <c r="CB128" s="77" t="s">
        <v>27</v>
      </c>
      <c r="CC128" s="76">
        <v>0</v>
      </c>
      <c r="CD128" s="76" t="s">
        <v>27</v>
      </c>
      <c r="CE128" s="76">
        <v>0</v>
      </c>
      <c r="CF128" s="76" t="s">
        <v>27</v>
      </c>
      <c r="CG128" s="76">
        <v>0</v>
      </c>
      <c r="CH128" s="76" t="s">
        <v>27</v>
      </c>
      <c r="CI128" s="76">
        <v>0</v>
      </c>
      <c r="CJ128" s="76" t="s">
        <v>27</v>
      </c>
      <c r="CK128" s="76">
        <v>0</v>
      </c>
      <c r="CL128" s="83">
        <f t="shared" si="60"/>
        <v>0</v>
      </c>
      <c r="CM128" s="82">
        <f t="shared" si="61"/>
        <v>0</v>
      </c>
      <c r="CN128" s="84"/>
      <c r="CO128" s="60"/>
      <c r="CP128" s="60"/>
      <c r="CQ128" s="60"/>
      <c r="CR128" s="60"/>
      <c r="CS128" s="60"/>
      <c r="CT128" s="60"/>
      <c r="CU128" s="60"/>
      <c r="CV128" s="85"/>
      <c r="CW128" s="86"/>
      <c r="CX128" s="87">
        <f t="shared" si="62"/>
        <v>0</v>
      </c>
      <c r="CY128" s="88">
        <f t="shared" si="63"/>
        <v>0</v>
      </c>
      <c r="CZ128" s="89" t="e">
        <f>SUMIF(Склад!#REF!,E128,Склад!#REF!)</f>
        <v>#REF!</v>
      </c>
    </row>
    <row r="129" spans="1:104" s="79" customFormat="1" ht="65.099999999999994" customHeight="1" thickBot="1" x14ac:dyDescent="0.3">
      <c r="A129" s="60">
        <v>126</v>
      </c>
      <c r="B129" s="199" t="e">
        <f>VLOOKUP(C129,Склад!B:D,3,0)</f>
        <v>#N/A</v>
      </c>
      <c r="C129" s="60" t="s">
        <v>129</v>
      </c>
      <c r="D129" s="151" t="str">
        <f t="shared" si="64"/>
        <v>319810374</v>
      </c>
      <c r="E129" s="36">
        <v>3198103</v>
      </c>
      <c r="F129" s="36">
        <v>74</v>
      </c>
      <c r="G129" s="154" t="s">
        <v>207</v>
      </c>
      <c r="H129" s="196" t="str">
        <f>IFERROR(VLOOKUP(VALUE(E129),Склад!#REF!,6,0),"-")</f>
        <v>-</v>
      </c>
      <c r="I129" s="61"/>
      <c r="J129" s="62" t="s">
        <v>33</v>
      </c>
      <c r="K129" s="62" t="s">
        <v>33</v>
      </c>
      <c r="L129" s="63" t="s">
        <v>49</v>
      </c>
      <c r="M129" s="64" t="s">
        <v>57</v>
      </c>
      <c r="N129" s="38" t="s">
        <v>354</v>
      </c>
      <c r="O129" s="38" t="s">
        <v>416</v>
      </c>
      <c r="P129" s="65">
        <v>57.3</v>
      </c>
      <c r="Q129" s="69">
        <v>149</v>
      </c>
      <c r="R129" s="66"/>
      <c r="S129" s="67"/>
      <c r="T129" s="68"/>
      <c r="U129" s="70"/>
      <c r="V129" s="71"/>
      <c r="W129" s="72"/>
      <c r="X129" s="73"/>
      <c r="Y129" s="71"/>
      <c r="Z129" s="72"/>
      <c r="AA129" s="74"/>
      <c r="AB129" s="75"/>
      <c r="AC129" s="71"/>
      <c r="AD129" s="72"/>
      <c r="AE129" s="76" t="str">
        <f t="shared" si="38"/>
        <v>-</v>
      </c>
      <c r="AF129" s="76" t="str">
        <f t="shared" si="39"/>
        <v/>
      </c>
      <c r="AG129" s="76" t="str">
        <f t="shared" si="40"/>
        <v>-</v>
      </c>
      <c r="AH129" s="76" t="str">
        <f t="shared" si="41"/>
        <v/>
      </c>
      <c r="AI129" s="76" t="str">
        <f t="shared" si="42"/>
        <v>-</v>
      </c>
      <c r="AJ129" s="76" t="str">
        <f t="shared" si="43"/>
        <v/>
      </c>
      <c r="AK129" s="76" t="str">
        <f t="shared" si="44"/>
        <v>-</v>
      </c>
      <c r="AL129" s="76" t="str">
        <f t="shared" si="45"/>
        <v/>
      </c>
      <c r="AM129" s="76" t="str">
        <f t="shared" si="46"/>
        <v>-</v>
      </c>
      <c r="AN129" s="76" t="str">
        <f t="shared" si="47"/>
        <v/>
      </c>
      <c r="AO129" s="77">
        <f t="shared" si="48"/>
        <v>0</v>
      </c>
      <c r="AP129" s="78" t="str">
        <f t="shared" si="49"/>
        <v/>
      </c>
      <c r="AR129" s="77" t="s">
        <v>27</v>
      </c>
      <c r="AS129" s="76" t="e">
        <f t="shared" si="66"/>
        <v>#VALUE!</v>
      </c>
      <c r="AT129" s="76"/>
      <c r="AU129" s="76" t="e">
        <f t="shared" si="67"/>
        <v>#VALUE!</v>
      </c>
      <c r="AV129" s="76"/>
      <c r="AW129" s="76" t="e">
        <f t="shared" si="68"/>
        <v>#VALUE!</v>
      </c>
      <c r="AX129" s="76"/>
      <c r="AY129" s="76" t="e">
        <f t="shared" si="69"/>
        <v>#VALUE!</v>
      </c>
      <c r="AZ129" s="76"/>
      <c r="BA129" s="76" t="e">
        <f t="shared" si="70"/>
        <v>#VALUE!</v>
      </c>
      <c r="BB129" s="77" t="e">
        <f t="shared" si="54"/>
        <v>#VALUE!</v>
      </c>
      <c r="BC129" s="78" t="e">
        <f t="shared" si="55"/>
        <v>#VALUE!</v>
      </c>
      <c r="BD129" s="77" t="s">
        <v>27</v>
      </c>
      <c r="BE129" s="76">
        <v>0</v>
      </c>
      <c r="BF129" s="76" t="s">
        <v>27</v>
      </c>
      <c r="BG129" s="76">
        <v>1</v>
      </c>
      <c r="BH129" s="76" t="s">
        <v>27</v>
      </c>
      <c r="BI129" s="76">
        <v>2</v>
      </c>
      <c r="BJ129" s="76" t="s">
        <v>27</v>
      </c>
      <c r="BK129" s="76">
        <v>1</v>
      </c>
      <c r="BL129" s="76" t="s">
        <v>27</v>
      </c>
      <c r="BM129" s="76">
        <v>1</v>
      </c>
      <c r="BN129" s="80">
        <f t="shared" si="56"/>
        <v>5</v>
      </c>
      <c r="BO129" s="81">
        <f t="shared" si="57"/>
        <v>0</v>
      </c>
      <c r="BP129" s="77" t="s">
        <v>27</v>
      </c>
      <c r="BQ129" s="76">
        <v>0</v>
      </c>
      <c r="BR129" s="76" t="s">
        <v>27</v>
      </c>
      <c r="BS129" s="76">
        <v>1</v>
      </c>
      <c r="BT129" s="76" t="s">
        <v>27</v>
      </c>
      <c r="BU129" s="76">
        <v>1</v>
      </c>
      <c r="BV129" s="76" t="s">
        <v>27</v>
      </c>
      <c r="BW129" s="76">
        <v>1</v>
      </c>
      <c r="BX129" s="76" t="s">
        <v>27</v>
      </c>
      <c r="BY129" s="76">
        <v>0</v>
      </c>
      <c r="BZ129" s="80">
        <f t="shared" si="58"/>
        <v>3</v>
      </c>
      <c r="CA129" s="82">
        <f t="shared" si="59"/>
        <v>0</v>
      </c>
      <c r="CB129" s="77" t="s">
        <v>27</v>
      </c>
      <c r="CC129" s="76">
        <v>0</v>
      </c>
      <c r="CD129" s="76" t="s">
        <v>27</v>
      </c>
      <c r="CE129" s="76">
        <v>0</v>
      </c>
      <c r="CF129" s="76" t="s">
        <v>27</v>
      </c>
      <c r="CG129" s="76">
        <v>0</v>
      </c>
      <c r="CH129" s="76" t="s">
        <v>27</v>
      </c>
      <c r="CI129" s="76">
        <v>0</v>
      </c>
      <c r="CJ129" s="76" t="s">
        <v>27</v>
      </c>
      <c r="CK129" s="76">
        <v>0</v>
      </c>
      <c r="CL129" s="83">
        <f t="shared" si="60"/>
        <v>0</v>
      </c>
      <c r="CM129" s="82">
        <f t="shared" si="61"/>
        <v>0</v>
      </c>
      <c r="CN129" s="84"/>
      <c r="CO129" s="60"/>
      <c r="CP129" s="60"/>
      <c r="CQ129" s="60"/>
      <c r="CR129" s="60"/>
      <c r="CS129" s="60"/>
      <c r="CT129" s="60"/>
      <c r="CU129" s="60"/>
      <c r="CV129" s="85"/>
      <c r="CW129" s="86"/>
      <c r="CX129" s="87">
        <f t="shared" si="62"/>
        <v>0</v>
      </c>
      <c r="CY129" s="88">
        <f t="shared" si="63"/>
        <v>0</v>
      </c>
      <c r="CZ129" s="89" t="e">
        <f>SUMIF(Склад!#REF!,E129,Склад!#REF!)</f>
        <v>#REF!</v>
      </c>
    </row>
    <row r="130" spans="1:104" s="79" customFormat="1" ht="66.95" customHeight="1" thickBot="1" x14ac:dyDescent="0.3">
      <c r="A130" s="60">
        <v>127</v>
      </c>
      <c r="B130" s="199" t="e">
        <f>VLOOKUP(C130,Склад!B:D,3,0)</f>
        <v>#N/A</v>
      </c>
      <c r="C130" s="60" t="s">
        <v>130</v>
      </c>
      <c r="D130" s="151" t="str">
        <f t="shared" si="64"/>
        <v>35981181</v>
      </c>
      <c r="E130" s="36">
        <v>3598118</v>
      </c>
      <c r="F130" s="36">
        <v>1</v>
      </c>
      <c r="G130" s="154" t="s">
        <v>207</v>
      </c>
      <c r="H130" s="196" t="str">
        <f>IFERROR(VLOOKUP(VALUE(E130),Склад!#REF!,6,0),"-")</f>
        <v>-</v>
      </c>
      <c r="I130" s="61"/>
      <c r="J130" s="62" t="s">
        <v>33</v>
      </c>
      <c r="K130" s="62" t="s">
        <v>33</v>
      </c>
      <c r="L130" s="63" t="s">
        <v>49</v>
      </c>
      <c r="M130" s="64" t="s">
        <v>57</v>
      </c>
      <c r="N130" s="38" t="s">
        <v>354</v>
      </c>
      <c r="O130" s="38" t="s">
        <v>416</v>
      </c>
      <c r="P130" s="65">
        <v>57.3</v>
      </c>
      <c r="Q130" s="69">
        <v>149</v>
      </c>
      <c r="R130" s="66"/>
      <c r="S130" s="67"/>
      <c r="T130" s="68"/>
      <c r="U130" s="70"/>
      <c r="V130" s="71"/>
      <c r="W130" s="72"/>
      <c r="X130" s="73"/>
      <c r="Y130" s="71"/>
      <c r="Z130" s="72"/>
      <c r="AA130" s="74"/>
      <c r="AB130" s="75"/>
      <c r="AC130" s="71"/>
      <c r="AD130" s="72"/>
      <c r="AE130" s="76" t="str">
        <f t="shared" si="38"/>
        <v>-</v>
      </c>
      <c r="AF130" s="76" t="str">
        <f t="shared" si="39"/>
        <v/>
      </c>
      <c r="AG130" s="76" t="str">
        <f t="shared" si="40"/>
        <v>-</v>
      </c>
      <c r="AH130" s="76" t="str">
        <f t="shared" si="41"/>
        <v/>
      </c>
      <c r="AI130" s="76" t="str">
        <f t="shared" si="42"/>
        <v>-</v>
      </c>
      <c r="AJ130" s="76" t="str">
        <f t="shared" si="43"/>
        <v/>
      </c>
      <c r="AK130" s="76" t="str">
        <f t="shared" si="44"/>
        <v>-</v>
      </c>
      <c r="AL130" s="76" t="str">
        <f t="shared" si="45"/>
        <v/>
      </c>
      <c r="AM130" s="76" t="str">
        <f t="shared" si="46"/>
        <v>-</v>
      </c>
      <c r="AN130" s="76" t="str">
        <f t="shared" si="47"/>
        <v/>
      </c>
      <c r="AO130" s="77">
        <f t="shared" si="48"/>
        <v>0</v>
      </c>
      <c r="AP130" s="78" t="str">
        <f t="shared" si="49"/>
        <v/>
      </c>
      <c r="AR130" s="77" t="s">
        <v>27</v>
      </c>
      <c r="AS130" s="76" t="e">
        <f t="shared" si="66"/>
        <v>#VALUE!</v>
      </c>
      <c r="AT130" s="76"/>
      <c r="AU130" s="76" t="e">
        <f t="shared" si="67"/>
        <v>#VALUE!</v>
      </c>
      <c r="AV130" s="76"/>
      <c r="AW130" s="76" t="e">
        <f t="shared" si="68"/>
        <v>#VALUE!</v>
      </c>
      <c r="AX130" s="76"/>
      <c r="AY130" s="76" t="e">
        <f t="shared" si="69"/>
        <v>#VALUE!</v>
      </c>
      <c r="AZ130" s="76"/>
      <c r="BA130" s="76" t="e">
        <f t="shared" si="70"/>
        <v>#VALUE!</v>
      </c>
      <c r="BB130" s="77" t="e">
        <f t="shared" si="54"/>
        <v>#VALUE!</v>
      </c>
      <c r="BC130" s="78" t="e">
        <f t="shared" si="55"/>
        <v>#VALUE!</v>
      </c>
      <c r="BD130" s="77" t="s">
        <v>27</v>
      </c>
      <c r="BE130" s="76">
        <v>0</v>
      </c>
      <c r="BF130" s="76" t="s">
        <v>27</v>
      </c>
      <c r="BG130" s="76">
        <v>1</v>
      </c>
      <c r="BH130" s="76" t="s">
        <v>27</v>
      </c>
      <c r="BI130" s="76">
        <v>2</v>
      </c>
      <c r="BJ130" s="76" t="s">
        <v>27</v>
      </c>
      <c r="BK130" s="76">
        <v>1</v>
      </c>
      <c r="BL130" s="76" t="s">
        <v>27</v>
      </c>
      <c r="BM130" s="76">
        <v>1</v>
      </c>
      <c r="BN130" s="80">
        <f t="shared" si="56"/>
        <v>5</v>
      </c>
      <c r="BO130" s="81">
        <f t="shared" si="57"/>
        <v>0</v>
      </c>
      <c r="BP130" s="77" t="s">
        <v>27</v>
      </c>
      <c r="BQ130" s="76">
        <v>0</v>
      </c>
      <c r="BR130" s="76" t="s">
        <v>27</v>
      </c>
      <c r="BS130" s="76">
        <v>1</v>
      </c>
      <c r="BT130" s="76" t="s">
        <v>27</v>
      </c>
      <c r="BU130" s="76">
        <v>1</v>
      </c>
      <c r="BV130" s="76" t="s">
        <v>27</v>
      </c>
      <c r="BW130" s="76">
        <v>1</v>
      </c>
      <c r="BX130" s="76" t="s">
        <v>27</v>
      </c>
      <c r="BY130" s="76">
        <v>0</v>
      </c>
      <c r="BZ130" s="80">
        <f t="shared" si="58"/>
        <v>3</v>
      </c>
      <c r="CA130" s="82">
        <f t="shared" si="59"/>
        <v>0</v>
      </c>
      <c r="CB130" s="77" t="s">
        <v>27</v>
      </c>
      <c r="CC130" s="76">
        <v>0</v>
      </c>
      <c r="CD130" s="76" t="s">
        <v>27</v>
      </c>
      <c r="CE130" s="76">
        <v>0</v>
      </c>
      <c r="CF130" s="76" t="s">
        <v>27</v>
      </c>
      <c r="CG130" s="76">
        <v>0</v>
      </c>
      <c r="CH130" s="76" t="s">
        <v>27</v>
      </c>
      <c r="CI130" s="76">
        <v>0</v>
      </c>
      <c r="CJ130" s="76" t="s">
        <v>27</v>
      </c>
      <c r="CK130" s="76">
        <v>0</v>
      </c>
      <c r="CL130" s="83">
        <f t="shared" si="60"/>
        <v>0</v>
      </c>
      <c r="CM130" s="82">
        <f t="shared" si="61"/>
        <v>0</v>
      </c>
      <c r="CN130" s="84"/>
      <c r="CO130" s="60"/>
      <c r="CP130" s="60"/>
      <c r="CQ130" s="60">
        <v>4</v>
      </c>
      <c r="CR130" s="60"/>
      <c r="CS130" s="60">
        <v>6</v>
      </c>
      <c r="CT130" s="60"/>
      <c r="CU130" s="60">
        <v>4</v>
      </c>
      <c r="CV130" s="85"/>
      <c r="CW130" s="86">
        <v>2</v>
      </c>
      <c r="CX130" s="87">
        <f t="shared" si="62"/>
        <v>16</v>
      </c>
      <c r="CY130" s="88">
        <f t="shared" si="63"/>
        <v>0</v>
      </c>
      <c r="CZ130" s="89" t="e">
        <f>SUMIF(Склад!#REF!,E130,Склад!#REF!)</f>
        <v>#REF!</v>
      </c>
    </row>
    <row r="131" spans="1:104" s="79" customFormat="1" ht="79.150000000000006" customHeight="1" thickBot="1" x14ac:dyDescent="0.3">
      <c r="A131" s="60">
        <v>128</v>
      </c>
      <c r="B131" s="199" t="e">
        <f>VLOOKUP(C131,Склад!B:D,3,0)</f>
        <v>#N/A</v>
      </c>
      <c r="C131" s="60" t="s">
        <v>130</v>
      </c>
      <c r="D131" s="151" t="str">
        <f t="shared" si="64"/>
        <v>359811874</v>
      </c>
      <c r="E131" s="36">
        <v>3598118</v>
      </c>
      <c r="F131" s="36">
        <v>74</v>
      </c>
      <c r="G131" s="154" t="s">
        <v>207</v>
      </c>
      <c r="H131" s="196" t="str">
        <f>IFERROR(VLOOKUP(VALUE(E131),Склад!#REF!,6,0),"-")</f>
        <v>-</v>
      </c>
      <c r="I131" s="61"/>
      <c r="J131" s="62" t="s">
        <v>33</v>
      </c>
      <c r="K131" s="62" t="s">
        <v>33</v>
      </c>
      <c r="L131" s="63" t="s">
        <v>49</v>
      </c>
      <c r="M131" s="64" t="s">
        <v>57</v>
      </c>
      <c r="N131" s="38" t="s">
        <v>354</v>
      </c>
      <c r="O131" s="38" t="s">
        <v>416</v>
      </c>
      <c r="P131" s="65">
        <v>57.3</v>
      </c>
      <c r="Q131" s="69">
        <v>149</v>
      </c>
      <c r="R131" s="66"/>
      <c r="S131" s="67"/>
      <c r="T131" s="68"/>
      <c r="U131" s="70"/>
      <c r="V131" s="71"/>
      <c r="W131" s="72"/>
      <c r="X131" s="73"/>
      <c r="Y131" s="71"/>
      <c r="Z131" s="72"/>
      <c r="AA131" s="74"/>
      <c r="AB131" s="75"/>
      <c r="AC131" s="71"/>
      <c r="AD131" s="72"/>
      <c r="AE131" s="76" t="str">
        <f t="shared" ref="AE131:AE194" si="71">IF(IFERROR(FIND($AE$3,$G131),FALSE),"","-")</f>
        <v>-</v>
      </c>
      <c r="AF131" s="76" t="str">
        <f t="shared" ref="AF131:AF194" si="72">IF(IFERROR(FIND($AF$3,$G131),FALSE),"","-")</f>
        <v/>
      </c>
      <c r="AG131" s="76" t="str">
        <f t="shared" ref="AG131:AG194" si="73">IF(IFERROR(FIND($AG$3,$G131),FALSE),"","-")</f>
        <v>-</v>
      </c>
      <c r="AH131" s="76" t="str">
        <f t="shared" ref="AH131:AH194" si="74">IF(IFERROR(FIND($AH$3,$G131),FALSE),"","-")</f>
        <v/>
      </c>
      <c r="AI131" s="76" t="str">
        <f t="shared" ref="AI131:AI194" si="75">IF(IFERROR(FIND($AI$3,$G131),FALSE),"","-")</f>
        <v>-</v>
      </c>
      <c r="AJ131" s="76" t="str">
        <f t="shared" ref="AJ131:AJ194" si="76">IF(IFERROR(FIND($AJ$3,$G131),FALSE),"","-")</f>
        <v/>
      </c>
      <c r="AK131" s="76" t="str">
        <f t="shared" ref="AK131:AK194" si="77">IF(IFERROR(FIND($AK$3,$G131),FALSE),"","-")</f>
        <v>-</v>
      </c>
      <c r="AL131" s="76" t="str">
        <f t="shared" ref="AL131:AL194" si="78">IF(IFERROR(FIND($AL$3,$G131),FALSE),"","-")</f>
        <v/>
      </c>
      <c r="AM131" s="76" t="str">
        <f t="shared" ref="AM131:AM194" si="79">IF(IFERROR(FIND($AM$3,$G131),FALSE),"","-")</f>
        <v>-</v>
      </c>
      <c r="AN131" s="76" t="str">
        <f t="shared" ref="AN131:AN194" si="80">IF(IFERROR(FIND($AN$3,$G131),FALSE),"","-")</f>
        <v/>
      </c>
      <c r="AO131" s="77">
        <f t="shared" si="48"/>
        <v>0</v>
      </c>
      <c r="AP131" s="78" t="str">
        <f t="shared" si="49"/>
        <v/>
      </c>
      <c r="AR131" s="77" t="s">
        <v>27</v>
      </c>
      <c r="AS131" s="76" t="e">
        <f t="shared" si="66"/>
        <v>#VALUE!</v>
      </c>
      <c r="AT131" s="76"/>
      <c r="AU131" s="76" t="e">
        <f t="shared" si="67"/>
        <v>#VALUE!</v>
      </c>
      <c r="AV131" s="76"/>
      <c r="AW131" s="76" t="e">
        <f t="shared" si="68"/>
        <v>#VALUE!</v>
      </c>
      <c r="AX131" s="76"/>
      <c r="AY131" s="76" t="e">
        <f t="shared" si="69"/>
        <v>#VALUE!</v>
      </c>
      <c r="AZ131" s="76"/>
      <c r="BA131" s="76" t="e">
        <f t="shared" si="70"/>
        <v>#VALUE!</v>
      </c>
      <c r="BB131" s="77" t="e">
        <f t="shared" si="54"/>
        <v>#VALUE!</v>
      </c>
      <c r="BC131" s="78" t="e">
        <f t="shared" si="55"/>
        <v>#VALUE!</v>
      </c>
      <c r="BD131" s="77" t="s">
        <v>27</v>
      </c>
      <c r="BE131" s="76">
        <v>0</v>
      </c>
      <c r="BF131" s="76"/>
      <c r="BG131" s="76">
        <v>0</v>
      </c>
      <c r="BH131" s="76"/>
      <c r="BI131" s="76">
        <v>0</v>
      </c>
      <c r="BJ131" s="76"/>
      <c r="BK131" s="76">
        <v>0</v>
      </c>
      <c r="BL131" s="76"/>
      <c r="BM131" s="76">
        <v>0</v>
      </c>
      <c r="BN131" s="80">
        <f t="shared" si="56"/>
        <v>0</v>
      </c>
      <c r="BO131" s="81">
        <f t="shared" si="57"/>
        <v>0</v>
      </c>
      <c r="BP131" s="77" t="s">
        <v>27</v>
      </c>
      <c r="BQ131" s="76">
        <v>0</v>
      </c>
      <c r="BR131" s="76"/>
      <c r="BS131" s="76">
        <v>0</v>
      </c>
      <c r="BT131" s="76"/>
      <c r="BU131" s="76">
        <v>0</v>
      </c>
      <c r="BV131" s="76"/>
      <c r="BW131" s="76">
        <v>0</v>
      </c>
      <c r="BX131" s="76"/>
      <c r="BY131" s="76">
        <v>0</v>
      </c>
      <c r="BZ131" s="80">
        <f t="shared" si="58"/>
        <v>0</v>
      </c>
      <c r="CA131" s="82">
        <f t="shared" si="59"/>
        <v>0</v>
      </c>
      <c r="CB131" s="77" t="s">
        <v>27</v>
      </c>
      <c r="CC131" s="76">
        <v>0</v>
      </c>
      <c r="CD131" s="76"/>
      <c r="CE131" s="76">
        <v>0</v>
      </c>
      <c r="CF131" s="76"/>
      <c r="CG131" s="76">
        <v>0</v>
      </c>
      <c r="CH131" s="76"/>
      <c r="CI131" s="76">
        <v>0</v>
      </c>
      <c r="CJ131" s="76"/>
      <c r="CK131" s="76">
        <v>0</v>
      </c>
      <c r="CL131" s="83">
        <f t="shared" si="60"/>
        <v>0</v>
      </c>
      <c r="CM131" s="82">
        <f t="shared" si="61"/>
        <v>0</v>
      </c>
      <c r="CN131" s="84"/>
      <c r="CO131" s="60"/>
      <c r="CP131" s="60"/>
      <c r="CQ131" s="60"/>
      <c r="CR131" s="60"/>
      <c r="CS131" s="60"/>
      <c r="CT131" s="60"/>
      <c r="CU131" s="60"/>
      <c r="CV131" s="85"/>
      <c r="CW131" s="86"/>
      <c r="CX131" s="87">
        <f t="shared" si="62"/>
        <v>0</v>
      </c>
      <c r="CY131" s="88">
        <f t="shared" si="63"/>
        <v>0</v>
      </c>
      <c r="CZ131" s="89" t="e">
        <f>SUMIF(Склад!#REF!,E131,Склад!#REF!)</f>
        <v>#REF!</v>
      </c>
    </row>
    <row r="132" spans="1:104" s="79" customFormat="1" ht="72.2" customHeight="1" thickBot="1" x14ac:dyDescent="0.3">
      <c r="A132" s="60">
        <v>129</v>
      </c>
      <c r="B132" s="199" t="str">
        <f>VLOOKUP(C132,Склад!B:D,3,0)</f>
        <v>Шляпы</v>
      </c>
      <c r="C132" s="37" t="s">
        <v>31</v>
      </c>
      <c r="D132" s="151" t="str">
        <f t="shared" si="64"/>
        <v>13481031</v>
      </c>
      <c r="E132" s="36">
        <v>1348103</v>
      </c>
      <c r="F132" s="36">
        <v>1</v>
      </c>
      <c r="G132" s="154" t="s">
        <v>207</v>
      </c>
      <c r="H132" s="196" t="str">
        <f>IFERROR(VLOOKUP(VALUE(E132),Склад!#REF!,6,0),"-")</f>
        <v>-</v>
      </c>
      <c r="I132" s="61"/>
      <c r="J132" s="62" t="s">
        <v>33</v>
      </c>
      <c r="K132" s="62" t="s">
        <v>33</v>
      </c>
      <c r="L132" s="63" t="s">
        <v>49</v>
      </c>
      <c r="M132" s="64" t="s">
        <v>57</v>
      </c>
      <c r="N132" s="38" t="s">
        <v>354</v>
      </c>
      <c r="O132" s="38" t="s">
        <v>416</v>
      </c>
      <c r="P132" s="65">
        <v>53.5</v>
      </c>
      <c r="Q132" s="69">
        <v>139</v>
      </c>
      <c r="R132" s="66"/>
      <c r="S132" s="67"/>
      <c r="T132" s="68"/>
      <c r="U132" s="70"/>
      <c r="V132" s="71"/>
      <c r="W132" s="72"/>
      <c r="X132" s="73"/>
      <c r="Y132" s="71"/>
      <c r="Z132" s="72"/>
      <c r="AA132" s="74"/>
      <c r="AB132" s="75"/>
      <c r="AC132" s="71"/>
      <c r="AD132" s="72"/>
      <c r="AE132" s="76" t="str">
        <f t="shared" si="71"/>
        <v>-</v>
      </c>
      <c r="AF132" s="76" t="str">
        <f t="shared" si="72"/>
        <v/>
      </c>
      <c r="AG132" s="76" t="str">
        <f t="shared" si="73"/>
        <v>-</v>
      </c>
      <c r="AH132" s="76" t="str">
        <f t="shared" si="74"/>
        <v/>
      </c>
      <c r="AI132" s="76" t="str">
        <f t="shared" si="75"/>
        <v>-</v>
      </c>
      <c r="AJ132" s="76" t="str">
        <f t="shared" si="76"/>
        <v/>
      </c>
      <c r="AK132" s="76" t="str">
        <f t="shared" si="77"/>
        <v>-</v>
      </c>
      <c r="AL132" s="76" t="str">
        <f t="shared" si="78"/>
        <v/>
      </c>
      <c r="AM132" s="76" t="str">
        <f t="shared" si="79"/>
        <v>-</v>
      </c>
      <c r="AN132" s="76" t="str">
        <f t="shared" si="80"/>
        <v/>
      </c>
      <c r="AO132" s="77">
        <f t="shared" ref="AO132:AO195" si="81">SUM(AE132:AN132)</f>
        <v>0</v>
      </c>
      <c r="AP132" s="78" t="str">
        <f t="shared" ref="AP132:AP195" si="82">IF(AO132&gt;0,AO132*P132,"")</f>
        <v/>
      </c>
      <c r="AR132" s="77" t="s">
        <v>27</v>
      </c>
      <c r="AS132" s="76" t="e">
        <f t="shared" ref="AS132:AS163" si="83">CO132+AF132-BE132-BQ132-CC132</f>
        <v>#VALUE!</v>
      </c>
      <c r="AT132" s="76"/>
      <c r="AU132" s="76" t="e">
        <f t="shared" ref="AU132:AU163" si="84">CQ132+AH132-BG132-BS132-CE132</f>
        <v>#VALUE!</v>
      </c>
      <c r="AV132" s="76"/>
      <c r="AW132" s="76" t="e">
        <f t="shared" ref="AW132:AW163" si="85">CS132+AJ132-BI132-BU132-CG132</f>
        <v>#VALUE!</v>
      </c>
      <c r="AX132" s="76"/>
      <c r="AY132" s="76" t="e">
        <f t="shared" ref="AY132:AY163" si="86">CU132+AL132-BK132-BW132-CI132</f>
        <v>#VALUE!</v>
      </c>
      <c r="AZ132" s="76"/>
      <c r="BA132" s="76" t="e">
        <f t="shared" si="70"/>
        <v>#VALUE!</v>
      </c>
      <c r="BB132" s="77" t="e">
        <f t="shared" ref="BB132:BB195" si="87">SUM(AR132:BA132)</f>
        <v>#VALUE!</v>
      </c>
      <c r="BC132" s="78" t="e">
        <f t="shared" ref="BC132:BC195" si="88">BB132*R132</f>
        <v>#VALUE!</v>
      </c>
      <c r="BD132" s="77" t="s">
        <v>27</v>
      </c>
      <c r="BE132" s="76">
        <v>0</v>
      </c>
      <c r="BF132" s="76"/>
      <c r="BG132" s="76">
        <v>0</v>
      </c>
      <c r="BH132" s="76"/>
      <c r="BI132" s="76">
        <v>0</v>
      </c>
      <c r="BJ132" s="76"/>
      <c r="BK132" s="76">
        <v>0</v>
      </c>
      <c r="BL132" s="76"/>
      <c r="BM132" s="76">
        <v>0</v>
      </c>
      <c r="BN132" s="80">
        <f t="shared" ref="BN132:BN195" si="89">SUM(BD132:BM132)</f>
        <v>0</v>
      </c>
      <c r="BO132" s="81">
        <f t="shared" ref="BO132:BO195" si="90">BN132*R132</f>
        <v>0</v>
      </c>
      <c r="BP132" s="77" t="s">
        <v>27</v>
      </c>
      <c r="BQ132" s="76">
        <v>0</v>
      </c>
      <c r="BR132" s="76"/>
      <c r="BS132" s="76">
        <v>0</v>
      </c>
      <c r="BT132" s="76"/>
      <c r="BU132" s="76">
        <v>0</v>
      </c>
      <c r="BV132" s="76"/>
      <c r="BW132" s="76">
        <v>0</v>
      </c>
      <c r="BX132" s="76"/>
      <c r="BY132" s="76">
        <v>0</v>
      </c>
      <c r="BZ132" s="80">
        <f t="shared" ref="BZ132:BZ195" si="91">SUM(BP132:BY132)</f>
        <v>0</v>
      </c>
      <c r="CA132" s="82">
        <f t="shared" ref="CA132:CA195" si="92">BZ132*R132</f>
        <v>0</v>
      </c>
      <c r="CB132" s="77" t="s">
        <v>27</v>
      </c>
      <c r="CC132" s="76">
        <v>0</v>
      </c>
      <c r="CD132" s="76"/>
      <c r="CE132" s="76">
        <v>0</v>
      </c>
      <c r="CF132" s="76"/>
      <c r="CG132" s="76">
        <v>0</v>
      </c>
      <c r="CH132" s="76"/>
      <c r="CI132" s="76">
        <v>0</v>
      </c>
      <c r="CJ132" s="76"/>
      <c r="CK132" s="76">
        <v>0</v>
      </c>
      <c r="CL132" s="83">
        <f t="shared" ref="CL132:CL195" si="93">SUM(CB132:CK132)</f>
        <v>0</v>
      </c>
      <c r="CM132" s="82">
        <f t="shared" ref="CM132:CM195" si="94">CL132*R132</f>
        <v>0</v>
      </c>
      <c r="CN132" s="84"/>
      <c r="CO132" s="60"/>
      <c r="CP132" s="60"/>
      <c r="CQ132" s="60">
        <v>2</v>
      </c>
      <c r="CR132" s="60"/>
      <c r="CS132" s="60">
        <v>3</v>
      </c>
      <c r="CT132" s="60"/>
      <c r="CU132" s="60">
        <v>3</v>
      </c>
      <c r="CV132" s="85"/>
      <c r="CW132" s="86">
        <v>1</v>
      </c>
      <c r="CX132" s="87">
        <f t="shared" ref="CX132:CX195" si="95">SUM(CN132:CW132)</f>
        <v>9</v>
      </c>
      <c r="CY132" s="88">
        <f t="shared" ref="CY132:CY195" si="96">IF(AO132&gt;0,1,0)</f>
        <v>0</v>
      </c>
      <c r="CZ132" s="89" t="e">
        <f>SUMIF(Склад!#REF!,E132,Склад!#REF!)</f>
        <v>#REF!</v>
      </c>
    </row>
    <row r="133" spans="1:104" s="79" customFormat="1" ht="79.150000000000006" customHeight="1" thickBot="1" x14ac:dyDescent="0.3">
      <c r="A133" s="60">
        <v>130</v>
      </c>
      <c r="B133" s="199" t="str">
        <f>VLOOKUP(C133,Склад!B:D,3,0)</f>
        <v>Шляпы</v>
      </c>
      <c r="C133" s="37" t="s">
        <v>31</v>
      </c>
      <c r="D133" s="151" t="str">
        <f t="shared" ref="D133:D196" si="97">E133&amp;F133</f>
        <v>134810367</v>
      </c>
      <c r="E133" s="36">
        <v>1348103</v>
      </c>
      <c r="F133" s="36">
        <v>67</v>
      </c>
      <c r="G133" s="154" t="s">
        <v>207</v>
      </c>
      <c r="H133" s="196" t="str">
        <f>IFERROR(VLOOKUP(VALUE(E133),Склад!#REF!,6,0),"-")</f>
        <v>-</v>
      </c>
      <c r="I133" s="61"/>
      <c r="J133" s="62" t="s">
        <v>33</v>
      </c>
      <c r="K133" s="62" t="s">
        <v>33</v>
      </c>
      <c r="L133" s="63" t="s">
        <v>49</v>
      </c>
      <c r="M133" s="64" t="s">
        <v>57</v>
      </c>
      <c r="N133" s="38" t="s">
        <v>354</v>
      </c>
      <c r="O133" s="38" t="s">
        <v>416</v>
      </c>
      <c r="P133" s="65">
        <v>53.5</v>
      </c>
      <c r="Q133" s="69">
        <v>139</v>
      </c>
      <c r="R133" s="66"/>
      <c r="S133" s="67"/>
      <c r="T133" s="68"/>
      <c r="U133" s="70"/>
      <c r="V133" s="71"/>
      <c r="W133" s="72"/>
      <c r="X133" s="73"/>
      <c r="Y133" s="71"/>
      <c r="Z133" s="72"/>
      <c r="AA133" s="74"/>
      <c r="AB133" s="75"/>
      <c r="AC133" s="71"/>
      <c r="AD133" s="72"/>
      <c r="AE133" s="76" t="str">
        <f t="shared" si="71"/>
        <v>-</v>
      </c>
      <c r="AF133" s="76" t="str">
        <f t="shared" si="72"/>
        <v/>
      </c>
      <c r="AG133" s="76" t="str">
        <f t="shared" si="73"/>
        <v>-</v>
      </c>
      <c r="AH133" s="76" t="str">
        <f t="shared" si="74"/>
        <v/>
      </c>
      <c r="AI133" s="76" t="str">
        <f t="shared" si="75"/>
        <v>-</v>
      </c>
      <c r="AJ133" s="76" t="str">
        <f t="shared" si="76"/>
        <v/>
      </c>
      <c r="AK133" s="76" t="str">
        <f t="shared" si="77"/>
        <v>-</v>
      </c>
      <c r="AL133" s="76" t="str">
        <f t="shared" si="78"/>
        <v/>
      </c>
      <c r="AM133" s="76" t="str">
        <f t="shared" si="79"/>
        <v>-</v>
      </c>
      <c r="AN133" s="76" t="str">
        <f t="shared" si="80"/>
        <v/>
      </c>
      <c r="AO133" s="77">
        <f t="shared" si="81"/>
        <v>0</v>
      </c>
      <c r="AP133" s="78" t="str">
        <f t="shared" si="82"/>
        <v/>
      </c>
      <c r="AR133" s="77" t="s">
        <v>27</v>
      </c>
      <c r="AS133" s="76" t="e">
        <f t="shared" si="83"/>
        <v>#VALUE!</v>
      </c>
      <c r="AT133" s="76"/>
      <c r="AU133" s="76" t="e">
        <f t="shared" si="84"/>
        <v>#VALUE!</v>
      </c>
      <c r="AV133" s="76"/>
      <c r="AW133" s="76" t="e">
        <f t="shared" si="85"/>
        <v>#VALUE!</v>
      </c>
      <c r="AX133" s="76"/>
      <c r="AY133" s="76" t="e">
        <f t="shared" si="86"/>
        <v>#VALUE!</v>
      </c>
      <c r="AZ133" s="76"/>
      <c r="BA133" s="76" t="e">
        <f t="shared" si="70"/>
        <v>#VALUE!</v>
      </c>
      <c r="BB133" s="77" t="e">
        <f t="shared" si="87"/>
        <v>#VALUE!</v>
      </c>
      <c r="BC133" s="78" t="e">
        <f t="shared" si="88"/>
        <v>#VALUE!</v>
      </c>
      <c r="BD133" s="77" t="s">
        <v>27</v>
      </c>
      <c r="BE133" s="76">
        <v>0</v>
      </c>
      <c r="BF133" s="76"/>
      <c r="BG133" s="76">
        <v>0</v>
      </c>
      <c r="BH133" s="76"/>
      <c r="BI133" s="76">
        <v>0</v>
      </c>
      <c r="BJ133" s="76"/>
      <c r="BK133" s="76">
        <v>0</v>
      </c>
      <c r="BL133" s="76"/>
      <c r="BM133" s="76">
        <v>0</v>
      </c>
      <c r="BN133" s="80">
        <f t="shared" si="89"/>
        <v>0</v>
      </c>
      <c r="BO133" s="81">
        <f t="shared" si="90"/>
        <v>0</v>
      </c>
      <c r="BP133" s="77" t="s">
        <v>27</v>
      </c>
      <c r="BQ133" s="76">
        <v>0</v>
      </c>
      <c r="BR133" s="76"/>
      <c r="BS133" s="76">
        <v>0</v>
      </c>
      <c r="BT133" s="76"/>
      <c r="BU133" s="76">
        <v>0</v>
      </c>
      <c r="BV133" s="76"/>
      <c r="BW133" s="76">
        <v>0</v>
      </c>
      <c r="BX133" s="76"/>
      <c r="BY133" s="76">
        <v>0</v>
      </c>
      <c r="BZ133" s="80">
        <f t="shared" si="91"/>
        <v>0</v>
      </c>
      <c r="CA133" s="82">
        <f t="shared" si="92"/>
        <v>0</v>
      </c>
      <c r="CB133" s="77" t="s">
        <v>27</v>
      </c>
      <c r="CC133" s="76">
        <v>0</v>
      </c>
      <c r="CD133" s="76"/>
      <c r="CE133" s="76">
        <v>0</v>
      </c>
      <c r="CF133" s="76"/>
      <c r="CG133" s="76">
        <v>0</v>
      </c>
      <c r="CH133" s="76"/>
      <c r="CI133" s="76">
        <v>0</v>
      </c>
      <c r="CJ133" s="76"/>
      <c r="CK133" s="76">
        <v>0</v>
      </c>
      <c r="CL133" s="83">
        <f t="shared" si="93"/>
        <v>0</v>
      </c>
      <c r="CM133" s="82">
        <f t="shared" si="94"/>
        <v>0</v>
      </c>
      <c r="CN133" s="84"/>
      <c r="CO133" s="60"/>
      <c r="CP133" s="60"/>
      <c r="CQ133" s="60">
        <v>2</v>
      </c>
      <c r="CR133" s="60"/>
      <c r="CS133" s="60">
        <v>3</v>
      </c>
      <c r="CT133" s="60"/>
      <c r="CU133" s="60">
        <v>2</v>
      </c>
      <c r="CV133" s="85"/>
      <c r="CW133" s="86"/>
      <c r="CX133" s="87">
        <f t="shared" si="95"/>
        <v>7</v>
      </c>
      <c r="CY133" s="88">
        <f t="shared" si="96"/>
        <v>0</v>
      </c>
      <c r="CZ133" s="89" t="e">
        <f>SUMIF(Склад!#REF!,E133,Склад!#REF!)</f>
        <v>#REF!</v>
      </c>
    </row>
    <row r="134" spans="1:104" s="79" customFormat="1" ht="89.65" customHeight="1" thickBot="1" x14ac:dyDescent="0.3">
      <c r="A134" s="60">
        <v>131</v>
      </c>
      <c r="B134" s="199" t="str">
        <f>VLOOKUP(C134,Склад!B:D,3,0)</f>
        <v>Шляпы</v>
      </c>
      <c r="C134" s="37" t="s">
        <v>128</v>
      </c>
      <c r="D134" s="151" t="str">
        <f t="shared" si="97"/>
        <v>25981341</v>
      </c>
      <c r="E134" s="36">
        <v>2598134</v>
      </c>
      <c r="F134" s="36">
        <v>1</v>
      </c>
      <c r="G134" s="154" t="s">
        <v>207</v>
      </c>
      <c r="H134" s="196" t="str">
        <f>IFERROR(VLOOKUP(VALUE(E134),Склад!#REF!,6,0),"-")</f>
        <v>-</v>
      </c>
      <c r="I134" s="61"/>
      <c r="J134" s="62" t="s">
        <v>33</v>
      </c>
      <c r="K134" s="62" t="s">
        <v>33</v>
      </c>
      <c r="L134" s="63" t="s">
        <v>49</v>
      </c>
      <c r="M134" s="64" t="s">
        <v>57</v>
      </c>
      <c r="N134" s="38" t="s">
        <v>354</v>
      </c>
      <c r="O134" s="38" t="s">
        <v>416</v>
      </c>
      <c r="P134" s="65">
        <v>57.3</v>
      </c>
      <c r="Q134" s="69">
        <v>149</v>
      </c>
      <c r="R134" s="66"/>
      <c r="S134" s="67"/>
      <c r="T134" s="68"/>
      <c r="U134" s="70"/>
      <c r="V134" s="71"/>
      <c r="W134" s="72"/>
      <c r="X134" s="73"/>
      <c r="Y134" s="71"/>
      <c r="Z134" s="72"/>
      <c r="AA134" s="74"/>
      <c r="AB134" s="75"/>
      <c r="AC134" s="71"/>
      <c r="AD134" s="72"/>
      <c r="AE134" s="76" t="str">
        <f t="shared" si="71"/>
        <v>-</v>
      </c>
      <c r="AF134" s="76" t="str">
        <f t="shared" si="72"/>
        <v/>
      </c>
      <c r="AG134" s="76" t="str">
        <f t="shared" si="73"/>
        <v>-</v>
      </c>
      <c r="AH134" s="76" t="str">
        <f t="shared" si="74"/>
        <v/>
      </c>
      <c r="AI134" s="76" t="str">
        <f t="shared" si="75"/>
        <v>-</v>
      </c>
      <c r="AJ134" s="76" t="str">
        <f t="shared" si="76"/>
        <v/>
      </c>
      <c r="AK134" s="76" t="str">
        <f t="shared" si="77"/>
        <v>-</v>
      </c>
      <c r="AL134" s="76" t="str">
        <f t="shared" si="78"/>
        <v/>
      </c>
      <c r="AM134" s="76" t="str">
        <f t="shared" si="79"/>
        <v>-</v>
      </c>
      <c r="AN134" s="76" t="str">
        <f t="shared" si="80"/>
        <v/>
      </c>
      <c r="AO134" s="77">
        <f t="shared" si="81"/>
        <v>0</v>
      </c>
      <c r="AP134" s="78" t="str">
        <f t="shared" si="82"/>
        <v/>
      </c>
      <c r="AR134" s="77" t="s">
        <v>27</v>
      </c>
      <c r="AS134" s="76" t="e">
        <f t="shared" si="83"/>
        <v>#VALUE!</v>
      </c>
      <c r="AT134" s="76"/>
      <c r="AU134" s="76" t="e">
        <f t="shared" si="84"/>
        <v>#VALUE!</v>
      </c>
      <c r="AV134" s="76"/>
      <c r="AW134" s="76" t="e">
        <f t="shared" si="85"/>
        <v>#VALUE!</v>
      </c>
      <c r="AX134" s="76"/>
      <c r="AY134" s="76" t="e">
        <f t="shared" si="86"/>
        <v>#VALUE!</v>
      </c>
      <c r="AZ134" s="76"/>
      <c r="BA134" s="76" t="e">
        <f t="shared" si="70"/>
        <v>#VALUE!</v>
      </c>
      <c r="BB134" s="77" t="e">
        <f t="shared" si="87"/>
        <v>#VALUE!</v>
      </c>
      <c r="BC134" s="78" t="e">
        <f t="shared" si="88"/>
        <v>#VALUE!</v>
      </c>
      <c r="BD134" s="77" t="s">
        <v>27</v>
      </c>
      <c r="BE134" s="76">
        <v>0</v>
      </c>
      <c r="BF134" s="76"/>
      <c r="BG134" s="76">
        <v>0</v>
      </c>
      <c r="BH134" s="76"/>
      <c r="BI134" s="76">
        <v>0</v>
      </c>
      <c r="BJ134" s="76"/>
      <c r="BK134" s="76">
        <v>0</v>
      </c>
      <c r="BL134" s="76"/>
      <c r="BM134" s="76">
        <v>0</v>
      </c>
      <c r="BN134" s="80">
        <f t="shared" si="89"/>
        <v>0</v>
      </c>
      <c r="BO134" s="81">
        <f t="shared" si="90"/>
        <v>0</v>
      </c>
      <c r="BP134" s="77" t="s">
        <v>27</v>
      </c>
      <c r="BQ134" s="76">
        <v>0</v>
      </c>
      <c r="BR134" s="76"/>
      <c r="BS134" s="76">
        <v>0</v>
      </c>
      <c r="BT134" s="76"/>
      <c r="BU134" s="76">
        <v>0</v>
      </c>
      <c r="BV134" s="76"/>
      <c r="BW134" s="76">
        <v>0</v>
      </c>
      <c r="BX134" s="76"/>
      <c r="BY134" s="76">
        <v>0</v>
      </c>
      <c r="BZ134" s="80">
        <f t="shared" si="91"/>
        <v>0</v>
      </c>
      <c r="CA134" s="82">
        <f t="shared" si="92"/>
        <v>0</v>
      </c>
      <c r="CB134" s="77" t="s">
        <v>27</v>
      </c>
      <c r="CC134" s="76">
        <v>0</v>
      </c>
      <c r="CD134" s="76"/>
      <c r="CE134" s="76">
        <v>0</v>
      </c>
      <c r="CF134" s="76"/>
      <c r="CG134" s="76">
        <v>0</v>
      </c>
      <c r="CH134" s="76"/>
      <c r="CI134" s="76">
        <v>0</v>
      </c>
      <c r="CJ134" s="76"/>
      <c r="CK134" s="76">
        <v>0</v>
      </c>
      <c r="CL134" s="83">
        <f t="shared" si="93"/>
        <v>0</v>
      </c>
      <c r="CM134" s="82">
        <f t="shared" si="94"/>
        <v>0</v>
      </c>
      <c r="CN134" s="84"/>
      <c r="CO134" s="60"/>
      <c r="CP134" s="60"/>
      <c r="CQ134" s="60">
        <v>3</v>
      </c>
      <c r="CR134" s="60"/>
      <c r="CS134" s="60">
        <v>7</v>
      </c>
      <c r="CT134" s="60"/>
      <c r="CU134" s="60">
        <v>3</v>
      </c>
      <c r="CV134" s="85"/>
      <c r="CW134" s="86">
        <v>1</v>
      </c>
      <c r="CX134" s="87">
        <f t="shared" si="95"/>
        <v>14</v>
      </c>
      <c r="CY134" s="88">
        <f t="shared" si="96"/>
        <v>0</v>
      </c>
      <c r="CZ134" s="89" t="e">
        <f>SUMIF(Склад!#REF!,E134,Склад!#REF!)</f>
        <v>#REF!</v>
      </c>
    </row>
    <row r="135" spans="1:104" s="79" customFormat="1" ht="73.900000000000006" customHeight="1" thickBot="1" x14ac:dyDescent="0.3">
      <c r="A135" s="60">
        <v>132</v>
      </c>
      <c r="B135" s="199" t="str">
        <f>VLOOKUP(C135,Склад!B:D,3,0)</f>
        <v>Шляпы</v>
      </c>
      <c r="C135" s="37" t="s">
        <v>128</v>
      </c>
      <c r="D135" s="151" t="str">
        <f t="shared" si="97"/>
        <v>259813467</v>
      </c>
      <c r="E135" s="36">
        <v>2598134</v>
      </c>
      <c r="F135" s="36">
        <v>67</v>
      </c>
      <c r="G135" s="154" t="s">
        <v>207</v>
      </c>
      <c r="H135" s="196" t="str">
        <f>IFERROR(VLOOKUP(VALUE(E135),Склад!#REF!,6,0),"-")</f>
        <v>-</v>
      </c>
      <c r="I135" s="61"/>
      <c r="J135" s="62" t="s">
        <v>33</v>
      </c>
      <c r="K135" s="62" t="s">
        <v>33</v>
      </c>
      <c r="L135" s="63" t="s">
        <v>49</v>
      </c>
      <c r="M135" s="64" t="s">
        <v>57</v>
      </c>
      <c r="N135" s="38" t="s">
        <v>354</v>
      </c>
      <c r="O135" s="38" t="s">
        <v>416</v>
      </c>
      <c r="P135" s="65">
        <v>57.3</v>
      </c>
      <c r="Q135" s="69">
        <v>149</v>
      </c>
      <c r="R135" s="66"/>
      <c r="S135" s="67"/>
      <c r="T135" s="68"/>
      <c r="U135" s="70"/>
      <c r="V135" s="71"/>
      <c r="W135" s="72"/>
      <c r="X135" s="73"/>
      <c r="Y135" s="71"/>
      <c r="Z135" s="72"/>
      <c r="AA135" s="74"/>
      <c r="AB135" s="75"/>
      <c r="AC135" s="71"/>
      <c r="AD135" s="72"/>
      <c r="AE135" s="76" t="str">
        <f t="shared" si="71"/>
        <v>-</v>
      </c>
      <c r="AF135" s="76" t="str">
        <f t="shared" si="72"/>
        <v/>
      </c>
      <c r="AG135" s="76" t="str">
        <f t="shared" si="73"/>
        <v>-</v>
      </c>
      <c r="AH135" s="76" t="str">
        <f t="shared" si="74"/>
        <v/>
      </c>
      <c r="AI135" s="76" t="str">
        <f t="shared" si="75"/>
        <v>-</v>
      </c>
      <c r="AJ135" s="76" t="str">
        <f t="shared" si="76"/>
        <v/>
      </c>
      <c r="AK135" s="76" t="str">
        <f t="shared" si="77"/>
        <v>-</v>
      </c>
      <c r="AL135" s="76" t="str">
        <f t="shared" si="78"/>
        <v/>
      </c>
      <c r="AM135" s="76" t="str">
        <f t="shared" si="79"/>
        <v>-</v>
      </c>
      <c r="AN135" s="76" t="str">
        <f t="shared" si="80"/>
        <v/>
      </c>
      <c r="AO135" s="77">
        <f t="shared" si="81"/>
        <v>0</v>
      </c>
      <c r="AP135" s="78" t="str">
        <f t="shared" si="82"/>
        <v/>
      </c>
      <c r="AR135" s="77" t="s">
        <v>27</v>
      </c>
      <c r="AS135" s="76" t="e">
        <f t="shared" si="83"/>
        <v>#VALUE!</v>
      </c>
      <c r="AT135" s="76"/>
      <c r="AU135" s="76" t="e">
        <f t="shared" si="84"/>
        <v>#VALUE!</v>
      </c>
      <c r="AV135" s="76"/>
      <c r="AW135" s="76" t="e">
        <f t="shared" si="85"/>
        <v>#VALUE!</v>
      </c>
      <c r="AX135" s="76"/>
      <c r="AY135" s="76" t="e">
        <f t="shared" si="86"/>
        <v>#VALUE!</v>
      </c>
      <c r="AZ135" s="76"/>
      <c r="BA135" s="76" t="e">
        <f t="shared" si="70"/>
        <v>#VALUE!</v>
      </c>
      <c r="BB135" s="77" t="e">
        <f t="shared" si="87"/>
        <v>#VALUE!</v>
      </c>
      <c r="BC135" s="78" t="e">
        <f t="shared" si="88"/>
        <v>#VALUE!</v>
      </c>
      <c r="BD135" s="77" t="s">
        <v>27</v>
      </c>
      <c r="BE135" s="76">
        <v>0</v>
      </c>
      <c r="BF135" s="76"/>
      <c r="BG135" s="76">
        <v>0</v>
      </c>
      <c r="BH135" s="76"/>
      <c r="BI135" s="76">
        <v>0</v>
      </c>
      <c r="BJ135" s="76"/>
      <c r="BK135" s="76">
        <v>0</v>
      </c>
      <c r="BL135" s="76"/>
      <c r="BM135" s="76">
        <v>0</v>
      </c>
      <c r="BN135" s="80">
        <f t="shared" si="89"/>
        <v>0</v>
      </c>
      <c r="BO135" s="81">
        <f t="shared" si="90"/>
        <v>0</v>
      </c>
      <c r="BP135" s="77" t="s">
        <v>27</v>
      </c>
      <c r="BQ135" s="76">
        <v>0</v>
      </c>
      <c r="BR135" s="76"/>
      <c r="BS135" s="76">
        <v>0</v>
      </c>
      <c r="BT135" s="76"/>
      <c r="BU135" s="76">
        <v>0</v>
      </c>
      <c r="BV135" s="76"/>
      <c r="BW135" s="76">
        <v>0</v>
      </c>
      <c r="BX135" s="76"/>
      <c r="BY135" s="76">
        <v>0</v>
      </c>
      <c r="BZ135" s="80">
        <f t="shared" si="91"/>
        <v>0</v>
      </c>
      <c r="CA135" s="82">
        <f t="shared" si="92"/>
        <v>0</v>
      </c>
      <c r="CB135" s="77" t="s">
        <v>27</v>
      </c>
      <c r="CC135" s="76">
        <v>0</v>
      </c>
      <c r="CD135" s="76"/>
      <c r="CE135" s="76">
        <v>0</v>
      </c>
      <c r="CF135" s="76"/>
      <c r="CG135" s="76">
        <v>0</v>
      </c>
      <c r="CH135" s="76"/>
      <c r="CI135" s="76">
        <v>0</v>
      </c>
      <c r="CJ135" s="76"/>
      <c r="CK135" s="76">
        <v>0</v>
      </c>
      <c r="CL135" s="83">
        <f t="shared" si="93"/>
        <v>0</v>
      </c>
      <c r="CM135" s="82">
        <f t="shared" si="94"/>
        <v>0</v>
      </c>
      <c r="CN135" s="84"/>
      <c r="CO135" s="60"/>
      <c r="CP135" s="60"/>
      <c r="CQ135" s="60">
        <v>1</v>
      </c>
      <c r="CR135" s="60"/>
      <c r="CS135" s="60">
        <v>2</v>
      </c>
      <c r="CT135" s="60"/>
      <c r="CU135" s="60">
        <v>2</v>
      </c>
      <c r="CV135" s="85"/>
      <c r="CW135" s="86">
        <v>1</v>
      </c>
      <c r="CX135" s="87">
        <f t="shared" si="95"/>
        <v>6</v>
      </c>
      <c r="CY135" s="88">
        <f t="shared" si="96"/>
        <v>0</v>
      </c>
      <c r="CZ135" s="89" t="e">
        <f>SUMIF(Склад!#REF!,E135,Склад!#REF!)</f>
        <v>#REF!</v>
      </c>
    </row>
    <row r="136" spans="1:104" s="79" customFormat="1" ht="84.4" customHeight="1" thickBot="1" x14ac:dyDescent="0.3">
      <c r="A136" s="60">
        <v>133</v>
      </c>
      <c r="B136" s="199" t="str">
        <f>VLOOKUP(C136,Склад!B:D,3,0)</f>
        <v>Шляпы</v>
      </c>
      <c r="C136" s="37" t="s">
        <v>30</v>
      </c>
      <c r="D136" s="151" t="str">
        <f t="shared" si="97"/>
        <v>21981361</v>
      </c>
      <c r="E136" s="36">
        <v>2198136</v>
      </c>
      <c r="F136" s="36">
        <v>1</v>
      </c>
      <c r="G136" s="154" t="s">
        <v>207</v>
      </c>
      <c r="H136" s="196" t="str">
        <f>IFERROR(VLOOKUP(VALUE(E136),Склад!#REF!,6,0),"-")</f>
        <v>-</v>
      </c>
      <c r="I136" s="61"/>
      <c r="J136" s="62" t="s">
        <v>33</v>
      </c>
      <c r="K136" s="62" t="s">
        <v>33</v>
      </c>
      <c r="L136" s="63" t="s">
        <v>49</v>
      </c>
      <c r="M136" s="64" t="s">
        <v>57</v>
      </c>
      <c r="N136" s="38" t="s">
        <v>354</v>
      </c>
      <c r="O136" s="38" t="s">
        <v>416</v>
      </c>
      <c r="P136" s="65">
        <v>57.3</v>
      </c>
      <c r="Q136" s="69">
        <v>149</v>
      </c>
      <c r="R136" s="66"/>
      <c r="S136" s="67"/>
      <c r="T136" s="68"/>
      <c r="U136" s="70"/>
      <c r="V136" s="71"/>
      <c r="W136" s="72"/>
      <c r="X136" s="73"/>
      <c r="Y136" s="71"/>
      <c r="Z136" s="72"/>
      <c r="AA136" s="74"/>
      <c r="AB136" s="75"/>
      <c r="AC136" s="71"/>
      <c r="AD136" s="72"/>
      <c r="AE136" s="76" t="str">
        <f t="shared" si="71"/>
        <v>-</v>
      </c>
      <c r="AF136" s="76" t="str">
        <f t="shared" si="72"/>
        <v/>
      </c>
      <c r="AG136" s="76" t="str">
        <f t="shared" si="73"/>
        <v>-</v>
      </c>
      <c r="AH136" s="76" t="str">
        <f t="shared" si="74"/>
        <v/>
      </c>
      <c r="AI136" s="76" t="str">
        <f t="shared" si="75"/>
        <v>-</v>
      </c>
      <c r="AJ136" s="76" t="str">
        <f t="shared" si="76"/>
        <v/>
      </c>
      <c r="AK136" s="76" t="str">
        <f t="shared" si="77"/>
        <v>-</v>
      </c>
      <c r="AL136" s="76" t="str">
        <f t="shared" si="78"/>
        <v/>
      </c>
      <c r="AM136" s="76" t="str">
        <f t="shared" si="79"/>
        <v>-</v>
      </c>
      <c r="AN136" s="76" t="str">
        <f t="shared" si="80"/>
        <v/>
      </c>
      <c r="AO136" s="77">
        <f t="shared" si="81"/>
        <v>0</v>
      </c>
      <c r="AP136" s="78" t="str">
        <f t="shared" si="82"/>
        <v/>
      </c>
      <c r="AR136" s="77" t="s">
        <v>27</v>
      </c>
      <c r="AS136" s="76" t="e">
        <f t="shared" si="83"/>
        <v>#VALUE!</v>
      </c>
      <c r="AT136" s="76"/>
      <c r="AU136" s="76" t="e">
        <f t="shared" si="84"/>
        <v>#VALUE!</v>
      </c>
      <c r="AV136" s="76"/>
      <c r="AW136" s="76" t="e">
        <f t="shared" si="85"/>
        <v>#VALUE!</v>
      </c>
      <c r="AX136" s="76"/>
      <c r="AY136" s="76" t="e">
        <f t="shared" si="86"/>
        <v>#VALUE!</v>
      </c>
      <c r="AZ136" s="76"/>
      <c r="BA136" s="76" t="e">
        <f t="shared" si="70"/>
        <v>#VALUE!</v>
      </c>
      <c r="BB136" s="77" t="e">
        <f t="shared" si="87"/>
        <v>#VALUE!</v>
      </c>
      <c r="BC136" s="78" t="e">
        <f t="shared" si="88"/>
        <v>#VALUE!</v>
      </c>
      <c r="BD136" s="77" t="s">
        <v>27</v>
      </c>
      <c r="BE136" s="76">
        <v>0</v>
      </c>
      <c r="BF136" s="76"/>
      <c r="BG136" s="76">
        <v>0</v>
      </c>
      <c r="BH136" s="76"/>
      <c r="BI136" s="76">
        <v>0</v>
      </c>
      <c r="BJ136" s="76"/>
      <c r="BK136" s="76">
        <v>0</v>
      </c>
      <c r="BL136" s="76"/>
      <c r="BM136" s="76">
        <v>0</v>
      </c>
      <c r="BN136" s="80">
        <f t="shared" si="89"/>
        <v>0</v>
      </c>
      <c r="BO136" s="81">
        <f t="shared" si="90"/>
        <v>0</v>
      </c>
      <c r="BP136" s="77" t="s">
        <v>27</v>
      </c>
      <c r="BQ136" s="76">
        <v>0</v>
      </c>
      <c r="BR136" s="76"/>
      <c r="BS136" s="76">
        <v>0</v>
      </c>
      <c r="BT136" s="76"/>
      <c r="BU136" s="76">
        <v>0</v>
      </c>
      <c r="BV136" s="76"/>
      <c r="BW136" s="76">
        <v>0</v>
      </c>
      <c r="BX136" s="76"/>
      <c r="BY136" s="76">
        <v>0</v>
      </c>
      <c r="BZ136" s="80">
        <f t="shared" si="91"/>
        <v>0</v>
      </c>
      <c r="CA136" s="82">
        <f t="shared" si="92"/>
        <v>0</v>
      </c>
      <c r="CB136" s="77" t="s">
        <v>27</v>
      </c>
      <c r="CC136" s="76">
        <v>0</v>
      </c>
      <c r="CD136" s="76"/>
      <c r="CE136" s="76">
        <v>0</v>
      </c>
      <c r="CF136" s="76"/>
      <c r="CG136" s="76">
        <v>0</v>
      </c>
      <c r="CH136" s="76"/>
      <c r="CI136" s="76">
        <v>0</v>
      </c>
      <c r="CJ136" s="76"/>
      <c r="CK136" s="76">
        <v>0</v>
      </c>
      <c r="CL136" s="83">
        <f t="shared" si="93"/>
        <v>0</v>
      </c>
      <c r="CM136" s="82">
        <f t="shared" si="94"/>
        <v>0</v>
      </c>
      <c r="CN136" s="84"/>
      <c r="CO136" s="60"/>
      <c r="CP136" s="60"/>
      <c r="CQ136" s="60"/>
      <c r="CR136" s="60"/>
      <c r="CS136" s="60"/>
      <c r="CT136" s="60"/>
      <c r="CU136" s="60"/>
      <c r="CV136" s="85"/>
      <c r="CW136" s="86"/>
      <c r="CX136" s="87">
        <f t="shared" si="95"/>
        <v>0</v>
      </c>
      <c r="CY136" s="88">
        <f t="shared" si="96"/>
        <v>0</v>
      </c>
      <c r="CZ136" s="89" t="e">
        <f>SUMIF(Склад!#REF!,E136,Склад!#REF!)</f>
        <v>#REF!</v>
      </c>
    </row>
    <row r="137" spans="1:104" s="79" customFormat="1" ht="68.650000000000006" customHeight="1" thickBot="1" x14ac:dyDescent="0.3">
      <c r="A137" s="60">
        <v>134</v>
      </c>
      <c r="B137" s="199" t="str">
        <f>VLOOKUP(C137,Склад!B:D,3,0)</f>
        <v>Шляпы</v>
      </c>
      <c r="C137" s="37" t="s">
        <v>30</v>
      </c>
      <c r="D137" s="151" t="str">
        <f t="shared" si="97"/>
        <v>219813673</v>
      </c>
      <c r="E137" s="36">
        <v>2198136</v>
      </c>
      <c r="F137" s="36">
        <v>73</v>
      </c>
      <c r="G137" s="154" t="s">
        <v>207</v>
      </c>
      <c r="H137" s="196" t="str">
        <f>IFERROR(VLOOKUP(VALUE(E137),Склад!#REF!,6,0),"-")</f>
        <v>-</v>
      </c>
      <c r="I137" s="61"/>
      <c r="J137" s="62" t="s">
        <v>33</v>
      </c>
      <c r="K137" s="62" t="s">
        <v>33</v>
      </c>
      <c r="L137" s="63" t="s">
        <v>49</v>
      </c>
      <c r="M137" s="64" t="s">
        <v>57</v>
      </c>
      <c r="N137" s="38" t="s">
        <v>354</v>
      </c>
      <c r="O137" s="38" t="s">
        <v>416</v>
      </c>
      <c r="P137" s="65">
        <v>57.3</v>
      </c>
      <c r="Q137" s="69">
        <v>149</v>
      </c>
      <c r="R137" s="66"/>
      <c r="S137" s="67"/>
      <c r="T137" s="68"/>
      <c r="U137" s="70"/>
      <c r="V137" s="71"/>
      <c r="W137" s="72"/>
      <c r="X137" s="73"/>
      <c r="Y137" s="71"/>
      <c r="Z137" s="72"/>
      <c r="AA137" s="74"/>
      <c r="AB137" s="75"/>
      <c r="AC137" s="71"/>
      <c r="AD137" s="72"/>
      <c r="AE137" s="76" t="str">
        <f t="shared" si="71"/>
        <v>-</v>
      </c>
      <c r="AF137" s="76" t="str">
        <f t="shared" si="72"/>
        <v/>
      </c>
      <c r="AG137" s="76" t="str">
        <f t="shared" si="73"/>
        <v>-</v>
      </c>
      <c r="AH137" s="76" t="str">
        <f t="shared" si="74"/>
        <v/>
      </c>
      <c r="AI137" s="76" t="str">
        <f t="shared" si="75"/>
        <v>-</v>
      </c>
      <c r="AJ137" s="76" t="str">
        <f t="shared" si="76"/>
        <v/>
      </c>
      <c r="AK137" s="76" t="str">
        <f t="shared" si="77"/>
        <v>-</v>
      </c>
      <c r="AL137" s="76" t="str">
        <f t="shared" si="78"/>
        <v/>
      </c>
      <c r="AM137" s="76" t="str">
        <f t="shared" si="79"/>
        <v>-</v>
      </c>
      <c r="AN137" s="76" t="str">
        <f t="shared" si="80"/>
        <v/>
      </c>
      <c r="AO137" s="77">
        <f t="shared" si="81"/>
        <v>0</v>
      </c>
      <c r="AP137" s="78" t="str">
        <f t="shared" si="82"/>
        <v/>
      </c>
      <c r="AR137" s="77" t="s">
        <v>27</v>
      </c>
      <c r="AS137" s="76" t="e">
        <f t="shared" si="83"/>
        <v>#VALUE!</v>
      </c>
      <c r="AT137" s="76"/>
      <c r="AU137" s="76" t="e">
        <f t="shared" si="84"/>
        <v>#VALUE!</v>
      </c>
      <c r="AV137" s="76"/>
      <c r="AW137" s="76" t="e">
        <f t="shared" si="85"/>
        <v>#VALUE!</v>
      </c>
      <c r="AX137" s="76"/>
      <c r="AY137" s="76" t="e">
        <f t="shared" si="86"/>
        <v>#VALUE!</v>
      </c>
      <c r="AZ137" s="76"/>
      <c r="BA137" s="76" t="e">
        <f t="shared" si="70"/>
        <v>#VALUE!</v>
      </c>
      <c r="BB137" s="77" t="e">
        <f t="shared" si="87"/>
        <v>#VALUE!</v>
      </c>
      <c r="BC137" s="78" t="e">
        <f t="shared" si="88"/>
        <v>#VALUE!</v>
      </c>
      <c r="BD137" s="77" t="s">
        <v>27</v>
      </c>
      <c r="BE137" s="76">
        <v>0</v>
      </c>
      <c r="BF137" s="76"/>
      <c r="BG137" s="76">
        <v>1</v>
      </c>
      <c r="BH137" s="76"/>
      <c r="BI137" s="76">
        <v>2</v>
      </c>
      <c r="BJ137" s="76"/>
      <c r="BK137" s="76">
        <v>1</v>
      </c>
      <c r="BL137" s="76"/>
      <c r="BM137" s="76">
        <v>0</v>
      </c>
      <c r="BN137" s="80">
        <f t="shared" si="89"/>
        <v>4</v>
      </c>
      <c r="BO137" s="81">
        <f t="shared" si="90"/>
        <v>0</v>
      </c>
      <c r="BP137" s="77" t="s">
        <v>27</v>
      </c>
      <c r="BQ137" s="76">
        <v>0</v>
      </c>
      <c r="BR137" s="76"/>
      <c r="BS137" s="76">
        <v>1</v>
      </c>
      <c r="BT137" s="76"/>
      <c r="BU137" s="76">
        <v>1</v>
      </c>
      <c r="BV137" s="76"/>
      <c r="BW137" s="76">
        <v>1</v>
      </c>
      <c r="BX137" s="76"/>
      <c r="BY137" s="76">
        <v>0</v>
      </c>
      <c r="BZ137" s="80">
        <f t="shared" si="91"/>
        <v>3</v>
      </c>
      <c r="CA137" s="82">
        <f t="shared" si="92"/>
        <v>0</v>
      </c>
      <c r="CB137" s="77" t="s">
        <v>27</v>
      </c>
      <c r="CC137" s="76">
        <v>0</v>
      </c>
      <c r="CD137" s="76"/>
      <c r="CE137" s="76">
        <v>0</v>
      </c>
      <c r="CF137" s="76"/>
      <c r="CG137" s="76">
        <v>0</v>
      </c>
      <c r="CH137" s="76"/>
      <c r="CI137" s="76">
        <v>0</v>
      </c>
      <c r="CJ137" s="76"/>
      <c r="CK137" s="76">
        <v>0</v>
      </c>
      <c r="CL137" s="83">
        <f t="shared" si="93"/>
        <v>0</v>
      </c>
      <c r="CM137" s="82">
        <f t="shared" si="94"/>
        <v>0</v>
      </c>
      <c r="CN137" s="84"/>
      <c r="CO137" s="60"/>
      <c r="CP137" s="60"/>
      <c r="CQ137" s="60"/>
      <c r="CR137" s="60"/>
      <c r="CS137" s="60"/>
      <c r="CT137" s="60"/>
      <c r="CU137" s="60"/>
      <c r="CV137" s="85"/>
      <c r="CW137" s="86"/>
      <c r="CX137" s="87">
        <f t="shared" si="95"/>
        <v>0</v>
      </c>
      <c r="CY137" s="88">
        <f t="shared" si="96"/>
        <v>0</v>
      </c>
      <c r="CZ137" s="89" t="e">
        <f>SUMIF(Склад!#REF!,E137,Склад!#REF!)</f>
        <v>#REF!</v>
      </c>
    </row>
    <row r="138" spans="1:104" s="79" customFormat="1" ht="66.95" customHeight="1" thickBot="1" x14ac:dyDescent="0.3">
      <c r="A138" s="60">
        <v>135</v>
      </c>
      <c r="B138" s="199" t="str">
        <f>VLOOKUP(C138,Склад!B:D,3,0)</f>
        <v>Шляпы</v>
      </c>
      <c r="C138" s="37" t="s">
        <v>30</v>
      </c>
      <c r="D138" s="151" t="str">
        <f t="shared" si="97"/>
        <v>21981375</v>
      </c>
      <c r="E138" s="36">
        <v>2198137</v>
      </c>
      <c r="F138" s="36">
        <v>5</v>
      </c>
      <c r="G138" s="154" t="s">
        <v>207</v>
      </c>
      <c r="H138" s="196" t="str">
        <f>IFERROR(VLOOKUP(VALUE(E138),Склад!#REF!,6,0),"-")</f>
        <v>-</v>
      </c>
      <c r="I138" s="61"/>
      <c r="J138" s="62" t="s">
        <v>33</v>
      </c>
      <c r="K138" s="62" t="s">
        <v>33</v>
      </c>
      <c r="L138" s="63" t="s">
        <v>49</v>
      </c>
      <c r="M138" s="64" t="s">
        <v>57</v>
      </c>
      <c r="N138" s="38" t="s">
        <v>354</v>
      </c>
      <c r="O138" s="38" t="s">
        <v>416</v>
      </c>
      <c r="P138" s="65">
        <v>45.8</v>
      </c>
      <c r="Q138" s="69">
        <v>119</v>
      </c>
      <c r="R138" s="66"/>
      <c r="S138" s="67"/>
      <c r="T138" s="68"/>
      <c r="U138" s="70"/>
      <c r="V138" s="71"/>
      <c r="W138" s="72"/>
      <c r="X138" s="73"/>
      <c r="Y138" s="71"/>
      <c r="Z138" s="72"/>
      <c r="AA138" s="74"/>
      <c r="AB138" s="75"/>
      <c r="AC138" s="71"/>
      <c r="AD138" s="72"/>
      <c r="AE138" s="76" t="str">
        <f t="shared" si="71"/>
        <v>-</v>
      </c>
      <c r="AF138" s="76" t="str">
        <f t="shared" si="72"/>
        <v/>
      </c>
      <c r="AG138" s="76" t="str">
        <f t="shared" si="73"/>
        <v>-</v>
      </c>
      <c r="AH138" s="76" t="str">
        <f t="shared" si="74"/>
        <v/>
      </c>
      <c r="AI138" s="76" t="str">
        <f t="shared" si="75"/>
        <v>-</v>
      </c>
      <c r="AJ138" s="76" t="str">
        <f t="shared" si="76"/>
        <v/>
      </c>
      <c r="AK138" s="76" t="str">
        <f t="shared" si="77"/>
        <v>-</v>
      </c>
      <c r="AL138" s="76" t="str">
        <f t="shared" si="78"/>
        <v/>
      </c>
      <c r="AM138" s="76" t="str">
        <f t="shared" si="79"/>
        <v>-</v>
      </c>
      <c r="AN138" s="76" t="str">
        <f t="shared" si="80"/>
        <v/>
      </c>
      <c r="AO138" s="77">
        <f t="shared" si="81"/>
        <v>0</v>
      </c>
      <c r="AP138" s="78" t="str">
        <f t="shared" si="82"/>
        <v/>
      </c>
      <c r="AR138" s="77" t="s">
        <v>27</v>
      </c>
      <c r="AS138" s="76" t="e">
        <f t="shared" si="83"/>
        <v>#VALUE!</v>
      </c>
      <c r="AT138" s="76"/>
      <c r="AU138" s="76" t="e">
        <f t="shared" si="84"/>
        <v>#VALUE!</v>
      </c>
      <c r="AV138" s="76"/>
      <c r="AW138" s="76" t="e">
        <f t="shared" si="85"/>
        <v>#VALUE!</v>
      </c>
      <c r="AX138" s="76"/>
      <c r="AY138" s="76" t="e">
        <f t="shared" si="86"/>
        <v>#VALUE!</v>
      </c>
      <c r="AZ138" s="76"/>
      <c r="BA138" s="76" t="e">
        <f t="shared" si="70"/>
        <v>#VALUE!</v>
      </c>
      <c r="BB138" s="77" t="e">
        <f t="shared" si="87"/>
        <v>#VALUE!</v>
      </c>
      <c r="BC138" s="78" t="e">
        <f t="shared" si="88"/>
        <v>#VALUE!</v>
      </c>
      <c r="BD138" s="77" t="s">
        <v>27</v>
      </c>
      <c r="BE138" s="76">
        <v>0</v>
      </c>
      <c r="BF138" s="76"/>
      <c r="BG138" s="76">
        <v>0</v>
      </c>
      <c r="BH138" s="76"/>
      <c r="BI138" s="76">
        <v>0</v>
      </c>
      <c r="BJ138" s="76"/>
      <c r="BK138" s="76">
        <v>0</v>
      </c>
      <c r="BL138" s="76"/>
      <c r="BM138" s="76">
        <v>0</v>
      </c>
      <c r="BN138" s="80">
        <f t="shared" si="89"/>
        <v>0</v>
      </c>
      <c r="BO138" s="81">
        <f t="shared" si="90"/>
        <v>0</v>
      </c>
      <c r="BP138" s="77" t="s">
        <v>27</v>
      </c>
      <c r="BQ138" s="76">
        <v>0</v>
      </c>
      <c r="BR138" s="76"/>
      <c r="BS138" s="76">
        <v>0</v>
      </c>
      <c r="BT138" s="76"/>
      <c r="BU138" s="76">
        <v>0</v>
      </c>
      <c r="BV138" s="76"/>
      <c r="BW138" s="76">
        <v>0</v>
      </c>
      <c r="BX138" s="76"/>
      <c r="BY138" s="76">
        <v>0</v>
      </c>
      <c r="BZ138" s="80">
        <f t="shared" si="91"/>
        <v>0</v>
      </c>
      <c r="CA138" s="82">
        <f t="shared" si="92"/>
        <v>0</v>
      </c>
      <c r="CB138" s="77" t="s">
        <v>27</v>
      </c>
      <c r="CC138" s="76">
        <v>0</v>
      </c>
      <c r="CD138" s="76"/>
      <c r="CE138" s="76">
        <v>0</v>
      </c>
      <c r="CF138" s="76"/>
      <c r="CG138" s="76">
        <v>0</v>
      </c>
      <c r="CH138" s="76"/>
      <c r="CI138" s="76">
        <v>0</v>
      </c>
      <c r="CJ138" s="76"/>
      <c r="CK138" s="76">
        <v>0</v>
      </c>
      <c r="CL138" s="83">
        <f t="shared" si="93"/>
        <v>0</v>
      </c>
      <c r="CM138" s="82">
        <f t="shared" si="94"/>
        <v>0</v>
      </c>
      <c r="CN138" s="84"/>
      <c r="CO138" s="60"/>
      <c r="CP138" s="60"/>
      <c r="CQ138" s="60"/>
      <c r="CR138" s="60"/>
      <c r="CS138" s="60"/>
      <c r="CT138" s="60"/>
      <c r="CU138" s="60"/>
      <c r="CV138" s="85"/>
      <c r="CW138" s="86"/>
      <c r="CX138" s="87">
        <f t="shared" si="95"/>
        <v>0</v>
      </c>
      <c r="CY138" s="88">
        <f t="shared" si="96"/>
        <v>0</v>
      </c>
      <c r="CZ138" s="89" t="e">
        <f>SUMIF(Склад!#REF!,E138,Склад!#REF!)</f>
        <v>#REF!</v>
      </c>
    </row>
    <row r="139" spans="1:104" s="79" customFormat="1" ht="70.349999999999994" customHeight="1" thickBot="1" x14ac:dyDescent="0.3">
      <c r="A139" s="60">
        <v>136</v>
      </c>
      <c r="B139" s="199" t="str">
        <f>VLOOKUP(C139,Склад!B:D,3,0)</f>
        <v>Шляпы</v>
      </c>
      <c r="C139" s="37" t="s">
        <v>131</v>
      </c>
      <c r="D139" s="151" t="str">
        <f t="shared" si="97"/>
        <v>13381151</v>
      </c>
      <c r="E139" s="36">
        <v>1338115</v>
      </c>
      <c r="F139" s="36">
        <v>1</v>
      </c>
      <c r="G139" s="154" t="s">
        <v>210</v>
      </c>
      <c r="H139" s="196" t="str">
        <f>IFERROR(VLOOKUP(VALUE(E139),Склад!#REF!,6,0),"-")</f>
        <v>-</v>
      </c>
      <c r="I139" s="61"/>
      <c r="J139" s="62" t="s">
        <v>33</v>
      </c>
      <c r="K139" s="62" t="s">
        <v>33</v>
      </c>
      <c r="L139" s="63" t="s">
        <v>363</v>
      </c>
      <c r="M139" s="64" t="s">
        <v>57</v>
      </c>
      <c r="N139" s="38" t="s">
        <v>354</v>
      </c>
      <c r="O139" s="38" t="s">
        <v>416</v>
      </c>
      <c r="P139" s="65">
        <v>61.2</v>
      </c>
      <c r="Q139" s="69">
        <v>159</v>
      </c>
      <c r="R139" s="66"/>
      <c r="S139" s="67"/>
      <c r="T139" s="68"/>
      <c r="U139" s="70"/>
      <c r="V139" s="71"/>
      <c r="W139" s="72"/>
      <c r="X139" s="73"/>
      <c r="Y139" s="71"/>
      <c r="Z139" s="72"/>
      <c r="AA139" s="74"/>
      <c r="AB139" s="75"/>
      <c r="AC139" s="71"/>
      <c r="AD139" s="72"/>
      <c r="AE139" s="76" t="str">
        <f t="shared" si="71"/>
        <v>-</v>
      </c>
      <c r="AF139" s="76" t="str">
        <f t="shared" si="72"/>
        <v>-</v>
      </c>
      <c r="AG139" s="76" t="str">
        <f t="shared" si="73"/>
        <v>-</v>
      </c>
      <c r="AH139" s="76" t="str">
        <f t="shared" si="74"/>
        <v>-</v>
      </c>
      <c r="AI139" s="76" t="str">
        <f t="shared" si="75"/>
        <v>-</v>
      </c>
      <c r="AJ139" s="76" t="str">
        <f t="shared" si="76"/>
        <v>-</v>
      </c>
      <c r="AK139" s="76" t="str">
        <f t="shared" si="77"/>
        <v>-</v>
      </c>
      <c r="AL139" s="76" t="str">
        <f t="shared" si="78"/>
        <v/>
      </c>
      <c r="AM139" s="76" t="str">
        <f t="shared" si="79"/>
        <v>-</v>
      </c>
      <c r="AN139" s="76" t="str">
        <f t="shared" si="80"/>
        <v/>
      </c>
      <c r="AO139" s="77">
        <f t="shared" si="81"/>
        <v>0</v>
      </c>
      <c r="AP139" s="78" t="str">
        <f t="shared" si="82"/>
        <v/>
      </c>
      <c r="AR139" s="77" t="s">
        <v>27</v>
      </c>
      <c r="AS139" s="76" t="e">
        <f t="shared" si="83"/>
        <v>#VALUE!</v>
      </c>
      <c r="AT139" s="76"/>
      <c r="AU139" s="76" t="e">
        <f t="shared" si="84"/>
        <v>#VALUE!</v>
      </c>
      <c r="AV139" s="76"/>
      <c r="AW139" s="76" t="e">
        <f t="shared" si="85"/>
        <v>#VALUE!</v>
      </c>
      <c r="AX139" s="76"/>
      <c r="AY139" s="76" t="e">
        <f t="shared" si="86"/>
        <v>#VALUE!</v>
      </c>
      <c r="AZ139" s="76"/>
      <c r="BA139" s="76" t="e">
        <f t="shared" si="70"/>
        <v>#VALUE!</v>
      </c>
      <c r="BB139" s="77" t="e">
        <f t="shared" si="87"/>
        <v>#VALUE!</v>
      </c>
      <c r="BC139" s="78" t="e">
        <f t="shared" si="88"/>
        <v>#VALUE!</v>
      </c>
      <c r="BD139" s="77" t="s">
        <v>27</v>
      </c>
      <c r="BE139" s="76">
        <v>0</v>
      </c>
      <c r="BF139" s="76"/>
      <c r="BG139" s="76">
        <v>0</v>
      </c>
      <c r="BH139" s="76"/>
      <c r="BI139" s="76">
        <v>0</v>
      </c>
      <c r="BJ139" s="76"/>
      <c r="BK139" s="76">
        <v>0</v>
      </c>
      <c r="BL139" s="76"/>
      <c r="BM139" s="76">
        <v>0</v>
      </c>
      <c r="BN139" s="80">
        <f t="shared" si="89"/>
        <v>0</v>
      </c>
      <c r="BO139" s="81">
        <f t="shared" si="90"/>
        <v>0</v>
      </c>
      <c r="BP139" s="77" t="s">
        <v>27</v>
      </c>
      <c r="BQ139" s="76">
        <v>0</v>
      </c>
      <c r="BR139" s="76"/>
      <c r="BS139" s="76">
        <v>0</v>
      </c>
      <c r="BT139" s="76"/>
      <c r="BU139" s="76">
        <v>0</v>
      </c>
      <c r="BV139" s="76"/>
      <c r="BW139" s="76">
        <v>0</v>
      </c>
      <c r="BX139" s="76"/>
      <c r="BY139" s="76">
        <v>0</v>
      </c>
      <c r="BZ139" s="80">
        <f t="shared" si="91"/>
        <v>0</v>
      </c>
      <c r="CA139" s="82">
        <f t="shared" si="92"/>
        <v>0</v>
      </c>
      <c r="CB139" s="77" t="s">
        <v>27</v>
      </c>
      <c r="CC139" s="76">
        <v>0</v>
      </c>
      <c r="CD139" s="76"/>
      <c r="CE139" s="76">
        <v>0</v>
      </c>
      <c r="CF139" s="76"/>
      <c r="CG139" s="76">
        <v>0</v>
      </c>
      <c r="CH139" s="76"/>
      <c r="CI139" s="76">
        <v>0</v>
      </c>
      <c r="CJ139" s="76"/>
      <c r="CK139" s="76">
        <v>0</v>
      </c>
      <c r="CL139" s="83">
        <f t="shared" si="93"/>
        <v>0</v>
      </c>
      <c r="CM139" s="82">
        <f t="shared" si="94"/>
        <v>0</v>
      </c>
      <c r="CN139" s="84"/>
      <c r="CO139" s="60"/>
      <c r="CP139" s="60"/>
      <c r="CQ139" s="60"/>
      <c r="CR139" s="60"/>
      <c r="CS139" s="60"/>
      <c r="CT139" s="60"/>
      <c r="CU139" s="60"/>
      <c r="CV139" s="85"/>
      <c r="CW139" s="86"/>
      <c r="CX139" s="87">
        <f t="shared" si="95"/>
        <v>0</v>
      </c>
      <c r="CY139" s="88">
        <f t="shared" si="96"/>
        <v>0</v>
      </c>
      <c r="CZ139" s="89" t="e">
        <f>SUMIF(Склад!#REF!,E139,Склад!#REF!)</f>
        <v>#REF!</v>
      </c>
    </row>
    <row r="140" spans="1:104" s="79" customFormat="1" ht="87.75" customHeight="1" thickBot="1" x14ac:dyDescent="0.3">
      <c r="A140" s="60">
        <v>137</v>
      </c>
      <c r="B140" s="199" t="e">
        <f>VLOOKUP(C140,Склад!B:D,3,0)</f>
        <v>#N/A</v>
      </c>
      <c r="C140" s="37" t="s">
        <v>237</v>
      </c>
      <c r="D140" s="151" t="str">
        <f t="shared" si="97"/>
        <v>25281271</v>
      </c>
      <c r="E140" s="36">
        <v>2528127</v>
      </c>
      <c r="F140" s="36">
        <v>1</v>
      </c>
      <c r="G140" s="154" t="s">
        <v>207</v>
      </c>
      <c r="H140" s="196" t="str">
        <f>IFERROR(VLOOKUP(VALUE(E140),Склад!#REF!,6,0),"-")</f>
        <v>-</v>
      </c>
      <c r="I140" s="61"/>
      <c r="J140" s="62" t="s">
        <v>33</v>
      </c>
      <c r="K140" s="62" t="s">
        <v>33</v>
      </c>
      <c r="L140" s="63" t="s">
        <v>363</v>
      </c>
      <c r="M140" s="64" t="s">
        <v>57</v>
      </c>
      <c r="N140" s="38" t="s">
        <v>354</v>
      </c>
      <c r="O140" s="38" t="s">
        <v>416</v>
      </c>
      <c r="P140" s="65">
        <v>72.7</v>
      </c>
      <c r="Q140" s="69">
        <v>189</v>
      </c>
      <c r="R140" s="66"/>
      <c r="S140" s="67"/>
      <c r="T140" s="68"/>
      <c r="U140" s="70"/>
      <c r="V140" s="71"/>
      <c r="W140" s="72"/>
      <c r="X140" s="73"/>
      <c r="Y140" s="71"/>
      <c r="Z140" s="72"/>
      <c r="AA140" s="74"/>
      <c r="AB140" s="75"/>
      <c r="AC140" s="71"/>
      <c r="AD140" s="72"/>
      <c r="AE140" s="76" t="str">
        <f t="shared" si="71"/>
        <v>-</v>
      </c>
      <c r="AF140" s="76" t="str">
        <f t="shared" si="72"/>
        <v/>
      </c>
      <c r="AG140" s="76" t="str">
        <f t="shared" si="73"/>
        <v>-</v>
      </c>
      <c r="AH140" s="76" t="str">
        <f t="shared" si="74"/>
        <v/>
      </c>
      <c r="AI140" s="76" t="str">
        <f t="shared" si="75"/>
        <v>-</v>
      </c>
      <c r="AJ140" s="76" t="str">
        <f t="shared" si="76"/>
        <v/>
      </c>
      <c r="AK140" s="76" t="str">
        <f t="shared" si="77"/>
        <v>-</v>
      </c>
      <c r="AL140" s="76" t="str">
        <f t="shared" si="78"/>
        <v/>
      </c>
      <c r="AM140" s="76" t="str">
        <f t="shared" si="79"/>
        <v>-</v>
      </c>
      <c r="AN140" s="76" t="str">
        <f t="shared" si="80"/>
        <v/>
      </c>
      <c r="AO140" s="77">
        <f t="shared" si="81"/>
        <v>0</v>
      </c>
      <c r="AP140" s="78" t="str">
        <f t="shared" si="82"/>
        <v/>
      </c>
      <c r="AR140" s="77" t="s">
        <v>27</v>
      </c>
      <c r="AS140" s="76" t="e">
        <f t="shared" si="83"/>
        <v>#VALUE!</v>
      </c>
      <c r="AT140" s="76"/>
      <c r="AU140" s="76" t="e">
        <f t="shared" si="84"/>
        <v>#VALUE!</v>
      </c>
      <c r="AV140" s="76"/>
      <c r="AW140" s="76" t="e">
        <f t="shared" si="85"/>
        <v>#VALUE!</v>
      </c>
      <c r="AX140" s="76"/>
      <c r="AY140" s="76" t="e">
        <f t="shared" si="86"/>
        <v>#VALUE!</v>
      </c>
      <c r="AZ140" s="76"/>
      <c r="BA140" s="76" t="e">
        <f t="shared" si="70"/>
        <v>#VALUE!</v>
      </c>
      <c r="BB140" s="77" t="e">
        <f t="shared" si="87"/>
        <v>#VALUE!</v>
      </c>
      <c r="BC140" s="78" t="e">
        <f t="shared" si="88"/>
        <v>#VALUE!</v>
      </c>
      <c r="BD140" s="77" t="s">
        <v>27</v>
      </c>
      <c r="BE140" s="76">
        <v>0</v>
      </c>
      <c r="BF140" s="76"/>
      <c r="BG140" s="76">
        <v>0</v>
      </c>
      <c r="BH140" s="76"/>
      <c r="BI140" s="76">
        <v>0</v>
      </c>
      <c r="BJ140" s="76"/>
      <c r="BK140" s="76">
        <v>0</v>
      </c>
      <c r="BL140" s="76"/>
      <c r="BM140" s="76">
        <v>0</v>
      </c>
      <c r="BN140" s="80">
        <f t="shared" si="89"/>
        <v>0</v>
      </c>
      <c r="BO140" s="81">
        <f t="shared" si="90"/>
        <v>0</v>
      </c>
      <c r="BP140" s="77" t="s">
        <v>27</v>
      </c>
      <c r="BQ140" s="76">
        <v>0</v>
      </c>
      <c r="BR140" s="76"/>
      <c r="BS140" s="76">
        <v>0</v>
      </c>
      <c r="BT140" s="76"/>
      <c r="BU140" s="76">
        <v>0</v>
      </c>
      <c r="BV140" s="76"/>
      <c r="BW140" s="76">
        <v>0</v>
      </c>
      <c r="BX140" s="76"/>
      <c r="BY140" s="76">
        <v>0</v>
      </c>
      <c r="BZ140" s="80">
        <f t="shared" si="91"/>
        <v>0</v>
      </c>
      <c r="CA140" s="82">
        <f t="shared" si="92"/>
        <v>0</v>
      </c>
      <c r="CB140" s="77" t="s">
        <v>27</v>
      </c>
      <c r="CC140" s="76">
        <v>0</v>
      </c>
      <c r="CD140" s="76"/>
      <c r="CE140" s="76">
        <v>0</v>
      </c>
      <c r="CF140" s="76"/>
      <c r="CG140" s="76">
        <v>0</v>
      </c>
      <c r="CH140" s="76"/>
      <c r="CI140" s="76">
        <v>0</v>
      </c>
      <c r="CJ140" s="76"/>
      <c r="CK140" s="76">
        <v>0</v>
      </c>
      <c r="CL140" s="83">
        <f t="shared" si="93"/>
        <v>0</v>
      </c>
      <c r="CM140" s="82">
        <f t="shared" si="94"/>
        <v>0</v>
      </c>
      <c r="CN140" s="84"/>
      <c r="CO140" s="60"/>
      <c r="CP140" s="60"/>
      <c r="CQ140" s="60"/>
      <c r="CR140" s="60"/>
      <c r="CS140" s="60"/>
      <c r="CT140" s="60"/>
      <c r="CU140" s="60"/>
      <c r="CV140" s="85"/>
      <c r="CW140" s="86"/>
      <c r="CX140" s="87">
        <f t="shared" si="95"/>
        <v>0</v>
      </c>
      <c r="CY140" s="88">
        <f t="shared" si="96"/>
        <v>0</v>
      </c>
      <c r="CZ140" s="89" t="e">
        <f>SUMIF(Склад!#REF!,E140,Склад!#REF!)</f>
        <v>#REF!</v>
      </c>
    </row>
    <row r="141" spans="1:104" s="79" customFormat="1" ht="73.900000000000006" customHeight="1" thickBot="1" x14ac:dyDescent="0.3">
      <c r="A141" s="60">
        <v>138</v>
      </c>
      <c r="B141" s="199" t="e">
        <f>VLOOKUP(C141,Склад!B:D,3,0)</f>
        <v>#N/A</v>
      </c>
      <c r="C141" s="37" t="s">
        <v>237</v>
      </c>
      <c r="D141" s="151" t="str">
        <f t="shared" si="97"/>
        <v>252812734</v>
      </c>
      <c r="E141" s="36">
        <v>2528127</v>
      </c>
      <c r="F141" s="36">
        <v>34</v>
      </c>
      <c r="G141" s="154" t="s">
        <v>207</v>
      </c>
      <c r="H141" s="196" t="str">
        <f>IFERROR(VLOOKUP(VALUE(E141),Склад!#REF!,6,0),"-")</f>
        <v>-</v>
      </c>
      <c r="I141" s="61"/>
      <c r="J141" s="62" t="s">
        <v>33</v>
      </c>
      <c r="K141" s="62" t="s">
        <v>33</v>
      </c>
      <c r="L141" s="63" t="s">
        <v>363</v>
      </c>
      <c r="M141" s="64" t="s">
        <v>57</v>
      </c>
      <c r="N141" s="38" t="s">
        <v>354</v>
      </c>
      <c r="O141" s="38" t="s">
        <v>416</v>
      </c>
      <c r="P141" s="65">
        <v>72.7</v>
      </c>
      <c r="Q141" s="69">
        <v>189</v>
      </c>
      <c r="R141" s="66"/>
      <c r="S141" s="67"/>
      <c r="T141" s="68"/>
      <c r="U141" s="70"/>
      <c r="V141" s="71"/>
      <c r="W141" s="72"/>
      <c r="X141" s="73"/>
      <c r="Y141" s="71"/>
      <c r="Z141" s="72"/>
      <c r="AA141" s="74"/>
      <c r="AB141" s="75"/>
      <c r="AC141" s="71"/>
      <c r="AD141" s="72"/>
      <c r="AE141" s="76" t="str">
        <f t="shared" si="71"/>
        <v>-</v>
      </c>
      <c r="AF141" s="76" t="str">
        <f t="shared" si="72"/>
        <v/>
      </c>
      <c r="AG141" s="76" t="str">
        <f t="shared" si="73"/>
        <v>-</v>
      </c>
      <c r="AH141" s="76" t="str">
        <f t="shared" si="74"/>
        <v/>
      </c>
      <c r="AI141" s="76" t="str">
        <f t="shared" si="75"/>
        <v>-</v>
      </c>
      <c r="AJ141" s="76" t="str">
        <f t="shared" si="76"/>
        <v/>
      </c>
      <c r="AK141" s="76" t="str">
        <f t="shared" si="77"/>
        <v>-</v>
      </c>
      <c r="AL141" s="76" t="str">
        <f t="shared" si="78"/>
        <v/>
      </c>
      <c r="AM141" s="76" t="str">
        <f t="shared" si="79"/>
        <v>-</v>
      </c>
      <c r="AN141" s="76" t="str">
        <f t="shared" si="80"/>
        <v/>
      </c>
      <c r="AO141" s="77">
        <f t="shared" si="81"/>
        <v>0</v>
      </c>
      <c r="AP141" s="78" t="str">
        <f t="shared" si="82"/>
        <v/>
      </c>
      <c r="AR141" s="77" t="s">
        <v>27</v>
      </c>
      <c r="AS141" s="76" t="e">
        <f t="shared" si="83"/>
        <v>#VALUE!</v>
      </c>
      <c r="AT141" s="76"/>
      <c r="AU141" s="76" t="e">
        <f t="shared" si="84"/>
        <v>#VALUE!</v>
      </c>
      <c r="AV141" s="76"/>
      <c r="AW141" s="76" t="e">
        <f t="shared" si="85"/>
        <v>#VALUE!</v>
      </c>
      <c r="AX141" s="76"/>
      <c r="AY141" s="76" t="e">
        <f t="shared" si="86"/>
        <v>#VALUE!</v>
      </c>
      <c r="AZ141" s="76"/>
      <c r="BA141" s="76" t="e">
        <f t="shared" si="70"/>
        <v>#VALUE!</v>
      </c>
      <c r="BB141" s="77" t="e">
        <f t="shared" si="87"/>
        <v>#VALUE!</v>
      </c>
      <c r="BC141" s="78" t="e">
        <f t="shared" si="88"/>
        <v>#VALUE!</v>
      </c>
      <c r="BD141" s="77" t="s">
        <v>27</v>
      </c>
      <c r="BE141" s="76">
        <v>1</v>
      </c>
      <c r="BF141" s="76"/>
      <c r="BG141" s="76">
        <v>2</v>
      </c>
      <c r="BH141" s="76"/>
      <c r="BI141" s="76">
        <v>3</v>
      </c>
      <c r="BJ141" s="76"/>
      <c r="BK141" s="76">
        <v>2</v>
      </c>
      <c r="BL141" s="76"/>
      <c r="BM141" s="76">
        <v>1</v>
      </c>
      <c r="BN141" s="80">
        <f t="shared" si="89"/>
        <v>9</v>
      </c>
      <c r="BO141" s="81">
        <f t="shared" si="90"/>
        <v>0</v>
      </c>
      <c r="BP141" s="77" t="s">
        <v>27</v>
      </c>
      <c r="BQ141" s="76">
        <v>0</v>
      </c>
      <c r="BR141" s="76"/>
      <c r="BS141" s="76">
        <v>2</v>
      </c>
      <c r="BT141" s="76"/>
      <c r="BU141" s="76">
        <v>2</v>
      </c>
      <c r="BV141" s="76"/>
      <c r="BW141" s="76">
        <v>1</v>
      </c>
      <c r="BX141" s="76"/>
      <c r="BY141" s="76">
        <v>0</v>
      </c>
      <c r="BZ141" s="80">
        <f t="shared" si="91"/>
        <v>5</v>
      </c>
      <c r="CA141" s="82">
        <f t="shared" si="92"/>
        <v>0</v>
      </c>
      <c r="CB141" s="77" t="s">
        <v>27</v>
      </c>
      <c r="CC141" s="76">
        <v>0</v>
      </c>
      <c r="CD141" s="76"/>
      <c r="CE141" s="76">
        <v>0</v>
      </c>
      <c r="CF141" s="76"/>
      <c r="CG141" s="76">
        <v>0</v>
      </c>
      <c r="CH141" s="76"/>
      <c r="CI141" s="76">
        <v>0</v>
      </c>
      <c r="CJ141" s="76"/>
      <c r="CK141" s="76">
        <v>0</v>
      </c>
      <c r="CL141" s="83">
        <f t="shared" si="93"/>
        <v>0</v>
      </c>
      <c r="CM141" s="82">
        <f t="shared" si="94"/>
        <v>0</v>
      </c>
      <c r="CN141" s="84"/>
      <c r="CO141" s="60"/>
      <c r="CP141" s="60"/>
      <c r="CQ141" s="60"/>
      <c r="CR141" s="60"/>
      <c r="CS141" s="60"/>
      <c r="CT141" s="60"/>
      <c r="CU141" s="60"/>
      <c r="CV141" s="85"/>
      <c r="CW141" s="86"/>
      <c r="CX141" s="87">
        <f t="shared" si="95"/>
        <v>0</v>
      </c>
      <c r="CY141" s="88">
        <f t="shared" si="96"/>
        <v>0</v>
      </c>
      <c r="CZ141" s="89" t="e">
        <f>SUMIF(Склад!#REF!,E141,Склад!#REF!)</f>
        <v>#REF!</v>
      </c>
    </row>
    <row r="142" spans="1:104" s="79" customFormat="1" ht="51.2" customHeight="1" thickBot="1" x14ac:dyDescent="0.3">
      <c r="A142" s="60">
        <v>139</v>
      </c>
      <c r="B142" s="199" t="str">
        <f>VLOOKUP(C142,Склад!B:D,3,0)</f>
        <v>Шляпы</v>
      </c>
      <c r="C142" s="37" t="s">
        <v>34</v>
      </c>
      <c r="D142" s="151" t="str">
        <f t="shared" si="97"/>
        <v>16981071</v>
      </c>
      <c r="E142" s="36">
        <v>1698107</v>
      </c>
      <c r="F142" s="36">
        <v>1</v>
      </c>
      <c r="G142" s="154" t="s">
        <v>207</v>
      </c>
      <c r="H142" s="196" t="str">
        <f>IFERROR(VLOOKUP(VALUE(E142),Склад!#REF!,6,0),"-")</f>
        <v>-</v>
      </c>
      <c r="I142" s="61"/>
      <c r="J142" s="62" t="s">
        <v>33</v>
      </c>
      <c r="K142" s="62" t="s">
        <v>33</v>
      </c>
      <c r="L142" s="63" t="s">
        <v>49</v>
      </c>
      <c r="M142" s="64" t="s">
        <v>57</v>
      </c>
      <c r="N142" s="38" t="s">
        <v>354</v>
      </c>
      <c r="O142" s="38" t="s">
        <v>416</v>
      </c>
      <c r="P142" s="65">
        <v>38.1</v>
      </c>
      <c r="Q142" s="69">
        <v>99</v>
      </c>
      <c r="R142" s="66"/>
      <c r="S142" s="67"/>
      <c r="T142" s="68"/>
      <c r="U142" s="70"/>
      <c r="V142" s="71"/>
      <c r="W142" s="72"/>
      <c r="X142" s="73"/>
      <c r="Y142" s="71"/>
      <c r="Z142" s="72"/>
      <c r="AA142" s="74"/>
      <c r="AB142" s="75"/>
      <c r="AC142" s="71"/>
      <c r="AD142" s="72"/>
      <c r="AE142" s="76" t="str">
        <f t="shared" si="71"/>
        <v>-</v>
      </c>
      <c r="AF142" s="76" t="str">
        <f t="shared" si="72"/>
        <v/>
      </c>
      <c r="AG142" s="76" t="str">
        <f t="shared" si="73"/>
        <v>-</v>
      </c>
      <c r="AH142" s="76" t="str">
        <f t="shared" si="74"/>
        <v/>
      </c>
      <c r="AI142" s="76" t="str">
        <f t="shared" si="75"/>
        <v>-</v>
      </c>
      <c r="AJ142" s="76" t="str">
        <f t="shared" si="76"/>
        <v/>
      </c>
      <c r="AK142" s="76" t="str">
        <f t="shared" si="77"/>
        <v>-</v>
      </c>
      <c r="AL142" s="76" t="str">
        <f t="shared" si="78"/>
        <v/>
      </c>
      <c r="AM142" s="76" t="str">
        <f t="shared" si="79"/>
        <v>-</v>
      </c>
      <c r="AN142" s="76" t="str">
        <f t="shared" si="80"/>
        <v/>
      </c>
      <c r="AO142" s="77">
        <f t="shared" si="81"/>
        <v>0</v>
      </c>
      <c r="AP142" s="78" t="str">
        <f t="shared" si="82"/>
        <v/>
      </c>
      <c r="AR142" s="77" t="s">
        <v>27</v>
      </c>
      <c r="AS142" s="76" t="e">
        <f t="shared" si="83"/>
        <v>#VALUE!</v>
      </c>
      <c r="AT142" s="76"/>
      <c r="AU142" s="76" t="e">
        <f t="shared" si="84"/>
        <v>#VALUE!</v>
      </c>
      <c r="AV142" s="76"/>
      <c r="AW142" s="76" t="e">
        <f t="shared" si="85"/>
        <v>#VALUE!</v>
      </c>
      <c r="AX142" s="76"/>
      <c r="AY142" s="76" t="e">
        <f t="shared" si="86"/>
        <v>#VALUE!</v>
      </c>
      <c r="AZ142" s="76"/>
      <c r="BA142" s="76" t="e">
        <f t="shared" ref="BA142:BA174" si="98">CW142+AN142-BM142-BY142-CK142</f>
        <v>#VALUE!</v>
      </c>
      <c r="BB142" s="77" t="e">
        <f t="shared" si="87"/>
        <v>#VALUE!</v>
      </c>
      <c r="BC142" s="78" t="e">
        <f t="shared" si="88"/>
        <v>#VALUE!</v>
      </c>
      <c r="BD142" s="77" t="s">
        <v>27</v>
      </c>
      <c r="BE142" s="76">
        <v>0</v>
      </c>
      <c r="BF142" s="76"/>
      <c r="BG142" s="76">
        <v>1</v>
      </c>
      <c r="BH142" s="76"/>
      <c r="BI142" s="76">
        <v>2</v>
      </c>
      <c r="BJ142" s="76"/>
      <c r="BK142" s="76">
        <v>1</v>
      </c>
      <c r="BL142" s="76"/>
      <c r="BM142" s="76">
        <v>0</v>
      </c>
      <c r="BN142" s="80">
        <f t="shared" si="89"/>
        <v>4</v>
      </c>
      <c r="BO142" s="81">
        <f t="shared" si="90"/>
        <v>0</v>
      </c>
      <c r="BP142" s="77" t="s">
        <v>27</v>
      </c>
      <c r="BQ142" s="76">
        <v>0</v>
      </c>
      <c r="BR142" s="76"/>
      <c r="BS142" s="76">
        <v>1</v>
      </c>
      <c r="BT142" s="76"/>
      <c r="BU142" s="76">
        <v>1</v>
      </c>
      <c r="BV142" s="76"/>
      <c r="BW142" s="76">
        <v>1</v>
      </c>
      <c r="BX142" s="76"/>
      <c r="BY142" s="76">
        <v>0</v>
      </c>
      <c r="BZ142" s="80">
        <f t="shared" si="91"/>
        <v>3</v>
      </c>
      <c r="CA142" s="82">
        <f t="shared" si="92"/>
        <v>0</v>
      </c>
      <c r="CB142" s="77" t="s">
        <v>27</v>
      </c>
      <c r="CC142" s="76">
        <v>0</v>
      </c>
      <c r="CD142" s="76"/>
      <c r="CE142" s="76">
        <v>0</v>
      </c>
      <c r="CF142" s="76"/>
      <c r="CG142" s="76">
        <v>0</v>
      </c>
      <c r="CH142" s="76"/>
      <c r="CI142" s="76">
        <v>0</v>
      </c>
      <c r="CJ142" s="76"/>
      <c r="CK142" s="76">
        <v>0</v>
      </c>
      <c r="CL142" s="83">
        <f t="shared" si="93"/>
        <v>0</v>
      </c>
      <c r="CM142" s="82">
        <f t="shared" si="94"/>
        <v>0</v>
      </c>
      <c r="CN142" s="84"/>
      <c r="CO142" s="60"/>
      <c r="CP142" s="60"/>
      <c r="CQ142" s="60"/>
      <c r="CR142" s="60"/>
      <c r="CS142" s="60"/>
      <c r="CT142" s="60"/>
      <c r="CU142" s="60"/>
      <c r="CV142" s="85"/>
      <c r="CW142" s="86"/>
      <c r="CX142" s="87">
        <f t="shared" si="95"/>
        <v>0</v>
      </c>
      <c r="CY142" s="88">
        <f t="shared" si="96"/>
        <v>0</v>
      </c>
      <c r="CZ142" s="89" t="e">
        <f>SUMIF(Склад!#REF!,E142,Склад!#REF!)</f>
        <v>#REF!</v>
      </c>
    </row>
    <row r="143" spans="1:104" s="79" customFormat="1" ht="63.4" customHeight="1" thickBot="1" x14ac:dyDescent="0.3">
      <c r="A143" s="60">
        <v>140</v>
      </c>
      <c r="B143" s="199" t="str">
        <f>VLOOKUP(C143,Склад!B:D,3,0)</f>
        <v>Шляпы</v>
      </c>
      <c r="C143" s="37" t="s">
        <v>34</v>
      </c>
      <c r="D143" s="151" t="str">
        <f t="shared" si="97"/>
        <v>16981101</v>
      </c>
      <c r="E143" s="36">
        <v>1698110</v>
      </c>
      <c r="F143" s="36">
        <v>1</v>
      </c>
      <c r="G143" s="154" t="s">
        <v>207</v>
      </c>
      <c r="H143" s="196" t="str">
        <f>IFERROR(VLOOKUP(VALUE(E143),Склад!#REF!,6,0),"-")</f>
        <v>-</v>
      </c>
      <c r="I143" s="61"/>
      <c r="J143" s="62" t="s">
        <v>33</v>
      </c>
      <c r="K143" s="62" t="s">
        <v>33</v>
      </c>
      <c r="L143" s="63" t="s">
        <v>49</v>
      </c>
      <c r="M143" s="64" t="s">
        <v>57</v>
      </c>
      <c r="N143" s="38" t="s">
        <v>354</v>
      </c>
      <c r="O143" s="38" t="s">
        <v>416</v>
      </c>
      <c r="P143" s="65">
        <v>38.1</v>
      </c>
      <c r="Q143" s="69">
        <v>99</v>
      </c>
      <c r="R143" s="66"/>
      <c r="S143" s="67"/>
      <c r="T143" s="68"/>
      <c r="U143" s="70"/>
      <c r="V143" s="71"/>
      <c r="W143" s="72"/>
      <c r="X143" s="73"/>
      <c r="Y143" s="71"/>
      <c r="Z143" s="72"/>
      <c r="AA143" s="74"/>
      <c r="AB143" s="75"/>
      <c r="AC143" s="71"/>
      <c r="AD143" s="72"/>
      <c r="AE143" s="76" t="str">
        <f t="shared" si="71"/>
        <v>-</v>
      </c>
      <c r="AF143" s="76" t="str">
        <f t="shared" si="72"/>
        <v/>
      </c>
      <c r="AG143" s="76" t="str">
        <f t="shared" si="73"/>
        <v>-</v>
      </c>
      <c r="AH143" s="76" t="str">
        <f t="shared" si="74"/>
        <v/>
      </c>
      <c r="AI143" s="76" t="str">
        <f t="shared" si="75"/>
        <v>-</v>
      </c>
      <c r="AJ143" s="76" t="str">
        <f t="shared" si="76"/>
        <v/>
      </c>
      <c r="AK143" s="76" t="str">
        <f t="shared" si="77"/>
        <v>-</v>
      </c>
      <c r="AL143" s="76" t="str">
        <f t="shared" si="78"/>
        <v/>
      </c>
      <c r="AM143" s="76" t="str">
        <f t="shared" si="79"/>
        <v>-</v>
      </c>
      <c r="AN143" s="76" t="str">
        <f t="shared" si="80"/>
        <v/>
      </c>
      <c r="AO143" s="77">
        <f t="shared" si="81"/>
        <v>0</v>
      </c>
      <c r="AP143" s="78" t="str">
        <f t="shared" si="82"/>
        <v/>
      </c>
      <c r="AR143" s="77" t="s">
        <v>27</v>
      </c>
      <c r="AS143" s="76" t="e">
        <f t="shared" si="83"/>
        <v>#VALUE!</v>
      </c>
      <c r="AT143" s="76"/>
      <c r="AU143" s="76" t="e">
        <f t="shared" si="84"/>
        <v>#VALUE!</v>
      </c>
      <c r="AV143" s="76"/>
      <c r="AW143" s="76" t="e">
        <f t="shared" si="85"/>
        <v>#VALUE!</v>
      </c>
      <c r="AX143" s="76"/>
      <c r="AY143" s="76" t="e">
        <f t="shared" si="86"/>
        <v>#VALUE!</v>
      </c>
      <c r="AZ143" s="76"/>
      <c r="BA143" s="76" t="e">
        <f t="shared" si="98"/>
        <v>#VALUE!</v>
      </c>
      <c r="BB143" s="77" t="e">
        <f t="shared" si="87"/>
        <v>#VALUE!</v>
      </c>
      <c r="BC143" s="78" t="e">
        <f t="shared" si="88"/>
        <v>#VALUE!</v>
      </c>
      <c r="BD143" s="77" t="s">
        <v>27</v>
      </c>
      <c r="BE143" s="76">
        <v>0</v>
      </c>
      <c r="BF143" s="76"/>
      <c r="BG143" s="76">
        <v>0</v>
      </c>
      <c r="BH143" s="76"/>
      <c r="BI143" s="76">
        <v>0</v>
      </c>
      <c r="BJ143" s="76"/>
      <c r="BK143" s="76">
        <v>0</v>
      </c>
      <c r="BL143" s="76"/>
      <c r="BM143" s="76">
        <v>0</v>
      </c>
      <c r="BN143" s="80">
        <f t="shared" si="89"/>
        <v>0</v>
      </c>
      <c r="BO143" s="81">
        <f t="shared" si="90"/>
        <v>0</v>
      </c>
      <c r="BP143" s="77" t="s">
        <v>27</v>
      </c>
      <c r="BQ143" s="76">
        <v>0</v>
      </c>
      <c r="BR143" s="76"/>
      <c r="BS143" s="76">
        <v>0</v>
      </c>
      <c r="BT143" s="76"/>
      <c r="BU143" s="76">
        <v>0</v>
      </c>
      <c r="BV143" s="76"/>
      <c r="BW143" s="76">
        <v>0</v>
      </c>
      <c r="BX143" s="76"/>
      <c r="BY143" s="76">
        <v>0</v>
      </c>
      <c r="BZ143" s="80">
        <f t="shared" si="91"/>
        <v>0</v>
      </c>
      <c r="CA143" s="82">
        <f t="shared" si="92"/>
        <v>0</v>
      </c>
      <c r="CB143" s="77" t="s">
        <v>27</v>
      </c>
      <c r="CC143" s="76">
        <v>0</v>
      </c>
      <c r="CD143" s="76"/>
      <c r="CE143" s="76">
        <v>0</v>
      </c>
      <c r="CF143" s="76"/>
      <c r="CG143" s="76">
        <v>0</v>
      </c>
      <c r="CH143" s="76"/>
      <c r="CI143" s="76">
        <v>0</v>
      </c>
      <c r="CJ143" s="76"/>
      <c r="CK143" s="76">
        <v>0</v>
      </c>
      <c r="CL143" s="83">
        <f t="shared" si="93"/>
        <v>0</v>
      </c>
      <c r="CM143" s="82">
        <f t="shared" si="94"/>
        <v>0</v>
      </c>
      <c r="CN143" s="84"/>
      <c r="CO143" s="60"/>
      <c r="CP143" s="60"/>
      <c r="CQ143" s="60"/>
      <c r="CR143" s="60"/>
      <c r="CS143" s="60"/>
      <c r="CT143" s="60"/>
      <c r="CU143" s="60"/>
      <c r="CV143" s="85"/>
      <c r="CW143" s="86"/>
      <c r="CX143" s="87">
        <f t="shared" si="95"/>
        <v>0</v>
      </c>
      <c r="CY143" s="88">
        <f t="shared" si="96"/>
        <v>0</v>
      </c>
      <c r="CZ143" s="89" t="e">
        <f>SUMIF(Склад!#REF!,E143,Склад!#REF!)</f>
        <v>#REF!</v>
      </c>
    </row>
    <row r="144" spans="1:104" s="79" customFormat="1" ht="73.900000000000006" customHeight="1" thickBot="1" x14ac:dyDescent="0.3">
      <c r="A144" s="60">
        <v>141</v>
      </c>
      <c r="B144" s="199" t="e">
        <f>VLOOKUP(C144,Склад!B:D,3,0)</f>
        <v>#N/A</v>
      </c>
      <c r="C144" s="37" t="s">
        <v>238</v>
      </c>
      <c r="D144" s="151" t="str">
        <f t="shared" si="97"/>
        <v>19981011</v>
      </c>
      <c r="E144" s="36">
        <v>1998101</v>
      </c>
      <c r="F144" s="36">
        <v>1</v>
      </c>
      <c r="G144" s="154" t="s">
        <v>208</v>
      </c>
      <c r="H144" s="196" t="str">
        <f>IFERROR(VLOOKUP(VALUE(E144),Склад!#REF!,6,0),"-")</f>
        <v>-</v>
      </c>
      <c r="I144" s="61"/>
      <c r="J144" s="62" t="s">
        <v>33</v>
      </c>
      <c r="K144" s="62" t="s">
        <v>33</v>
      </c>
      <c r="L144" s="63" t="s">
        <v>49</v>
      </c>
      <c r="M144" s="64" t="s">
        <v>57</v>
      </c>
      <c r="N144" s="38" t="s">
        <v>354</v>
      </c>
      <c r="O144" s="38" t="s">
        <v>416</v>
      </c>
      <c r="P144" s="65">
        <v>38.1</v>
      </c>
      <c r="Q144" s="69">
        <v>99</v>
      </c>
      <c r="R144" s="66"/>
      <c r="S144" s="67"/>
      <c r="T144" s="68"/>
      <c r="U144" s="70"/>
      <c r="V144" s="71"/>
      <c r="W144" s="72"/>
      <c r="X144" s="73"/>
      <c r="Y144" s="71"/>
      <c r="Z144" s="72"/>
      <c r="AA144" s="74"/>
      <c r="AB144" s="75"/>
      <c r="AC144" s="71"/>
      <c r="AD144" s="72"/>
      <c r="AE144" s="76" t="str">
        <f t="shared" si="71"/>
        <v>-</v>
      </c>
      <c r="AF144" s="76" t="str">
        <f t="shared" si="72"/>
        <v/>
      </c>
      <c r="AG144" s="76" t="str">
        <f t="shared" si="73"/>
        <v>-</v>
      </c>
      <c r="AH144" s="76" t="str">
        <f t="shared" si="74"/>
        <v/>
      </c>
      <c r="AI144" s="76" t="str">
        <f t="shared" si="75"/>
        <v>-</v>
      </c>
      <c r="AJ144" s="76" t="str">
        <f t="shared" si="76"/>
        <v/>
      </c>
      <c r="AK144" s="76" t="str">
        <f t="shared" si="77"/>
        <v>-</v>
      </c>
      <c r="AL144" s="76" t="str">
        <f t="shared" si="78"/>
        <v/>
      </c>
      <c r="AM144" s="76" t="str">
        <f t="shared" si="79"/>
        <v>-</v>
      </c>
      <c r="AN144" s="76" t="str">
        <f t="shared" si="80"/>
        <v>-</v>
      </c>
      <c r="AO144" s="77">
        <f t="shared" si="81"/>
        <v>0</v>
      </c>
      <c r="AP144" s="78" t="str">
        <f t="shared" si="82"/>
        <v/>
      </c>
      <c r="AR144" s="77" t="s">
        <v>27</v>
      </c>
      <c r="AS144" s="76" t="e">
        <f t="shared" si="83"/>
        <v>#VALUE!</v>
      </c>
      <c r="AT144" s="76"/>
      <c r="AU144" s="76" t="e">
        <f t="shared" si="84"/>
        <v>#VALUE!</v>
      </c>
      <c r="AV144" s="76"/>
      <c r="AW144" s="76" t="e">
        <f t="shared" si="85"/>
        <v>#VALUE!</v>
      </c>
      <c r="AX144" s="76"/>
      <c r="AY144" s="76" t="e">
        <f t="shared" si="86"/>
        <v>#VALUE!</v>
      </c>
      <c r="AZ144" s="76"/>
      <c r="BA144" s="76" t="e">
        <f t="shared" si="98"/>
        <v>#VALUE!</v>
      </c>
      <c r="BB144" s="77" t="e">
        <f t="shared" si="87"/>
        <v>#VALUE!</v>
      </c>
      <c r="BC144" s="78" t="e">
        <f t="shared" si="88"/>
        <v>#VALUE!</v>
      </c>
      <c r="BD144" s="77" t="s">
        <v>27</v>
      </c>
      <c r="BE144" s="76">
        <v>0</v>
      </c>
      <c r="BF144" s="76"/>
      <c r="BG144" s="76">
        <v>0</v>
      </c>
      <c r="BH144" s="76"/>
      <c r="BI144" s="76">
        <v>0</v>
      </c>
      <c r="BJ144" s="76"/>
      <c r="BK144" s="76">
        <v>0</v>
      </c>
      <c r="BL144" s="76"/>
      <c r="BM144" s="76">
        <v>0</v>
      </c>
      <c r="BN144" s="80">
        <f t="shared" si="89"/>
        <v>0</v>
      </c>
      <c r="BO144" s="81">
        <f t="shared" si="90"/>
        <v>0</v>
      </c>
      <c r="BP144" s="77" t="s">
        <v>27</v>
      </c>
      <c r="BQ144" s="76">
        <v>0</v>
      </c>
      <c r="BR144" s="76"/>
      <c r="BS144" s="76">
        <v>0</v>
      </c>
      <c r="BT144" s="76"/>
      <c r="BU144" s="76">
        <v>0</v>
      </c>
      <c r="BV144" s="76"/>
      <c r="BW144" s="76">
        <v>0</v>
      </c>
      <c r="BX144" s="76"/>
      <c r="BY144" s="76">
        <v>0</v>
      </c>
      <c r="BZ144" s="80">
        <f t="shared" si="91"/>
        <v>0</v>
      </c>
      <c r="CA144" s="82">
        <f t="shared" si="92"/>
        <v>0</v>
      </c>
      <c r="CB144" s="77" t="s">
        <v>27</v>
      </c>
      <c r="CC144" s="76">
        <v>0</v>
      </c>
      <c r="CD144" s="76"/>
      <c r="CE144" s="76">
        <v>0</v>
      </c>
      <c r="CF144" s="76"/>
      <c r="CG144" s="76">
        <v>0</v>
      </c>
      <c r="CH144" s="76"/>
      <c r="CI144" s="76">
        <v>0</v>
      </c>
      <c r="CJ144" s="76"/>
      <c r="CK144" s="76">
        <v>0</v>
      </c>
      <c r="CL144" s="83">
        <f t="shared" si="93"/>
        <v>0</v>
      </c>
      <c r="CM144" s="82">
        <f t="shared" si="94"/>
        <v>0</v>
      </c>
      <c r="CN144" s="84"/>
      <c r="CO144" s="60"/>
      <c r="CP144" s="60"/>
      <c r="CQ144" s="60"/>
      <c r="CR144" s="60"/>
      <c r="CS144" s="60"/>
      <c r="CT144" s="60"/>
      <c r="CU144" s="60"/>
      <c r="CV144" s="85"/>
      <c r="CW144" s="86"/>
      <c r="CX144" s="87">
        <f t="shared" si="95"/>
        <v>0</v>
      </c>
      <c r="CY144" s="88">
        <f t="shared" si="96"/>
        <v>0</v>
      </c>
      <c r="CZ144" s="89" t="e">
        <f>SUMIF(Склад!#REF!,E144,Склад!#REF!)</f>
        <v>#REF!</v>
      </c>
    </row>
    <row r="145" spans="1:104" s="79" customFormat="1" ht="72.2" customHeight="1" thickBot="1" x14ac:dyDescent="0.3">
      <c r="A145" s="60">
        <v>142</v>
      </c>
      <c r="B145" s="199" t="e">
        <f>VLOOKUP(C145,Склад!B:D,3,0)</f>
        <v>#N/A</v>
      </c>
      <c r="C145" s="37" t="s">
        <v>239</v>
      </c>
      <c r="D145" s="151" t="str">
        <f t="shared" si="97"/>
        <v>169820169</v>
      </c>
      <c r="E145" s="36">
        <v>1698201</v>
      </c>
      <c r="F145" s="36">
        <v>69</v>
      </c>
      <c r="G145" s="154" t="s">
        <v>204</v>
      </c>
      <c r="H145" s="196" t="str">
        <f>IFERROR(VLOOKUP(VALUE(E145),Склад!#REF!,6,0),"-")</f>
        <v>-</v>
      </c>
      <c r="I145" s="61"/>
      <c r="J145" s="62" t="s">
        <v>220</v>
      </c>
      <c r="K145" s="62" t="s">
        <v>167</v>
      </c>
      <c r="L145" s="63" t="s">
        <v>362</v>
      </c>
      <c r="M145" s="64" t="s">
        <v>57</v>
      </c>
      <c r="N145" s="38" t="s">
        <v>354</v>
      </c>
      <c r="O145" s="38" t="s">
        <v>416</v>
      </c>
      <c r="P145" s="65">
        <v>95.8</v>
      </c>
      <c r="Q145" s="69">
        <v>249</v>
      </c>
      <c r="R145" s="66"/>
      <c r="S145" s="67"/>
      <c r="T145" s="68"/>
      <c r="U145" s="70"/>
      <c r="V145" s="71"/>
      <c r="W145" s="72"/>
      <c r="X145" s="73"/>
      <c r="Y145" s="71"/>
      <c r="Z145" s="72"/>
      <c r="AA145" s="74"/>
      <c r="AB145" s="75"/>
      <c r="AC145" s="71"/>
      <c r="AD145" s="72"/>
      <c r="AE145" s="76" t="str">
        <f t="shared" si="71"/>
        <v>-</v>
      </c>
      <c r="AF145" s="76" t="str">
        <f t="shared" si="72"/>
        <v/>
      </c>
      <c r="AG145" s="76" t="str">
        <f t="shared" si="73"/>
        <v/>
      </c>
      <c r="AH145" s="76" t="str">
        <f t="shared" si="74"/>
        <v/>
      </c>
      <c r="AI145" s="76" t="str">
        <f t="shared" si="75"/>
        <v/>
      </c>
      <c r="AJ145" s="76" t="str">
        <f t="shared" si="76"/>
        <v/>
      </c>
      <c r="AK145" s="76" t="str">
        <f t="shared" si="77"/>
        <v/>
      </c>
      <c r="AL145" s="76" t="str">
        <f t="shared" si="78"/>
        <v/>
      </c>
      <c r="AM145" s="76" t="str">
        <f t="shared" si="79"/>
        <v/>
      </c>
      <c r="AN145" s="76" t="str">
        <f t="shared" si="80"/>
        <v/>
      </c>
      <c r="AO145" s="77">
        <f t="shared" si="81"/>
        <v>0</v>
      </c>
      <c r="AP145" s="78" t="str">
        <f t="shared" si="82"/>
        <v/>
      </c>
      <c r="AR145" s="77" t="s">
        <v>27</v>
      </c>
      <c r="AS145" s="76" t="e">
        <f t="shared" si="83"/>
        <v>#VALUE!</v>
      </c>
      <c r="AT145" s="76"/>
      <c r="AU145" s="76" t="e">
        <f t="shared" si="84"/>
        <v>#VALUE!</v>
      </c>
      <c r="AV145" s="76"/>
      <c r="AW145" s="76" t="e">
        <f t="shared" si="85"/>
        <v>#VALUE!</v>
      </c>
      <c r="AX145" s="76"/>
      <c r="AY145" s="76" t="e">
        <f t="shared" si="86"/>
        <v>#VALUE!</v>
      </c>
      <c r="AZ145" s="76"/>
      <c r="BA145" s="76" t="e">
        <f t="shared" si="98"/>
        <v>#VALUE!</v>
      </c>
      <c r="BB145" s="77" t="e">
        <f t="shared" si="87"/>
        <v>#VALUE!</v>
      </c>
      <c r="BC145" s="78" t="e">
        <f t="shared" si="88"/>
        <v>#VALUE!</v>
      </c>
      <c r="BD145" s="77" t="s">
        <v>27</v>
      </c>
      <c r="BE145" s="76">
        <v>0</v>
      </c>
      <c r="BF145" s="76"/>
      <c r="BG145" s="76">
        <v>1</v>
      </c>
      <c r="BH145" s="76"/>
      <c r="BI145" s="76">
        <v>2</v>
      </c>
      <c r="BJ145" s="76"/>
      <c r="BK145" s="76">
        <v>1</v>
      </c>
      <c r="BL145" s="76"/>
      <c r="BM145" s="76">
        <v>0</v>
      </c>
      <c r="BN145" s="80">
        <f t="shared" si="89"/>
        <v>4</v>
      </c>
      <c r="BO145" s="81">
        <f t="shared" si="90"/>
        <v>0</v>
      </c>
      <c r="BP145" s="77" t="s">
        <v>27</v>
      </c>
      <c r="BQ145" s="76">
        <v>0</v>
      </c>
      <c r="BR145" s="76"/>
      <c r="BS145" s="76">
        <v>1</v>
      </c>
      <c r="BT145" s="76"/>
      <c r="BU145" s="76">
        <v>1</v>
      </c>
      <c r="BV145" s="76"/>
      <c r="BW145" s="76">
        <v>1</v>
      </c>
      <c r="BX145" s="76"/>
      <c r="BY145" s="76">
        <v>0</v>
      </c>
      <c r="BZ145" s="80">
        <f t="shared" si="91"/>
        <v>3</v>
      </c>
      <c r="CA145" s="82">
        <f t="shared" si="92"/>
        <v>0</v>
      </c>
      <c r="CB145" s="77" t="s">
        <v>27</v>
      </c>
      <c r="CC145" s="76">
        <v>0</v>
      </c>
      <c r="CD145" s="76"/>
      <c r="CE145" s="76">
        <v>0</v>
      </c>
      <c r="CF145" s="76"/>
      <c r="CG145" s="76">
        <v>0</v>
      </c>
      <c r="CH145" s="76"/>
      <c r="CI145" s="76">
        <v>0</v>
      </c>
      <c r="CJ145" s="76"/>
      <c r="CK145" s="76">
        <v>0</v>
      </c>
      <c r="CL145" s="83">
        <f t="shared" si="93"/>
        <v>0</v>
      </c>
      <c r="CM145" s="82">
        <f t="shared" si="94"/>
        <v>0</v>
      </c>
      <c r="CN145" s="84"/>
      <c r="CO145" s="60"/>
      <c r="CP145" s="60"/>
      <c r="CQ145" s="60"/>
      <c r="CR145" s="60"/>
      <c r="CS145" s="60"/>
      <c r="CT145" s="60"/>
      <c r="CU145" s="60"/>
      <c r="CV145" s="85"/>
      <c r="CW145" s="86"/>
      <c r="CX145" s="87">
        <f t="shared" si="95"/>
        <v>0</v>
      </c>
      <c r="CY145" s="88">
        <f t="shared" si="96"/>
        <v>0</v>
      </c>
      <c r="CZ145" s="89" t="e">
        <f>SUMIF(Склад!#REF!,E145,Склад!#REF!)</f>
        <v>#REF!</v>
      </c>
    </row>
    <row r="146" spans="1:104" s="79" customFormat="1" ht="72.2" customHeight="1" thickBot="1" x14ac:dyDescent="0.3">
      <c r="A146" s="60">
        <v>143</v>
      </c>
      <c r="B146" s="199" t="str">
        <f>VLOOKUP(C146,Склад!B:D,3,0)</f>
        <v>Шляпы</v>
      </c>
      <c r="C146" s="37" t="s">
        <v>35</v>
      </c>
      <c r="D146" s="151" t="str">
        <f t="shared" si="97"/>
        <v>211822068</v>
      </c>
      <c r="E146" s="36">
        <v>2118220</v>
      </c>
      <c r="F146" s="36">
        <v>68</v>
      </c>
      <c r="G146" s="154" t="s">
        <v>204</v>
      </c>
      <c r="H146" s="196" t="str">
        <f>IFERROR(VLOOKUP(VALUE(E146),Склад!#REF!,6,0),"-")</f>
        <v>-</v>
      </c>
      <c r="I146" s="61"/>
      <c r="J146" s="62" t="s">
        <v>220</v>
      </c>
      <c r="K146" s="62" t="s">
        <v>167</v>
      </c>
      <c r="L146" s="63" t="s">
        <v>49</v>
      </c>
      <c r="M146" s="64" t="s">
        <v>57</v>
      </c>
      <c r="N146" s="38" t="s">
        <v>354</v>
      </c>
      <c r="O146" s="38" t="s">
        <v>416</v>
      </c>
      <c r="P146" s="65">
        <v>153.5</v>
      </c>
      <c r="Q146" s="69">
        <v>399</v>
      </c>
      <c r="R146" s="66"/>
      <c r="S146" s="67"/>
      <c r="T146" s="68"/>
      <c r="U146" s="70"/>
      <c r="V146" s="71"/>
      <c r="W146" s="72"/>
      <c r="X146" s="73"/>
      <c r="Y146" s="71"/>
      <c r="Z146" s="72"/>
      <c r="AA146" s="74"/>
      <c r="AB146" s="75"/>
      <c r="AC146" s="71"/>
      <c r="AD146" s="72"/>
      <c r="AE146" s="76" t="str">
        <f t="shared" si="71"/>
        <v>-</v>
      </c>
      <c r="AF146" s="76" t="str">
        <f t="shared" si="72"/>
        <v/>
      </c>
      <c r="AG146" s="76" t="str">
        <f t="shared" si="73"/>
        <v/>
      </c>
      <c r="AH146" s="76" t="str">
        <f t="shared" si="74"/>
        <v/>
      </c>
      <c r="AI146" s="76" t="str">
        <f t="shared" si="75"/>
        <v/>
      </c>
      <c r="AJ146" s="76" t="str">
        <f t="shared" si="76"/>
        <v/>
      </c>
      <c r="AK146" s="76" t="str">
        <f t="shared" si="77"/>
        <v/>
      </c>
      <c r="AL146" s="76" t="str">
        <f t="shared" si="78"/>
        <v/>
      </c>
      <c r="AM146" s="76" t="str">
        <f t="shared" si="79"/>
        <v/>
      </c>
      <c r="AN146" s="76" t="str">
        <f t="shared" si="80"/>
        <v/>
      </c>
      <c r="AO146" s="77">
        <f t="shared" si="81"/>
        <v>0</v>
      </c>
      <c r="AP146" s="78" t="str">
        <f t="shared" si="82"/>
        <v/>
      </c>
      <c r="AR146" s="77" t="s">
        <v>27</v>
      </c>
      <c r="AS146" s="76" t="e">
        <f t="shared" si="83"/>
        <v>#VALUE!</v>
      </c>
      <c r="AT146" s="76"/>
      <c r="AU146" s="76" t="e">
        <f t="shared" si="84"/>
        <v>#VALUE!</v>
      </c>
      <c r="AV146" s="76"/>
      <c r="AW146" s="76" t="e">
        <f t="shared" si="85"/>
        <v>#VALUE!</v>
      </c>
      <c r="AX146" s="76"/>
      <c r="AY146" s="76" t="e">
        <f t="shared" si="86"/>
        <v>#VALUE!</v>
      </c>
      <c r="AZ146" s="76"/>
      <c r="BA146" s="76" t="e">
        <f t="shared" si="98"/>
        <v>#VALUE!</v>
      </c>
      <c r="BB146" s="77" t="e">
        <f t="shared" si="87"/>
        <v>#VALUE!</v>
      </c>
      <c r="BC146" s="78" t="e">
        <f t="shared" si="88"/>
        <v>#VALUE!</v>
      </c>
      <c r="BD146" s="77" t="s">
        <v>27</v>
      </c>
      <c r="BE146" s="76">
        <v>0</v>
      </c>
      <c r="BF146" s="76"/>
      <c r="BG146" s="76">
        <v>0</v>
      </c>
      <c r="BH146" s="76"/>
      <c r="BI146" s="76">
        <v>0</v>
      </c>
      <c r="BJ146" s="76"/>
      <c r="BK146" s="76">
        <v>0</v>
      </c>
      <c r="BL146" s="76"/>
      <c r="BM146" s="76">
        <v>0</v>
      </c>
      <c r="BN146" s="80">
        <f t="shared" si="89"/>
        <v>0</v>
      </c>
      <c r="BO146" s="81">
        <f t="shared" si="90"/>
        <v>0</v>
      </c>
      <c r="BP146" s="77" t="s">
        <v>27</v>
      </c>
      <c r="BQ146" s="76">
        <v>0</v>
      </c>
      <c r="BR146" s="76"/>
      <c r="BS146" s="76">
        <v>0</v>
      </c>
      <c r="BT146" s="76"/>
      <c r="BU146" s="76">
        <v>0</v>
      </c>
      <c r="BV146" s="76"/>
      <c r="BW146" s="76">
        <v>0</v>
      </c>
      <c r="BX146" s="76"/>
      <c r="BY146" s="76">
        <v>0</v>
      </c>
      <c r="BZ146" s="80">
        <f t="shared" si="91"/>
        <v>0</v>
      </c>
      <c r="CA146" s="82">
        <f t="shared" si="92"/>
        <v>0</v>
      </c>
      <c r="CB146" s="77" t="s">
        <v>27</v>
      </c>
      <c r="CC146" s="76">
        <v>0</v>
      </c>
      <c r="CD146" s="76"/>
      <c r="CE146" s="76">
        <v>0</v>
      </c>
      <c r="CF146" s="76"/>
      <c r="CG146" s="76">
        <v>0</v>
      </c>
      <c r="CH146" s="76"/>
      <c r="CI146" s="76">
        <v>0</v>
      </c>
      <c r="CJ146" s="76"/>
      <c r="CK146" s="76">
        <v>0</v>
      </c>
      <c r="CL146" s="83">
        <f t="shared" si="93"/>
        <v>0</v>
      </c>
      <c r="CM146" s="82">
        <f t="shared" si="94"/>
        <v>0</v>
      </c>
      <c r="CN146" s="84"/>
      <c r="CO146" s="60"/>
      <c r="CP146" s="60"/>
      <c r="CQ146" s="60"/>
      <c r="CR146" s="60"/>
      <c r="CS146" s="60"/>
      <c r="CT146" s="60"/>
      <c r="CU146" s="60"/>
      <c r="CV146" s="85"/>
      <c r="CW146" s="86"/>
      <c r="CX146" s="87">
        <f t="shared" si="95"/>
        <v>0</v>
      </c>
      <c r="CY146" s="88">
        <f t="shared" si="96"/>
        <v>0</v>
      </c>
      <c r="CZ146" s="89" t="e">
        <f>SUMIF(Склад!#REF!,E146,Склад!#REF!)</f>
        <v>#REF!</v>
      </c>
    </row>
    <row r="147" spans="1:104" s="79" customFormat="1" ht="72.2" customHeight="1" thickBot="1" x14ac:dyDescent="0.3">
      <c r="A147" s="60">
        <v>144</v>
      </c>
      <c r="B147" s="199" t="str">
        <f>VLOOKUP(C147,Склад!B:D,3,0)</f>
        <v>Шляпы</v>
      </c>
      <c r="C147" s="37" t="s">
        <v>35</v>
      </c>
      <c r="D147" s="151" t="str">
        <f t="shared" si="97"/>
        <v>21182211</v>
      </c>
      <c r="E147" s="36">
        <v>2118221</v>
      </c>
      <c r="F147" s="36">
        <v>1</v>
      </c>
      <c r="G147" s="154" t="s">
        <v>204</v>
      </c>
      <c r="H147" s="196" t="str">
        <f>IFERROR(VLOOKUP(VALUE(E147),Склад!#REF!,6,0),"-")</f>
        <v>-</v>
      </c>
      <c r="I147" s="61"/>
      <c r="J147" s="62" t="s">
        <v>220</v>
      </c>
      <c r="K147" s="62" t="s">
        <v>167</v>
      </c>
      <c r="L147" s="63" t="s">
        <v>362</v>
      </c>
      <c r="M147" s="64" t="s">
        <v>57</v>
      </c>
      <c r="N147" s="38" t="s">
        <v>354</v>
      </c>
      <c r="O147" s="38" t="s">
        <v>416</v>
      </c>
      <c r="P147" s="65">
        <v>95.8</v>
      </c>
      <c r="Q147" s="69">
        <v>249</v>
      </c>
      <c r="R147" s="66"/>
      <c r="S147" s="67"/>
      <c r="T147" s="68"/>
      <c r="U147" s="70"/>
      <c r="V147" s="71"/>
      <c r="W147" s="72"/>
      <c r="X147" s="73"/>
      <c r="Y147" s="71"/>
      <c r="Z147" s="72"/>
      <c r="AA147" s="74"/>
      <c r="AB147" s="75"/>
      <c r="AC147" s="71"/>
      <c r="AD147" s="72"/>
      <c r="AE147" s="76" t="str">
        <f t="shared" si="71"/>
        <v>-</v>
      </c>
      <c r="AF147" s="76" t="str">
        <f t="shared" si="72"/>
        <v/>
      </c>
      <c r="AG147" s="76" t="str">
        <f t="shared" si="73"/>
        <v/>
      </c>
      <c r="AH147" s="76" t="str">
        <f t="shared" si="74"/>
        <v/>
      </c>
      <c r="AI147" s="76" t="str">
        <f t="shared" si="75"/>
        <v/>
      </c>
      <c r="AJ147" s="76" t="str">
        <f t="shared" si="76"/>
        <v/>
      </c>
      <c r="AK147" s="76" t="str">
        <f t="shared" si="77"/>
        <v/>
      </c>
      <c r="AL147" s="76" t="str">
        <f t="shared" si="78"/>
        <v/>
      </c>
      <c r="AM147" s="76" t="str">
        <f t="shared" si="79"/>
        <v/>
      </c>
      <c r="AN147" s="76" t="str">
        <f t="shared" si="80"/>
        <v/>
      </c>
      <c r="AO147" s="77">
        <f t="shared" si="81"/>
        <v>0</v>
      </c>
      <c r="AP147" s="78" t="str">
        <f t="shared" si="82"/>
        <v/>
      </c>
      <c r="AR147" s="77" t="s">
        <v>27</v>
      </c>
      <c r="AS147" s="76" t="e">
        <f t="shared" si="83"/>
        <v>#VALUE!</v>
      </c>
      <c r="AT147" s="76"/>
      <c r="AU147" s="76" t="e">
        <f t="shared" si="84"/>
        <v>#VALUE!</v>
      </c>
      <c r="AV147" s="76"/>
      <c r="AW147" s="76" t="e">
        <f t="shared" si="85"/>
        <v>#VALUE!</v>
      </c>
      <c r="AX147" s="76"/>
      <c r="AY147" s="76" t="e">
        <f t="shared" si="86"/>
        <v>#VALUE!</v>
      </c>
      <c r="AZ147" s="76"/>
      <c r="BA147" s="76" t="e">
        <f t="shared" si="98"/>
        <v>#VALUE!</v>
      </c>
      <c r="BB147" s="77" t="e">
        <f t="shared" si="87"/>
        <v>#VALUE!</v>
      </c>
      <c r="BC147" s="78" t="e">
        <f t="shared" si="88"/>
        <v>#VALUE!</v>
      </c>
      <c r="BD147" s="77" t="s">
        <v>27</v>
      </c>
      <c r="BE147" s="76">
        <v>0</v>
      </c>
      <c r="BF147" s="76"/>
      <c r="BG147" s="76">
        <v>1</v>
      </c>
      <c r="BH147" s="76"/>
      <c r="BI147" s="76">
        <v>2</v>
      </c>
      <c r="BJ147" s="76"/>
      <c r="BK147" s="76">
        <v>1</v>
      </c>
      <c r="BL147" s="76"/>
      <c r="BM147" s="76">
        <v>0</v>
      </c>
      <c r="BN147" s="80">
        <f t="shared" si="89"/>
        <v>4</v>
      </c>
      <c r="BO147" s="81">
        <f t="shared" si="90"/>
        <v>0</v>
      </c>
      <c r="BP147" s="77" t="s">
        <v>27</v>
      </c>
      <c r="BQ147" s="76">
        <v>0</v>
      </c>
      <c r="BR147" s="76"/>
      <c r="BS147" s="76">
        <v>1</v>
      </c>
      <c r="BT147" s="76"/>
      <c r="BU147" s="76">
        <v>1</v>
      </c>
      <c r="BV147" s="76"/>
      <c r="BW147" s="76">
        <v>1</v>
      </c>
      <c r="BX147" s="76"/>
      <c r="BY147" s="76">
        <v>0</v>
      </c>
      <c r="BZ147" s="80">
        <f t="shared" si="91"/>
        <v>3</v>
      </c>
      <c r="CA147" s="82">
        <f t="shared" si="92"/>
        <v>0</v>
      </c>
      <c r="CB147" s="77" t="s">
        <v>27</v>
      </c>
      <c r="CC147" s="76">
        <v>0</v>
      </c>
      <c r="CD147" s="76"/>
      <c r="CE147" s="76">
        <v>0</v>
      </c>
      <c r="CF147" s="76"/>
      <c r="CG147" s="76">
        <v>0</v>
      </c>
      <c r="CH147" s="76"/>
      <c r="CI147" s="76">
        <v>0</v>
      </c>
      <c r="CJ147" s="76"/>
      <c r="CK147" s="76">
        <v>0</v>
      </c>
      <c r="CL147" s="83">
        <f t="shared" si="93"/>
        <v>0</v>
      </c>
      <c r="CM147" s="82">
        <f t="shared" si="94"/>
        <v>0</v>
      </c>
      <c r="CN147" s="84"/>
      <c r="CO147" s="60"/>
      <c r="CP147" s="60"/>
      <c r="CQ147" s="60"/>
      <c r="CR147" s="60"/>
      <c r="CS147" s="60"/>
      <c r="CT147" s="60"/>
      <c r="CU147" s="60"/>
      <c r="CV147" s="85"/>
      <c r="CW147" s="86"/>
      <c r="CX147" s="87">
        <f t="shared" si="95"/>
        <v>0</v>
      </c>
      <c r="CY147" s="88">
        <f t="shared" si="96"/>
        <v>0</v>
      </c>
      <c r="CZ147" s="89" t="e">
        <f>SUMIF(Склад!#REF!,E147,Склад!#REF!)</f>
        <v>#REF!</v>
      </c>
    </row>
    <row r="148" spans="1:104" s="79" customFormat="1" ht="72.2" customHeight="1" thickBot="1" x14ac:dyDescent="0.3">
      <c r="A148" s="60">
        <v>145</v>
      </c>
      <c r="B148" s="199" t="str">
        <f>VLOOKUP(C148,Склад!B:D,3,0)</f>
        <v>Шляпы</v>
      </c>
      <c r="C148" s="37" t="s">
        <v>29</v>
      </c>
      <c r="D148" s="151" t="str">
        <f t="shared" si="97"/>
        <v>259814323</v>
      </c>
      <c r="E148" s="36">
        <v>2598143</v>
      </c>
      <c r="F148" s="36">
        <v>23</v>
      </c>
      <c r="G148" s="154" t="s">
        <v>207</v>
      </c>
      <c r="H148" s="196" t="str">
        <f>IFERROR(VLOOKUP(VALUE(E148),Склад!#REF!,6,0),"-")</f>
        <v>-</v>
      </c>
      <c r="I148" s="61"/>
      <c r="J148" s="62" t="s">
        <v>78</v>
      </c>
      <c r="K148" s="62" t="s">
        <v>78</v>
      </c>
      <c r="L148" s="63" t="s">
        <v>49</v>
      </c>
      <c r="M148" s="64" t="s">
        <v>355</v>
      </c>
      <c r="N148" s="38" t="s">
        <v>354</v>
      </c>
      <c r="O148" s="38" t="s">
        <v>416</v>
      </c>
      <c r="P148" s="65">
        <v>88.1</v>
      </c>
      <c r="Q148" s="69">
        <v>229</v>
      </c>
      <c r="R148" s="66"/>
      <c r="S148" s="67"/>
      <c r="T148" s="68"/>
      <c r="U148" s="70"/>
      <c r="V148" s="71"/>
      <c r="W148" s="72"/>
      <c r="X148" s="73"/>
      <c r="Y148" s="71"/>
      <c r="Z148" s="72"/>
      <c r="AA148" s="74"/>
      <c r="AB148" s="75"/>
      <c r="AC148" s="71"/>
      <c r="AD148" s="72"/>
      <c r="AE148" s="76" t="str">
        <f t="shared" si="71"/>
        <v>-</v>
      </c>
      <c r="AF148" s="76" t="str">
        <f t="shared" si="72"/>
        <v/>
      </c>
      <c r="AG148" s="76" t="str">
        <f t="shared" si="73"/>
        <v>-</v>
      </c>
      <c r="AH148" s="76" t="str">
        <f t="shared" si="74"/>
        <v/>
      </c>
      <c r="AI148" s="76" t="str">
        <f t="shared" si="75"/>
        <v>-</v>
      </c>
      <c r="AJ148" s="76" t="str">
        <f t="shared" si="76"/>
        <v/>
      </c>
      <c r="AK148" s="76" t="str">
        <f t="shared" si="77"/>
        <v>-</v>
      </c>
      <c r="AL148" s="76" t="str">
        <f t="shared" si="78"/>
        <v/>
      </c>
      <c r="AM148" s="76" t="str">
        <f t="shared" si="79"/>
        <v>-</v>
      </c>
      <c r="AN148" s="76" t="str">
        <f t="shared" si="80"/>
        <v/>
      </c>
      <c r="AO148" s="77">
        <f t="shared" si="81"/>
        <v>0</v>
      </c>
      <c r="AP148" s="78" t="str">
        <f t="shared" si="82"/>
        <v/>
      </c>
      <c r="AR148" s="77" t="s">
        <v>27</v>
      </c>
      <c r="AS148" s="76" t="e">
        <f t="shared" si="83"/>
        <v>#VALUE!</v>
      </c>
      <c r="AT148" s="76"/>
      <c r="AU148" s="76" t="e">
        <f t="shared" si="84"/>
        <v>#VALUE!</v>
      </c>
      <c r="AV148" s="76"/>
      <c r="AW148" s="76" t="e">
        <f t="shared" si="85"/>
        <v>#VALUE!</v>
      </c>
      <c r="AX148" s="76"/>
      <c r="AY148" s="76" t="e">
        <f t="shared" si="86"/>
        <v>#VALUE!</v>
      </c>
      <c r="AZ148" s="76"/>
      <c r="BA148" s="76" t="e">
        <f t="shared" si="98"/>
        <v>#VALUE!</v>
      </c>
      <c r="BB148" s="77" t="e">
        <f t="shared" si="87"/>
        <v>#VALUE!</v>
      </c>
      <c r="BC148" s="78" t="e">
        <f t="shared" si="88"/>
        <v>#VALUE!</v>
      </c>
      <c r="BD148" s="77" t="s">
        <v>27</v>
      </c>
      <c r="BE148" s="76">
        <v>0</v>
      </c>
      <c r="BF148" s="76"/>
      <c r="BG148" s="76">
        <v>0</v>
      </c>
      <c r="BH148" s="76"/>
      <c r="BI148" s="76">
        <v>0</v>
      </c>
      <c r="BJ148" s="76"/>
      <c r="BK148" s="76">
        <v>0</v>
      </c>
      <c r="BL148" s="76"/>
      <c r="BM148" s="76">
        <v>0</v>
      </c>
      <c r="BN148" s="80">
        <f t="shared" si="89"/>
        <v>0</v>
      </c>
      <c r="BO148" s="81">
        <f t="shared" si="90"/>
        <v>0</v>
      </c>
      <c r="BP148" s="77" t="s">
        <v>27</v>
      </c>
      <c r="BQ148" s="76">
        <v>0</v>
      </c>
      <c r="BR148" s="76"/>
      <c r="BS148" s="76">
        <v>0</v>
      </c>
      <c r="BT148" s="76"/>
      <c r="BU148" s="76">
        <v>0</v>
      </c>
      <c r="BV148" s="76"/>
      <c r="BW148" s="76">
        <v>0</v>
      </c>
      <c r="BX148" s="76"/>
      <c r="BY148" s="76">
        <v>0</v>
      </c>
      <c r="BZ148" s="80">
        <f t="shared" si="91"/>
        <v>0</v>
      </c>
      <c r="CA148" s="82">
        <f t="shared" si="92"/>
        <v>0</v>
      </c>
      <c r="CB148" s="77" t="s">
        <v>27</v>
      </c>
      <c r="CC148" s="76">
        <v>0</v>
      </c>
      <c r="CD148" s="76"/>
      <c r="CE148" s="76">
        <v>0</v>
      </c>
      <c r="CF148" s="76"/>
      <c r="CG148" s="76">
        <v>0</v>
      </c>
      <c r="CH148" s="76"/>
      <c r="CI148" s="76">
        <v>0</v>
      </c>
      <c r="CJ148" s="76"/>
      <c r="CK148" s="76">
        <v>0</v>
      </c>
      <c r="CL148" s="83">
        <f t="shared" si="93"/>
        <v>0</v>
      </c>
      <c r="CM148" s="82">
        <f t="shared" si="94"/>
        <v>0</v>
      </c>
      <c r="CN148" s="84"/>
      <c r="CO148" s="60"/>
      <c r="CP148" s="60"/>
      <c r="CQ148" s="60"/>
      <c r="CR148" s="60"/>
      <c r="CS148" s="60"/>
      <c r="CT148" s="60"/>
      <c r="CU148" s="60"/>
      <c r="CV148" s="85"/>
      <c r="CW148" s="86"/>
      <c r="CX148" s="87">
        <f t="shared" si="95"/>
        <v>0</v>
      </c>
      <c r="CY148" s="88">
        <f t="shared" si="96"/>
        <v>0</v>
      </c>
      <c r="CZ148" s="89" t="e">
        <f>SUMIF(Склад!#REF!,E148,Склад!#REF!)</f>
        <v>#REF!</v>
      </c>
    </row>
    <row r="149" spans="1:104" s="79" customFormat="1" ht="54.6" customHeight="1" thickBot="1" x14ac:dyDescent="0.3">
      <c r="A149" s="60">
        <v>146</v>
      </c>
      <c r="B149" s="199" t="str">
        <f>VLOOKUP(C149,Склад!B:D,3,0)</f>
        <v>Кепки</v>
      </c>
      <c r="C149" s="37" t="s">
        <v>94</v>
      </c>
      <c r="D149" s="151" t="str">
        <f t="shared" si="97"/>
        <v>6290201171</v>
      </c>
      <c r="E149" s="36">
        <v>6290201</v>
      </c>
      <c r="F149" s="36">
        <v>171</v>
      </c>
      <c r="G149" s="154" t="s">
        <v>204</v>
      </c>
      <c r="H149" s="196" t="str">
        <f>IFERROR(VLOOKUP(VALUE(E149),Склад!#REF!,6,0),"-")</f>
        <v>-</v>
      </c>
      <c r="I149" s="61"/>
      <c r="J149" s="62" t="s">
        <v>222</v>
      </c>
      <c r="K149" s="62" t="s">
        <v>400</v>
      </c>
      <c r="L149" s="63" t="s">
        <v>364</v>
      </c>
      <c r="M149" s="64" t="s">
        <v>57</v>
      </c>
      <c r="N149" s="38" t="s">
        <v>354</v>
      </c>
      <c r="O149" s="38" t="s">
        <v>424</v>
      </c>
      <c r="P149" s="65">
        <v>57.3</v>
      </c>
      <c r="Q149" s="69">
        <v>149</v>
      </c>
      <c r="R149" s="66"/>
      <c r="S149" s="67"/>
      <c r="T149" s="68"/>
      <c r="U149" s="70"/>
      <c r="V149" s="71"/>
      <c r="W149" s="72"/>
      <c r="X149" s="73"/>
      <c r="Y149" s="71"/>
      <c r="Z149" s="72"/>
      <c r="AA149" s="74"/>
      <c r="AB149" s="75"/>
      <c r="AC149" s="71"/>
      <c r="AD149" s="72"/>
      <c r="AE149" s="76" t="str">
        <f t="shared" si="71"/>
        <v>-</v>
      </c>
      <c r="AF149" s="76" t="str">
        <f t="shared" si="72"/>
        <v/>
      </c>
      <c r="AG149" s="76" t="str">
        <f t="shared" si="73"/>
        <v/>
      </c>
      <c r="AH149" s="76" t="str">
        <f t="shared" si="74"/>
        <v/>
      </c>
      <c r="AI149" s="76" t="str">
        <f t="shared" si="75"/>
        <v/>
      </c>
      <c r="AJ149" s="76" t="str">
        <f t="shared" si="76"/>
        <v/>
      </c>
      <c r="AK149" s="76" t="str">
        <f t="shared" si="77"/>
        <v/>
      </c>
      <c r="AL149" s="76" t="str">
        <f t="shared" si="78"/>
        <v/>
      </c>
      <c r="AM149" s="76" t="str">
        <f t="shared" si="79"/>
        <v/>
      </c>
      <c r="AN149" s="76" t="str">
        <f t="shared" si="80"/>
        <v/>
      </c>
      <c r="AO149" s="77">
        <f t="shared" si="81"/>
        <v>0</v>
      </c>
      <c r="AP149" s="78" t="str">
        <f t="shared" si="82"/>
        <v/>
      </c>
      <c r="AR149" s="77" t="s">
        <v>27</v>
      </c>
      <c r="AS149" s="76" t="e">
        <f t="shared" si="83"/>
        <v>#VALUE!</v>
      </c>
      <c r="AT149" s="76"/>
      <c r="AU149" s="76" t="e">
        <f t="shared" si="84"/>
        <v>#VALUE!</v>
      </c>
      <c r="AV149" s="76"/>
      <c r="AW149" s="76" t="e">
        <f t="shared" si="85"/>
        <v>#VALUE!</v>
      </c>
      <c r="AX149" s="76"/>
      <c r="AY149" s="76" t="e">
        <f t="shared" si="86"/>
        <v>#VALUE!</v>
      </c>
      <c r="AZ149" s="76"/>
      <c r="BA149" s="76" t="e">
        <f t="shared" si="98"/>
        <v>#VALUE!</v>
      </c>
      <c r="BB149" s="77" t="e">
        <f t="shared" si="87"/>
        <v>#VALUE!</v>
      </c>
      <c r="BC149" s="78" t="e">
        <f t="shared" si="88"/>
        <v>#VALUE!</v>
      </c>
      <c r="BD149" s="77" t="s">
        <v>27</v>
      </c>
      <c r="BE149" s="76">
        <v>0</v>
      </c>
      <c r="BF149" s="76"/>
      <c r="BG149" s="76">
        <v>0</v>
      </c>
      <c r="BH149" s="76"/>
      <c r="BI149" s="76">
        <v>0</v>
      </c>
      <c r="BJ149" s="76"/>
      <c r="BK149" s="76">
        <v>0</v>
      </c>
      <c r="BL149" s="76"/>
      <c r="BM149" s="76">
        <v>0</v>
      </c>
      <c r="BN149" s="80">
        <f t="shared" si="89"/>
        <v>0</v>
      </c>
      <c r="BO149" s="81">
        <f t="shared" si="90"/>
        <v>0</v>
      </c>
      <c r="BP149" s="77" t="s">
        <v>27</v>
      </c>
      <c r="BQ149" s="76">
        <v>0</v>
      </c>
      <c r="BR149" s="76"/>
      <c r="BS149" s="76">
        <v>0</v>
      </c>
      <c r="BT149" s="76"/>
      <c r="BU149" s="76">
        <v>0</v>
      </c>
      <c r="BV149" s="76"/>
      <c r="BW149" s="76">
        <v>0</v>
      </c>
      <c r="BX149" s="76"/>
      <c r="BY149" s="76">
        <v>0</v>
      </c>
      <c r="BZ149" s="80">
        <f t="shared" si="91"/>
        <v>0</v>
      </c>
      <c r="CA149" s="82">
        <f t="shared" si="92"/>
        <v>0</v>
      </c>
      <c r="CB149" s="77" t="s">
        <v>27</v>
      </c>
      <c r="CC149" s="76">
        <v>0</v>
      </c>
      <c r="CD149" s="76"/>
      <c r="CE149" s="76">
        <v>0</v>
      </c>
      <c r="CF149" s="76"/>
      <c r="CG149" s="76">
        <v>0</v>
      </c>
      <c r="CH149" s="76"/>
      <c r="CI149" s="76">
        <v>0</v>
      </c>
      <c r="CJ149" s="76"/>
      <c r="CK149" s="76">
        <v>0</v>
      </c>
      <c r="CL149" s="83">
        <f t="shared" si="93"/>
        <v>0</v>
      </c>
      <c r="CM149" s="82">
        <f t="shared" si="94"/>
        <v>0</v>
      </c>
      <c r="CN149" s="84"/>
      <c r="CO149" s="60"/>
      <c r="CP149" s="60"/>
      <c r="CQ149" s="60"/>
      <c r="CR149" s="60"/>
      <c r="CS149" s="60"/>
      <c r="CT149" s="60"/>
      <c r="CU149" s="60"/>
      <c r="CV149" s="85"/>
      <c r="CW149" s="86"/>
      <c r="CX149" s="87">
        <f t="shared" si="95"/>
        <v>0</v>
      </c>
      <c r="CY149" s="88">
        <f t="shared" si="96"/>
        <v>0</v>
      </c>
      <c r="CZ149" s="89" t="e">
        <f>SUMIF(Склад!#REF!,E149,Склад!#REF!)</f>
        <v>#REF!</v>
      </c>
    </row>
    <row r="150" spans="1:104" s="79" customFormat="1" ht="61.7" customHeight="1" thickBot="1" x14ac:dyDescent="0.3">
      <c r="A150" s="60">
        <v>147</v>
      </c>
      <c r="B150" s="199" t="str">
        <f>VLOOKUP(C150,Склад!B:D,3,0)</f>
        <v>Кепки</v>
      </c>
      <c r="C150" s="37" t="s">
        <v>95</v>
      </c>
      <c r="D150" s="151" t="str">
        <f t="shared" si="97"/>
        <v>6840213171</v>
      </c>
      <c r="E150" s="36">
        <v>6840213</v>
      </c>
      <c r="F150" s="36">
        <v>171</v>
      </c>
      <c r="G150" s="154" t="s">
        <v>204</v>
      </c>
      <c r="H150" s="196" t="str">
        <f>IFERROR(VLOOKUP(VALUE(E150),Склад!#REF!,6,0),"-")</f>
        <v>-</v>
      </c>
      <c r="I150" s="61"/>
      <c r="J150" s="62" t="s">
        <v>222</v>
      </c>
      <c r="K150" s="62" t="s">
        <v>400</v>
      </c>
      <c r="L150" s="63" t="s">
        <v>364</v>
      </c>
      <c r="M150" s="64" t="s">
        <v>57</v>
      </c>
      <c r="N150" s="38" t="s">
        <v>354</v>
      </c>
      <c r="O150" s="38" t="s">
        <v>424</v>
      </c>
      <c r="P150" s="65">
        <v>57.3</v>
      </c>
      <c r="Q150" s="69">
        <v>149</v>
      </c>
      <c r="R150" s="66"/>
      <c r="S150" s="67"/>
      <c r="T150" s="68"/>
      <c r="U150" s="70"/>
      <c r="V150" s="71"/>
      <c r="W150" s="72"/>
      <c r="X150" s="73"/>
      <c r="Y150" s="71"/>
      <c r="Z150" s="72"/>
      <c r="AA150" s="74"/>
      <c r="AB150" s="75"/>
      <c r="AC150" s="71"/>
      <c r="AD150" s="72"/>
      <c r="AE150" s="76" t="str">
        <f t="shared" si="71"/>
        <v>-</v>
      </c>
      <c r="AF150" s="76" t="str">
        <f t="shared" si="72"/>
        <v/>
      </c>
      <c r="AG150" s="76" t="str">
        <f t="shared" si="73"/>
        <v/>
      </c>
      <c r="AH150" s="76" t="str">
        <f t="shared" si="74"/>
        <v/>
      </c>
      <c r="AI150" s="76" t="str">
        <f t="shared" si="75"/>
        <v/>
      </c>
      <c r="AJ150" s="76" t="str">
        <f t="shared" si="76"/>
        <v/>
      </c>
      <c r="AK150" s="76" t="str">
        <f t="shared" si="77"/>
        <v/>
      </c>
      <c r="AL150" s="76" t="str">
        <f t="shared" si="78"/>
        <v/>
      </c>
      <c r="AM150" s="76" t="str">
        <f t="shared" si="79"/>
        <v/>
      </c>
      <c r="AN150" s="76" t="str">
        <f t="shared" si="80"/>
        <v/>
      </c>
      <c r="AO150" s="77">
        <f t="shared" si="81"/>
        <v>0</v>
      </c>
      <c r="AP150" s="78" t="str">
        <f t="shared" si="82"/>
        <v/>
      </c>
      <c r="AR150" s="77" t="s">
        <v>27</v>
      </c>
      <c r="AS150" s="76" t="e">
        <f t="shared" si="83"/>
        <v>#VALUE!</v>
      </c>
      <c r="AT150" s="76"/>
      <c r="AU150" s="76" t="e">
        <f t="shared" si="84"/>
        <v>#VALUE!</v>
      </c>
      <c r="AV150" s="76"/>
      <c r="AW150" s="76" t="e">
        <f t="shared" si="85"/>
        <v>#VALUE!</v>
      </c>
      <c r="AX150" s="76"/>
      <c r="AY150" s="76" t="e">
        <f t="shared" si="86"/>
        <v>#VALUE!</v>
      </c>
      <c r="AZ150" s="76"/>
      <c r="BA150" s="76" t="e">
        <f t="shared" si="98"/>
        <v>#VALUE!</v>
      </c>
      <c r="BB150" s="77" t="e">
        <f t="shared" si="87"/>
        <v>#VALUE!</v>
      </c>
      <c r="BC150" s="78" t="e">
        <f t="shared" si="88"/>
        <v>#VALUE!</v>
      </c>
      <c r="BD150" s="77" t="s">
        <v>27</v>
      </c>
      <c r="BE150" s="76">
        <v>0</v>
      </c>
      <c r="BF150" s="76" t="s">
        <v>27</v>
      </c>
      <c r="BG150" s="76">
        <v>1</v>
      </c>
      <c r="BH150" s="76" t="s">
        <v>27</v>
      </c>
      <c r="BI150" s="76">
        <v>2</v>
      </c>
      <c r="BJ150" s="76" t="s">
        <v>27</v>
      </c>
      <c r="BK150" s="76">
        <v>1</v>
      </c>
      <c r="BL150" s="76" t="s">
        <v>27</v>
      </c>
      <c r="BM150" s="76">
        <v>1</v>
      </c>
      <c r="BN150" s="80">
        <f t="shared" si="89"/>
        <v>5</v>
      </c>
      <c r="BO150" s="81">
        <f t="shared" si="90"/>
        <v>0</v>
      </c>
      <c r="BP150" s="77" t="s">
        <v>27</v>
      </c>
      <c r="BQ150" s="76">
        <v>0</v>
      </c>
      <c r="BR150" s="76" t="s">
        <v>27</v>
      </c>
      <c r="BS150" s="76">
        <v>1</v>
      </c>
      <c r="BT150" s="76" t="s">
        <v>27</v>
      </c>
      <c r="BU150" s="76">
        <v>1</v>
      </c>
      <c r="BV150" s="76" t="s">
        <v>27</v>
      </c>
      <c r="BW150" s="76">
        <v>1</v>
      </c>
      <c r="BX150" s="76" t="s">
        <v>27</v>
      </c>
      <c r="BY150" s="76">
        <v>0</v>
      </c>
      <c r="BZ150" s="80">
        <f t="shared" si="91"/>
        <v>3</v>
      </c>
      <c r="CA150" s="82">
        <f t="shared" si="92"/>
        <v>0</v>
      </c>
      <c r="CB150" s="77" t="s">
        <v>27</v>
      </c>
      <c r="CC150" s="76">
        <v>0</v>
      </c>
      <c r="CD150" s="76" t="s">
        <v>27</v>
      </c>
      <c r="CE150" s="76">
        <v>0</v>
      </c>
      <c r="CF150" s="76" t="s">
        <v>27</v>
      </c>
      <c r="CG150" s="76">
        <v>0</v>
      </c>
      <c r="CH150" s="76" t="s">
        <v>27</v>
      </c>
      <c r="CI150" s="76">
        <v>0</v>
      </c>
      <c r="CJ150" s="76" t="s">
        <v>27</v>
      </c>
      <c r="CK150" s="76">
        <v>0</v>
      </c>
      <c r="CL150" s="83">
        <f t="shared" si="93"/>
        <v>0</v>
      </c>
      <c r="CM150" s="82">
        <f t="shared" si="94"/>
        <v>0</v>
      </c>
      <c r="CN150" s="84"/>
      <c r="CO150" s="60"/>
      <c r="CP150" s="60"/>
      <c r="CQ150" s="60">
        <v>4</v>
      </c>
      <c r="CR150" s="60"/>
      <c r="CS150" s="60">
        <v>6</v>
      </c>
      <c r="CT150" s="60"/>
      <c r="CU150" s="60">
        <v>4</v>
      </c>
      <c r="CV150" s="85"/>
      <c r="CW150" s="86">
        <v>2</v>
      </c>
      <c r="CX150" s="87">
        <f t="shared" si="95"/>
        <v>16</v>
      </c>
      <c r="CY150" s="88">
        <f t="shared" si="96"/>
        <v>0</v>
      </c>
      <c r="CZ150" s="89" t="e">
        <f>SUMIF(Склад!#REF!,E150,Склад!#REF!)</f>
        <v>#REF!</v>
      </c>
    </row>
    <row r="151" spans="1:104" s="79" customFormat="1" ht="54.6" customHeight="1" thickBot="1" x14ac:dyDescent="0.3">
      <c r="A151" s="60">
        <v>148</v>
      </c>
      <c r="B151" s="199" t="str">
        <f>VLOOKUP(C151,Склад!B:D,3,0)</f>
        <v>Кепки</v>
      </c>
      <c r="C151" s="37" t="s">
        <v>240</v>
      </c>
      <c r="D151" s="151" t="str">
        <f t="shared" si="97"/>
        <v>62108037</v>
      </c>
      <c r="E151" s="36">
        <v>6210803</v>
      </c>
      <c r="F151" s="36">
        <v>7</v>
      </c>
      <c r="G151" s="154" t="s">
        <v>204</v>
      </c>
      <c r="H151" s="196" t="str">
        <f>IFERROR(VLOOKUP(VALUE(E151),Склад!#REF!,6,0),"-")</f>
        <v>-</v>
      </c>
      <c r="I151" s="36"/>
      <c r="J151" s="91" t="s">
        <v>222</v>
      </c>
      <c r="K151" s="62" t="s">
        <v>401</v>
      </c>
      <c r="L151" s="63" t="s">
        <v>365</v>
      </c>
      <c r="M151" s="64" t="s">
        <v>57</v>
      </c>
      <c r="N151" s="38" t="s">
        <v>354</v>
      </c>
      <c r="O151" s="38" t="s">
        <v>425</v>
      </c>
      <c r="P151" s="65">
        <v>57.3</v>
      </c>
      <c r="Q151" s="69">
        <v>149</v>
      </c>
      <c r="R151" s="66"/>
      <c r="S151" s="67"/>
      <c r="T151" s="68"/>
      <c r="U151" s="70"/>
      <c r="V151" s="71"/>
      <c r="W151" s="72"/>
      <c r="X151" s="73"/>
      <c r="Y151" s="71"/>
      <c r="Z151" s="72"/>
      <c r="AA151" s="74"/>
      <c r="AB151" s="75"/>
      <c r="AC151" s="71"/>
      <c r="AD151" s="72"/>
      <c r="AE151" s="76" t="str">
        <f t="shared" si="71"/>
        <v>-</v>
      </c>
      <c r="AF151" s="76" t="str">
        <f t="shared" si="72"/>
        <v/>
      </c>
      <c r="AG151" s="76" t="str">
        <f t="shared" si="73"/>
        <v/>
      </c>
      <c r="AH151" s="76" t="str">
        <f t="shared" si="74"/>
        <v/>
      </c>
      <c r="AI151" s="76" t="str">
        <f t="shared" si="75"/>
        <v/>
      </c>
      <c r="AJ151" s="76" t="str">
        <f t="shared" si="76"/>
        <v/>
      </c>
      <c r="AK151" s="76" t="str">
        <f t="shared" si="77"/>
        <v/>
      </c>
      <c r="AL151" s="76" t="str">
        <f t="shared" si="78"/>
        <v/>
      </c>
      <c r="AM151" s="76" t="str">
        <f t="shared" si="79"/>
        <v/>
      </c>
      <c r="AN151" s="76" t="str">
        <f t="shared" si="80"/>
        <v/>
      </c>
      <c r="AO151" s="77">
        <f t="shared" si="81"/>
        <v>0</v>
      </c>
      <c r="AP151" s="78" t="str">
        <f t="shared" si="82"/>
        <v/>
      </c>
      <c r="AR151" s="77" t="s">
        <v>27</v>
      </c>
      <c r="AS151" s="76" t="e">
        <f t="shared" si="83"/>
        <v>#VALUE!</v>
      </c>
      <c r="AT151" s="76"/>
      <c r="AU151" s="76" t="e">
        <f t="shared" si="84"/>
        <v>#VALUE!</v>
      </c>
      <c r="AV151" s="76"/>
      <c r="AW151" s="76" t="e">
        <f t="shared" si="85"/>
        <v>#VALUE!</v>
      </c>
      <c r="AX151" s="76"/>
      <c r="AY151" s="76" t="e">
        <f t="shared" si="86"/>
        <v>#VALUE!</v>
      </c>
      <c r="AZ151" s="76"/>
      <c r="BA151" s="76" t="e">
        <f t="shared" si="98"/>
        <v>#VALUE!</v>
      </c>
      <c r="BB151" s="77" t="e">
        <f t="shared" si="87"/>
        <v>#VALUE!</v>
      </c>
      <c r="BC151" s="78" t="e">
        <f t="shared" si="88"/>
        <v>#VALUE!</v>
      </c>
      <c r="BD151" s="77" t="s">
        <v>27</v>
      </c>
      <c r="BE151" s="76">
        <v>0</v>
      </c>
      <c r="BF151" s="76" t="s">
        <v>27</v>
      </c>
      <c r="BG151" s="76">
        <v>1</v>
      </c>
      <c r="BH151" s="76" t="s">
        <v>27</v>
      </c>
      <c r="BI151" s="76">
        <v>2</v>
      </c>
      <c r="BJ151" s="76" t="s">
        <v>27</v>
      </c>
      <c r="BK151" s="76">
        <v>1</v>
      </c>
      <c r="BL151" s="76" t="s">
        <v>27</v>
      </c>
      <c r="BM151" s="76">
        <v>1</v>
      </c>
      <c r="BN151" s="80">
        <f t="shared" si="89"/>
        <v>5</v>
      </c>
      <c r="BO151" s="81">
        <f t="shared" si="90"/>
        <v>0</v>
      </c>
      <c r="BP151" s="77" t="s">
        <v>27</v>
      </c>
      <c r="BQ151" s="76">
        <v>0</v>
      </c>
      <c r="BR151" s="76" t="s">
        <v>27</v>
      </c>
      <c r="BS151" s="76">
        <v>1</v>
      </c>
      <c r="BT151" s="76" t="s">
        <v>27</v>
      </c>
      <c r="BU151" s="76">
        <v>1</v>
      </c>
      <c r="BV151" s="76" t="s">
        <v>27</v>
      </c>
      <c r="BW151" s="76">
        <v>1</v>
      </c>
      <c r="BX151" s="76" t="s">
        <v>27</v>
      </c>
      <c r="BY151" s="76">
        <v>0</v>
      </c>
      <c r="BZ151" s="80">
        <f t="shared" si="91"/>
        <v>3</v>
      </c>
      <c r="CA151" s="82">
        <f t="shared" si="92"/>
        <v>0</v>
      </c>
      <c r="CB151" s="77" t="s">
        <v>27</v>
      </c>
      <c r="CC151" s="76">
        <v>0</v>
      </c>
      <c r="CD151" s="76" t="s">
        <v>27</v>
      </c>
      <c r="CE151" s="76">
        <v>0</v>
      </c>
      <c r="CF151" s="76" t="s">
        <v>27</v>
      </c>
      <c r="CG151" s="76">
        <v>0</v>
      </c>
      <c r="CH151" s="76" t="s">
        <v>27</v>
      </c>
      <c r="CI151" s="76">
        <v>0</v>
      </c>
      <c r="CJ151" s="76" t="s">
        <v>27</v>
      </c>
      <c r="CK151" s="76">
        <v>0</v>
      </c>
      <c r="CL151" s="83">
        <f t="shared" si="93"/>
        <v>0</v>
      </c>
      <c r="CM151" s="82">
        <f t="shared" si="94"/>
        <v>0</v>
      </c>
      <c r="CN151" s="84"/>
      <c r="CO151" s="60"/>
      <c r="CP151" s="60"/>
      <c r="CQ151" s="60">
        <v>4</v>
      </c>
      <c r="CR151" s="60"/>
      <c r="CS151" s="60">
        <v>6</v>
      </c>
      <c r="CT151" s="60"/>
      <c r="CU151" s="60">
        <v>4</v>
      </c>
      <c r="CV151" s="85"/>
      <c r="CW151" s="86">
        <v>2</v>
      </c>
      <c r="CX151" s="87">
        <f t="shared" si="95"/>
        <v>16</v>
      </c>
      <c r="CY151" s="88">
        <f t="shared" si="96"/>
        <v>0</v>
      </c>
      <c r="CZ151" s="89" t="e">
        <f>SUMIF(Склад!#REF!,E151,Склад!#REF!)</f>
        <v>#REF!</v>
      </c>
    </row>
    <row r="152" spans="1:104" s="79" customFormat="1" ht="54.6" customHeight="1" thickBot="1" x14ac:dyDescent="0.3">
      <c r="A152" s="60">
        <v>149</v>
      </c>
      <c r="B152" s="199" t="str">
        <f>VLOOKUP(C152,Склад!B:D,3,0)</f>
        <v>Кепки</v>
      </c>
      <c r="C152" s="37" t="s">
        <v>48</v>
      </c>
      <c r="D152" s="151" t="str">
        <f t="shared" si="97"/>
        <v>68408127</v>
      </c>
      <c r="E152" s="36">
        <v>6840812</v>
      </c>
      <c r="F152" s="36">
        <v>7</v>
      </c>
      <c r="G152" s="154" t="s">
        <v>204</v>
      </c>
      <c r="H152" s="196" t="str">
        <f>IFERROR(VLOOKUP(VALUE(E152),Склад!#REF!,6,0),"-")</f>
        <v>-</v>
      </c>
      <c r="I152" s="61"/>
      <c r="J152" s="62" t="s">
        <v>222</v>
      </c>
      <c r="K152" s="62" t="s">
        <v>401</v>
      </c>
      <c r="L152" s="63" t="s">
        <v>365</v>
      </c>
      <c r="M152" s="64" t="s">
        <v>57</v>
      </c>
      <c r="N152" s="38" t="s">
        <v>354</v>
      </c>
      <c r="O152" s="38" t="s">
        <v>425</v>
      </c>
      <c r="P152" s="65">
        <v>65</v>
      </c>
      <c r="Q152" s="69">
        <v>169</v>
      </c>
      <c r="R152" s="66"/>
      <c r="S152" s="67"/>
      <c r="T152" s="68"/>
      <c r="U152" s="70"/>
      <c r="V152" s="71"/>
      <c r="W152" s="72"/>
      <c r="X152" s="73"/>
      <c r="Y152" s="71"/>
      <c r="Z152" s="72"/>
      <c r="AA152" s="74"/>
      <c r="AB152" s="75"/>
      <c r="AC152" s="71"/>
      <c r="AD152" s="72"/>
      <c r="AE152" s="76" t="str">
        <f t="shared" si="71"/>
        <v>-</v>
      </c>
      <c r="AF152" s="76" t="str">
        <f t="shared" si="72"/>
        <v/>
      </c>
      <c r="AG152" s="76" t="str">
        <f t="shared" si="73"/>
        <v/>
      </c>
      <c r="AH152" s="76" t="str">
        <f t="shared" si="74"/>
        <v/>
      </c>
      <c r="AI152" s="76" t="str">
        <f t="shared" si="75"/>
        <v/>
      </c>
      <c r="AJ152" s="76" t="str">
        <f t="shared" si="76"/>
        <v/>
      </c>
      <c r="AK152" s="76" t="str">
        <f t="shared" si="77"/>
        <v/>
      </c>
      <c r="AL152" s="76" t="str">
        <f t="shared" si="78"/>
        <v/>
      </c>
      <c r="AM152" s="76" t="str">
        <f t="shared" si="79"/>
        <v/>
      </c>
      <c r="AN152" s="76" t="str">
        <f t="shared" si="80"/>
        <v/>
      </c>
      <c r="AO152" s="77">
        <f t="shared" si="81"/>
        <v>0</v>
      </c>
      <c r="AP152" s="78" t="str">
        <f t="shared" si="82"/>
        <v/>
      </c>
      <c r="AR152" s="77" t="s">
        <v>27</v>
      </c>
      <c r="AS152" s="76" t="e">
        <f t="shared" si="83"/>
        <v>#VALUE!</v>
      </c>
      <c r="AT152" s="76"/>
      <c r="AU152" s="76" t="e">
        <f t="shared" si="84"/>
        <v>#VALUE!</v>
      </c>
      <c r="AV152" s="76"/>
      <c r="AW152" s="76" t="e">
        <f t="shared" si="85"/>
        <v>#VALUE!</v>
      </c>
      <c r="AX152" s="76"/>
      <c r="AY152" s="76" t="e">
        <f t="shared" si="86"/>
        <v>#VALUE!</v>
      </c>
      <c r="AZ152" s="76"/>
      <c r="BA152" s="76" t="e">
        <f t="shared" si="98"/>
        <v>#VALUE!</v>
      </c>
      <c r="BB152" s="77" t="e">
        <f t="shared" si="87"/>
        <v>#VALUE!</v>
      </c>
      <c r="BC152" s="78" t="e">
        <f t="shared" si="88"/>
        <v>#VALUE!</v>
      </c>
      <c r="BD152" s="77" t="s">
        <v>27</v>
      </c>
      <c r="BE152" s="76">
        <v>0</v>
      </c>
      <c r="BF152" s="76"/>
      <c r="BG152" s="76">
        <v>0</v>
      </c>
      <c r="BH152" s="76"/>
      <c r="BI152" s="76">
        <v>0</v>
      </c>
      <c r="BJ152" s="76"/>
      <c r="BK152" s="76">
        <v>0</v>
      </c>
      <c r="BL152" s="76"/>
      <c r="BM152" s="76">
        <v>0</v>
      </c>
      <c r="BN152" s="80">
        <f t="shared" si="89"/>
        <v>0</v>
      </c>
      <c r="BO152" s="81">
        <f t="shared" si="90"/>
        <v>0</v>
      </c>
      <c r="BP152" s="77" t="s">
        <v>27</v>
      </c>
      <c r="BQ152" s="76">
        <v>0</v>
      </c>
      <c r="BR152" s="76"/>
      <c r="BS152" s="76">
        <v>0</v>
      </c>
      <c r="BT152" s="76"/>
      <c r="BU152" s="76">
        <v>0</v>
      </c>
      <c r="BV152" s="76"/>
      <c r="BW152" s="76">
        <v>0</v>
      </c>
      <c r="BX152" s="76"/>
      <c r="BY152" s="76">
        <v>0</v>
      </c>
      <c r="BZ152" s="80">
        <f t="shared" si="91"/>
        <v>0</v>
      </c>
      <c r="CA152" s="82">
        <f t="shared" si="92"/>
        <v>0</v>
      </c>
      <c r="CB152" s="77" t="s">
        <v>27</v>
      </c>
      <c r="CC152" s="76">
        <v>0</v>
      </c>
      <c r="CD152" s="76"/>
      <c r="CE152" s="76">
        <v>0</v>
      </c>
      <c r="CF152" s="76"/>
      <c r="CG152" s="76">
        <v>0</v>
      </c>
      <c r="CH152" s="76"/>
      <c r="CI152" s="76">
        <v>0</v>
      </c>
      <c r="CJ152" s="76"/>
      <c r="CK152" s="76">
        <v>0</v>
      </c>
      <c r="CL152" s="83">
        <f t="shared" si="93"/>
        <v>0</v>
      </c>
      <c r="CM152" s="82">
        <f t="shared" si="94"/>
        <v>0</v>
      </c>
      <c r="CN152" s="84"/>
      <c r="CO152" s="60"/>
      <c r="CP152" s="60"/>
      <c r="CQ152" s="60"/>
      <c r="CR152" s="60"/>
      <c r="CS152" s="60"/>
      <c r="CT152" s="60"/>
      <c r="CU152" s="60"/>
      <c r="CV152" s="85"/>
      <c r="CW152" s="86"/>
      <c r="CX152" s="87">
        <f t="shared" si="95"/>
        <v>0</v>
      </c>
      <c r="CY152" s="88">
        <f t="shared" si="96"/>
        <v>0</v>
      </c>
      <c r="CZ152" s="89" t="e">
        <f>SUMIF(Склад!#REF!,E152,Склад!#REF!)</f>
        <v>#REF!</v>
      </c>
    </row>
    <row r="153" spans="1:104" s="79" customFormat="1" ht="73.900000000000006" customHeight="1" thickBot="1" x14ac:dyDescent="0.3">
      <c r="A153" s="60">
        <v>150</v>
      </c>
      <c r="B153" s="199" t="e">
        <f>VLOOKUP(C153,Склад!B:D,3,0)</f>
        <v>#N/A</v>
      </c>
      <c r="C153" s="37" t="s">
        <v>241</v>
      </c>
      <c r="D153" s="151" t="str">
        <f t="shared" si="97"/>
        <v>62911145</v>
      </c>
      <c r="E153" s="36">
        <v>6291114</v>
      </c>
      <c r="F153" s="36">
        <v>5</v>
      </c>
      <c r="G153" s="154" t="s">
        <v>207</v>
      </c>
      <c r="H153" s="196" t="str">
        <f>IFERROR(VLOOKUP(VALUE(E153),Склад!#REF!,6,0),"-")</f>
        <v>-</v>
      </c>
      <c r="I153" s="61"/>
      <c r="J153" s="62" t="s">
        <v>223</v>
      </c>
      <c r="K153" s="62" t="s">
        <v>402</v>
      </c>
      <c r="L153" s="63" t="s">
        <v>57</v>
      </c>
      <c r="M153" s="64" t="s">
        <v>57</v>
      </c>
      <c r="N153" s="38" t="s">
        <v>354</v>
      </c>
      <c r="O153" s="38" t="s">
        <v>415</v>
      </c>
      <c r="P153" s="65">
        <v>49.6</v>
      </c>
      <c r="Q153" s="69">
        <v>129</v>
      </c>
      <c r="R153" s="66"/>
      <c r="S153" s="67"/>
      <c r="T153" s="68"/>
      <c r="U153" s="70"/>
      <c r="V153" s="71"/>
      <c r="W153" s="72"/>
      <c r="X153" s="73"/>
      <c r="Y153" s="71"/>
      <c r="Z153" s="72"/>
      <c r="AA153" s="74"/>
      <c r="AB153" s="75"/>
      <c r="AC153" s="71"/>
      <c r="AD153" s="72"/>
      <c r="AE153" s="76" t="str">
        <f t="shared" si="71"/>
        <v>-</v>
      </c>
      <c r="AF153" s="76" t="str">
        <f t="shared" si="72"/>
        <v/>
      </c>
      <c r="AG153" s="76" t="str">
        <f t="shared" si="73"/>
        <v>-</v>
      </c>
      <c r="AH153" s="76" t="str">
        <f t="shared" si="74"/>
        <v/>
      </c>
      <c r="AI153" s="76" t="str">
        <f t="shared" si="75"/>
        <v>-</v>
      </c>
      <c r="AJ153" s="76" t="str">
        <f t="shared" si="76"/>
        <v/>
      </c>
      <c r="AK153" s="76" t="str">
        <f t="shared" si="77"/>
        <v>-</v>
      </c>
      <c r="AL153" s="76" t="str">
        <f t="shared" si="78"/>
        <v/>
      </c>
      <c r="AM153" s="76" t="str">
        <f t="shared" si="79"/>
        <v>-</v>
      </c>
      <c r="AN153" s="76" t="str">
        <f t="shared" si="80"/>
        <v/>
      </c>
      <c r="AO153" s="77">
        <f t="shared" si="81"/>
        <v>0</v>
      </c>
      <c r="AP153" s="78" t="str">
        <f t="shared" si="82"/>
        <v/>
      </c>
      <c r="AR153" s="77" t="s">
        <v>27</v>
      </c>
      <c r="AS153" s="76" t="e">
        <f t="shared" si="83"/>
        <v>#VALUE!</v>
      </c>
      <c r="AT153" s="76"/>
      <c r="AU153" s="76" t="e">
        <f t="shared" si="84"/>
        <v>#VALUE!</v>
      </c>
      <c r="AV153" s="76"/>
      <c r="AW153" s="76" t="e">
        <f t="shared" si="85"/>
        <v>#VALUE!</v>
      </c>
      <c r="AX153" s="76"/>
      <c r="AY153" s="76" t="e">
        <f t="shared" si="86"/>
        <v>#VALUE!</v>
      </c>
      <c r="AZ153" s="76"/>
      <c r="BA153" s="76" t="e">
        <f t="shared" si="98"/>
        <v>#VALUE!</v>
      </c>
      <c r="BB153" s="77" t="e">
        <f t="shared" si="87"/>
        <v>#VALUE!</v>
      </c>
      <c r="BC153" s="78" t="e">
        <f t="shared" si="88"/>
        <v>#VALUE!</v>
      </c>
      <c r="BD153" s="77" t="s">
        <v>27</v>
      </c>
      <c r="BE153" s="76">
        <v>0</v>
      </c>
      <c r="BF153" s="76"/>
      <c r="BG153" s="76">
        <v>1</v>
      </c>
      <c r="BH153" s="76"/>
      <c r="BI153" s="76">
        <v>2</v>
      </c>
      <c r="BJ153" s="76"/>
      <c r="BK153" s="76">
        <v>1</v>
      </c>
      <c r="BL153" s="76"/>
      <c r="BM153" s="76">
        <v>0</v>
      </c>
      <c r="BN153" s="80">
        <f t="shared" si="89"/>
        <v>4</v>
      </c>
      <c r="BO153" s="81">
        <f t="shared" si="90"/>
        <v>0</v>
      </c>
      <c r="BP153" s="77" t="s">
        <v>27</v>
      </c>
      <c r="BQ153" s="76">
        <v>0</v>
      </c>
      <c r="BR153" s="76"/>
      <c r="BS153" s="76">
        <v>1</v>
      </c>
      <c r="BT153" s="76"/>
      <c r="BU153" s="76">
        <v>1</v>
      </c>
      <c r="BV153" s="76"/>
      <c r="BW153" s="76">
        <v>1</v>
      </c>
      <c r="BX153" s="76"/>
      <c r="BY153" s="76">
        <v>0</v>
      </c>
      <c r="BZ153" s="80">
        <f t="shared" si="91"/>
        <v>3</v>
      </c>
      <c r="CA153" s="82">
        <f t="shared" si="92"/>
        <v>0</v>
      </c>
      <c r="CB153" s="77" t="s">
        <v>27</v>
      </c>
      <c r="CC153" s="76">
        <v>0</v>
      </c>
      <c r="CD153" s="76"/>
      <c r="CE153" s="76">
        <v>0</v>
      </c>
      <c r="CF153" s="76"/>
      <c r="CG153" s="76">
        <v>0</v>
      </c>
      <c r="CH153" s="76"/>
      <c r="CI153" s="76">
        <v>0</v>
      </c>
      <c r="CJ153" s="76"/>
      <c r="CK153" s="76">
        <v>0</v>
      </c>
      <c r="CL153" s="83">
        <f t="shared" si="93"/>
        <v>0</v>
      </c>
      <c r="CM153" s="82">
        <f t="shared" si="94"/>
        <v>0</v>
      </c>
      <c r="CN153" s="84"/>
      <c r="CO153" s="60"/>
      <c r="CP153" s="60"/>
      <c r="CQ153" s="60"/>
      <c r="CR153" s="60"/>
      <c r="CS153" s="60"/>
      <c r="CT153" s="60"/>
      <c r="CU153" s="60"/>
      <c r="CV153" s="85"/>
      <c r="CW153" s="86"/>
      <c r="CX153" s="87">
        <f t="shared" si="95"/>
        <v>0</v>
      </c>
      <c r="CY153" s="88">
        <f t="shared" si="96"/>
        <v>0</v>
      </c>
      <c r="CZ153" s="89" t="e">
        <f>SUMIF(Склад!#REF!,E153,Склад!#REF!)</f>
        <v>#REF!</v>
      </c>
    </row>
    <row r="154" spans="1:104" s="79" customFormat="1" ht="72.2" customHeight="1" thickBot="1" x14ac:dyDescent="0.3">
      <c r="A154" s="60">
        <v>151</v>
      </c>
      <c r="B154" s="199" t="str">
        <f>VLOOKUP(C154,Склад!B:D,3,0)</f>
        <v>Кепки</v>
      </c>
      <c r="C154" s="37" t="s">
        <v>242</v>
      </c>
      <c r="D154" s="151" t="str">
        <f t="shared" si="97"/>
        <v>68411415</v>
      </c>
      <c r="E154" s="36">
        <v>6841141</v>
      </c>
      <c r="F154" s="36">
        <v>5</v>
      </c>
      <c r="G154" s="154" t="s">
        <v>207</v>
      </c>
      <c r="H154" s="196" t="str">
        <f>IFERROR(VLOOKUP(VALUE(E154),Склад!#REF!,6,0),"-")</f>
        <v>-</v>
      </c>
      <c r="I154" s="61"/>
      <c r="J154" s="62" t="s">
        <v>223</v>
      </c>
      <c r="K154" s="62" t="s">
        <v>402</v>
      </c>
      <c r="L154" s="63" t="s">
        <v>57</v>
      </c>
      <c r="M154" s="64" t="s">
        <v>57</v>
      </c>
      <c r="N154" s="38" t="s">
        <v>354</v>
      </c>
      <c r="O154" s="38" t="s">
        <v>415</v>
      </c>
      <c r="P154" s="65">
        <v>49.6</v>
      </c>
      <c r="Q154" s="69">
        <v>129</v>
      </c>
      <c r="R154" s="66"/>
      <c r="S154" s="67"/>
      <c r="T154" s="68"/>
      <c r="U154" s="70"/>
      <c r="V154" s="71"/>
      <c r="W154" s="72"/>
      <c r="X154" s="73"/>
      <c r="Y154" s="71"/>
      <c r="Z154" s="72"/>
      <c r="AA154" s="74"/>
      <c r="AB154" s="75"/>
      <c r="AC154" s="71"/>
      <c r="AD154" s="72"/>
      <c r="AE154" s="76" t="str">
        <f t="shared" si="71"/>
        <v>-</v>
      </c>
      <c r="AF154" s="76" t="str">
        <f t="shared" si="72"/>
        <v/>
      </c>
      <c r="AG154" s="76" t="str">
        <f t="shared" si="73"/>
        <v>-</v>
      </c>
      <c r="AH154" s="76" t="str">
        <f t="shared" si="74"/>
        <v/>
      </c>
      <c r="AI154" s="76" t="str">
        <f t="shared" si="75"/>
        <v>-</v>
      </c>
      <c r="AJ154" s="76" t="str">
        <f t="shared" si="76"/>
        <v/>
      </c>
      <c r="AK154" s="76" t="str">
        <f t="shared" si="77"/>
        <v>-</v>
      </c>
      <c r="AL154" s="76" t="str">
        <f t="shared" si="78"/>
        <v/>
      </c>
      <c r="AM154" s="76" t="str">
        <f t="shared" si="79"/>
        <v>-</v>
      </c>
      <c r="AN154" s="76" t="str">
        <f t="shared" si="80"/>
        <v/>
      </c>
      <c r="AO154" s="77">
        <f t="shared" si="81"/>
        <v>0</v>
      </c>
      <c r="AP154" s="78" t="str">
        <f t="shared" si="82"/>
        <v/>
      </c>
      <c r="AR154" s="77" t="s">
        <v>27</v>
      </c>
      <c r="AS154" s="76" t="e">
        <f t="shared" si="83"/>
        <v>#VALUE!</v>
      </c>
      <c r="AT154" s="76"/>
      <c r="AU154" s="76" t="e">
        <f t="shared" si="84"/>
        <v>#VALUE!</v>
      </c>
      <c r="AV154" s="76"/>
      <c r="AW154" s="76" t="e">
        <f t="shared" si="85"/>
        <v>#VALUE!</v>
      </c>
      <c r="AX154" s="76"/>
      <c r="AY154" s="76" t="e">
        <f t="shared" si="86"/>
        <v>#VALUE!</v>
      </c>
      <c r="AZ154" s="76"/>
      <c r="BA154" s="76" t="e">
        <f t="shared" si="98"/>
        <v>#VALUE!</v>
      </c>
      <c r="BB154" s="77" t="e">
        <f t="shared" si="87"/>
        <v>#VALUE!</v>
      </c>
      <c r="BC154" s="78" t="e">
        <f t="shared" si="88"/>
        <v>#VALUE!</v>
      </c>
      <c r="BD154" s="77" t="s">
        <v>27</v>
      </c>
      <c r="BE154" s="76">
        <v>0</v>
      </c>
      <c r="BF154" s="76"/>
      <c r="BG154" s="76">
        <v>0</v>
      </c>
      <c r="BH154" s="76"/>
      <c r="BI154" s="76">
        <v>0</v>
      </c>
      <c r="BJ154" s="76"/>
      <c r="BK154" s="76">
        <v>0</v>
      </c>
      <c r="BL154" s="76"/>
      <c r="BM154" s="76">
        <v>0</v>
      </c>
      <c r="BN154" s="80">
        <f t="shared" si="89"/>
        <v>0</v>
      </c>
      <c r="BO154" s="81">
        <f t="shared" si="90"/>
        <v>0</v>
      </c>
      <c r="BP154" s="77" t="s">
        <v>27</v>
      </c>
      <c r="BQ154" s="76">
        <v>0</v>
      </c>
      <c r="BR154" s="76"/>
      <c r="BS154" s="76">
        <v>0</v>
      </c>
      <c r="BT154" s="76"/>
      <c r="BU154" s="76">
        <v>0</v>
      </c>
      <c r="BV154" s="76"/>
      <c r="BW154" s="76">
        <v>0</v>
      </c>
      <c r="BX154" s="76"/>
      <c r="BY154" s="76">
        <v>0</v>
      </c>
      <c r="BZ154" s="80">
        <f t="shared" si="91"/>
        <v>0</v>
      </c>
      <c r="CA154" s="82">
        <f t="shared" si="92"/>
        <v>0</v>
      </c>
      <c r="CB154" s="77" t="s">
        <v>27</v>
      </c>
      <c r="CC154" s="76">
        <v>0</v>
      </c>
      <c r="CD154" s="76"/>
      <c r="CE154" s="76">
        <v>0</v>
      </c>
      <c r="CF154" s="76"/>
      <c r="CG154" s="76">
        <v>0</v>
      </c>
      <c r="CH154" s="76"/>
      <c r="CI154" s="76">
        <v>0</v>
      </c>
      <c r="CJ154" s="76"/>
      <c r="CK154" s="76">
        <v>0</v>
      </c>
      <c r="CL154" s="83">
        <f t="shared" si="93"/>
        <v>0</v>
      </c>
      <c r="CM154" s="82">
        <f t="shared" si="94"/>
        <v>0</v>
      </c>
      <c r="CN154" s="84"/>
      <c r="CO154" s="60"/>
      <c r="CP154" s="60"/>
      <c r="CQ154" s="60"/>
      <c r="CR154" s="60"/>
      <c r="CS154" s="60"/>
      <c r="CT154" s="60"/>
      <c r="CU154" s="60"/>
      <c r="CV154" s="85"/>
      <c r="CW154" s="86"/>
      <c r="CX154" s="87">
        <f t="shared" si="95"/>
        <v>0</v>
      </c>
      <c r="CY154" s="88">
        <f t="shared" si="96"/>
        <v>0</v>
      </c>
      <c r="CZ154" s="89" t="e">
        <f>SUMIF(Склад!#REF!,E154,Склад!#REF!)</f>
        <v>#REF!</v>
      </c>
    </row>
    <row r="155" spans="1:104" s="79" customFormat="1" ht="80.849999999999994" customHeight="1" thickBot="1" x14ac:dyDescent="0.3">
      <c r="A155" s="60">
        <v>152</v>
      </c>
      <c r="B155" s="199" t="e">
        <f>VLOOKUP(C155,Склад!B:D,3,0)</f>
        <v>#N/A</v>
      </c>
      <c r="C155" s="37" t="s">
        <v>243</v>
      </c>
      <c r="D155" s="151" t="str">
        <f t="shared" si="97"/>
        <v>1990501323</v>
      </c>
      <c r="E155" s="36">
        <v>1990501</v>
      </c>
      <c r="F155" s="36">
        <v>323</v>
      </c>
      <c r="G155" s="154" t="s">
        <v>204</v>
      </c>
      <c r="H155" s="196" t="str">
        <f>IFERROR(VLOOKUP(VALUE(E155),Склад!#REF!,6,0),"-")</f>
        <v>-</v>
      </c>
      <c r="I155" s="61"/>
      <c r="J155" s="62" t="s">
        <v>222</v>
      </c>
      <c r="K155" s="62" t="s">
        <v>400</v>
      </c>
      <c r="L155" s="63" t="s">
        <v>364</v>
      </c>
      <c r="M155" s="64" t="s">
        <v>57</v>
      </c>
      <c r="N155" s="38" t="s">
        <v>354</v>
      </c>
      <c r="O155" s="38" t="s">
        <v>426</v>
      </c>
      <c r="P155" s="65">
        <v>57.3</v>
      </c>
      <c r="Q155" s="69">
        <v>149</v>
      </c>
      <c r="R155" s="66"/>
      <c r="S155" s="67"/>
      <c r="T155" s="68"/>
      <c r="U155" s="70"/>
      <c r="V155" s="71"/>
      <c r="W155" s="72"/>
      <c r="X155" s="73"/>
      <c r="Y155" s="71"/>
      <c r="Z155" s="72"/>
      <c r="AA155" s="74"/>
      <c r="AB155" s="75"/>
      <c r="AC155" s="71"/>
      <c r="AD155" s="72"/>
      <c r="AE155" s="76" t="str">
        <f t="shared" si="71"/>
        <v>-</v>
      </c>
      <c r="AF155" s="76" t="str">
        <f t="shared" si="72"/>
        <v/>
      </c>
      <c r="AG155" s="76" t="str">
        <f t="shared" si="73"/>
        <v/>
      </c>
      <c r="AH155" s="76" t="str">
        <f t="shared" si="74"/>
        <v/>
      </c>
      <c r="AI155" s="76" t="str">
        <f t="shared" si="75"/>
        <v/>
      </c>
      <c r="AJ155" s="76" t="str">
        <f t="shared" si="76"/>
        <v/>
      </c>
      <c r="AK155" s="76" t="str">
        <f t="shared" si="77"/>
        <v/>
      </c>
      <c r="AL155" s="76" t="str">
        <f t="shared" si="78"/>
        <v/>
      </c>
      <c r="AM155" s="76" t="str">
        <f t="shared" si="79"/>
        <v/>
      </c>
      <c r="AN155" s="76" t="str">
        <f t="shared" si="80"/>
        <v/>
      </c>
      <c r="AO155" s="77">
        <f t="shared" si="81"/>
        <v>0</v>
      </c>
      <c r="AP155" s="78" t="str">
        <f t="shared" si="82"/>
        <v/>
      </c>
      <c r="AR155" s="77" t="s">
        <v>27</v>
      </c>
      <c r="AS155" s="76" t="e">
        <f t="shared" si="83"/>
        <v>#VALUE!</v>
      </c>
      <c r="AT155" s="76"/>
      <c r="AU155" s="76" t="e">
        <f t="shared" si="84"/>
        <v>#VALUE!</v>
      </c>
      <c r="AV155" s="76"/>
      <c r="AW155" s="76" t="e">
        <f t="shared" si="85"/>
        <v>#VALUE!</v>
      </c>
      <c r="AX155" s="76"/>
      <c r="AY155" s="76" t="e">
        <f t="shared" si="86"/>
        <v>#VALUE!</v>
      </c>
      <c r="AZ155" s="76"/>
      <c r="BA155" s="76" t="e">
        <f t="shared" si="98"/>
        <v>#VALUE!</v>
      </c>
      <c r="BB155" s="77" t="e">
        <f t="shared" si="87"/>
        <v>#VALUE!</v>
      </c>
      <c r="BC155" s="78" t="e">
        <f t="shared" si="88"/>
        <v>#VALUE!</v>
      </c>
      <c r="BD155" s="77" t="s">
        <v>27</v>
      </c>
      <c r="BE155" s="76">
        <v>0</v>
      </c>
      <c r="BF155" s="76"/>
      <c r="BG155" s="76">
        <v>1</v>
      </c>
      <c r="BH155" s="76"/>
      <c r="BI155" s="76">
        <v>2</v>
      </c>
      <c r="BJ155" s="76"/>
      <c r="BK155" s="76">
        <v>1</v>
      </c>
      <c r="BL155" s="76"/>
      <c r="BM155" s="76">
        <v>0</v>
      </c>
      <c r="BN155" s="80">
        <f t="shared" si="89"/>
        <v>4</v>
      </c>
      <c r="BO155" s="81">
        <f t="shared" si="90"/>
        <v>0</v>
      </c>
      <c r="BP155" s="77" t="s">
        <v>27</v>
      </c>
      <c r="BQ155" s="76">
        <v>0</v>
      </c>
      <c r="BR155" s="76"/>
      <c r="BS155" s="76">
        <v>1</v>
      </c>
      <c r="BT155" s="76"/>
      <c r="BU155" s="76">
        <v>1</v>
      </c>
      <c r="BV155" s="76"/>
      <c r="BW155" s="76">
        <v>1</v>
      </c>
      <c r="BX155" s="76"/>
      <c r="BY155" s="76">
        <v>0</v>
      </c>
      <c r="BZ155" s="80">
        <f t="shared" si="91"/>
        <v>3</v>
      </c>
      <c r="CA155" s="82">
        <f t="shared" si="92"/>
        <v>0</v>
      </c>
      <c r="CB155" s="77" t="s">
        <v>27</v>
      </c>
      <c r="CC155" s="76">
        <v>0</v>
      </c>
      <c r="CD155" s="76"/>
      <c r="CE155" s="76">
        <v>0</v>
      </c>
      <c r="CF155" s="76"/>
      <c r="CG155" s="76">
        <v>0</v>
      </c>
      <c r="CH155" s="76"/>
      <c r="CI155" s="76">
        <v>0</v>
      </c>
      <c r="CJ155" s="76"/>
      <c r="CK155" s="76">
        <v>0</v>
      </c>
      <c r="CL155" s="83">
        <f t="shared" si="93"/>
        <v>0</v>
      </c>
      <c r="CM155" s="82">
        <f t="shared" si="94"/>
        <v>0</v>
      </c>
      <c r="CN155" s="84"/>
      <c r="CO155" s="60"/>
      <c r="CP155" s="60"/>
      <c r="CQ155" s="60"/>
      <c r="CR155" s="60"/>
      <c r="CS155" s="60"/>
      <c r="CT155" s="60"/>
      <c r="CU155" s="60"/>
      <c r="CV155" s="85"/>
      <c r="CW155" s="86"/>
      <c r="CX155" s="87">
        <f t="shared" si="95"/>
        <v>0</v>
      </c>
      <c r="CY155" s="88">
        <f t="shared" si="96"/>
        <v>0</v>
      </c>
      <c r="CZ155" s="89" t="e">
        <f>SUMIF(Склад!#REF!,E155,Склад!#REF!)</f>
        <v>#REF!</v>
      </c>
    </row>
    <row r="156" spans="1:104" s="79" customFormat="1" ht="63.4" customHeight="1" thickBot="1" x14ac:dyDescent="0.3">
      <c r="A156" s="60">
        <v>153</v>
      </c>
      <c r="B156" s="199" t="e">
        <f>VLOOKUP(C156,Склад!B:D,3,0)</f>
        <v>#N/A</v>
      </c>
      <c r="C156" s="37" t="s">
        <v>243</v>
      </c>
      <c r="D156" s="151" t="str">
        <f t="shared" si="97"/>
        <v>1990501367</v>
      </c>
      <c r="E156" s="36">
        <v>1990501</v>
      </c>
      <c r="F156" s="36">
        <v>367</v>
      </c>
      <c r="G156" s="154" t="s">
        <v>204</v>
      </c>
      <c r="H156" s="196" t="str">
        <f>IFERROR(VLOOKUP(VALUE(E156),Склад!#REF!,6,0),"-")</f>
        <v>-</v>
      </c>
      <c r="I156" s="61"/>
      <c r="J156" s="62" t="s">
        <v>222</v>
      </c>
      <c r="K156" s="62" t="s">
        <v>400</v>
      </c>
      <c r="L156" s="63" t="s">
        <v>364</v>
      </c>
      <c r="M156" s="64" t="s">
        <v>57</v>
      </c>
      <c r="N156" s="38" t="s">
        <v>354</v>
      </c>
      <c r="O156" s="38" t="s">
        <v>426</v>
      </c>
      <c r="P156" s="65">
        <v>57.3</v>
      </c>
      <c r="Q156" s="69">
        <v>149</v>
      </c>
      <c r="R156" s="66"/>
      <c r="S156" s="67"/>
      <c r="T156" s="68"/>
      <c r="U156" s="70"/>
      <c r="V156" s="71"/>
      <c r="W156" s="72"/>
      <c r="X156" s="73"/>
      <c r="Y156" s="71"/>
      <c r="Z156" s="72"/>
      <c r="AA156" s="74"/>
      <c r="AB156" s="75"/>
      <c r="AC156" s="71"/>
      <c r="AD156" s="72"/>
      <c r="AE156" s="76" t="str">
        <f t="shared" si="71"/>
        <v>-</v>
      </c>
      <c r="AF156" s="76" t="str">
        <f t="shared" si="72"/>
        <v/>
      </c>
      <c r="AG156" s="76" t="str">
        <f t="shared" si="73"/>
        <v/>
      </c>
      <c r="AH156" s="76" t="str">
        <f t="shared" si="74"/>
        <v/>
      </c>
      <c r="AI156" s="76" t="str">
        <f t="shared" si="75"/>
        <v/>
      </c>
      <c r="AJ156" s="76" t="str">
        <f t="shared" si="76"/>
        <v/>
      </c>
      <c r="AK156" s="76" t="str">
        <f t="shared" si="77"/>
        <v/>
      </c>
      <c r="AL156" s="76" t="str">
        <f t="shared" si="78"/>
        <v/>
      </c>
      <c r="AM156" s="76" t="str">
        <f t="shared" si="79"/>
        <v/>
      </c>
      <c r="AN156" s="76" t="str">
        <f t="shared" si="80"/>
        <v/>
      </c>
      <c r="AO156" s="77">
        <f t="shared" si="81"/>
        <v>0</v>
      </c>
      <c r="AP156" s="78" t="str">
        <f t="shared" si="82"/>
        <v/>
      </c>
      <c r="AR156" s="77" t="s">
        <v>27</v>
      </c>
      <c r="AS156" s="76" t="e">
        <f t="shared" si="83"/>
        <v>#VALUE!</v>
      </c>
      <c r="AT156" s="76"/>
      <c r="AU156" s="76" t="e">
        <f t="shared" si="84"/>
        <v>#VALUE!</v>
      </c>
      <c r="AV156" s="76"/>
      <c r="AW156" s="76" t="e">
        <f t="shared" si="85"/>
        <v>#VALUE!</v>
      </c>
      <c r="AX156" s="76"/>
      <c r="AY156" s="76" t="e">
        <f t="shared" si="86"/>
        <v>#VALUE!</v>
      </c>
      <c r="AZ156" s="76"/>
      <c r="BA156" s="76" t="e">
        <f t="shared" si="98"/>
        <v>#VALUE!</v>
      </c>
      <c r="BB156" s="77" t="e">
        <f t="shared" si="87"/>
        <v>#VALUE!</v>
      </c>
      <c r="BC156" s="78" t="e">
        <f t="shared" si="88"/>
        <v>#VALUE!</v>
      </c>
      <c r="BD156" s="77" t="s">
        <v>27</v>
      </c>
      <c r="BE156" s="76">
        <v>0</v>
      </c>
      <c r="BF156" s="76"/>
      <c r="BG156" s="76">
        <v>0</v>
      </c>
      <c r="BH156" s="76"/>
      <c r="BI156" s="76">
        <v>0</v>
      </c>
      <c r="BJ156" s="76"/>
      <c r="BK156" s="76">
        <v>0</v>
      </c>
      <c r="BL156" s="76"/>
      <c r="BM156" s="76">
        <v>0</v>
      </c>
      <c r="BN156" s="80">
        <f t="shared" si="89"/>
        <v>0</v>
      </c>
      <c r="BO156" s="81">
        <f t="shared" si="90"/>
        <v>0</v>
      </c>
      <c r="BP156" s="77" t="s">
        <v>27</v>
      </c>
      <c r="BQ156" s="76">
        <v>0</v>
      </c>
      <c r="BR156" s="76"/>
      <c r="BS156" s="76">
        <v>0</v>
      </c>
      <c r="BT156" s="76"/>
      <c r="BU156" s="76">
        <v>0</v>
      </c>
      <c r="BV156" s="76"/>
      <c r="BW156" s="76">
        <v>0</v>
      </c>
      <c r="BX156" s="76"/>
      <c r="BY156" s="76">
        <v>0</v>
      </c>
      <c r="BZ156" s="80">
        <f t="shared" si="91"/>
        <v>0</v>
      </c>
      <c r="CA156" s="82">
        <f t="shared" si="92"/>
        <v>0</v>
      </c>
      <c r="CB156" s="77" t="s">
        <v>27</v>
      </c>
      <c r="CC156" s="76">
        <v>0</v>
      </c>
      <c r="CD156" s="76"/>
      <c r="CE156" s="76">
        <v>0</v>
      </c>
      <c r="CF156" s="76"/>
      <c r="CG156" s="76">
        <v>0</v>
      </c>
      <c r="CH156" s="76"/>
      <c r="CI156" s="76">
        <v>0</v>
      </c>
      <c r="CJ156" s="76"/>
      <c r="CK156" s="76">
        <v>0</v>
      </c>
      <c r="CL156" s="83">
        <f t="shared" si="93"/>
        <v>0</v>
      </c>
      <c r="CM156" s="82">
        <f t="shared" si="94"/>
        <v>0</v>
      </c>
      <c r="CN156" s="84"/>
      <c r="CO156" s="60"/>
      <c r="CP156" s="60"/>
      <c r="CQ156" s="60"/>
      <c r="CR156" s="60"/>
      <c r="CS156" s="60"/>
      <c r="CT156" s="60"/>
      <c r="CU156" s="60"/>
      <c r="CV156" s="85"/>
      <c r="CW156" s="86"/>
      <c r="CX156" s="87">
        <f t="shared" si="95"/>
        <v>0</v>
      </c>
      <c r="CY156" s="88">
        <f t="shared" si="96"/>
        <v>0</v>
      </c>
      <c r="CZ156" s="89" t="e">
        <f>SUMIF(Склад!#REF!,E156,Склад!#REF!)</f>
        <v>#REF!</v>
      </c>
    </row>
    <row r="157" spans="1:104" s="79" customFormat="1" ht="59.85" customHeight="1" thickBot="1" x14ac:dyDescent="0.3">
      <c r="A157" s="60">
        <v>154</v>
      </c>
      <c r="B157" s="199" t="e">
        <f>VLOOKUP(C157,Склад!B:D,3,0)</f>
        <v>#N/A</v>
      </c>
      <c r="C157" s="37" t="s">
        <v>244</v>
      </c>
      <c r="D157" s="151" t="str">
        <f t="shared" si="97"/>
        <v>6610507323</v>
      </c>
      <c r="E157" s="36">
        <v>6610507</v>
      </c>
      <c r="F157" s="36">
        <v>323</v>
      </c>
      <c r="G157" s="154" t="s">
        <v>204</v>
      </c>
      <c r="H157" s="196" t="str">
        <f>IFERROR(VLOOKUP(VALUE(E157),Склад!#REF!,6,0),"-")</f>
        <v>-</v>
      </c>
      <c r="I157" s="61"/>
      <c r="J157" s="62" t="s">
        <v>223</v>
      </c>
      <c r="K157" s="62" t="s">
        <v>400</v>
      </c>
      <c r="L157" s="63" t="s">
        <v>364</v>
      </c>
      <c r="M157" s="64" t="s">
        <v>57</v>
      </c>
      <c r="N157" s="38" t="s">
        <v>354</v>
      </c>
      <c r="O157" s="38" t="s">
        <v>426</v>
      </c>
      <c r="P157" s="65">
        <v>49.6</v>
      </c>
      <c r="Q157" s="69">
        <v>129</v>
      </c>
      <c r="R157" s="66"/>
      <c r="S157" s="67"/>
      <c r="T157" s="68"/>
      <c r="U157" s="70"/>
      <c r="V157" s="71"/>
      <c r="W157" s="72"/>
      <c r="X157" s="73"/>
      <c r="Y157" s="71"/>
      <c r="Z157" s="72"/>
      <c r="AA157" s="74"/>
      <c r="AB157" s="75"/>
      <c r="AC157" s="71"/>
      <c r="AD157" s="72"/>
      <c r="AE157" s="76" t="str">
        <f t="shared" si="71"/>
        <v>-</v>
      </c>
      <c r="AF157" s="76" t="str">
        <f t="shared" si="72"/>
        <v/>
      </c>
      <c r="AG157" s="76" t="str">
        <f t="shared" si="73"/>
        <v/>
      </c>
      <c r="AH157" s="76" t="str">
        <f t="shared" si="74"/>
        <v/>
      </c>
      <c r="AI157" s="76" t="str">
        <f t="shared" si="75"/>
        <v/>
      </c>
      <c r="AJ157" s="76" t="str">
        <f t="shared" si="76"/>
        <v/>
      </c>
      <c r="AK157" s="76" t="str">
        <f t="shared" si="77"/>
        <v/>
      </c>
      <c r="AL157" s="76" t="str">
        <f t="shared" si="78"/>
        <v/>
      </c>
      <c r="AM157" s="76" t="str">
        <f t="shared" si="79"/>
        <v/>
      </c>
      <c r="AN157" s="76" t="str">
        <f t="shared" si="80"/>
        <v/>
      </c>
      <c r="AO157" s="77">
        <f t="shared" si="81"/>
        <v>0</v>
      </c>
      <c r="AP157" s="78" t="str">
        <f t="shared" si="82"/>
        <v/>
      </c>
      <c r="AR157" s="77" t="s">
        <v>27</v>
      </c>
      <c r="AS157" s="76" t="e">
        <f t="shared" si="83"/>
        <v>#VALUE!</v>
      </c>
      <c r="AT157" s="76"/>
      <c r="AU157" s="76" t="e">
        <f t="shared" si="84"/>
        <v>#VALUE!</v>
      </c>
      <c r="AV157" s="76"/>
      <c r="AW157" s="76" t="e">
        <f t="shared" si="85"/>
        <v>#VALUE!</v>
      </c>
      <c r="AX157" s="76"/>
      <c r="AY157" s="76" t="e">
        <f t="shared" si="86"/>
        <v>#VALUE!</v>
      </c>
      <c r="AZ157" s="76"/>
      <c r="BA157" s="76" t="e">
        <f t="shared" si="98"/>
        <v>#VALUE!</v>
      </c>
      <c r="BB157" s="77" t="e">
        <f t="shared" si="87"/>
        <v>#VALUE!</v>
      </c>
      <c r="BC157" s="78" t="e">
        <f t="shared" si="88"/>
        <v>#VALUE!</v>
      </c>
      <c r="BD157" s="77" t="s">
        <v>27</v>
      </c>
      <c r="BE157" s="76">
        <v>0</v>
      </c>
      <c r="BF157" s="76"/>
      <c r="BG157" s="76">
        <v>0</v>
      </c>
      <c r="BH157" s="76"/>
      <c r="BI157" s="76">
        <v>0</v>
      </c>
      <c r="BJ157" s="76"/>
      <c r="BK157" s="76">
        <v>0</v>
      </c>
      <c r="BL157" s="76"/>
      <c r="BM157" s="76">
        <v>0</v>
      </c>
      <c r="BN157" s="80">
        <f t="shared" si="89"/>
        <v>0</v>
      </c>
      <c r="BO157" s="81">
        <f t="shared" si="90"/>
        <v>0</v>
      </c>
      <c r="BP157" s="77" t="s">
        <v>27</v>
      </c>
      <c r="BQ157" s="76">
        <v>0</v>
      </c>
      <c r="BR157" s="76"/>
      <c r="BS157" s="76">
        <v>0</v>
      </c>
      <c r="BT157" s="76"/>
      <c r="BU157" s="76">
        <v>0</v>
      </c>
      <c r="BV157" s="76"/>
      <c r="BW157" s="76">
        <v>0</v>
      </c>
      <c r="BX157" s="76"/>
      <c r="BY157" s="76">
        <v>0</v>
      </c>
      <c r="BZ157" s="80">
        <f t="shared" si="91"/>
        <v>0</v>
      </c>
      <c r="CA157" s="82">
        <f t="shared" si="92"/>
        <v>0</v>
      </c>
      <c r="CB157" s="77" t="s">
        <v>27</v>
      </c>
      <c r="CC157" s="76">
        <v>0</v>
      </c>
      <c r="CD157" s="76"/>
      <c r="CE157" s="76">
        <v>0</v>
      </c>
      <c r="CF157" s="76"/>
      <c r="CG157" s="76">
        <v>0</v>
      </c>
      <c r="CH157" s="76"/>
      <c r="CI157" s="76">
        <v>0</v>
      </c>
      <c r="CJ157" s="76"/>
      <c r="CK157" s="76">
        <v>0</v>
      </c>
      <c r="CL157" s="83">
        <f t="shared" si="93"/>
        <v>0</v>
      </c>
      <c r="CM157" s="82">
        <f t="shared" si="94"/>
        <v>0</v>
      </c>
      <c r="CN157" s="84"/>
      <c r="CO157" s="60"/>
      <c r="CP157" s="60"/>
      <c r="CQ157" s="60"/>
      <c r="CR157" s="60"/>
      <c r="CS157" s="60"/>
      <c r="CT157" s="60"/>
      <c r="CU157" s="60"/>
      <c r="CV157" s="85"/>
      <c r="CW157" s="86"/>
      <c r="CX157" s="87">
        <f t="shared" si="95"/>
        <v>0</v>
      </c>
      <c r="CY157" s="88">
        <f t="shared" si="96"/>
        <v>0</v>
      </c>
      <c r="CZ157" s="89" t="e">
        <f>SUMIF(Склад!#REF!,E157,Склад!#REF!)</f>
        <v>#REF!</v>
      </c>
    </row>
    <row r="158" spans="1:104" s="79" customFormat="1" ht="68.650000000000006" customHeight="1" thickBot="1" x14ac:dyDescent="0.3">
      <c r="A158" s="60">
        <v>155</v>
      </c>
      <c r="B158" s="199" t="e">
        <f>VLOOKUP(C158,Склад!B:D,3,0)</f>
        <v>#N/A</v>
      </c>
      <c r="C158" s="37" t="s">
        <v>244</v>
      </c>
      <c r="D158" s="151" t="str">
        <f t="shared" si="97"/>
        <v>6610507367</v>
      </c>
      <c r="E158" s="36">
        <v>6610507</v>
      </c>
      <c r="F158" s="36">
        <v>367</v>
      </c>
      <c r="G158" s="154" t="s">
        <v>204</v>
      </c>
      <c r="H158" s="196" t="str">
        <f>IFERROR(VLOOKUP(VALUE(E158),Склад!#REF!,6,0),"-")</f>
        <v>-</v>
      </c>
      <c r="I158" s="61"/>
      <c r="J158" s="62" t="s">
        <v>223</v>
      </c>
      <c r="K158" s="62" t="s">
        <v>400</v>
      </c>
      <c r="L158" s="63" t="s">
        <v>364</v>
      </c>
      <c r="M158" s="64" t="s">
        <v>57</v>
      </c>
      <c r="N158" s="38" t="s">
        <v>354</v>
      </c>
      <c r="O158" s="38" t="s">
        <v>426</v>
      </c>
      <c r="P158" s="65">
        <v>49.6</v>
      </c>
      <c r="Q158" s="69">
        <v>129</v>
      </c>
      <c r="R158" s="66"/>
      <c r="S158" s="67"/>
      <c r="T158" s="68"/>
      <c r="U158" s="70"/>
      <c r="V158" s="71"/>
      <c r="W158" s="72"/>
      <c r="X158" s="73"/>
      <c r="Y158" s="71"/>
      <c r="Z158" s="72"/>
      <c r="AA158" s="74"/>
      <c r="AB158" s="75"/>
      <c r="AC158" s="71"/>
      <c r="AD158" s="72"/>
      <c r="AE158" s="76" t="str">
        <f t="shared" si="71"/>
        <v>-</v>
      </c>
      <c r="AF158" s="76" t="str">
        <f t="shared" si="72"/>
        <v/>
      </c>
      <c r="AG158" s="76" t="str">
        <f t="shared" si="73"/>
        <v/>
      </c>
      <c r="AH158" s="76" t="str">
        <f t="shared" si="74"/>
        <v/>
      </c>
      <c r="AI158" s="76" t="str">
        <f t="shared" si="75"/>
        <v/>
      </c>
      <c r="AJ158" s="76" t="str">
        <f t="shared" si="76"/>
        <v/>
      </c>
      <c r="AK158" s="76" t="str">
        <f t="shared" si="77"/>
        <v/>
      </c>
      <c r="AL158" s="76" t="str">
        <f t="shared" si="78"/>
        <v/>
      </c>
      <c r="AM158" s="76" t="str">
        <f t="shared" si="79"/>
        <v/>
      </c>
      <c r="AN158" s="76" t="str">
        <f t="shared" si="80"/>
        <v/>
      </c>
      <c r="AO158" s="77">
        <f t="shared" si="81"/>
        <v>0</v>
      </c>
      <c r="AP158" s="78" t="str">
        <f t="shared" si="82"/>
        <v/>
      </c>
      <c r="AR158" s="77" t="s">
        <v>27</v>
      </c>
      <c r="AS158" s="76" t="e">
        <f t="shared" si="83"/>
        <v>#VALUE!</v>
      </c>
      <c r="AT158" s="76"/>
      <c r="AU158" s="76" t="e">
        <f t="shared" si="84"/>
        <v>#VALUE!</v>
      </c>
      <c r="AV158" s="76"/>
      <c r="AW158" s="76" t="e">
        <f t="shared" si="85"/>
        <v>#VALUE!</v>
      </c>
      <c r="AX158" s="76"/>
      <c r="AY158" s="76" t="e">
        <f t="shared" si="86"/>
        <v>#VALUE!</v>
      </c>
      <c r="AZ158" s="76"/>
      <c r="BA158" s="76" t="e">
        <f t="shared" si="98"/>
        <v>#VALUE!</v>
      </c>
      <c r="BB158" s="77" t="e">
        <f t="shared" si="87"/>
        <v>#VALUE!</v>
      </c>
      <c r="BC158" s="78" t="e">
        <f t="shared" si="88"/>
        <v>#VALUE!</v>
      </c>
      <c r="BD158" s="77" t="s">
        <v>27</v>
      </c>
      <c r="BE158" s="76">
        <v>0</v>
      </c>
      <c r="BF158" s="76"/>
      <c r="BG158" s="76">
        <v>0</v>
      </c>
      <c r="BH158" s="76"/>
      <c r="BI158" s="76">
        <v>0</v>
      </c>
      <c r="BJ158" s="76"/>
      <c r="BK158" s="76">
        <v>0</v>
      </c>
      <c r="BL158" s="76"/>
      <c r="BM158" s="76">
        <v>0</v>
      </c>
      <c r="BN158" s="80">
        <f t="shared" si="89"/>
        <v>0</v>
      </c>
      <c r="BO158" s="81">
        <f t="shared" si="90"/>
        <v>0</v>
      </c>
      <c r="BP158" s="77" t="s">
        <v>27</v>
      </c>
      <c r="BQ158" s="76">
        <v>0</v>
      </c>
      <c r="BR158" s="76"/>
      <c r="BS158" s="76">
        <v>0</v>
      </c>
      <c r="BT158" s="76"/>
      <c r="BU158" s="76">
        <v>0</v>
      </c>
      <c r="BV158" s="76"/>
      <c r="BW158" s="76">
        <v>0</v>
      </c>
      <c r="BX158" s="76"/>
      <c r="BY158" s="76">
        <v>0</v>
      </c>
      <c r="BZ158" s="80">
        <f t="shared" si="91"/>
        <v>0</v>
      </c>
      <c r="CA158" s="82">
        <f t="shared" si="92"/>
        <v>0</v>
      </c>
      <c r="CB158" s="77" t="s">
        <v>27</v>
      </c>
      <c r="CC158" s="76">
        <v>0</v>
      </c>
      <c r="CD158" s="76"/>
      <c r="CE158" s="76">
        <v>0</v>
      </c>
      <c r="CF158" s="76"/>
      <c r="CG158" s="76">
        <v>0</v>
      </c>
      <c r="CH158" s="76"/>
      <c r="CI158" s="76">
        <v>0</v>
      </c>
      <c r="CJ158" s="76"/>
      <c r="CK158" s="76">
        <v>0</v>
      </c>
      <c r="CL158" s="83">
        <f t="shared" si="93"/>
        <v>0</v>
      </c>
      <c r="CM158" s="82">
        <f t="shared" si="94"/>
        <v>0</v>
      </c>
      <c r="CN158" s="84"/>
      <c r="CO158" s="60"/>
      <c r="CP158" s="60"/>
      <c r="CQ158" s="60"/>
      <c r="CR158" s="60"/>
      <c r="CS158" s="60"/>
      <c r="CT158" s="60"/>
      <c r="CU158" s="60"/>
      <c r="CV158" s="85"/>
      <c r="CW158" s="86"/>
      <c r="CX158" s="87">
        <f t="shared" si="95"/>
        <v>0</v>
      </c>
      <c r="CY158" s="88">
        <f t="shared" si="96"/>
        <v>0</v>
      </c>
      <c r="CZ158" s="89" t="e">
        <f>SUMIF(Склад!#REF!,E158,Склад!#REF!)</f>
        <v>#REF!</v>
      </c>
    </row>
    <row r="159" spans="1:104" s="79" customFormat="1" ht="52.9" customHeight="1" thickBot="1" x14ac:dyDescent="0.3">
      <c r="A159" s="60">
        <v>156</v>
      </c>
      <c r="B159" s="199" t="str">
        <f>VLOOKUP(C159,Склад!B:D,3,0)</f>
        <v>Кепки</v>
      </c>
      <c r="C159" s="37" t="s">
        <v>94</v>
      </c>
      <c r="D159" s="151" t="str">
        <f t="shared" si="97"/>
        <v>6380208110</v>
      </c>
      <c r="E159" s="36">
        <v>6380208</v>
      </c>
      <c r="F159" s="36">
        <v>110</v>
      </c>
      <c r="G159" s="154" t="s">
        <v>204</v>
      </c>
      <c r="H159" s="196" t="str">
        <f>IFERROR(VLOOKUP(VALUE(E159),Склад!#REF!,6,0),"-")</f>
        <v>-</v>
      </c>
      <c r="I159" s="61"/>
      <c r="J159" s="62" t="s">
        <v>222</v>
      </c>
      <c r="K159" s="62" t="s">
        <v>400</v>
      </c>
      <c r="L159" s="63" t="s">
        <v>364</v>
      </c>
      <c r="M159" s="64" t="s">
        <v>57</v>
      </c>
      <c r="N159" s="38" t="s">
        <v>354</v>
      </c>
      <c r="O159" s="38" t="s">
        <v>424</v>
      </c>
      <c r="P159" s="65">
        <v>57.3</v>
      </c>
      <c r="Q159" s="69">
        <v>149</v>
      </c>
      <c r="R159" s="66"/>
      <c r="S159" s="67"/>
      <c r="T159" s="68"/>
      <c r="U159" s="70"/>
      <c r="V159" s="71"/>
      <c r="W159" s="72"/>
      <c r="X159" s="73"/>
      <c r="Y159" s="71"/>
      <c r="Z159" s="72"/>
      <c r="AA159" s="74"/>
      <c r="AB159" s="75"/>
      <c r="AC159" s="71"/>
      <c r="AD159" s="72"/>
      <c r="AE159" s="76" t="str">
        <f t="shared" si="71"/>
        <v>-</v>
      </c>
      <c r="AF159" s="76" t="str">
        <f t="shared" si="72"/>
        <v/>
      </c>
      <c r="AG159" s="76" t="str">
        <f t="shared" si="73"/>
        <v/>
      </c>
      <c r="AH159" s="76" t="str">
        <f t="shared" si="74"/>
        <v/>
      </c>
      <c r="AI159" s="76" t="str">
        <f t="shared" si="75"/>
        <v/>
      </c>
      <c r="AJ159" s="76" t="str">
        <f t="shared" si="76"/>
        <v/>
      </c>
      <c r="AK159" s="76" t="str">
        <f t="shared" si="77"/>
        <v/>
      </c>
      <c r="AL159" s="76" t="str">
        <f t="shared" si="78"/>
        <v/>
      </c>
      <c r="AM159" s="76" t="str">
        <f t="shared" si="79"/>
        <v/>
      </c>
      <c r="AN159" s="76" t="str">
        <f t="shared" si="80"/>
        <v/>
      </c>
      <c r="AO159" s="77">
        <f t="shared" si="81"/>
        <v>0</v>
      </c>
      <c r="AP159" s="78" t="str">
        <f t="shared" si="82"/>
        <v/>
      </c>
      <c r="AR159" s="77" t="s">
        <v>27</v>
      </c>
      <c r="AS159" s="76" t="e">
        <f t="shared" si="83"/>
        <v>#VALUE!</v>
      </c>
      <c r="AT159" s="76"/>
      <c r="AU159" s="76" t="e">
        <f t="shared" si="84"/>
        <v>#VALUE!</v>
      </c>
      <c r="AV159" s="76"/>
      <c r="AW159" s="76" t="e">
        <f t="shared" si="85"/>
        <v>#VALUE!</v>
      </c>
      <c r="AX159" s="76"/>
      <c r="AY159" s="76" t="e">
        <f t="shared" si="86"/>
        <v>#VALUE!</v>
      </c>
      <c r="AZ159" s="76"/>
      <c r="BA159" s="76" t="e">
        <f t="shared" si="98"/>
        <v>#VALUE!</v>
      </c>
      <c r="BB159" s="77" t="e">
        <f t="shared" si="87"/>
        <v>#VALUE!</v>
      </c>
      <c r="BC159" s="78" t="e">
        <f t="shared" si="88"/>
        <v>#VALUE!</v>
      </c>
      <c r="BD159" s="77" t="s">
        <v>27</v>
      </c>
      <c r="BE159" s="76">
        <v>0</v>
      </c>
      <c r="BF159" s="76"/>
      <c r="BG159" s="76">
        <v>0</v>
      </c>
      <c r="BH159" s="76"/>
      <c r="BI159" s="76">
        <v>0</v>
      </c>
      <c r="BJ159" s="76"/>
      <c r="BK159" s="76">
        <v>0</v>
      </c>
      <c r="BL159" s="76"/>
      <c r="BM159" s="76">
        <v>0</v>
      </c>
      <c r="BN159" s="80">
        <f t="shared" si="89"/>
        <v>0</v>
      </c>
      <c r="BO159" s="81">
        <f t="shared" si="90"/>
        <v>0</v>
      </c>
      <c r="BP159" s="77" t="s">
        <v>27</v>
      </c>
      <c r="BQ159" s="76">
        <v>0</v>
      </c>
      <c r="BR159" s="76"/>
      <c r="BS159" s="76">
        <v>0</v>
      </c>
      <c r="BT159" s="76"/>
      <c r="BU159" s="76">
        <v>0</v>
      </c>
      <c r="BV159" s="76"/>
      <c r="BW159" s="76">
        <v>0</v>
      </c>
      <c r="BX159" s="76"/>
      <c r="BY159" s="76">
        <v>0</v>
      </c>
      <c r="BZ159" s="80">
        <f t="shared" si="91"/>
        <v>0</v>
      </c>
      <c r="CA159" s="82">
        <f t="shared" si="92"/>
        <v>0</v>
      </c>
      <c r="CB159" s="77" t="s">
        <v>27</v>
      </c>
      <c r="CC159" s="76">
        <v>0</v>
      </c>
      <c r="CD159" s="76"/>
      <c r="CE159" s="76">
        <v>0</v>
      </c>
      <c r="CF159" s="76"/>
      <c r="CG159" s="76">
        <v>0</v>
      </c>
      <c r="CH159" s="76"/>
      <c r="CI159" s="76">
        <v>0</v>
      </c>
      <c r="CJ159" s="76"/>
      <c r="CK159" s="76">
        <v>0</v>
      </c>
      <c r="CL159" s="83">
        <f t="shared" si="93"/>
        <v>0</v>
      </c>
      <c r="CM159" s="82">
        <f t="shared" si="94"/>
        <v>0</v>
      </c>
      <c r="CN159" s="84"/>
      <c r="CO159" s="60"/>
      <c r="CP159" s="60"/>
      <c r="CQ159" s="60"/>
      <c r="CR159" s="60"/>
      <c r="CS159" s="60"/>
      <c r="CT159" s="60"/>
      <c r="CU159" s="60"/>
      <c r="CV159" s="85"/>
      <c r="CW159" s="86"/>
      <c r="CX159" s="87">
        <f t="shared" si="95"/>
        <v>0</v>
      </c>
      <c r="CY159" s="88">
        <f t="shared" si="96"/>
        <v>0</v>
      </c>
      <c r="CZ159" s="89" t="e">
        <f>SUMIF(Склад!#REF!,E159,Склад!#REF!)</f>
        <v>#REF!</v>
      </c>
    </row>
    <row r="160" spans="1:104" s="79" customFormat="1" ht="54.6" customHeight="1" thickBot="1" x14ac:dyDescent="0.3">
      <c r="A160" s="60">
        <v>157</v>
      </c>
      <c r="B160" s="199" t="e">
        <f>VLOOKUP(C160,Склад!B:D,3,0)</f>
        <v>#N/A</v>
      </c>
      <c r="C160" s="37" t="s">
        <v>245</v>
      </c>
      <c r="D160" s="151" t="str">
        <f t="shared" si="97"/>
        <v>6890202110</v>
      </c>
      <c r="E160" s="36">
        <v>6890202</v>
      </c>
      <c r="F160" s="36">
        <v>110</v>
      </c>
      <c r="G160" s="154" t="s">
        <v>204</v>
      </c>
      <c r="H160" s="196" t="str">
        <f>IFERROR(VLOOKUP(VALUE(E160),Склад!#REF!,6,0),"-")</f>
        <v>-</v>
      </c>
      <c r="I160" s="61"/>
      <c r="J160" s="62" t="s">
        <v>222</v>
      </c>
      <c r="K160" s="62" t="s">
        <v>400</v>
      </c>
      <c r="L160" s="63" t="s">
        <v>364</v>
      </c>
      <c r="M160" s="64" t="s">
        <v>57</v>
      </c>
      <c r="N160" s="38" t="s">
        <v>354</v>
      </c>
      <c r="O160" s="38" t="s">
        <v>424</v>
      </c>
      <c r="P160" s="65">
        <v>65</v>
      </c>
      <c r="Q160" s="69">
        <v>169</v>
      </c>
      <c r="R160" s="66"/>
      <c r="S160" s="67"/>
      <c r="T160" s="68"/>
      <c r="U160" s="70"/>
      <c r="V160" s="71"/>
      <c r="W160" s="72"/>
      <c r="X160" s="73"/>
      <c r="Y160" s="71"/>
      <c r="Z160" s="72"/>
      <c r="AA160" s="74"/>
      <c r="AB160" s="75"/>
      <c r="AC160" s="71"/>
      <c r="AD160" s="72"/>
      <c r="AE160" s="76" t="str">
        <f t="shared" si="71"/>
        <v>-</v>
      </c>
      <c r="AF160" s="76" t="str">
        <f t="shared" si="72"/>
        <v/>
      </c>
      <c r="AG160" s="76" t="str">
        <f t="shared" si="73"/>
        <v/>
      </c>
      <c r="AH160" s="76" t="str">
        <f t="shared" si="74"/>
        <v/>
      </c>
      <c r="AI160" s="76" t="str">
        <f t="shared" si="75"/>
        <v/>
      </c>
      <c r="AJ160" s="76" t="str">
        <f t="shared" si="76"/>
        <v/>
      </c>
      <c r="AK160" s="76" t="str">
        <f t="shared" si="77"/>
        <v/>
      </c>
      <c r="AL160" s="76" t="str">
        <f t="shared" si="78"/>
        <v/>
      </c>
      <c r="AM160" s="76" t="str">
        <f t="shared" si="79"/>
        <v/>
      </c>
      <c r="AN160" s="76" t="str">
        <f t="shared" si="80"/>
        <v/>
      </c>
      <c r="AO160" s="77">
        <f t="shared" si="81"/>
        <v>0</v>
      </c>
      <c r="AP160" s="78" t="str">
        <f t="shared" si="82"/>
        <v/>
      </c>
      <c r="AR160" s="77" t="s">
        <v>27</v>
      </c>
      <c r="AS160" s="76" t="e">
        <f t="shared" si="83"/>
        <v>#VALUE!</v>
      </c>
      <c r="AT160" s="76"/>
      <c r="AU160" s="76" t="e">
        <f t="shared" si="84"/>
        <v>#VALUE!</v>
      </c>
      <c r="AV160" s="76"/>
      <c r="AW160" s="76" t="e">
        <f t="shared" si="85"/>
        <v>#VALUE!</v>
      </c>
      <c r="AX160" s="76"/>
      <c r="AY160" s="76" t="e">
        <f t="shared" si="86"/>
        <v>#VALUE!</v>
      </c>
      <c r="AZ160" s="76"/>
      <c r="BA160" s="76" t="e">
        <f t="shared" si="98"/>
        <v>#VALUE!</v>
      </c>
      <c r="BB160" s="77" t="e">
        <f t="shared" si="87"/>
        <v>#VALUE!</v>
      </c>
      <c r="BC160" s="78" t="e">
        <f t="shared" si="88"/>
        <v>#VALUE!</v>
      </c>
      <c r="BD160" s="77" t="s">
        <v>27</v>
      </c>
      <c r="BE160" s="76">
        <v>0</v>
      </c>
      <c r="BF160" s="76"/>
      <c r="BG160" s="76">
        <v>0</v>
      </c>
      <c r="BH160" s="76"/>
      <c r="BI160" s="76">
        <v>0</v>
      </c>
      <c r="BJ160" s="76"/>
      <c r="BK160" s="76">
        <v>0</v>
      </c>
      <c r="BL160" s="76"/>
      <c r="BM160" s="76">
        <v>0</v>
      </c>
      <c r="BN160" s="80">
        <f t="shared" si="89"/>
        <v>0</v>
      </c>
      <c r="BO160" s="81">
        <f t="shared" si="90"/>
        <v>0</v>
      </c>
      <c r="BP160" s="77" t="s">
        <v>27</v>
      </c>
      <c r="BQ160" s="76">
        <v>0</v>
      </c>
      <c r="BR160" s="76"/>
      <c r="BS160" s="76">
        <v>0</v>
      </c>
      <c r="BT160" s="76"/>
      <c r="BU160" s="76">
        <v>0</v>
      </c>
      <c r="BV160" s="76"/>
      <c r="BW160" s="76">
        <v>0</v>
      </c>
      <c r="BX160" s="76"/>
      <c r="BY160" s="76">
        <v>0</v>
      </c>
      <c r="BZ160" s="80">
        <f t="shared" si="91"/>
        <v>0</v>
      </c>
      <c r="CA160" s="82">
        <f t="shared" si="92"/>
        <v>0</v>
      </c>
      <c r="CB160" s="77" t="s">
        <v>27</v>
      </c>
      <c r="CC160" s="76">
        <v>0</v>
      </c>
      <c r="CD160" s="76"/>
      <c r="CE160" s="76">
        <v>0</v>
      </c>
      <c r="CF160" s="76"/>
      <c r="CG160" s="76">
        <v>0</v>
      </c>
      <c r="CH160" s="76"/>
      <c r="CI160" s="76">
        <v>0</v>
      </c>
      <c r="CJ160" s="76"/>
      <c r="CK160" s="76">
        <v>0</v>
      </c>
      <c r="CL160" s="83">
        <f t="shared" si="93"/>
        <v>0</v>
      </c>
      <c r="CM160" s="82">
        <f t="shared" si="94"/>
        <v>0</v>
      </c>
      <c r="CN160" s="84"/>
      <c r="CO160" s="60"/>
      <c r="CP160" s="60"/>
      <c r="CQ160" s="60"/>
      <c r="CR160" s="60"/>
      <c r="CS160" s="60"/>
      <c r="CT160" s="60"/>
      <c r="CU160" s="60"/>
      <c r="CV160" s="85"/>
      <c r="CW160" s="86"/>
      <c r="CX160" s="87">
        <f t="shared" si="95"/>
        <v>0</v>
      </c>
      <c r="CY160" s="88">
        <f t="shared" si="96"/>
        <v>0</v>
      </c>
      <c r="CZ160" s="89" t="e">
        <f>SUMIF(Склад!#REF!,E160,Склад!#REF!)</f>
        <v>#REF!</v>
      </c>
    </row>
    <row r="161" spans="1:104" s="79" customFormat="1" ht="58.15" customHeight="1" thickBot="1" x14ac:dyDescent="0.3">
      <c r="A161" s="60">
        <v>158</v>
      </c>
      <c r="B161" s="199" t="e">
        <f>VLOOKUP(C161,Склад!B:D,3,0)</f>
        <v>#N/A</v>
      </c>
      <c r="C161" s="37" t="s">
        <v>246</v>
      </c>
      <c r="D161" s="151" t="str">
        <f t="shared" si="97"/>
        <v>684081133</v>
      </c>
      <c r="E161" s="36">
        <v>6840811</v>
      </c>
      <c r="F161" s="36">
        <v>33</v>
      </c>
      <c r="G161" s="154" t="s">
        <v>204</v>
      </c>
      <c r="H161" s="196" t="str">
        <f>IFERROR(VLOOKUP(VALUE(E161),Склад!#REF!,6,0),"-")</f>
        <v>-</v>
      </c>
      <c r="I161" s="61"/>
      <c r="J161" s="62" t="s">
        <v>222</v>
      </c>
      <c r="K161" s="62" t="s">
        <v>169</v>
      </c>
      <c r="L161" s="63" t="s">
        <v>366</v>
      </c>
      <c r="M161" s="64" t="s">
        <v>57</v>
      </c>
      <c r="N161" s="38" t="s">
        <v>354</v>
      </c>
      <c r="O161" s="38" t="s">
        <v>425</v>
      </c>
      <c r="P161" s="65">
        <v>68.8</v>
      </c>
      <c r="Q161" s="69">
        <v>179</v>
      </c>
      <c r="R161" s="66"/>
      <c r="S161" s="67"/>
      <c r="T161" s="68"/>
      <c r="U161" s="70"/>
      <c r="V161" s="71"/>
      <c r="W161" s="72"/>
      <c r="X161" s="73"/>
      <c r="Y161" s="71"/>
      <c r="Z161" s="72"/>
      <c r="AA161" s="74"/>
      <c r="AB161" s="75"/>
      <c r="AC161" s="71"/>
      <c r="AD161" s="72"/>
      <c r="AE161" s="76" t="str">
        <f t="shared" si="71"/>
        <v>-</v>
      </c>
      <c r="AF161" s="76" t="str">
        <f t="shared" si="72"/>
        <v/>
      </c>
      <c r="AG161" s="76" t="str">
        <f t="shared" si="73"/>
        <v/>
      </c>
      <c r="AH161" s="76" t="str">
        <f t="shared" si="74"/>
        <v/>
      </c>
      <c r="AI161" s="76" t="str">
        <f t="shared" si="75"/>
        <v/>
      </c>
      <c r="AJ161" s="76" t="str">
        <f t="shared" si="76"/>
        <v/>
      </c>
      <c r="AK161" s="76" t="str">
        <f t="shared" si="77"/>
        <v/>
      </c>
      <c r="AL161" s="76" t="str">
        <f t="shared" si="78"/>
        <v/>
      </c>
      <c r="AM161" s="76" t="str">
        <f t="shared" si="79"/>
        <v/>
      </c>
      <c r="AN161" s="76" t="str">
        <f t="shared" si="80"/>
        <v/>
      </c>
      <c r="AO161" s="77">
        <f t="shared" si="81"/>
        <v>0</v>
      </c>
      <c r="AP161" s="78" t="str">
        <f t="shared" si="82"/>
        <v/>
      </c>
      <c r="AR161" s="77" t="s">
        <v>27</v>
      </c>
      <c r="AS161" s="76" t="e">
        <f t="shared" si="83"/>
        <v>#VALUE!</v>
      </c>
      <c r="AT161" s="76"/>
      <c r="AU161" s="76" t="e">
        <f t="shared" si="84"/>
        <v>#VALUE!</v>
      </c>
      <c r="AV161" s="76"/>
      <c r="AW161" s="76" t="e">
        <f t="shared" si="85"/>
        <v>#VALUE!</v>
      </c>
      <c r="AX161" s="76"/>
      <c r="AY161" s="76" t="e">
        <f t="shared" si="86"/>
        <v>#VALUE!</v>
      </c>
      <c r="AZ161" s="76"/>
      <c r="BA161" s="76" t="e">
        <f t="shared" si="98"/>
        <v>#VALUE!</v>
      </c>
      <c r="BB161" s="77" t="e">
        <f t="shared" si="87"/>
        <v>#VALUE!</v>
      </c>
      <c r="BC161" s="78" t="e">
        <f t="shared" si="88"/>
        <v>#VALUE!</v>
      </c>
      <c r="BD161" s="77" t="s">
        <v>27</v>
      </c>
      <c r="BE161" s="76">
        <v>0</v>
      </c>
      <c r="BF161" s="76"/>
      <c r="BG161" s="76">
        <v>1</v>
      </c>
      <c r="BH161" s="76"/>
      <c r="BI161" s="76">
        <v>2</v>
      </c>
      <c r="BJ161" s="76"/>
      <c r="BK161" s="76">
        <v>1</v>
      </c>
      <c r="BL161" s="76"/>
      <c r="BM161" s="76">
        <v>0</v>
      </c>
      <c r="BN161" s="80">
        <f t="shared" si="89"/>
        <v>4</v>
      </c>
      <c r="BO161" s="81">
        <f t="shared" si="90"/>
        <v>0</v>
      </c>
      <c r="BP161" s="77" t="s">
        <v>27</v>
      </c>
      <c r="BQ161" s="76">
        <v>0</v>
      </c>
      <c r="BR161" s="76"/>
      <c r="BS161" s="76">
        <v>1</v>
      </c>
      <c r="BT161" s="76"/>
      <c r="BU161" s="76">
        <v>1</v>
      </c>
      <c r="BV161" s="76"/>
      <c r="BW161" s="76">
        <v>1</v>
      </c>
      <c r="BX161" s="76"/>
      <c r="BY161" s="76">
        <v>0</v>
      </c>
      <c r="BZ161" s="80">
        <f t="shared" si="91"/>
        <v>3</v>
      </c>
      <c r="CA161" s="82">
        <f t="shared" si="92"/>
        <v>0</v>
      </c>
      <c r="CB161" s="77" t="s">
        <v>27</v>
      </c>
      <c r="CC161" s="76">
        <v>0</v>
      </c>
      <c r="CD161" s="76"/>
      <c r="CE161" s="76">
        <v>0</v>
      </c>
      <c r="CF161" s="76"/>
      <c r="CG161" s="76">
        <v>0</v>
      </c>
      <c r="CH161" s="76"/>
      <c r="CI161" s="76">
        <v>0</v>
      </c>
      <c r="CJ161" s="76"/>
      <c r="CK161" s="76">
        <v>0</v>
      </c>
      <c r="CL161" s="83">
        <f t="shared" si="93"/>
        <v>0</v>
      </c>
      <c r="CM161" s="82">
        <f t="shared" si="94"/>
        <v>0</v>
      </c>
      <c r="CN161" s="84"/>
      <c r="CO161" s="60"/>
      <c r="CP161" s="60"/>
      <c r="CQ161" s="60">
        <v>3</v>
      </c>
      <c r="CR161" s="60"/>
      <c r="CS161" s="60">
        <v>4</v>
      </c>
      <c r="CT161" s="60"/>
      <c r="CU161" s="60">
        <v>3</v>
      </c>
      <c r="CV161" s="85"/>
      <c r="CW161" s="86"/>
      <c r="CX161" s="87">
        <f t="shared" si="95"/>
        <v>10</v>
      </c>
      <c r="CY161" s="88">
        <f t="shared" si="96"/>
        <v>0</v>
      </c>
      <c r="CZ161" s="89" t="e">
        <f>SUMIF(Склад!#REF!,E161,Склад!#REF!)</f>
        <v>#REF!</v>
      </c>
    </row>
    <row r="162" spans="1:104" s="79" customFormat="1" ht="54.6" customHeight="1" thickBot="1" x14ac:dyDescent="0.3">
      <c r="A162" s="60">
        <v>159</v>
      </c>
      <c r="B162" s="199" t="e">
        <f>VLOOKUP(C162,Склад!B:D,3,0)</f>
        <v>#N/A</v>
      </c>
      <c r="C162" s="37" t="s">
        <v>247</v>
      </c>
      <c r="D162" s="151" t="str">
        <f t="shared" si="97"/>
        <v>638080928</v>
      </c>
      <c r="E162" s="36">
        <v>6380809</v>
      </c>
      <c r="F162" s="36">
        <v>28</v>
      </c>
      <c r="G162" s="154" t="s">
        <v>204</v>
      </c>
      <c r="H162" s="196" t="str">
        <f>IFERROR(VLOOKUP(VALUE(E162),Склад!#REF!,6,0),"-")</f>
        <v>-</v>
      </c>
      <c r="I162" s="61"/>
      <c r="J162" s="62" t="s">
        <v>223</v>
      </c>
      <c r="K162" s="62" t="s">
        <v>169</v>
      </c>
      <c r="L162" s="63" t="s">
        <v>367</v>
      </c>
      <c r="M162" s="64" t="s">
        <v>57</v>
      </c>
      <c r="N162" s="38" t="s">
        <v>354</v>
      </c>
      <c r="O162" s="38" t="s">
        <v>425</v>
      </c>
      <c r="P162" s="65">
        <v>49.6</v>
      </c>
      <c r="Q162" s="69">
        <v>129</v>
      </c>
      <c r="R162" s="66"/>
      <c r="S162" s="67"/>
      <c r="T162" s="68"/>
      <c r="U162" s="70"/>
      <c r="V162" s="71"/>
      <c r="W162" s="72"/>
      <c r="X162" s="73"/>
      <c r="Y162" s="71"/>
      <c r="Z162" s="72"/>
      <c r="AA162" s="74"/>
      <c r="AB162" s="75"/>
      <c r="AC162" s="71"/>
      <c r="AD162" s="72"/>
      <c r="AE162" s="76" t="str">
        <f t="shared" si="71"/>
        <v>-</v>
      </c>
      <c r="AF162" s="76" t="str">
        <f t="shared" si="72"/>
        <v/>
      </c>
      <c r="AG162" s="76" t="str">
        <f t="shared" si="73"/>
        <v/>
      </c>
      <c r="AH162" s="76" t="str">
        <f t="shared" si="74"/>
        <v/>
      </c>
      <c r="AI162" s="76" t="str">
        <f t="shared" si="75"/>
        <v/>
      </c>
      <c r="AJ162" s="76" t="str">
        <f t="shared" si="76"/>
        <v/>
      </c>
      <c r="AK162" s="76" t="str">
        <f t="shared" si="77"/>
        <v/>
      </c>
      <c r="AL162" s="76" t="str">
        <f t="shared" si="78"/>
        <v/>
      </c>
      <c r="AM162" s="76" t="str">
        <f t="shared" si="79"/>
        <v/>
      </c>
      <c r="AN162" s="76" t="str">
        <f t="shared" si="80"/>
        <v/>
      </c>
      <c r="AO162" s="77">
        <f t="shared" si="81"/>
        <v>0</v>
      </c>
      <c r="AP162" s="78" t="str">
        <f t="shared" si="82"/>
        <v/>
      </c>
      <c r="AR162" s="77" t="s">
        <v>27</v>
      </c>
      <c r="AS162" s="76" t="e">
        <f t="shared" si="83"/>
        <v>#VALUE!</v>
      </c>
      <c r="AT162" s="76"/>
      <c r="AU162" s="76" t="e">
        <f t="shared" si="84"/>
        <v>#VALUE!</v>
      </c>
      <c r="AV162" s="76"/>
      <c r="AW162" s="76" t="e">
        <f t="shared" si="85"/>
        <v>#VALUE!</v>
      </c>
      <c r="AX162" s="76"/>
      <c r="AY162" s="76" t="e">
        <f t="shared" si="86"/>
        <v>#VALUE!</v>
      </c>
      <c r="AZ162" s="76"/>
      <c r="BA162" s="76" t="e">
        <f t="shared" si="98"/>
        <v>#VALUE!</v>
      </c>
      <c r="BB162" s="77" t="e">
        <f t="shared" si="87"/>
        <v>#VALUE!</v>
      </c>
      <c r="BC162" s="78" t="e">
        <f t="shared" si="88"/>
        <v>#VALUE!</v>
      </c>
      <c r="BD162" s="77" t="s">
        <v>27</v>
      </c>
      <c r="BE162" s="76">
        <v>0</v>
      </c>
      <c r="BF162" s="76"/>
      <c r="BG162" s="76">
        <v>1</v>
      </c>
      <c r="BH162" s="76"/>
      <c r="BI162" s="76">
        <v>1</v>
      </c>
      <c r="BJ162" s="76"/>
      <c r="BK162" s="76">
        <v>1</v>
      </c>
      <c r="BL162" s="76"/>
      <c r="BM162" s="76">
        <v>0</v>
      </c>
      <c r="BN162" s="80">
        <f t="shared" si="89"/>
        <v>3</v>
      </c>
      <c r="BO162" s="81">
        <f t="shared" si="90"/>
        <v>0</v>
      </c>
      <c r="BP162" s="77" t="s">
        <v>27</v>
      </c>
      <c r="BQ162" s="76">
        <v>0</v>
      </c>
      <c r="BR162" s="76"/>
      <c r="BS162" s="76">
        <v>1</v>
      </c>
      <c r="BT162" s="76"/>
      <c r="BU162" s="76">
        <v>1</v>
      </c>
      <c r="BV162" s="76"/>
      <c r="BW162" s="76">
        <v>1</v>
      </c>
      <c r="BX162" s="76"/>
      <c r="BY162" s="76">
        <v>0</v>
      </c>
      <c r="BZ162" s="80">
        <f t="shared" si="91"/>
        <v>3</v>
      </c>
      <c r="CA162" s="82">
        <f t="shared" si="92"/>
        <v>0</v>
      </c>
      <c r="CB162" s="77" t="s">
        <v>27</v>
      </c>
      <c r="CC162" s="76">
        <v>0</v>
      </c>
      <c r="CD162" s="76"/>
      <c r="CE162" s="76">
        <v>0</v>
      </c>
      <c r="CF162" s="76"/>
      <c r="CG162" s="76">
        <v>0</v>
      </c>
      <c r="CH162" s="76"/>
      <c r="CI162" s="76">
        <v>0</v>
      </c>
      <c r="CJ162" s="76"/>
      <c r="CK162" s="76">
        <v>0</v>
      </c>
      <c r="CL162" s="83">
        <f t="shared" si="93"/>
        <v>0</v>
      </c>
      <c r="CM162" s="82">
        <f t="shared" si="94"/>
        <v>0</v>
      </c>
      <c r="CN162" s="84"/>
      <c r="CO162" s="60"/>
      <c r="CP162" s="60"/>
      <c r="CQ162" s="60"/>
      <c r="CR162" s="60"/>
      <c r="CS162" s="60"/>
      <c r="CT162" s="60"/>
      <c r="CU162" s="60"/>
      <c r="CV162" s="85"/>
      <c r="CW162" s="86"/>
      <c r="CX162" s="87">
        <f t="shared" si="95"/>
        <v>0</v>
      </c>
      <c r="CY162" s="88">
        <f t="shared" si="96"/>
        <v>0</v>
      </c>
      <c r="CZ162" s="89" t="e">
        <f>SUMIF(Склад!#REF!,E162,Склад!#REF!)</f>
        <v>#REF!</v>
      </c>
    </row>
    <row r="163" spans="1:104" s="79" customFormat="1" ht="54.6" customHeight="1" thickBot="1" x14ac:dyDescent="0.3">
      <c r="A163" s="60">
        <v>160</v>
      </c>
      <c r="B163" s="199" t="e">
        <f>VLOOKUP(C163,Склад!B:D,3,0)</f>
        <v>#N/A</v>
      </c>
      <c r="C163" s="37" t="s">
        <v>248</v>
      </c>
      <c r="D163" s="151" t="str">
        <f t="shared" si="97"/>
        <v>687080728</v>
      </c>
      <c r="E163" s="36">
        <v>6870807</v>
      </c>
      <c r="F163" s="36">
        <v>28</v>
      </c>
      <c r="G163" s="154" t="s">
        <v>204</v>
      </c>
      <c r="H163" s="196" t="str">
        <f>IFERROR(VLOOKUP(VALUE(E163),Склад!#REF!,6,0),"-")</f>
        <v>-</v>
      </c>
      <c r="I163" s="61"/>
      <c r="J163" s="62" t="s">
        <v>223</v>
      </c>
      <c r="K163" s="62" t="s">
        <v>169</v>
      </c>
      <c r="L163" s="63" t="s">
        <v>367</v>
      </c>
      <c r="M163" s="64" t="s">
        <v>57</v>
      </c>
      <c r="N163" s="38" t="s">
        <v>354</v>
      </c>
      <c r="O163" s="38" t="s">
        <v>425</v>
      </c>
      <c r="P163" s="65">
        <v>49.6</v>
      </c>
      <c r="Q163" s="69">
        <v>129</v>
      </c>
      <c r="R163" s="66"/>
      <c r="S163" s="67"/>
      <c r="T163" s="68"/>
      <c r="U163" s="70"/>
      <c r="V163" s="71"/>
      <c r="W163" s="72"/>
      <c r="X163" s="73"/>
      <c r="Y163" s="71"/>
      <c r="Z163" s="72"/>
      <c r="AA163" s="74"/>
      <c r="AB163" s="75"/>
      <c r="AC163" s="71"/>
      <c r="AD163" s="72"/>
      <c r="AE163" s="76" t="str">
        <f t="shared" si="71"/>
        <v>-</v>
      </c>
      <c r="AF163" s="76" t="str">
        <f t="shared" si="72"/>
        <v/>
      </c>
      <c r="AG163" s="76" t="str">
        <f t="shared" si="73"/>
        <v/>
      </c>
      <c r="AH163" s="76" t="str">
        <f t="shared" si="74"/>
        <v/>
      </c>
      <c r="AI163" s="76" t="str">
        <f t="shared" si="75"/>
        <v/>
      </c>
      <c r="AJ163" s="76" t="str">
        <f t="shared" si="76"/>
        <v/>
      </c>
      <c r="AK163" s="76" t="str">
        <f t="shared" si="77"/>
        <v/>
      </c>
      <c r="AL163" s="76" t="str">
        <f t="shared" si="78"/>
        <v/>
      </c>
      <c r="AM163" s="76" t="str">
        <f t="shared" si="79"/>
        <v/>
      </c>
      <c r="AN163" s="76" t="str">
        <f t="shared" si="80"/>
        <v/>
      </c>
      <c r="AO163" s="77">
        <f t="shared" si="81"/>
        <v>0</v>
      </c>
      <c r="AP163" s="78" t="str">
        <f t="shared" si="82"/>
        <v/>
      </c>
      <c r="AR163" s="77" t="s">
        <v>27</v>
      </c>
      <c r="AS163" s="76" t="e">
        <f t="shared" si="83"/>
        <v>#VALUE!</v>
      </c>
      <c r="AT163" s="76"/>
      <c r="AU163" s="76" t="e">
        <f t="shared" si="84"/>
        <v>#VALUE!</v>
      </c>
      <c r="AV163" s="76"/>
      <c r="AW163" s="76" t="e">
        <f t="shared" si="85"/>
        <v>#VALUE!</v>
      </c>
      <c r="AX163" s="76"/>
      <c r="AY163" s="76" t="e">
        <f t="shared" si="86"/>
        <v>#VALUE!</v>
      </c>
      <c r="AZ163" s="76"/>
      <c r="BA163" s="76" t="e">
        <f t="shared" si="98"/>
        <v>#VALUE!</v>
      </c>
      <c r="BB163" s="77" t="e">
        <f t="shared" si="87"/>
        <v>#VALUE!</v>
      </c>
      <c r="BC163" s="78" t="e">
        <f t="shared" si="88"/>
        <v>#VALUE!</v>
      </c>
      <c r="BD163" s="77" t="s">
        <v>27</v>
      </c>
      <c r="BE163" s="76">
        <v>0</v>
      </c>
      <c r="BF163" s="76"/>
      <c r="BG163" s="76">
        <v>0</v>
      </c>
      <c r="BH163" s="76"/>
      <c r="BI163" s="76">
        <v>0</v>
      </c>
      <c r="BJ163" s="76"/>
      <c r="BK163" s="76">
        <v>0</v>
      </c>
      <c r="BL163" s="76"/>
      <c r="BM163" s="76">
        <v>0</v>
      </c>
      <c r="BN163" s="80">
        <f t="shared" si="89"/>
        <v>0</v>
      </c>
      <c r="BO163" s="81">
        <f t="shared" si="90"/>
        <v>0</v>
      </c>
      <c r="BP163" s="77" t="s">
        <v>27</v>
      </c>
      <c r="BQ163" s="76">
        <v>0</v>
      </c>
      <c r="BR163" s="76"/>
      <c r="BS163" s="76">
        <v>0</v>
      </c>
      <c r="BT163" s="76"/>
      <c r="BU163" s="76">
        <v>0</v>
      </c>
      <c r="BV163" s="76"/>
      <c r="BW163" s="76">
        <v>0</v>
      </c>
      <c r="BX163" s="76"/>
      <c r="BY163" s="76">
        <v>0</v>
      </c>
      <c r="BZ163" s="80">
        <f t="shared" si="91"/>
        <v>0</v>
      </c>
      <c r="CA163" s="82">
        <f t="shared" si="92"/>
        <v>0</v>
      </c>
      <c r="CB163" s="77" t="s">
        <v>27</v>
      </c>
      <c r="CC163" s="76">
        <v>0</v>
      </c>
      <c r="CD163" s="76"/>
      <c r="CE163" s="76">
        <v>0</v>
      </c>
      <c r="CF163" s="76"/>
      <c r="CG163" s="76">
        <v>0</v>
      </c>
      <c r="CH163" s="76"/>
      <c r="CI163" s="76">
        <v>0</v>
      </c>
      <c r="CJ163" s="76"/>
      <c r="CK163" s="76">
        <v>0</v>
      </c>
      <c r="CL163" s="83">
        <f t="shared" si="93"/>
        <v>0</v>
      </c>
      <c r="CM163" s="82">
        <f t="shared" si="94"/>
        <v>0</v>
      </c>
      <c r="CN163" s="84"/>
      <c r="CO163" s="60"/>
      <c r="CP163" s="60"/>
      <c r="CQ163" s="60"/>
      <c r="CR163" s="60"/>
      <c r="CS163" s="60"/>
      <c r="CT163" s="60"/>
      <c r="CU163" s="60"/>
      <c r="CV163" s="85"/>
      <c r="CW163" s="86"/>
      <c r="CX163" s="87">
        <f t="shared" si="95"/>
        <v>0</v>
      </c>
      <c r="CY163" s="88">
        <f t="shared" si="96"/>
        <v>0</v>
      </c>
      <c r="CZ163" s="89" t="e">
        <f>SUMIF(Склад!#REF!,E163,Склад!#REF!)</f>
        <v>#REF!</v>
      </c>
    </row>
    <row r="164" spans="1:104" s="79" customFormat="1" ht="68.650000000000006" customHeight="1" thickBot="1" x14ac:dyDescent="0.3">
      <c r="A164" s="60">
        <v>161</v>
      </c>
      <c r="B164" s="199" t="e">
        <f>VLOOKUP(C164,Склад!B:D,3,0)</f>
        <v>#N/A</v>
      </c>
      <c r="C164" s="37" t="s">
        <v>249</v>
      </c>
      <c r="D164" s="151" t="str">
        <f t="shared" si="97"/>
        <v>882080128</v>
      </c>
      <c r="E164" s="36">
        <v>8820801</v>
      </c>
      <c r="F164" s="36">
        <v>28</v>
      </c>
      <c r="G164" s="154" t="s">
        <v>208</v>
      </c>
      <c r="H164" s="196" t="str">
        <f>IFERROR(VLOOKUP(VALUE(E164),Склад!#REF!,6,0),"-")</f>
        <v>-</v>
      </c>
      <c r="I164" s="61"/>
      <c r="J164" s="62" t="s">
        <v>223</v>
      </c>
      <c r="K164" s="62" t="s">
        <v>169</v>
      </c>
      <c r="L164" s="63" t="s">
        <v>367</v>
      </c>
      <c r="M164" s="64" t="s">
        <v>57</v>
      </c>
      <c r="N164" s="38" t="s">
        <v>354</v>
      </c>
      <c r="O164" s="38" t="s">
        <v>425</v>
      </c>
      <c r="P164" s="65">
        <v>45.8</v>
      </c>
      <c r="Q164" s="69">
        <v>119</v>
      </c>
      <c r="R164" s="66"/>
      <c r="S164" s="67"/>
      <c r="T164" s="68"/>
      <c r="U164" s="70"/>
      <c r="V164" s="71"/>
      <c r="W164" s="72"/>
      <c r="X164" s="73"/>
      <c r="Y164" s="71"/>
      <c r="Z164" s="72"/>
      <c r="AA164" s="74"/>
      <c r="AB164" s="75"/>
      <c r="AC164" s="71"/>
      <c r="AD164" s="72"/>
      <c r="AE164" s="76" t="str">
        <f t="shared" si="71"/>
        <v>-</v>
      </c>
      <c r="AF164" s="76" t="str">
        <f t="shared" si="72"/>
        <v/>
      </c>
      <c r="AG164" s="76" t="str">
        <f t="shared" si="73"/>
        <v>-</v>
      </c>
      <c r="AH164" s="76" t="str">
        <f t="shared" si="74"/>
        <v/>
      </c>
      <c r="AI164" s="76" t="str">
        <f t="shared" si="75"/>
        <v>-</v>
      </c>
      <c r="AJ164" s="76" t="str">
        <f t="shared" si="76"/>
        <v/>
      </c>
      <c r="AK164" s="76" t="str">
        <f t="shared" si="77"/>
        <v>-</v>
      </c>
      <c r="AL164" s="76" t="str">
        <f t="shared" si="78"/>
        <v/>
      </c>
      <c r="AM164" s="76" t="str">
        <f t="shared" si="79"/>
        <v>-</v>
      </c>
      <c r="AN164" s="76" t="str">
        <f t="shared" si="80"/>
        <v>-</v>
      </c>
      <c r="AO164" s="77">
        <f t="shared" si="81"/>
        <v>0</v>
      </c>
      <c r="AP164" s="78" t="str">
        <f t="shared" si="82"/>
        <v/>
      </c>
      <c r="AR164" s="77" t="s">
        <v>27</v>
      </c>
      <c r="AS164" s="76" t="e">
        <f t="shared" ref="AS164:AS174" si="99">CO164+AF164-BE164-BQ164-CC164</f>
        <v>#VALUE!</v>
      </c>
      <c r="AT164" s="76"/>
      <c r="AU164" s="76" t="e">
        <f t="shared" ref="AU164:AU174" si="100">CQ164+AH164-BG164-BS164-CE164</f>
        <v>#VALUE!</v>
      </c>
      <c r="AV164" s="76"/>
      <c r="AW164" s="76" t="e">
        <f t="shared" ref="AW164:AW174" si="101">CS164+AJ164-BI164-BU164-CG164</f>
        <v>#VALUE!</v>
      </c>
      <c r="AX164" s="76"/>
      <c r="AY164" s="76" t="e">
        <f t="shared" ref="AY164:AY174" si="102">CU164+AL164-BK164-BW164-CI164</f>
        <v>#VALUE!</v>
      </c>
      <c r="AZ164" s="76"/>
      <c r="BA164" s="76" t="e">
        <f t="shared" si="98"/>
        <v>#VALUE!</v>
      </c>
      <c r="BB164" s="77" t="e">
        <f t="shared" si="87"/>
        <v>#VALUE!</v>
      </c>
      <c r="BC164" s="78" t="e">
        <f t="shared" si="88"/>
        <v>#VALUE!</v>
      </c>
      <c r="BD164" s="77" t="s">
        <v>27</v>
      </c>
      <c r="BE164" s="76">
        <v>1</v>
      </c>
      <c r="BF164" s="76"/>
      <c r="BG164" s="76">
        <v>2</v>
      </c>
      <c r="BH164" s="76"/>
      <c r="BI164" s="76">
        <v>3</v>
      </c>
      <c r="BJ164" s="76"/>
      <c r="BK164" s="76">
        <v>2</v>
      </c>
      <c r="BL164" s="76"/>
      <c r="BM164" s="76">
        <v>1</v>
      </c>
      <c r="BN164" s="80">
        <f t="shared" si="89"/>
        <v>9</v>
      </c>
      <c r="BO164" s="81">
        <f t="shared" si="90"/>
        <v>0</v>
      </c>
      <c r="BP164" s="77" t="s">
        <v>27</v>
      </c>
      <c r="BQ164" s="76">
        <v>0</v>
      </c>
      <c r="BR164" s="76"/>
      <c r="BS164" s="76">
        <v>2</v>
      </c>
      <c r="BT164" s="76"/>
      <c r="BU164" s="76">
        <v>2</v>
      </c>
      <c r="BV164" s="76"/>
      <c r="BW164" s="76">
        <v>1</v>
      </c>
      <c r="BX164" s="76"/>
      <c r="BY164" s="76">
        <v>0</v>
      </c>
      <c r="BZ164" s="80">
        <f t="shared" si="91"/>
        <v>5</v>
      </c>
      <c r="CA164" s="82">
        <f t="shared" si="92"/>
        <v>0</v>
      </c>
      <c r="CB164" s="77" t="s">
        <v>27</v>
      </c>
      <c r="CC164" s="76">
        <v>0</v>
      </c>
      <c r="CD164" s="76"/>
      <c r="CE164" s="76">
        <v>0</v>
      </c>
      <c r="CF164" s="76"/>
      <c r="CG164" s="76">
        <v>0</v>
      </c>
      <c r="CH164" s="76"/>
      <c r="CI164" s="76">
        <v>0</v>
      </c>
      <c r="CJ164" s="76"/>
      <c r="CK164" s="76">
        <v>0</v>
      </c>
      <c r="CL164" s="83">
        <f t="shared" si="93"/>
        <v>0</v>
      </c>
      <c r="CM164" s="82">
        <f t="shared" si="94"/>
        <v>0</v>
      </c>
      <c r="CN164" s="84"/>
      <c r="CO164" s="60"/>
      <c r="CP164" s="60"/>
      <c r="CQ164" s="60"/>
      <c r="CR164" s="60"/>
      <c r="CS164" s="60"/>
      <c r="CT164" s="60"/>
      <c r="CU164" s="60"/>
      <c r="CV164" s="85"/>
      <c r="CW164" s="86"/>
      <c r="CX164" s="87">
        <f t="shared" si="95"/>
        <v>0</v>
      </c>
      <c r="CY164" s="88">
        <f t="shared" si="96"/>
        <v>0</v>
      </c>
      <c r="CZ164" s="89" t="e">
        <f>SUMIF(Склад!#REF!,E164,Склад!#REF!)</f>
        <v>#REF!</v>
      </c>
    </row>
    <row r="165" spans="1:104" s="79" customFormat="1" ht="70.349999999999994" customHeight="1" thickBot="1" x14ac:dyDescent="0.3">
      <c r="A165" s="60">
        <v>162</v>
      </c>
      <c r="B165" s="199" t="e">
        <f>VLOOKUP(C165,Склад!B:D,3,0)</f>
        <v>#N/A</v>
      </c>
      <c r="C165" s="37" t="s">
        <v>250</v>
      </c>
      <c r="D165" s="151" t="str">
        <f t="shared" si="97"/>
        <v>1890301289</v>
      </c>
      <c r="E165" s="36">
        <v>1890301</v>
      </c>
      <c r="F165" s="36">
        <v>289</v>
      </c>
      <c r="G165" s="154" t="s">
        <v>204</v>
      </c>
      <c r="H165" s="196" t="str">
        <f>IFERROR(VLOOKUP(VALUE(E165),Склад!#REF!,6,0),"-")</f>
        <v>-</v>
      </c>
      <c r="I165" s="61"/>
      <c r="J165" s="62" t="s">
        <v>222</v>
      </c>
      <c r="K165" s="62" t="s">
        <v>400</v>
      </c>
      <c r="L165" s="63" t="s">
        <v>364</v>
      </c>
      <c r="M165" s="64" t="s">
        <v>57</v>
      </c>
      <c r="N165" s="38" t="s">
        <v>354</v>
      </c>
      <c r="O165" s="38" t="s">
        <v>424</v>
      </c>
      <c r="P165" s="65">
        <v>65</v>
      </c>
      <c r="Q165" s="69">
        <v>169</v>
      </c>
      <c r="R165" s="66"/>
      <c r="S165" s="67"/>
      <c r="T165" s="68"/>
      <c r="U165" s="70"/>
      <c r="V165" s="71"/>
      <c r="W165" s="72"/>
      <c r="X165" s="73"/>
      <c r="Y165" s="71"/>
      <c r="Z165" s="72"/>
      <c r="AA165" s="74"/>
      <c r="AB165" s="75"/>
      <c r="AC165" s="71"/>
      <c r="AD165" s="72"/>
      <c r="AE165" s="76" t="str">
        <f t="shared" si="71"/>
        <v>-</v>
      </c>
      <c r="AF165" s="76" t="str">
        <f t="shared" si="72"/>
        <v/>
      </c>
      <c r="AG165" s="76" t="str">
        <f t="shared" si="73"/>
        <v/>
      </c>
      <c r="AH165" s="76" t="str">
        <f t="shared" si="74"/>
        <v/>
      </c>
      <c r="AI165" s="76" t="str">
        <f t="shared" si="75"/>
        <v/>
      </c>
      <c r="AJ165" s="76" t="str">
        <f t="shared" si="76"/>
        <v/>
      </c>
      <c r="AK165" s="76" t="str">
        <f t="shared" si="77"/>
        <v/>
      </c>
      <c r="AL165" s="76" t="str">
        <f t="shared" si="78"/>
        <v/>
      </c>
      <c r="AM165" s="76" t="str">
        <f t="shared" si="79"/>
        <v/>
      </c>
      <c r="AN165" s="76" t="str">
        <f t="shared" si="80"/>
        <v/>
      </c>
      <c r="AO165" s="77">
        <f t="shared" si="81"/>
        <v>0</v>
      </c>
      <c r="AP165" s="78" t="str">
        <f t="shared" si="82"/>
        <v/>
      </c>
      <c r="AR165" s="77" t="s">
        <v>27</v>
      </c>
      <c r="AS165" s="76" t="e">
        <f t="shared" si="99"/>
        <v>#VALUE!</v>
      </c>
      <c r="AT165" s="76"/>
      <c r="AU165" s="76" t="e">
        <f t="shared" si="100"/>
        <v>#VALUE!</v>
      </c>
      <c r="AV165" s="76"/>
      <c r="AW165" s="76" t="e">
        <f t="shared" si="101"/>
        <v>#VALUE!</v>
      </c>
      <c r="AX165" s="76"/>
      <c r="AY165" s="76" t="e">
        <f t="shared" si="102"/>
        <v>#VALUE!</v>
      </c>
      <c r="AZ165" s="76"/>
      <c r="BA165" s="76" t="e">
        <f t="shared" si="98"/>
        <v>#VALUE!</v>
      </c>
      <c r="BB165" s="77" t="e">
        <f t="shared" si="87"/>
        <v>#VALUE!</v>
      </c>
      <c r="BC165" s="78" t="e">
        <f t="shared" si="88"/>
        <v>#VALUE!</v>
      </c>
      <c r="BD165" s="77" t="s">
        <v>27</v>
      </c>
      <c r="BE165" s="76">
        <v>0</v>
      </c>
      <c r="BF165" s="76"/>
      <c r="BG165" s="76">
        <v>1</v>
      </c>
      <c r="BH165" s="76"/>
      <c r="BI165" s="76">
        <v>2</v>
      </c>
      <c r="BJ165" s="76"/>
      <c r="BK165" s="76">
        <v>1</v>
      </c>
      <c r="BL165" s="76"/>
      <c r="BM165" s="76">
        <v>0</v>
      </c>
      <c r="BN165" s="80">
        <f t="shared" si="89"/>
        <v>4</v>
      </c>
      <c r="BO165" s="81">
        <f t="shared" si="90"/>
        <v>0</v>
      </c>
      <c r="BP165" s="77" t="s">
        <v>27</v>
      </c>
      <c r="BQ165" s="76">
        <v>0</v>
      </c>
      <c r="BR165" s="76"/>
      <c r="BS165" s="76">
        <v>1</v>
      </c>
      <c r="BT165" s="76"/>
      <c r="BU165" s="76">
        <v>1</v>
      </c>
      <c r="BV165" s="76"/>
      <c r="BW165" s="76">
        <v>1</v>
      </c>
      <c r="BX165" s="76"/>
      <c r="BY165" s="76">
        <v>0</v>
      </c>
      <c r="BZ165" s="80">
        <f t="shared" si="91"/>
        <v>3</v>
      </c>
      <c r="CA165" s="82">
        <f t="shared" si="92"/>
        <v>0</v>
      </c>
      <c r="CB165" s="77" t="s">
        <v>27</v>
      </c>
      <c r="CC165" s="76">
        <v>0</v>
      </c>
      <c r="CD165" s="76"/>
      <c r="CE165" s="76">
        <v>0</v>
      </c>
      <c r="CF165" s="76"/>
      <c r="CG165" s="76">
        <v>0</v>
      </c>
      <c r="CH165" s="76"/>
      <c r="CI165" s="76">
        <v>0</v>
      </c>
      <c r="CJ165" s="76"/>
      <c r="CK165" s="76">
        <v>0</v>
      </c>
      <c r="CL165" s="83">
        <f t="shared" si="93"/>
        <v>0</v>
      </c>
      <c r="CM165" s="82">
        <f t="shared" si="94"/>
        <v>0</v>
      </c>
      <c r="CN165" s="84"/>
      <c r="CO165" s="60"/>
      <c r="CP165" s="60"/>
      <c r="CQ165" s="60"/>
      <c r="CR165" s="60"/>
      <c r="CS165" s="60"/>
      <c r="CT165" s="60"/>
      <c r="CU165" s="60"/>
      <c r="CV165" s="85"/>
      <c r="CW165" s="86"/>
      <c r="CX165" s="87">
        <f t="shared" si="95"/>
        <v>0</v>
      </c>
      <c r="CY165" s="88">
        <f t="shared" si="96"/>
        <v>0</v>
      </c>
      <c r="CZ165" s="89" t="e">
        <f>SUMIF(Склад!#REF!,E165,Склад!#REF!)</f>
        <v>#REF!</v>
      </c>
    </row>
    <row r="166" spans="1:104" s="79" customFormat="1" ht="70.349999999999994" customHeight="1" thickBot="1" x14ac:dyDescent="0.3">
      <c r="A166" s="60">
        <v>163</v>
      </c>
      <c r="B166" s="199" t="e">
        <f>VLOOKUP(C166,Склад!B:D,3,0)</f>
        <v>#N/A</v>
      </c>
      <c r="C166" s="37" t="s">
        <v>251</v>
      </c>
      <c r="D166" s="151" t="str">
        <f t="shared" si="97"/>
        <v>6210313289</v>
      </c>
      <c r="E166" s="36">
        <v>6210313</v>
      </c>
      <c r="F166" s="36">
        <v>289</v>
      </c>
      <c r="G166" s="154" t="s">
        <v>204</v>
      </c>
      <c r="H166" s="196" t="str">
        <f>IFERROR(VLOOKUP(VALUE(E166),Склад!#REF!,6,0),"-")</f>
        <v>-</v>
      </c>
      <c r="I166" s="61"/>
      <c r="J166" s="62" t="s">
        <v>222</v>
      </c>
      <c r="K166" s="62" t="s">
        <v>400</v>
      </c>
      <c r="L166" s="63" t="s">
        <v>364</v>
      </c>
      <c r="M166" s="64" t="s">
        <v>57</v>
      </c>
      <c r="N166" s="38" t="s">
        <v>354</v>
      </c>
      <c r="O166" s="38" t="s">
        <v>424</v>
      </c>
      <c r="P166" s="65">
        <v>57.3</v>
      </c>
      <c r="Q166" s="69">
        <v>149</v>
      </c>
      <c r="R166" s="66"/>
      <c r="S166" s="67"/>
      <c r="T166" s="68"/>
      <c r="U166" s="70"/>
      <c r="V166" s="71"/>
      <c r="W166" s="72"/>
      <c r="X166" s="73"/>
      <c r="Y166" s="71"/>
      <c r="Z166" s="72"/>
      <c r="AA166" s="74"/>
      <c r="AB166" s="75"/>
      <c r="AC166" s="71"/>
      <c r="AD166" s="72"/>
      <c r="AE166" s="76" t="str">
        <f t="shared" si="71"/>
        <v>-</v>
      </c>
      <c r="AF166" s="76" t="str">
        <f t="shared" si="72"/>
        <v/>
      </c>
      <c r="AG166" s="76" t="str">
        <f t="shared" si="73"/>
        <v/>
      </c>
      <c r="AH166" s="76" t="str">
        <f t="shared" si="74"/>
        <v/>
      </c>
      <c r="AI166" s="76" t="str">
        <f t="shared" si="75"/>
        <v/>
      </c>
      <c r="AJ166" s="76" t="str">
        <f t="shared" si="76"/>
        <v/>
      </c>
      <c r="AK166" s="76" t="str">
        <f t="shared" si="77"/>
        <v/>
      </c>
      <c r="AL166" s="76" t="str">
        <f t="shared" si="78"/>
        <v/>
      </c>
      <c r="AM166" s="76" t="str">
        <f t="shared" si="79"/>
        <v/>
      </c>
      <c r="AN166" s="76" t="str">
        <f t="shared" si="80"/>
        <v/>
      </c>
      <c r="AO166" s="77">
        <f t="shared" si="81"/>
        <v>0</v>
      </c>
      <c r="AP166" s="78" t="str">
        <f t="shared" si="82"/>
        <v/>
      </c>
      <c r="AR166" s="77" t="s">
        <v>27</v>
      </c>
      <c r="AS166" s="76" t="e">
        <f t="shared" si="99"/>
        <v>#VALUE!</v>
      </c>
      <c r="AT166" s="76"/>
      <c r="AU166" s="76" t="e">
        <f t="shared" si="100"/>
        <v>#VALUE!</v>
      </c>
      <c r="AV166" s="76"/>
      <c r="AW166" s="76" t="e">
        <f t="shared" si="101"/>
        <v>#VALUE!</v>
      </c>
      <c r="AX166" s="76"/>
      <c r="AY166" s="76" t="e">
        <f t="shared" si="102"/>
        <v>#VALUE!</v>
      </c>
      <c r="AZ166" s="76"/>
      <c r="BA166" s="76" t="e">
        <f t="shared" si="98"/>
        <v>#VALUE!</v>
      </c>
      <c r="BB166" s="77" t="e">
        <f t="shared" si="87"/>
        <v>#VALUE!</v>
      </c>
      <c r="BC166" s="78" t="e">
        <f t="shared" si="88"/>
        <v>#VALUE!</v>
      </c>
      <c r="BD166" s="77" t="s">
        <v>27</v>
      </c>
      <c r="BE166" s="76">
        <v>0</v>
      </c>
      <c r="BF166" s="76"/>
      <c r="BG166" s="76">
        <v>0</v>
      </c>
      <c r="BH166" s="76"/>
      <c r="BI166" s="76">
        <v>0</v>
      </c>
      <c r="BJ166" s="76"/>
      <c r="BK166" s="76">
        <v>0</v>
      </c>
      <c r="BL166" s="76"/>
      <c r="BM166" s="76">
        <v>0</v>
      </c>
      <c r="BN166" s="80">
        <f t="shared" si="89"/>
        <v>0</v>
      </c>
      <c r="BO166" s="81">
        <f t="shared" si="90"/>
        <v>0</v>
      </c>
      <c r="BP166" s="77" t="s">
        <v>27</v>
      </c>
      <c r="BQ166" s="76">
        <v>0</v>
      </c>
      <c r="BR166" s="76"/>
      <c r="BS166" s="76">
        <v>0</v>
      </c>
      <c r="BT166" s="76"/>
      <c r="BU166" s="76">
        <v>0</v>
      </c>
      <c r="BV166" s="76"/>
      <c r="BW166" s="76">
        <v>0</v>
      </c>
      <c r="BX166" s="76"/>
      <c r="BY166" s="76">
        <v>0</v>
      </c>
      <c r="BZ166" s="80">
        <f t="shared" si="91"/>
        <v>0</v>
      </c>
      <c r="CA166" s="82">
        <f t="shared" si="92"/>
        <v>0</v>
      </c>
      <c r="CB166" s="77" t="s">
        <v>27</v>
      </c>
      <c r="CC166" s="76">
        <v>0</v>
      </c>
      <c r="CD166" s="76"/>
      <c r="CE166" s="76">
        <v>0</v>
      </c>
      <c r="CF166" s="76"/>
      <c r="CG166" s="76">
        <v>0</v>
      </c>
      <c r="CH166" s="76"/>
      <c r="CI166" s="76">
        <v>0</v>
      </c>
      <c r="CJ166" s="76"/>
      <c r="CK166" s="76">
        <v>0</v>
      </c>
      <c r="CL166" s="83">
        <f t="shared" si="93"/>
        <v>0</v>
      </c>
      <c r="CM166" s="82">
        <f t="shared" si="94"/>
        <v>0</v>
      </c>
      <c r="CN166" s="84"/>
      <c r="CO166" s="60"/>
      <c r="CP166" s="60"/>
      <c r="CQ166" s="60"/>
      <c r="CR166" s="60"/>
      <c r="CS166" s="60"/>
      <c r="CT166" s="60"/>
      <c r="CU166" s="60"/>
      <c r="CV166" s="85"/>
      <c r="CW166" s="86"/>
      <c r="CX166" s="87">
        <f t="shared" si="95"/>
        <v>0</v>
      </c>
      <c r="CY166" s="88">
        <f t="shared" si="96"/>
        <v>0</v>
      </c>
      <c r="CZ166" s="89" t="e">
        <f>SUMIF(Склад!#REF!,E166,Склад!#REF!)</f>
        <v>#REF!</v>
      </c>
    </row>
    <row r="167" spans="1:104" s="79" customFormat="1" ht="59.85" customHeight="1" thickBot="1" x14ac:dyDescent="0.3">
      <c r="A167" s="60">
        <v>164</v>
      </c>
      <c r="B167" s="199" t="str">
        <f>VLOOKUP(C167,Склад!B:D,3,0)</f>
        <v>Кепки</v>
      </c>
      <c r="C167" s="37" t="s">
        <v>95</v>
      </c>
      <c r="D167" s="151" t="str">
        <f t="shared" si="97"/>
        <v>6840339289</v>
      </c>
      <c r="E167" s="36">
        <v>6840339</v>
      </c>
      <c r="F167" s="36">
        <v>289</v>
      </c>
      <c r="G167" s="154" t="s">
        <v>204</v>
      </c>
      <c r="H167" s="196" t="str">
        <f>IFERROR(VLOOKUP(VALUE(E167),Склад!#REF!,6,0),"-")</f>
        <v>-</v>
      </c>
      <c r="I167" s="61"/>
      <c r="J167" s="62" t="s">
        <v>222</v>
      </c>
      <c r="K167" s="62" t="s">
        <v>400</v>
      </c>
      <c r="L167" s="63" t="s">
        <v>364</v>
      </c>
      <c r="M167" s="64" t="s">
        <v>57</v>
      </c>
      <c r="N167" s="38" t="s">
        <v>354</v>
      </c>
      <c r="O167" s="38" t="s">
        <v>424</v>
      </c>
      <c r="P167" s="65">
        <v>65</v>
      </c>
      <c r="Q167" s="69">
        <v>169</v>
      </c>
      <c r="R167" s="66"/>
      <c r="S167" s="67"/>
      <c r="T167" s="68"/>
      <c r="U167" s="70"/>
      <c r="V167" s="71"/>
      <c r="W167" s="72"/>
      <c r="X167" s="73"/>
      <c r="Y167" s="71"/>
      <c r="Z167" s="72"/>
      <c r="AA167" s="74"/>
      <c r="AB167" s="75"/>
      <c r="AC167" s="71"/>
      <c r="AD167" s="72"/>
      <c r="AE167" s="76" t="str">
        <f t="shared" si="71"/>
        <v>-</v>
      </c>
      <c r="AF167" s="76" t="str">
        <f t="shared" si="72"/>
        <v/>
      </c>
      <c r="AG167" s="76" t="str">
        <f t="shared" si="73"/>
        <v/>
      </c>
      <c r="AH167" s="76" t="str">
        <f t="shared" si="74"/>
        <v/>
      </c>
      <c r="AI167" s="76" t="str">
        <f t="shared" si="75"/>
        <v/>
      </c>
      <c r="AJ167" s="76" t="str">
        <f t="shared" si="76"/>
        <v/>
      </c>
      <c r="AK167" s="76" t="str">
        <f t="shared" si="77"/>
        <v/>
      </c>
      <c r="AL167" s="76" t="str">
        <f t="shared" si="78"/>
        <v/>
      </c>
      <c r="AM167" s="76" t="str">
        <f t="shared" si="79"/>
        <v/>
      </c>
      <c r="AN167" s="76" t="str">
        <f t="shared" si="80"/>
        <v/>
      </c>
      <c r="AO167" s="77">
        <f t="shared" si="81"/>
        <v>0</v>
      </c>
      <c r="AP167" s="78" t="str">
        <f t="shared" si="82"/>
        <v/>
      </c>
      <c r="AR167" s="77" t="s">
        <v>27</v>
      </c>
      <c r="AS167" s="76" t="e">
        <f t="shared" si="99"/>
        <v>#VALUE!</v>
      </c>
      <c r="AT167" s="76"/>
      <c r="AU167" s="76" t="e">
        <f t="shared" si="100"/>
        <v>#VALUE!</v>
      </c>
      <c r="AV167" s="76"/>
      <c r="AW167" s="76" t="e">
        <f t="shared" si="101"/>
        <v>#VALUE!</v>
      </c>
      <c r="AX167" s="76"/>
      <c r="AY167" s="76" t="e">
        <f t="shared" si="102"/>
        <v>#VALUE!</v>
      </c>
      <c r="AZ167" s="76"/>
      <c r="BA167" s="76" t="e">
        <f t="shared" si="98"/>
        <v>#VALUE!</v>
      </c>
      <c r="BB167" s="77" t="e">
        <f t="shared" si="87"/>
        <v>#VALUE!</v>
      </c>
      <c r="BC167" s="78" t="e">
        <f t="shared" si="88"/>
        <v>#VALUE!</v>
      </c>
      <c r="BD167" s="77" t="s">
        <v>27</v>
      </c>
      <c r="BE167" s="76">
        <v>0</v>
      </c>
      <c r="BF167" s="76"/>
      <c r="BG167" s="76">
        <v>0</v>
      </c>
      <c r="BH167" s="76"/>
      <c r="BI167" s="76">
        <v>0</v>
      </c>
      <c r="BJ167" s="76"/>
      <c r="BK167" s="76">
        <v>0</v>
      </c>
      <c r="BL167" s="76"/>
      <c r="BM167" s="76">
        <v>0</v>
      </c>
      <c r="BN167" s="80">
        <f t="shared" si="89"/>
        <v>0</v>
      </c>
      <c r="BO167" s="81">
        <f t="shared" si="90"/>
        <v>0</v>
      </c>
      <c r="BP167" s="77" t="s">
        <v>27</v>
      </c>
      <c r="BQ167" s="76">
        <v>0</v>
      </c>
      <c r="BR167" s="76"/>
      <c r="BS167" s="76">
        <v>0</v>
      </c>
      <c r="BT167" s="76"/>
      <c r="BU167" s="76">
        <v>0</v>
      </c>
      <c r="BV167" s="76"/>
      <c r="BW167" s="76">
        <v>0</v>
      </c>
      <c r="BX167" s="76"/>
      <c r="BY167" s="76">
        <v>0</v>
      </c>
      <c r="BZ167" s="80">
        <f t="shared" si="91"/>
        <v>0</v>
      </c>
      <c r="CA167" s="82">
        <f t="shared" si="92"/>
        <v>0</v>
      </c>
      <c r="CB167" s="77" t="s">
        <v>27</v>
      </c>
      <c r="CC167" s="76">
        <v>0</v>
      </c>
      <c r="CD167" s="76"/>
      <c r="CE167" s="76">
        <v>0</v>
      </c>
      <c r="CF167" s="76"/>
      <c r="CG167" s="76">
        <v>0</v>
      </c>
      <c r="CH167" s="76"/>
      <c r="CI167" s="76">
        <v>0</v>
      </c>
      <c r="CJ167" s="76"/>
      <c r="CK167" s="76">
        <v>0</v>
      </c>
      <c r="CL167" s="83">
        <f t="shared" si="93"/>
        <v>0</v>
      </c>
      <c r="CM167" s="82">
        <f t="shared" si="94"/>
        <v>0</v>
      </c>
      <c r="CN167" s="84"/>
      <c r="CO167" s="60"/>
      <c r="CP167" s="60"/>
      <c r="CQ167" s="60"/>
      <c r="CR167" s="60"/>
      <c r="CS167" s="60"/>
      <c r="CT167" s="60"/>
      <c r="CU167" s="60"/>
      <c r="CV167" s="85"/>
      <c r="CW167" s="86"/>
      <c r="CX167" s="87">
        <f t="shared" si="95"/>
        <v>0</v>
      </c>
      <c r="CY167" s="88">
        <f t="shared" si="96"/>
        <v>0</v>
      </c>
      <c r="CZ167" s="89" t="e">
        <f>SUMIF(Склад!#REF!,E167,Склад!#REF!)</f>
        <v>#REF!</v>
      </c>
    </row>
    <row r="168" spans="1:104" s="79" customFormat="1" ht="54.6" customHeight="1" thickBot="1" x14ac:dyDescent="0.3">
      <c r="A168" s="60">
        <v>165</v>
      </c>
      <c r="B168" s="199" t="str">
        <f>VLOOKUP(C168,Склад!B:D,3,0)</f>
        <v>Кепки</v>
      </c>
      <c r="C168" s="37" t="s">
        <v>144</v>
      </c>
      <c r="D168" s="151" t="str">
        <f t="shared" si="97"/>
        <v>6380704627</v>
      </c>
      <c r="E168" s="36">
        <v>6380704</v>
      </c>
      <c r="F168" s="36">
        <v>627</v>
      </c>
      <c r="G168" s="154" t="s">
        <v>204</v>
      </c>
      <c r="H168" s="196" t="str">
        <f>IFERROR(VLOOKUP(VALUE(E168),Склад!#REF!,6,0),"-")</f>
        <v>-</v>
      </c>
      <c r="I168" s="61"/>
      <c r="J168" s="62" t="s">
        <v>222</v>
      </c>
      <c r="K168" s="62" t="s">
        <v>169</v>
      </c>
      <c r="L168" s="63" t="s">
        <v>364</v>
      </c>
      <c r="M168" s="64" t="s">
        <v>57</v>
      </c>
      <c r="N168" s="38" t="s">
        <v>354</v>
      </c>
      <c r="O168" s="38" t="s">
        <v>427</v>
      </c>
      <c r="P168" s="65">
        <v>45.8</v>
      </c>
      <c r="Q168" s="69">
        <v>119</v>
      </c>
      <c r="R168" s="66"/>
      <c r="S168" s="67"/>
      <c r="T168" s="68"/>
      <c r="U168" s="70"/>
      <c r="V168" s="71"/>
      <c r="W168" s="72"/>
      <c r="X168" s="73"/>
      <c r="Y168" s="71"/>
      <c r="Z168" s="72"/>
      <c r="AA168" s="74"/>
      <c r="AB168" s="75"/>
      <c r="AC168" s="71"/>
      <c r="AD168" s="72"/>
      <c r="AE168" s="76" t="str">
        <f t="shared" si="71"/>
        <v>-</v>
      </c>
      <c r="AF168" s="76" t="str">
        <f t="shared" si="72"/>
        <v/>
      </c>
      <c r="AG168" s="76" t="str">
        <f t="shared" si="73"/>
        <v/>
      </c>
      <c r="AH168" s="76" t="str">
        <f t="shared" si="74"/>
        <v/>
      </c>
      <c r="AI168" s="76" t="str">
        <f t="shared" si="75"/>
        <v/>
      </c>
      <c r="AJ168" s="76" t="str">
        <f t="shared" si="76"/>
        <v/>
      </c>
      <c r="AK168" s="76" t="str">
        <f t="shared" si="77"/>
        <v/>
      </c>
      <c r="AL168" s="76" t="str">
        <f t="shared" si="78"/>
        <v/>
      </c>
      <c r="AM168" s="76" t="str">
        <f t="shared" si="79"/>
        <v/>
      </c>
      <c r="AN168" s="76" t="str">
        <f t="shared" si="80"/>
        <v/>
      </c>
      <c r="AO168" s="77">
        <f t="shared" si="81"/>
        <v>0</v>
      </c>
      <c r="AP168" s="78" t="str">
        <f t="shared" si="82"/>
        <v/>
      </c>
      <c r="AR168" s="77" t="s">
        <v>27</v>
      </c>
      <c r="AS168" s="76" t="e">
        <f t="shared" si="99"/>
        <v>#VALUE!</v>
      </c>
      <c r="AT168" s="76"/>
      <c r="AU168" s="76" t="e">
        <f t="shared" si="100"/>
        <v>#VALUE!</v>
      </c>
      <c r="AV168" s="76"/>
      <c r="AW168" s="76" t="e">
        <f t="shared" si="101"/>
        <v>#VALUE!</v>
      </c>
      <c r="AX168" s="76"/>
      <c r="AY168" s="76" t="e">
        <f t="shared" si="102"/>
        <v>#VALUE!</v>
      </c>
      <c r="AZ168" s="76"/>
      <c r="BA168" s="76" t="e">
        <f t="shared" si="98"/>
        <v>#VALUE!</v>
      </c>
      <c r="BB168" s="77" t="e">
        <f t="shared" si="87"/>
        <v>#VALUE!</v>
      </c>
      <c r="BC168" s="78" t="e">
        <f t="shared" si="88"/>
        <v>#VALUE!</v>
      </c>
      <c r="BD168" s="77" t="s">
        <v>27</v>
      </c>
      <c r="BE168" s="76">
        <v>0</v>
      </c>
      <c r="BF168" s="76"/>
      <c r="BG168" s="76">
        <v>0</v>
      </c>
      <c r="BH168" s="76"/>
      <c r="BI168" s="76">
        <v>0</v>
      </c>
      <c r="BJ168" s="76"/>
      <c r="BK168" s="76">
        <v>0</v>
      </c>
      <c r="BL168" s="76"/>
      <c r="BM168" s="76">
        <v>0</v>
      </c>
      <c r="BN168" s="80">
        <f t="shared" si="89"/>
        <v>0</v>
      </c>
      <c r="BO168" s="81">
        <f t="shared" si="90"/>
        <v>0</v>
      </c>
      <c r="BP168" s="77" t="s">
        <v>27</v>
      </c>
      <c r="BQ168" s="76">
        <v>0</v>
      </c>
      <c r="BR168" s="76"/>
      <c r="BS168" s="76">
        <v>0</v>
      </c>
      <c r="BT168" s="76"/>
      <c r="BU168" s="76">
        <v>0</v>
      </c>
      <c r="BV168" s="76"/>
      <c r="BW168" s="76">
        <v>0</v>
      </c>
      <c r="BX168" s="76"/>
      <c r="BY168" s="76">
        <v>0</v>
      </c>
      <c r="BZ168" s="80">
        <f t="shared" si="91"/>
        <v>0</v>
      </c>
      <c r="CA168" s="82">
        <f t="shared" si="92"/>
        <v>0</v>
      </c>
      <c r="CB168" s="77" t="s">
        <v>27</v>
      </c>
      <c r="CC168" s="76">
        <v>0</v>
      </c>
      <c r="CD168" s="76"/>
      <c r="CE168" s="76">
        <v>0</v>
      </c>
      <c r="CF168" s="76"/>
      <c r="CG168" s="76">
        <v>0</v>
      </c>
      <c r="CH168" s="76"/>
      <c r="CI168" s="76">
        <v>0</v>
      </c>
      <c r="CJ168" s="76"/>
      <c r="CK168" s="76">
        <v>0</v>
      </c>
      <c r="CL168" s="83">
        <f t="shared" si="93"/>
        <v>0</v>
      </c>
      <c r="CM168" s="82">
        <f t="shared" si="94"/>
        <v>0</v>
      </c>
      <c r="CN168" s="84"/>
      <c r="CO168" s="60"/>
      <c r="CP168" s="60"/>
      <c r="CQ168" s="60"/>
      <c r="CR168" s="60"/>
      <c r="CS168" s="60"/>
      <c r="CT168" s="60"/>
      <c r="CU168" s="60"/>
      <c r="CV168" s="85"/>
      <c r="CW168" s="86"/>
      <c r="CX168" s="87">
        <f t="shared" si="95"/>
        <v>0</v>
      </c>
      <c r="CY168" s="88">
        <f t="shared" si="96"/>
        <v>0</v>
      </c>
      <c r="CZ168" s="89" t="e">
        <f>SUMIF(Склад!#REF!,E168,Склад!#REF!)</f>
        <v>#REF!</v>
      </c>
    </row>
    <row r="169" spans="1:104" s="79" customFormat="1" ht="54.6" customHeight="1" thickBot="1" x14ac:dyDescent="0.3">
      <c r="A169" s="60">
        <v>166</v>
      </c>
      <c r="B169" s="199" t="e">
        <f>VLOOKUP(C169,Склад!B:D,3,0)</f>
        <v>#N/A</v>
      </c>
      <c r="C169" s="37" t="s">
        <v>252</v>
      </c>
      <c r="D169" s="151" t="str">
        <f t="shared" si="97"/>
        <v>6810701627</v>
      </c>
      <c r="E169" s="36">
        <v>6810701</v>
      </c>
      <c r="F169" s="36">
        <v>627</v>
      </c>
      <c r="G169" s="154" t="s">
        <v>204</v>
      </c>
      <c r="H169" s="196" t="str">
        <f>IFERROR(VLOOKUP(VALUE(E169),Склад!#REF!,6,0),"-")</f>
        <v>-</v>
      </c>
      <c r="I169" s="61"/>
      <c r="J169" s="62" t="s">
        <v>222</v>
      </c>
      <c r="K169" s="62" t="s">
        <v>169</v>
      </c>
      <c r="L169" s="63" t="s">
        <v>364</v>
      </c>
      <c r="M169" s="64" t="s">
        <v>57</v>
      </c>
      <c r="N169" s="38" t="s">
        <v>354</v>
      </c>
      <c r="O169" s="38" t="s">
        <v>427</v>
      </c>
      <c r="P169" s="65">
        <v>45.8</v>
      </c>
      <c r="Q169" s="69">
        <v>119</v>
      </c>
      <c r="R169" s="66"/>
      <c r="S169" s="67"/>
      <c r="T169" s="68"/>
      <c r="U169" s="70"/>
      <c r="V169" s="71"/>
      <c r="W169" s="72"/>
      <c r="X169" s="73"/>
      <c r="Y169" s="71"/>
      <c r="Z169" s="72"/>
      <c r="AA169" s="74"/>
      <c r="AB169" s="75"/>
      <c r="AC169" s="71"/>
      <c r="AD169" s="72"/>
      <c r="AE169" s="76" t="str">
        <f t="shared" si="71"/>
        <v>-</v>
      </c>
      <c r="AF169" s="76" t="str">
        <f t="shared" si="72"/>
        <v/>
      </c>
      <c r="AG169" s="76" t="str">
        <f t="shared" si="73"/>
        <v/>
      </c>
      <c r="AH169" s="76" t="str">
        <f t="shared" si="74"/>
        <v/>
      </c>
      <c r="AI169" s="76" t="str">
        <f t="shared" si="75"/>
        <v/>
      </c>
      <c r="AJ169" s="76" t="str">
        <f t="shared" si="76"/>
        <v/>
      </c>
      <c r="AK169" s="76" t="str">
        <f t="shared" si="77"/>
        <v/>
      </c>
      <c r="AL169" s="76" t="str">
        <f t="shared" si="78"/>
        <v/>
      </c>
      <c r="AM169" s="76" t="str">
        <f t="shared" si="79"/>
        <v/>
      </c>
      <c r="AN169" s="76" t="str">
        <f t="shared" si="80"/>
        <v/>
      </c>
      <c r="AO169" s="77">
        <f t="shared" si="81"/>
        <v>0</v>
      </c>
      <c r="AP169" s="78" t="str">
        <f t="shared" si="82"/>
        <v/>
      </c>
      <c r="AR169" s="77" t="s">
        <v>27</v>
      </c>
      <c r="AS169" s="76" t="e">
        <f t="shared" si="99"/>
        <v>#VALUE!</v>
      </c>
      <c r="AT169" s="76"/>
      <c r="AU169" s="76" t="e">
        <f t="shared" si="100"/>
        <v>#VALUE!</v>
      </c>
      <c r="AV169" s="76"/>
      <c r="AW169" s="76" t="e">
        <f t="shared" si="101"/>
        <v>#VALUE!</v>
      </c>
      <c r="AX169" s="76"/>
      <c r="AY169" s="76" t="e">
        <f t="shared" si="102"/>
        <v>#VALUE!</v>
      </c>
      <c r="AZ169" s="76"/>
      <c r="BA169" s="76" t="e">
        <f t="shared" si="98"/>
        <v>#VALUE!</v>
      </c>
      <c r="BB169" s="77" t="e">
        <f t="shared" si="87"/>
        <v>#VALUE!</v>
      </c>
      <c r="BC169" s="78" t="e">
        <f t="shared" si="88"/>
        <v>#VALUE!</v>
      </c>
      <c r="BD169" s="77" t="s">
        <v>27</v>
      </c>
      <c r="BE169" s="76">
        <v>0</v>
      </c>
      <c r="BF169" s="76"/>
      <c r="BG169" s="76">
        <v>0</v>
      </c>
      <c r="BH169" s="76"/>
      <c r="BI169" s="76">
        <v>0</v>
      </c>
      <c r="BJ169" s="76"/>
      <c r="BK169" s="76">
        <v>0</v>
      </c>
      <c r="BL169" s="76"/>
      <c r="BM169" s="76">
        <v>0</v>
      </c>
      <c r="BN169" s="80">
        <f t="shared" si="89"/>
        <v>0</v>
      </c>
      <c r="BO169" s="81">
        <f t="shared" si="90"/>
        <v>0</v>
      </c>
      <c r="BP169" s="77" t="s">
        <v>27</v>
      </c>
      <c r="BQ169" s="76">
        <v>0</v>
      </c>
      <c r="BR169" s="76"/>
      <c r="BS169" s="76">
        <v>0</v>
      </c>
      <c r="BT169" s="76"/>
      <c r="BU169" s="76">
        <v>0</v>
      </c>
      <c r="BV169" s="76"/>
      <c r="BW169" s="76">
        <v>0</v>
      </c>
      <c r="BX169" s="76"/>
      <c r="BY169" s="76">
        <v>0</v>
      </c>
      <c r="BZ169" s="80">
        <f t="shared" si="91"/>
        <v>0</v>
      </c>
      <c r="CA169" s="82">
        <f t="shared" si="92"/>
        <v>0</v>
      </c>
      <c r="CB169" s="77" t="s">
        <v>27</v>
      </c>
      <c r="CC169" s="76">
        <v>0</v>
      </c>
      <c r="CD169" s="76"/>
      <c r="CE169" s="76">
        <v>0</v>
      </c>
      <c r="CF169" s="76"/>
      <c r="CG169" s="76">
        <v>0</v>
      </c>
      <c r="CH169" s="76"/>
      <c r="CI169" s="76">
        <v>0</v>
      </c>
      <c r="CJ169" s="76"/>
      <c r="CK169" s="76">
        <v>0</v>
      </c>
      <c r="CL169" s="83">
        <f t="shared" si="93"/>
        <v>0</v>
      </c>
      <c r="CM169" s="82">
        <f t="shared" si="94"/>
        <v>0</v>
      </c>
      <c r="CN169" s="84"/>
      <c r="CO169" s="60"/>
      <c r="CP169" s="60"/>
      <c r="CQ169" s="60"/>
      <c r="CR169" s="60"/>
      <c r="CS169" s="60"/>
      <c r="CT169" s="60"/>
      <c r="CU169" s="60"/>
      <c r="CV169" s="85"/>
      <c r="CW169" s="86"/>
      <c r="CX169" s="87">
        <f t="shared" si="95"/>
        <v>0</v>
      </c>
      <c r="CY169" s="88">
        <f t="shared" si="96"/>
        <v>0</v>
      </c>
      <c r="CZ169" s="89" t="e">
        <f>SUMIF(Склад!#REF!,E169,Склад!#REF!)</f>
        <v>#REF!</v>
      </c>
    </row>
    <row r="170" spans="1:104" s="79" customFormat="1" ht="73.900000000000006" customHeight="1" thickBot="1" x14ac:dyDescent="0.3">
      <c r="A170" s="60">
        <v>167</v>
      </c>
      <c r="B170" s="199" t="e">
        <f>VLOOKUP(C170,Склад!B:D,3,0)</f>
        <v>#N/A</v>
      </c>
      <c r="C170" s="37" t="s">
        <v>253</v>
      </c>
      <c r="D170" s="151" t="str">
        <f t="shared" si="97"/>
        <v>7760501323</v>
      </c>
      <c r="E170" s="36">
        <v>7760501</v>
      </c>
      <c r="F170" s="36">
        <v>323</v>
      </c>
      <c r="G170" s="154" t="s">
        <v>211</v>
      </c>
      <c r="H170" s="196" t="str">
        <f>IFERROR(VLOOKUP(VALUE(E170),Склад!#REF!,6,0),"-")</f>
        <v>-</v>
      </c>
      <c r="I170" s="61"/>
      <c r="J170" s="62" t="s">
        <v>33</v>
      </c>
      <c r="K170" s="62" t="s">
        <v>400</v>
      </c>
      <c r="L170" s="63" t="s">
        <v>364</v>
      </c>
      <c r="M170" s="64" t="s">
        <v>57</v>
      </c>
      <c r="N170" s="38" t="s">
        <v>356</v>
      </c>
      <c r="O170" s="38" t="s">
        <v>426</v>
      </c>
      <c r="P170" s="65">
        <v>30.4</v>
      </c>
      <c r="Q170" s="69">
        <v>79</v>
      </c>
      <c r="R170" s="66"/>
      <c r="S170" s="67"/>
      <c r="T170" s="68"/>
      <c r="U170" s="70"/>
      <c r="V170" s="71"/>
      <c r="W170" s="72"/>
      <c r="X170" s="73"/>
      <c r="Y170" s="71"/>
      <c r="Z170" s="72"/>
      <c r="AA170" s="74"/>
      <c r="AB170" s="75"/>
      <c r="AC170" s="71"/>
      <c r="AD170" s="72"/>
      <c r="AE170" s="76" t="str">
        <f t="shared" si="71"/>
        <v/>
      </c>
      <c r="AF170" s="76" t="str">
        <f t="shared" si="72"/>
        <v>-</v>
      </c>
      <c r="AG170" s="76" t="str">
        <f t="shared" si="73"/>
        <v>-</v>
      </c>
      <c r="AH170" s="76" t="str">
        <f t="shared" si="74"/>
        <v>-</v>
      </c>
      <c r="AI170" s="76" t="str">
        <f t="shared" si="75"/>
        <v>-</v>
      </c>
      <c r="AJ170" s="76" t="str">
        <f t="shared" si="76"/>
        <v>-</v>
      </c>
      <c r="AK170" s="76" t="str">
        <f t="shared" si="77"/>
        <v>-</v>
      </c>
      <c r="AL170" s="76" t="str">
        <f t="shared" si="78"/>
        <v>-</v>
      </c>
      <c r="AM170" s="76" t="str">
        <f t="shared" si="79"/>
        <v>-</v>
      </c>
      <c r="AN170" s="76" t="str">
        <f t="shared" si="80"/>
        <v>-</v>
      </c>
      <c r="AO170" s="77">
        <f t="shared" si="81"/>
        <v>0</v>
      </c>
      <c r="AP170" s="78" t="str">
        <f t="shared" si="82"/>
        <v/>
      </c>
      <c r="AR170" s="77" t="s">
        <v>27</v>
      </c>
      <c r="AS170" s="76" t="e">
        <f t="shared" si="99"/>
        <v>#VALUE!</v>
      </c>
      <c r="AT170" s="76"/>
      <c r="AU170" s="76" t="e">
        <f t="shared" si="100"/>
        <v>#VALUE!</v>
      </c>
      <c r="AV170" s="76"/>
      <c r="AW170" s="76" t="e">
        <f t="shared" si="101"/>
        <v>#VALUE!</v>
      </c>
      <c r="AX170" s="76"/>
      <c r="AY170" s="76" t="e">
        <f t="shared" si="102"/>
        <v>#VALUE!</v>
      </c>
      <c r="AZ170" s="76"/>
      <c r="BA170" s="76" t="e">
        <f t="shared" si="98"/>
        <v>#VALUE!</v>
      </c>
      <c r="BB170" s="77" t="e">
        <f t="shared" si="87"/>
        <v>#VALUE!</v>
      </c>
      <c r="BC170" s="78" t="e">
        <f t="shared" si="88"/>
        <v>#VALUE!</v>
      </c>
      <c r="BD170" s="77" t="s">
        <v>27</v>
      </c>
      <c r="BE170" s="76">
        <v>0</v>
      </c>
      <c r="BF170" s="76"/>
      <c r="BG170" s="76">
        <v>0</v>
      </c>
      <c r="BH170" s="76"/>
      <c r="BI170" s="76">
        <v>0</v>
      </c>
      <c r="BJ170" s="76"/>
      <c r="BK170" s="76">
        <v>0</v>
      </c>
      <c r="BL170" s="76"/>
      <c r="BM170" s="76">
        <v>0</v>
      </c>
      <c r="BN170" s="80">
        <f t="shared" si="89"/>
        <v>0</v>
      </c>
      <c r="BO170" s="81">
        <f t="shared" si="90"/>
        <v>0</v>
      </c>
      <c r="BP170" s="77" t="s">
        <v>27</v>
      </c>
      <c r="BQ170" s="76">
        <v>0</v>
      </c>
      <c r="BR170" s="76"/>
      <c r="BS170" s="76">
        <v>0</v>
      </c>
      <c r="BT170" s="76"/>
      <c r="BU170" s="76">
        <v>0</v>
      </c>
      <c r="BV170" s="76"/>
      <c r="BW170" s="76">
        <v>0</v>
      </c>
      <c r="BX170" s="76"/>
      <c r="BY170" s="76">
        <v>0</v>
      </c>
      <c r="BZ170" s="80">
        <f t="shared" si="91"/>
        <v>0</v>
      </c>
      <c r="CA170" s="82">
        <f t="shared" si="92"/>
        <v>0</v>
      </c>
      <c r="CB170" s="77" t="s">
        <v>27</v>
      </c>
      <c r="CC170" s="76">
        <v>0</v>
      </c>
      <c r="CD170" s="76"/>
      <c r="CE170" s="76">
        <v>0</v>
      </c>
      <c r="CF170" s="76"/>
      <c r="CG170" s="76">
        <v>0</v>
      </c>
      <c r="CH170" s="76"/>
      <c r="CI170" s="76">
        <v>0</v>
      </c>
      <c r="CJ170" s="76"/>
      <c r="CK170" s="76">
        <v>0</v>
      </c>
      <c r="CL170" s="83">
        <f t="shared" si="93"/>
        <v>0</v>
      </c>
      <c r="CM170" s="82">
        <f t="shared" si="94"/>
        <v>0</v>
      </c>
      <c r="CN170" s="84"/>
      <c r="CO170" s="60"/>
      <c r="CP170" s="60"/>
      <c r="CQ170" s="60"/>
      <c r="CR170" s="60"/>
      <c r="CS170" s="60"/>
      <c r="CT170" s="60"/>
      <c r="CU170" s="60"/>
      <c r="CV170" s="85"/>
      <c r="CW170" s="86"/>
      <c r="CX170" s="87">
        <f t="shared" si="95"/>
        <v>0</v>
      </c>
      <c r="CY170" s="88">
        <f t="shared" si="96"/>
        <v>0</v>
      </c>
      <c r="CZ170" s="89" t="e">
        <f>SUMIF(Склад!#REF!,E170,Склад!#REF!)</f>
        <v>#REF!</v>
      </c>
    </row>
    <row r="171" spans="1:104" s="79" customFormat="1" ht="72.2" customHeight="1" thickBot="1" x14ac:dyDescent="0.3">
      <c r="A171" s="60">
        <v>168</v>
      </c>
      <c r="B171" s="199" t="e">
        <f>VLOOKUP(C171,Склад!B:D,3,0)</f>
        <v>#N/A</v>
      </c>
      <c r="C171" s="37" t="s">
        <v>254</v>
      </c>
      <c r="D171" s="151" t="str">
        <f t="shared" si="97"/>
        <v>77611011</v>
      </c>
      <c r="E171" s="36">
        <v>7761101</v>
      </c>
      <c r="F171" s="36">
        <v>1</v>
      </c>
      <c r="G171" s="154" t="s">
        <v>211</v>
      </c>
      <c r="H171" s="196" t="str">
        <f>IFERROR(VLOOKUP(VALUE(E171),Склад!#REF!,6,0),"-")</f>
        <v>-</v>
      </c>
      <c r="I171" s="61"/>
      <c r="J171" s="62" t="s">
        <v>33</v>
      </c>
      <c r="K171" s="62" t="s">
        <v>169</v>
      </c>
      <c r="L171" s="63" t="s">
        <v>57</v>
      </c>
      <c r="M171" s="64" t="s">
        <v>57</v>
      </c>
      <c r="N171" s="38" t="s">
        <v>354</v>
      </c>
      <c r="O171" s="38" t="s">
        <v>415</v>
      </c>
      <c r="P171" s="65">
        <v>30.4</v>
      </c>
      <c r="Q171" s="69">
        <v>79</v>
      </c>
      <c r="R171" s="66"/>
      <c r="S171" s="67"/>
      <c r="T171" s="68"/>
      <c r="U171" s="70"/>
      <c r="V171" s="71"/>
      <c r="W171" s="72"/>
      <c r="X171" s="73"/>
      <c r="Y171" s="71"/>
      <c r="Z171" s="72"/>
      <c r="AA171" s="74"/>
      <c r="AB171" s="75"/>
      <c r="AC171" s="71"/>
      <c r="AD171" s="72"/>
      <c r="AE171" s="76" t="str">
        <f t="shared" si="71"/>
        <v/>
      </c>
      <c r="AF171" s="76" t="str">
        <f t="shared" si="72"/>
        <v>-</v>
      </c>
      <c r="AG171" s="76" t="str">
        <f t="shared" si="73"/>
        <v>-</v>
      </c>
      <c r="AH171" s="76" t="str">
        <f t="shared" si="74"/>
        <v>-</v>
      </c>
      <c r="AI171" s="76" t="str">
        <f t="shared" si="75"/>
        <v>-</v>
      </c>
      <c r="AJ171" s="76" t="str">
        <f t="shared" si="76"/>
        <v>-</v>
      </c>
      <c r="AK171" s="76" t="str">
        <f t="shared" si="77"/>
        <v>-</v>
      </c>
      <c r="AL171" s="76" t="str">
        <f t="shared" si="78"/>
        <v>-</v>
      </c>
      <c r="AM171" s="76" t="str">
        <f t="shared" si="79"/>
        <v>-</v>
      </c>
      <c r="AN171" s="76" t="str">
        <f t="shared" si="80"/>
        <v>-</v>
      </c>
      <c r="AO171" s="77">
        <f t="shared" si="81"/>
        <v>0</v>
      </c>
      <c r="AP171" s="78" t="str">
        <f t="shared" si="82"/>
        <v/>
      </c>
      <c r="AR171" s="77" t="s">
        <v>27</v>
      </c>
      <c r="AS171" s="76" t="e">
        <f t="shared" si="99"/>
        <v>#VALUE!</v>
      </c>
      <c r="AT171" s="76"/>
      <c r="AU171" s="76" t="e">
        <f t="shared" si="100"/>
        <v>#VALUE!</v>
      </c>
      <c r="AV171" s="76"/>
      <c r="AW171" s="76" t="e">
        <f t="shared" si="101"/>
        <v>#VALUE!</v>
      </c>
      <c r="AX171" s="76"/>
      <c r="AY171" s="76" t="e">
        <f t="shared" si="102"/>
        <v>#VALUE!</v>
      </c>
      <c r="AZ171" s="76"/>
      <c r="BA171" s="76" t="e">
        <f t="shared" si="98"/>
        <v>#VALUE!</v>
      </c>
      <c r="BB171" s="77" t="e">
        <f t="shared" si="87"/>
        <v>#VALUE!</v>
      </c>
      <c r="BC171" s="78" t="e">
        <f t="shared" si="88"/>
        <v>#VALUE!</v>
      </c>
      <c r="BD171" s="77" t="s">
        <v>27</v>
      </c>
      <c r="BE171" s="76">
        <v>0</v>
      </c>
      <c r="BF171" s="76"/>
      <c r="BG171" s="76">
        <v>0</v>
      </c>
      <c r="BH171" s="76"/>
      <c r="BI171" s="76">
        <v>0</v>
      </c>
      <c r="BJ171" s="76"/>
      <c r="BK171" s="76">
        <v>0</v>
      </c>
      <c r="BL171" s="76"/>
      <c r="BM171" s="76">
        <v>0</v>
      </c>
      <c r="BN171" s="80">
        <f t="shared" si="89"/>
        <v>0</v>
      </c>
      <c r="BO171" s="81">
        <f t="shared" si="90"/>
        <v>0</v>
      </c>
      <c r="BP171" s="77" t="s">
        <v>27</v>
      </c>
      <c r="BQ171" s="76">
        <v>0</v>
      </c>
      <c r="BR171" s="76"/>
      <c r="BS171" s="76">
        <v>0</v>
      </c>
      <c r="BT171" s="76"/>
      <c r="BU171" s="76">
        <v>0</v>
      </c>
      <c r="BV171" s="76"/>
      <c r="BW171" s="76">
        <v>0</v>
      </c>
      <c r="BX171" s="76"/>
      <c r="BY171" s="76">
        <v>0</v>
      </c>
      <c r="BZ171" s="80">
        <f t="shared" si="91"/>
        <v>0</v>
      </c>
      <c r="CA171" s="82">
        <f t="shared" si="92"/>
        <v>0</v>
      </c>
      <c r="CB171" s="77" t="s">
        <v>27</v>
      </c>
      <c r="CC171" s="76">
        <v>0</v>
      </c>
      <c r="CD171" s="76"/>
      <c r="CE171" s="76">
        <v>0</v>
      </c>
      <c r="CF171" s="76"/>
      <c r="CG171" s="76">
        <v>0</v>
      </c>
      <c r="CH171" s="76"/>
      <c r="CI171" s="76">
        <v>0</v>
      </c>
      <c r="CJ171" s="76"/>
      <c r="CK171" s="76">
        <v>0</v>
      </c>
      <c r="CL171" s="83">
        <f t="shared" si="93"/>
        <v>0</v>
      </c>
      <c r="CM171" s="82">
        <f t="shared" si="94"/>
        <v>0</v>
      </c>
      <c r="CN171" s="84"/>
      <c r="CO171" s="60"/>
      <c r="CP171" s="60"/>
      <c r="CQ171" s="60"/>
      <c r="CR171" s="60"/>
      <c r="CS171" s="60"/>
      <c r="CT171" s="60"/>
      <c r="CU171" s="60"/>
      <c r="CV171" s="85"/>
      <c r="CW171" s="86"/>
      <c r="CX171" s="87">
        <f t="shared" si="95"/>
        <v>0</v>
      </c>
      <c r="CY171" s="88">
        <f t="shared" si="96"/>
        <v>0</v>
      </c>
      <c r="CZ171" s="89" t="e">
        <f>SUMIF(Склад!#REF!,E171,Склад!#REF!)</f>
        <v>#REF!</v>
      </c>
    </row>
    <row r="172" spans="1:104" s="79" customFormat="1" ht="72.2" customHeight="1" thickBot="1" x14ac:dyDescent="0.3">
      <c r="A172" s="60">
        <v>169</v>
      </c>
      <c r="B172" s="199" t="e">
        <f>VLOOKUP(C172,Склад!B:D,3,0)</f>
        <v>#N/A</v>
      </c>
      <c r="C172" s="37" t="s">
        <v>255</v>
      </c>
      <c r="D172" s="151" t="str">
        <f t="shared" si="97"/>
        <v>776790167</v>
      </c>
      <c r="E172" s="37">
        <v>7767901</v>
      </c>
      <c r="F172" s="36">
        <v>67</v>
      </c>
      <c r="G172" s="151" t="s">
        <v>211</v>
      </c>
      <c r="H172" s="196" t="str">
        <f>IFERROR(VLOOKUP(VALUE(E172),Склад!#REF!,6,0),"-")</f>
        <v>-</v>
      </c>
      <c r="I172" s="61"/>
      <c r="J172" s="62" t="s">
        <v>33</v>
      </c>
      <c r="K172" s="62" t="s">
        <v>403</v>
      </c>
      <c r="L172" s="63" t="s">
        <v>368</v>
      </c>
      <c r="M172" s="64" t="s">
        <v>57</v>
      </c>
      <c r="N172" s="38" t="s">
        <v>354</v>
      </c>
      <c r="O172" s="38" t="s">
        <v>416</v>
      </c>
      <c r="P172" s="65">
        <v>49.6</v>
      </c>
      <c r="Q172" s="69">
        <v>129</v>
      </c>
      <c r="R172" s="66"/>
      <c r="S172" s="67"/>
      <c r="T172" s="68"/>
      <c r="U172" s="70"/>
      <c r="V172" s="71"/>
      <c r="W172" s="72"/>
      <c r="X172" s="73"/>
      <c r="Y172" s="71"/>
      <c r="Z172" s="72"/>
      <c r="AA172" s="74"/>
      <c r="AB172" s="75"/>
      <c r="AC172" s="71"/>
      <c r="AD172" s="72"/>
      <c r="AE172" s="76" t="str">
        <f t="shared" si="71"/>
        <v/>
      </c>
      <c r="AF172" s="76" t="str">
        <f t="shared" si="72"/>
        <v>-</v>
      </c>
      <c r="AG172" s="76" t="str">
        <f t="shared" si="73"/>
        <v>-</v>
      </c>
      <c r="AH172" s="76" t="str">
        <f t="shared" si="74"/>
        <v>-</v>
      </c>
      <c r="AI172" s="76" t="str">
        <f t="shared" si="75"/>
        <v>-</v>
      </c>
      <c r="AJ172" s="76" t="str">
        <f t="shared" si="76"/>
        <v>-</v>
      </c>
      <c r="AK172" s="76" t="str">
        <f t="shared" si="77"/>
        <v>-</v>
      </c>
      <c r="AL172" s="76" t="str">
        <f t="shared" si="78"/>
        <v>-</v>
      </c>
      <c r="AM172" s="76" t="str">
        <f t="shared" si="79"/>
        <v>-</v>
      </c>
      <c r="AN172" s="76" t="str">
        <f t="shared" si="80"/>
        <v>-</v>
      </c>
      <c r="AO172" s="77">
        <f t="shared" si="81"/>
        <v>0</v>
      </c>
      <c r="AP172" s="78" t="str">
        <f t="shared" si="82"/>
        <v/>
      </c>
      <c r="AR172" s="77" t="s">
        <v>27</v>
      </c>
      <c r="AS172" s="76" t="e">
        <f t="shared" si="99"/>
        <v>#VALUE!</v>
      </c>
      <c r="AT172" s="76"/>
      <c r="AU172" s="76" t="e">
        <f t="shared" si="100"/>
        <v>#VALUE!</v>
      </c>
      <c r="AV172" s="76"/>
      <c r="AW172" s="76" t="e">
        <f t="shared" si="101"/>
        <v>#VALUE!</v>
      </c>
      <c r="AX172" s="76"/>
      <c r="AY172" s="76" t="e">
        <f t="shared" si="102"/>
        <v>#VALUE!</v>
      </c>
      <c r="AZ172" s="76"/>
      <c r="BA172" s="76" t="e">
        <f t="shared" si="98"/>
        <v>#VALUE!</v>
      </c>
      <c r="BB172" s="77" t="e">
        <f t="shared" si="87"/>
        <v>#VALUE!</v>
      </c>
      <c r="BC172" s="78" t="e">
        <f t="shared" si="88"/>
        <v>#VALUE!</v>
      </c>
      <c r="BD172" s="77" t="s">
        <v>27</v>
      </c>
      <c r="BE172" s="76">
        <v>0</v>
      </c>
      <c r="BF172" s="76"/>
      <c r="BG172" s="76">
        <v>0</v>
      </c>
      <c r="BH172" s="76"/>
      <c r="BI172" s="76">
        <v>0</v>
      </c>
      <c r="BJ172" s="76"/>
      <c r="BK172" s="76">
        <v>0</v>
      </c>
      <c r="BL172" s="76"/>
      <c r="BM172" s="76">
        <v>0</v>
      </c>
      <c r="BN172" s="80">
        <f t="shared" si="89"/>
        <v>0</v>
      </c>
      <c r="BO172" s="81">
        <f t="shared" si="90"/>
        <v>0</v>
      </c>
      <c r="BP172" s="77" t="s">
        <v>27</v>
      </c>
      <c r="BQ172" s="76">
        <v>0</v>
      </c>
      <c r="BR172" s="76"/>
      <c r="BS172" s="76">
        <v>0</v>
      </c>
      <c r="BT172" s="76"/>
      <c r="BU172" s="76">
        <v>0</v>
      </c>
      <c r="BV172" s="76"/>
      <c r="BW172" s="76">
        <v>0</v>
      </c>
      <c r="BX172" s="76"/>
      <c r="BY172" s="76">
        <v>0</v>
      </c>
      <c r="BZ172" s="80">
        <f t="shared" si="91"/>
        <v>0</v>
      </c>
      <c r="CA172" s="82">
        <f t="shared" si="92"/>
        <v>0</v>
      </c>
      <c r="CB172" s="77" t="s">
        <v>27</v>
      </c>
      <c r="CC172" s="76">
        <v>0</v>
      </c>
      <c r="CD172" s="76"/>
      <c r="CE172" s="76">
        <v>0</v>
      </c>
      <c r="CF172" s="76"/>
      <c r="CG172" s="76">
        <v>0</v>
      </c>
      <c r="CH172" s="76"/>
      <c r="CI172" s="76">
        <v>0</v>
      </c>
      <c r="CJ172" s="76"/>
      <c r="CK172" s="76">
        <v>0</v>
      </c>
      <c r="CL172" s="83">
        <f t="shared" si="93"/>
        <v>0</v>
      </c>
      <c r="CM172" s="82">
        <f t="shared" si="94"/>
        <v>0</v>
      </c>
      <c r="CN172" s="84"/>
      <c r="CO172" s="60"/>
      <c r="CP172" s="60"/>
      <c r="CQ172" s="60"/>
      <c r="CR172" s="60"/>
      <c r="CS172" s="60"/>
      <c r="CT172" s="60"/>
      <c r="CU172" s="60"/>
      <c r="CV172" s="85"/>
      <c r="CW172" s="86"/>
      <c r="CX172" s="87">
        <f t="shared" si="95"/>
        <v>0</v>
      </c>
      <c r="CY172" s="88">
        <f t="shared" si="96"/>
        <v>0</v>
      </c>
      <c r="CZ172" s="89" t="e">
        <f>SUMIF(Склад!#REF!,E172,Склад!#REF!)</f>
        <v>#REF!</v>
      </c>
    </row>
    <row r="173" spans="1:104" s="79" customFormat="1" ht="91.35" customHeight="1" thickBot="1" x14ac:dyDescent="0.3">
      <c r="A173" s="60">
        <v>170</v>
      </c>
      <c r="B173" s="199" t="e">
        <f>VLOOKUP(C173,Склад!B:D,3,0)</f>
        <v>#N/A</v>
      </c>
      <c r="C173" s="37" t="s">
        <v>171</v>
      </c>
      <c r="D173" s="151" t="str">
        <f t="shared" si="97"/>
        <v>775010232</v>
      </c>
      <c r="E173" s="36">
        <v>7750102</v>
      </c>
      <c r="F173" s="36">
        <v>32</v>
      </c>
      <c r="G173" s="154" t="s">
        <v>211</v>
      </c>
      <c r="H173" s="196" t="str">
        <f>IFERROR(VLOOKUP(VALUE(E173),Склад!#REF!,6,0),"-")</f>
        <v>-</v>
      </c>
      <c r="I173" s="61"/>
      <c r="J173" s="62" t="s">
        <v>33</v>
      </c>
      <c r="K173" s="62" t="s">
        <v>33</v>
      </c>
      <c r="L173" s="63" t="s">
        <v>369</v>
      </c>
      <c r="M173" s="64" t="s">
        <v>57</v>
      </c>
      <c r="N173" s="38" t="s">
        <v>57</v>
      </c>
      <c r="O173" s="38" t="s">
        <v>415</v>
      </c>
      <c r="P173" s="65">
        <v>18.8</v>
      </c>
      <c r="Q173" s="69">
        <v>39</v>
      </c>
      <c r="R173" s="66"/>
      <c r="S173" s="67"/>
      <c r="T173" s="68"/>
      <c r="U173" s="70"/>
      <c r="V173" s="71"/>
      <c r="W173" s="72"/>
      <c r="X173" s="73"/>
      <c r="Y173" s="71"/>
      <c r="Z173" s="72"/>
      <c r="AA173" s="74"/>
      <c r="AB173" s="75"/>
      <c r="AC173" s="71"/>
      <c r="AD173" s="72"/>
      <c r="AE173" s="76" t="str">
        <f t="shared" si="71"/>
        <v/>
      </c>
      <c r="AF173" s="76" t="str">
        <f t="shared" si="72"/>
        <v>-</v>
      </c>
      <c r="AG173" s="76" t="str">
        <f t="shared" si="73"/>
        <v>-</v>
      </c>
      <c r="AH173" s="76" t="str">
        <f t="shared" si="74"/>
        <v>-</v>
      </c>
      <c r="AI173" s="76" t="str">
        <f t="shared" si="75"/>
        <v>-</v>
      </c>
      <c r="AJ173" s="76" t="str">
        <f t="shared" si="76"/>
        <v>-</v>
      </c>
      <c r="AK173" s="76" t="str">
        <f t="shared" si="77"/>
        <v>-</v>
      </c>
      <c r="AL173" s="76" t="str">
        <f t="shared" si="78"/>
        <v>-</v>
      </c>
      <c r="AM173" s="76" t="str">
        <f t="shared" si="79"/>
        <v>-</v>
      </c>
      <c r="AN173" s="76" t="str">
        <f t="shared" si="80"/>
        <v>-</v>
      </c>
      <c r="AO173" s="77">
        <f t="shared" si="81"/>
        <v>0</v>
      </c>
      <c r="AP173" s="78" t="str">
        <f t="shared" si="82"/>
        <v/>
      </c>
      <c r="AR173" s="77" t="s">
        <v>27</v>
      </c>
      <c r="AS173" s="76" t="e">
        <f t="shared" si="99"/>
        <v>#VALUE!</v>
      </c>
      <c r="AT173" s="76"/>
      <c r="AU173" s="76" t="e">
        <f t="shared" si="100"/>
        <v>#VALUE!</v>
      </c>
      <c r="AV173" s="76"/>
      <c r="AW173" s="76" t="e">
        <f t="shared" si="101"/>
        <v>#VALUE!</v>
      </c>
      <c r="AX173" s="76"/>
      <c r="AY173" s="76" t="e">
        <f t="shared" si="102"/>
        <v>#VALUE!</v>
      </c>
      <c r="AZ173" s="76"/>
      <c r="BA173" s="76" t="e">
        <f t="shared" si="98"/>
        <v>#VALUE!</v>
      </c>
      <c r="BB173" s="77" t="e">
        <f t="shared" si="87"/>
        <v>#VALUE!</v>
      </c>
      <c r="BC173" s="78" t="e">
        <f t="shared" si="88"/>
        <v>#VALUE!</v>
      </c>
      <c r="BD173" s="77" t="s">
        <v>27</v>
      </c>
      <c r="BE173" s="76">
        <v>0</v>
      </c>
      <c r="BF173" s="76"/>
      <c r="BG173" s="76">
        <v>1</v>
      </c>
      <c r="BH173" s="76"/>
      <c r="BI173" s="76">
        <v>2</v>
      </c>
      <c r="BJ173" s="76"/>
      <c r="BK173" s="76">
        <v>1</v>
      </c>
      <c r="BL173" s="76"/>
      <c r="BM173" s="76">
        <v>0</v>
      </c>
      <c r="BN173" s="80">
        <f t="shared" si="89"/>
        <v>4</v>
      </c>
      <c r="BO173" s="81">
        <f t="shared" si="90"/>
        <v>0</v>
      </c>
      <c r="BP173" s="77" t="s">
        <v>27</v>
      </c>
      <c r="BQ173" s="76">
        <v>0</v>
      </c>
      <c r="BR173" s="76"/>
      <c r="BS173" s="76">
        <v>1</v>
      </c>
      <c r="BT173" s="76"/>
      <c r="BU173" s="76">
        <v>1</v>
      </c>
      <c r="BV173" s="76"/>
      <c r="BW173" s="76">
        <v>1</v>
      </c>
      <c r="BX173" s="76"/>
      <c r="BY173" s="76">
        <v>0</v>
      </c>
      <c r="BZ173" s="80">
        <f t="shared" si="91"/>
        <v>3</v>
      </c>
      <c r="CA173" s="82">
        <f t="shared" si="92"/>
        <v>0</v>
      </c>
      <c r="CB173" s="77" t="s">
        <v>27</v>
      </c>
      <c r="CC173" s="76">
        <v>0</v>
      </c>
      <c r="CD173" s="76"/>
      <c r="CE173" s="76">
        <v>0</v>
      </c>
      <c r="CF173" s="76"/>
      <c r="CG173" s="76">
        <v>0</v>
      </c>
      <c r="CH173" s="76"/>
      <c r="CI173" s="76">
        <v>0</v>
      </c>
      <c r="CJ173" s="76"/>
      <c r="CK173" s="76">
        <v>0</v>
      </c>
      <c r="CL173" s="83">
        <f t="shared" si="93"/>
        <v>0</v>
      </c>
      <c r="CM173" s="82">
        <f t="shared" si="94"/>
        <v>0</v>
      </c>
      <c r="CN173" s="84"/>
      <c r="CO173" s="60"/>
      <c r="CP173" s="60"/>
      <c r="CQ173" s="60"/>
      <c r="CR173" s="60"/>
      <c r="CS173" s="60"/>
      <c r="CT173" s="60"/>
      <c r="CU173" s="60"/>
      <c r="CV173" s="85"/>
      <c r="CW173" s="86"/>
      <c r="CX173" s="87">
        <f t="shared" si="95"/>
        <v>0</v>
      </c>
      <c r="CY173" s="88">
        <f t="shared" si="96"/>
        <v>0</v>
      </c>
      <c r="CZ173" s="89" t="e">
        <f>SUMIF(Склад!#REF!,E173,Склад!#REF!)</f>
        <v>#REF!</v>
      </c>
    </row>
    <row r="174" spans="1:104" s="79" customFormat="1" ht="93.95" customHeight="1" thickBot="1" x14ac:dyDescent="0.3">
      <c r="A174" s="60">
        <v>171</v>
      </c>
      <c r="B174" s="199" t="e">
        <f>VLOOKUP(C174,Склад!B:D,3,0)</f>
        <v>#N/A</v>
      </c>
      <c r="C174" s="37" t="s">
        <v>177</v>
      </c>
      <c r="D174" s="151" t="str">
        <f t="shared" si="97"/>
        <v>775110153</v>
      </c>
      <c r="E174" s="36">
        <v>7751101</v>
      </c>
      <c r="F174" s="36">
        <v>53</v>
      </c>
      <c r="G174" s="154" t="s">
        <v>211</v>
      </c>
      <c r="H174" s="196" t="str">
        <f>IFERROR(VLOOKUP(VALUE(E174),Склад!#REF!,6,0),"-")</f>
        <v>-</v>
      </c>
      <c r="I174" s="61"/>
      <c r="J174" s="62" t="s">
        <v>33</v>
      </c>
      <c r="K174" s="62" t="s">
        <v>33</v>
      </c>
      <c r="L174" s="63" t="s">
        <v>57</v>
      </c>
      <c r="M174" s="64" t="s">
        <v>57</v>
      </c>
      <c r="N174" s="38" t="s">
        <v>356</v>
      </c>
      <c r="O174" s="38" t="s">
        <v>415</v>
      </c>
      <c r="P174" s="65">
        <v>15</v>
      </c>
      <c r="Q174" s="69">
        <v>39</v>
      </c>
      <c r="R174" s="66"/>
      <c r="S174" s="67"/>
      <c r="T174" s="68"/>
      <c r="U174" s="70"/>
      <c r="V174" s="71"/>
      <c r="W174" s="72"/>
      <c r="X174" s="73"/>
      <c r="Y174" s="71"/>
      <c r="Z174" s="72"/>
      <c r="AA174" s="74"/>
      <c r="AB174" s="75"/>
      <c r="AC174" s="71"/>
      <c r="AD174" s="72"/>
      <c r="AE174" s="76" t="str">
        <f t="shared" si="71"/>
        <v/>
      </c>
      <c r="AF174" s="76" t="str">
        <f t="shared" si="72"/>
        <v>-</v>
      </c>
      <c r="AG174" s="76" t="str">
        <f t="shared" si="73"/>
        <v>-</v>
      </c>
      <c r="AH174" s="76" t="str">
        <f t="shared" si="74"/>
        <v>-</v>
      </c>
      <c r="AI174" s="76" t="str">
        <f t="shared" si="75"/>
        <v>-</v>
      </c>
      <c r="AJ174" s="76" t="str">
        <f t="shared" si="76"/>
        <v>-</v>
      </c>
      <c r="AK174" s="76" t="str">
        <f t="shared" si="77"/>
        <v>-</v>
      </c>
      <c r="AL174" s="76" t="str">
        <f t="shared" si="78"/>
        <v>-</v>
      </c>
      <c r="AM174" s="76" t="str">
        <f t="shared" si="79"/>
        <v>-</v>
      </c>
      <c r="AN174" s="76" t="str">
        <f t="shared" si="80"/>
        <v>-</v>
      </c>
      <c r="AO174" s="77">
        <f t="shared" si="81"/>
        <v>0</v>
      </c>
      <c r="AP174" s="78" t="str">
        <f t="shared" si="82"/>
        <v/>
      </c>
      <c r="AR174" s="77" t="s">
        <v>27</v>
      </c>
      <c r="AS174" s="76" t="e">
        <f t="shared" si="99"/>
        <v>#VALUE!</v>
      </c>
      <c r="AT174" s="76"/>
      <c r="AU174" s="76" t="e">
        <f t="shared" si="100"/>
        <v>#VALUE!</v>
      </c>
      <c r="AV174" s="76"/>
      <c r="AW174" s="76" t="e">
        <f t="shared" si="101"/>
        <v>#VALUE!</v>
      </c>
      <c r="AX174" s="76"/>
      <c r="AY174" s="76" t="e">
        <f t="shared" si="102"/>
        <v>#VALUE!</v>
      </c>
      <c r="AZ174" s="76"/>
      <c r="BA174" s="76" t="e">
        <f t="shared" si="98"/>
        <v>#VALUE!</v>
      </c>
      <c r="BB174" s="77" t="e">
        <f t="shared" si="87"/>
        <v>#VALUE!</v>
      </c>
      <c r="BC174" s="78" t="e">
        <f t="shared" si="88"/>
        <v>#VALUE!</v>
      </c>
      <c r="BD174" s="77" t="s">
        <v>27</v>
      </c>
      <c r="BE174" s="76">
        <v>0</v>
      </c>
      <c r="BF174" s="76"/>
      <c r="BG174" s="76">
        <v>0</v>
      </c>
      <c r="BH174" s="76"/>
      <c r="BI174" s="76">
        <v>0</v>
      </c>
      <c r="BJ174" s="76"/>
      <c r="BK174" s="76">
        <v>0</v>
      </c>
      <c r="BL174" s="76"/>
      <c r="BM174" s="76">
        <v>0</v>
      </c>
      <c r="BN174" s="80">
        <f t="shared" si="89"/>
        <v>0</v>
      </c>
      <c r="BO174" s="81">
        <f t="shared" si="90"/>
        <v>0</v>
      </c>
      <c r="BP174" s="77" t="s">
        <v>27</v>
      </c>
      <c r="BQ174" s="76">
        <v>0</v>
      </c>
      <c r="BR174" s="76"/>
      <c r="BS174" s="76">
        <v>0</v>
      </c>
      <c r="BT174" s="76"/>
      <c r="BU174" s="76">
        <v>0</v>
      </c>
      <c r="BV174" s="76"/>
      <c r="BW174" s="76">
        <v>0</v>
      </c>
      <c r="BX174" s="76"/>
      <c r="BY174" s="76">
        <v>0</v>
      </c>
      <c r="BZ174" s="80">
        <f t="shared" si="91"/>
        <v>0</v>
      </c>
      <c r="CA174" s="82">
        <f t="shared" si="92"/>
        <v>0</v>
      </c>
      <c r="CB174" s="77" t="s">
        <v>27</v>
      </c>
      <c r="CC174" s="76">
        <v>0</v>
      </c>
      <c r="CD174" s="76"/>
      <c r="CE174" s="76">
        <v>0</v>
      </c>
      <c r="CF174" s="76"/>
      <c r="CG174" s="76">
        <v>0</v>
      </c>
      <c r="CH174" s="76"/>
      <c r="CI174" s="76">
        <v>0</v>
      </c>
      <c r="CJ174" s="76"/>
      <c r="CK174" s="76">
        <v>0</v>
      </c>
      <c r="CL174" s="83">
        <f t="shared" si="93"/>
        <v>0</v>
      </c>
      <c r="CM174" s="82">
        <f t="shared" si="94"/>
        <v>0</v>
      </c>
      <c r="CN174" s="84"/>
      <c r="CO174" s="60"/>
      <c r="CP174" s="60"/>
      <c r="CQ174" s="60"/>
      <c r="CR174" s="60"/>
      <c r="CS174" s="60"/>
      <c r="CT174" s="60"/>
      <c r="CU174" s="60"/>
      <c r="CV174" s="85"/>
      <c r="CW174" s="86"/>
      <c r="CX174" s="87">
        <f t="shared" si="95"/>
        <v>0</v>
      </c>
      <c r="CY174" s="88">
        <f t="shared" si="96"/>
        <v>0</v>
      </c>
      <c r="CZ174" s="89" t="e">
        <f>SUMIF(Склад!#REF!,E174,Склад!#REF!)</f>
        <v>#REF!</v>
      </c>
    </row>
    <row r="175" spans="1:104" s="79" customFormat="1" ht="93.95" customHeight="1" thickBot="1" x14ac:dyDescent="0.3">
      <c r="A175" s="60">
        <v>172</v>
      </c>
      <c r="B175" s="199" t="e">
        <f>VLOOKUP(C175,Склад!B:D,3,0)</f>
        <v>#N/A</v>
      </c>
      <c r="C175" s="37" t="s">
        <v>108</v>
      </c>
      <c r="D175" s="151" t="str">
        <f t="shared" si="97"/>
        <v>775110317</v>
      </c>
      <c r="E175" s="36">
        <v>7751103</v>
      </c>
      <c r="F175" s="36">
        <v>17</v>
      </c>
      <c r="G175" s="154" t="s">
        <v>212</v>
      </c>
      <c r="H175" s="196" t="str">
        <f>IFERROR(VLOOKUP(VALUE(E175),Склад!#REF!,6,0),"-")</f>
        <v>-</v>
      </c>
      <c r="I175" s="61"/>
      <c r="J175" s="62" t="s">
        <v>33</v>
      </c>
      <c r="K175" s="62" t="s">
        <v>33</v>
      </c>
      <c r="L175" s="63" t="s">
        <v>57</v>
      </c>
      <c r="M175" s="64" t="s">
        <v>57</v>
      </c>
      <c r="N175" s="38" t="s">
        <v>356</v>
      </c>
      <c r="O175" s="38" t="s">
        <v>415</v>
      </c>
      <c r="P175" s="65">
        <v>15</v>
      </c>
      <c r="Q175" s="69">
        <v>39</v>
      </c>
      <c r="R175" s="66"/>
      <c r="S175" s="67"/>
      <c r="T175" s="68"/>
      <c r="U175" s="70"/>
      <c r="V175" s="71"/>
      <c r="W175" s="72"/>
      <c r="X175" s="73"/>
      <c r="Y175" s="71"/>
      <c r="Z175" s="72"/>
      <c r="AA175" s="74"/>
      <c r="AB175" s="75"/>
      <c r="AC175" s="71"/>
      <c r="AD175" s="72"/>
      <c r="AE175" s="76" t="str">
        <f t="shared" si="71"/>
        <v/>
      </c>
      <c r="AF175" s="76" t="str">
        <f t="shared" si="72"/>
        <v>-</v>
      </c>
      <c r="AG175" s="76" t="str">
        <f t="shared" si="73"/>
        <v>-</v>
      </c>
      <c r="AH175" s="76" t="str">
        <f t="shared" si="74"/>
        <v>-</v>
      </c>
      <c r="AI175" s="76" t="str">
        <f t="shared" si="75"/>
        <v>-</v>
      </c>
      <c r="AJ175" s="76" t="str">
        <f t="shared" si="76"/>
        <v>-</v>
      </c>
      <c r="AK175" s="76" t="str">
        <f t="shared" si="77"/>
        <v>-</v>
      </c>
      <c r="AL175" s="76" t="str">
        <f t="shared" si="78"/>
        <v>-</v>
      </c>
      <c r="AM175" s="76" t="str">
        <f t="shared" si="79"/>
        <v>-</v>
      </c>
      <c r="AN175" s="76" t="str">
        <f t="shared" si="80"/>
        <v>-</v>
      </c>
      <c r="AO175" s="77">
        <f t="shared" si="81"/>
        <v>0</v>
      </c>
      <c r="AP175" s="78" t="str">
        <f t="shared" si="82"/>
        <v/>
      </c>
      <c r="AR175" s="77" t="e">
        <f>CN175+AE175-BD175-BP175-CB175</f>
        <v>#VALUE!</v>
      </c>
      <c r="AS175" s="76" t="s">
        <v>27</v>
      </c>
      <c r="AT175" s="76" t="s">
        <v>27</v>
      </c>
      <c r="AU175" s="76" t="s">
        <v>27</v>
      </c>
      <c r="AV175" s="76" t="s">
        <v>27</v>
      </c>
      <c r="AW175" s="76" t="s">
        <v>27</v>
      </c>
      <c r="AX175" s="76" t="s">
        <v>27</v>
      </c>
      <c r="AY175" s="76" t="s">
        <v>27</v>
      </c>
      <c r="AZ175" s="76" t="s">
        <v>27</v>
      </c>
      <c r="BA175" s="76" t="s">
        <v>27</v>
      </c>
      <c r="BB175" s="77" t="e">
        <f t="shared" si="87"/>
        <v>#VALUE!</v>
      </c>
      <c r="BC175" s="78" t="e">
        <f t="shared" si="88"/>
        <v>#VALUE!</v>
      </c>
      <c r="BD175" s="77">
        <v>2</v>
      </c>
      <c r="BE175" s="76" t="s">
        <v>27</v>
      </c>
      <c r="BF175" s="76" t="s">
        <v>27</v>
      </c>
      <c r="BG175" s="76" t="s">
        <v>27</v>
      </c>
      <c r="BH175" s="76" t="s">
        <v>27</v>
      </c>
      <c r="BI175" s="76" t="s">
        <v>27</v>
      </c>
      <c r="BJ175" s="76" t="s">
        <v>27</v>
      </c>
      <c r="BK175" s="76" t="s">
        <v>27</v>
      </c>
      <c r="BL175" s="76" t="s">
        <v>27</v>
      </c>
      <c r="BM175" s="76" t="s">
        <v>27</v>
      </c>
      <c r="BN175" s="80">
        <f t="shared" si="89"/>
        <v>2</v>
      </c>
      <c r="BO175" s="81">
        <f t="shared" si="90"/>
        <v>0</v>
      </c>
      <c r="BP175" s="77">
        <v>2</v>
      </c>
      <c r="BQ175" s="76" t="s">
        <v>27</v>
      </c>
      <c r="BR175" s="76" t="s">
        <v>27</v>
      </c>
      <c r="BS175" s="76" t="s">
        <v>27</v>
      </c>
      <c r="BT175" s="76" t="s">
        <v>27</v>
      </c>
      <c r="BU175" s="76" t="s">
        <v>27</v>
      </c>
      <c r="BV175" s="76" t="s">
        <v>27</v>
      </c>
      <c r="BW175" s="76" t="s">
        <v>27</v>
      </c>
      <c r="BX175" s="76" t="s">
        <v>27</v>
      </c>
      <c r="BY175" s="76" t="s">
        <v>27</v>
      </c>
      <c r="BZ175" s="80">
        <f t="shared" si="91"/>
        <v>2</v>
      </c>
      <c r="CA175" s="82">
        <f t="shared" si="92"/>
        <v>0</v>
      </c>
      <c r="CB175" s="77">
        <v>9</v>
      </c>
      <c r="CC175" s="76" t="s">
        <v>27</v>
      </c>
      <c r="CD175" s="76" t="s">
        <v>27</v>
      </c>
      <c r="CE175" s="76" t="s">
        <v>27</v>
      </c>
      <c r="CF175" s="76" t="s">
        <v>27</v>
      </c>
      <c r="CG175" s="76" t="s">
        <v>27</v>
      </c>
      <c r="CH175" s="76" t="s">
        <v>27</v>
      </c>
      <c r="CI175" s="76" t="s">
        <v>27</v>
      </c>
      <c r="CJ175" s="76" t="s">
        <v>27</v>
      </c>
      <c r="CK175" s="76" t="s">
        <v>27</v>
      </c>
      <c r="CL175" s="83">
        <f t="shared" si="93"/>
        <v>9</v>
      </c>
      <c r="CM175" s="82">
        <f t="shared" si="94"/>
        <v>0</v>
      </c>
      <c r="CN175" s="84"/>
      <c r="CO175" s="60"/>
      <c r="CP175" s="60"/>
      <c r="CQ175" s="60"/>
      <c r="CR175" s="60"/>
      <c r="CS175" s="60"/>
      <c r="CT175" s="60"/>
      <c r="CU175" s="60"/>
      <c r="CV175" s="85"/>
      <c r="CW175" s="86"/>
      <c r="CX175" s="87">
        <f t="shared" si="95"/>
        <v>0</v>
      </c>
      <c r="CY175" s="88">
        <f t="shared" si="96"/>
        <v>0</v>
      </c>
      <c r="CZ175" s="89" t="e">
        <f>SUMIF(Склад!#REF!,E175,Склад!#REF!)</f>
        <v>#REF!</v>
      </c>
    </row>
    <row r="176" spans="1:104" s="79" customFormat="1" ht="86.1" customHeight="1" thickBot="1" x14ac:dyDescent="0.3">
      <c r="A176" s="60">
        <v>173</v>
      </c>
      <c r="B176" s="199" t="e">
        <f>VLOOKUP(C176,Склад!B:D,3,0)</f>
        <v>#N/A</v>
      </c>
      <c r="C176" s="37" t="s">
        <v>108</v>
      </c>
      <c r="D176" s="151" t="str">
        <f t="shared" si="97"/>
        <v>775110327</v>
      </c>
      <c r="E176" s="36">
        <v>7751103</v>
      </c>
      <c r="F176" s="36">
        <v>27</v>
      </c>
      <c r="G176" s="154" t="s">
        <v>212</v>
      </c>
      <c r="H176" s="196" t="str">
        <f>IFERROR(VLOOKUP(VALUE(E176),Склад!#REF!,6,0),"-")</f>
        <v>-</v>
      </c>
      <c r="I176" s="61"/>
      <c r="J176" s="62" t="s">
        <v>33</v>
      </c>
      <c r="K176" s="62" t="s">
        <v>33</v>
      </c>
      <c r="L176" s="63" t="s">
        <v>57</v>
      </c>
      <c r="M176" s="64" t="s">
        <v>57</v>
      </c>
      <c r="N176" s="38" t="s">
        <v>356</v>
      </c>
      <c r="O176" s="38" t="s">
        <v>415</v>
      </c>
      <c r="P176" s="65">
        <v>15</v>
      </c>
      <c r="Q176" s="69">
        <v>39</v>
      </c>
      <c r="R176" s="66"/>
      <c r="S176" s="67"/>
      <c r="T176" s="68"/>
      <c r="U176" s="70"/>
      <c r="V176" s="71"/>
      <c r="W176" s="72"/>
      <c r="X176" s="73"/>
      <c r="Y176" s="71"/>
      <c r="Z176" s="72"/>
      <c r="AA176" s="74"/>
      <c r="AB176" s="75"/>
      <c r="AC176" s="71"/>
      <c r="AD176" s="72"/>
      <c r="AE176" s="76" t="str">
        <f t="shared" si="71"/>
        <v/>
      </c>
      <c r="AF176" s="76" t="str">
        <f t="shared" si="72"/>
        <v>-</v>
      </c>
      <c r="AG176" s="76" t="str">
        <f t="shared" si="73"/>
        <v>-</v>
      </c>
      <c r="AH176" s="76" t="str">
        <f t="shared" si="74"/>
        <v>-</v>
      </c>
      <c r="AI176" s="76" t="str">
        <f t="shared" si="75"/>
        <v>-</v>
      </c>
      <c r="AJ176" s="76" t="str">
        <f t="shared" si="76"/>
        <v>-</v>
      </c>
      <c r="AK176" s="76" t="str">
        <f t="shared" si="77"/>
        <v>-</v>
      </c>
      <c r="AL176" s="76" t="str">
        <f t="shared" si="78"/>
        <v>-</v>
      </c>
      <c r="AM176" s="76" t="str">
        <f t="shared" si="79"/>
        <v>-</v>
      </c>
      <c r="AN176" s="76" t="str">
        <f t="shared" si="80"/>
        <v>-</v>
      </c>
      <c r="AO176" s="77">
        <f t="shared" si="81"/>
        <v>0</v>
      </c>
      <c r="AP176" s="78" t="str">
        <f t="shared" si="82"/>
        <v/>
      </c>
      <c r="AR176" s="77" t="s">
        <v>27</v>
      </c>
      <c r="AS176" s="76" t="e">
        <f>CO176+AF176-BE176-BQ176-CC176</f>
        <v>#VALUE!</v>
      </c>
      <c r="AT176" s="76"/>
      <c r="AU176" s="76" t="e">
        <f>CQ176+AH176-BG176-BS176-CE176</f>
        <v>#VALUE!</v>
      </c>
      <c r="AV176" s="76"/>
      <c r="AW176" s="76" t="e">
        <f>CS176+AJ176-BI176-BU176-CG176</f>
        <v>#VALUE!</v>
      </c>
      <c r="AX176" s="76"/>
      <c r="AY176" s="76" t="e">
        <f>CU176+AL176-BK176-BW176-CI176</f>
        <v>#VALUE!</v>
      </c>
      <c r="AZ176" s="76"/>
      <c r="BA176" s="76" t="e">
        <f>CW176+AN176-BM176-BY176-CK176</f>
        <v>#VALUE!</v>
      </c>
      <c r="BB176" s="77" t="e">
        <f t="shared" si="87"/>
        <v>#VALUE!</v>
      </c>
      <c r="BC176" s="78" t="e">
        <f t="shared" si="88"/>
        <v>#VALUE!</v>
      </c>
      <c r="BD176" s="77" t="s">
        <v>27</v>
      </c>
      <c r="BE176" s="76">
        <v>0</v>
      </c>
      <c r="BF176" s="76"/>
      <c r="BG176" s="76">
        <v>0</v>
      </c>
      <c r="BH176" s="76"/>
      <c r="BI176" s="76">
        <v>0</v>
      </c>
      <c r="BJ176" s="76"/>
      <c r="BK176" s="76">
        <v>0</v>
      </c>
      <c r="BL176" s="76"/>
      <c r="BM176" s="76">
        <v>0</v>
      </c>
      <c r="BN176" s="80">
        <f t="shared" si="89"/>
        <v>0</v>
      </c>
      <c r="BO176" s="81">
        <f t="shared" si="90"/>
        <v>0</v>
      </c>
      <c r="BP176" s="77" t="s">
        <v>27</v>
      </c>
      <c r="BQ176" s="76">
        <v>0</v>
      </c>
      <c r="BR176" s="76"/>
      <c r="BS176" s="76">
        <v>0</v>
      </c>
      <c r="BT176" s="76"/>
      <c r="BU176" s="76">
        <v>0</v>
      </c>
      <c r="BV176" s="76"/>
      <c r="BW176" s="76">
        <v>0</v>
      </c>
      <c r="BX176" s="76"/>
      <c r="BY176" s="76">
        <v>0</v>
      </c>
      <c r="BZ176" s="80">
        <f t="shared" si="91"/>
        <v>0</v>
      </c>
      <c r="CA176" s="82">
        <f t="shared" si="92"/>
        <v>0</v>
      </c>
      <c r="CB176" s="77" t="s">
        <v>27</v>
      </c>
      <c r="CC176" s="76">
        <v>0</v>
      </c>
      <c r="CD176" s="76"/>
      <c r="CE176" s="76">
        <v>0</v>
      </c>
      <c r="CF176" s="76"/>
      <c r="CG176" s="76">
        <v>0</v>
      </c>
      <c r="CH176" s="76"/>
      <c r="CI176" s="76">
        <v>0</v>
      </c>
      <c r="CJ176" s="76"/>
      <c r="CK176" s="76">
        <v>0</v>
      </c>
      <c r="CL176" s="83">
        <f t="shared" si="93"/>
        <v>0</v>
      </c>
      <c r="CM176" s="82">
        <f t="shared" si="94"/>
        <v>0</v>
      </c>
      <c r="CN176" s="84"/>
      <c r="CO176" s="60"/>
      <c r="CP176" s="60"/>
      <c r="CQ176" s="60"/>
      <c r="CR176" s="60"/>
      <c r="CS176" s="60"/>
      <c r="CT176" s="60"/>
      <c r="CU176" s="60"/>
      <c r="CV176" s="85"/>
      <c r="CW176" s="86"/>
      <c r="CX176" s="87">
        <f t="shared" si="95"/>
        <v>0</v>
      </c>
      <c r="CY176" s="88">
        <f t="shared" si="96"/>
        <v>0</v>
      </c>
      <c r="CZ176" s="89" t="e">
        <f>SUMIF(Склад!#REF!,E176,Склад!#REF!)</f>
        <v>#REF!</v>
      </c>
    </row>
    <row r="177" spans="1:104" s="79" customFormat="1" ht="93.95" customHeight="1" thickBot="1" x14ac:dyDescent="0.3">
      <c r="A177" s="60">
        <v>174</v>
      </c>
      <c r="B177" s="199" t="e">
        <f>VLOOKUP(C177,Склад!B:D,3,0)</f>
        <v>#N/A</v>
      </c>
      <c r="C177" s="37" t="s">
        <v>108</v>
      </c>
      <c r="D177" s="151" t="str">
        <f t="shared" si="97"/>
        <v>775110387</v>
      </c>
      <c r="E177" s="36">
        <v>7751103</v>
      </c>
      <c r="F177" s="36">
        <v>87</v>
      </c>
      <c r="G177" s="154" t="s">
        <v>212</v>
      </c>
      <c r="H177" s="196" t="str">
        <f>IFERROR(VLOOKUP(VALUE(E177),Склад!#REF!,6,0),"-")</f>
        <v>-</v>
      </c>
      <c r="I177" s="61"/>
      <c r="J177" s="62" t="s">
        <v>33</v>
      </c>
      <c r="K177" s="62" t="s">
        <v>33</v>
      </c>
      <c r="L177" s="63" t="s">
        <v>57</v>
      </c>
      <c r="M177" s="64" t="s">
        <v>57</v>
      </c>
      <c r="N177" s="38" t="s">
        <v>356</v>
      </c>
      <c r="O177" s="38" t="s">
        <v>415</v>
      </c>
      <c r="P177" s="65">
        <v>15</v>
      </c>
      <c r="Q177" s="69">
        <v>39</v>
      </c>
      <c r="R177" s="66"/>
      <c r="S177" s="67"/>
      <c r="T177" s="68"/>
      <c r="U177" s="70"/>
      <c r="V177" s="71"/>
      <c r="W177" s="72"/>
      <c r="X177" s="73"/>
      <c r="Y177" s="71"/>
      <c r="Z177" s="72"/>
      <c r="AA177" s="74"/>
      <c r="AB177" s="75"/>
      <c r="AC177" s="71"/>
      <c r="AD177" s="72"/>
      <c r="AE177" s="76" t="str">
        <f t="shared" si="71"/>
        <v/>
      </c>
      <c r="AF177" s="76" t="str">
        <f t="shared" si="72"/>
        <v>-</v>
      </c>
      <c r="AG177" s="76" t="str">
        <f t="shared" si="73"/>
        <v>-</v>
      </c>
      <c r="AH177" s="76" t="str">
        <f t="shared" si="74"/>
        <v>-</v>
      </c>
      <c r="AI177" s="76" t="str">
        <f t="shared" si="75"/>
        <v>-</v>
      </c>
      <c r="AJ177" s="76" t="str">
        <f t="shared" si="76"/>
        <v>-</v>
      </c>
      <c r="AK177" s="76" t="str">
        <f t="shared" si="77"/>
        <v>-</v>
      </c>
      <c r="AL177" s="76" t="str">
        <f t="shared" si="78"/>
        <v>-</v>
      </c>
      <c r="AM177" s="76" t="str">
        <f t="shared" si="79"/>
        <v>-</v>
      </c>
      <c r="AN177" s="76" t="str">
        <f t="shared" si="80"/>
        <v>-</v>
      </c>
      <c r="AO177" s="77">
        <f t="shared" si="81"/>
        <v>0</v>
      </c>
      <c r="AP177" s="78" t="str">
        <f t="shared" si="82"/>
        <v/>
      </c>
      <c r="AR177" s="77" t="s">
        <v>27</v>
      </c>
      <c r="AS177" s="76" t="e">
        <f>CO177+AF177-BE177-BQ177-CC177</f>
        <v>#VALUE!</v>
      </c>
      <c r="AT177" s="76"/>
      <c r="AU177" s="76" t="e">
        <f>CQ177+AH177-BG177-BS177-CE177</f>
        <v>#VALUE!</v>
      </c>
      <c r="AV177" s="76"/>
      <c r="AW177" s="76" t="e">
        <f>CS177+AJ177-BI177-BU177-CG177</f>
        <v>#VALUE!</v>
      </c>
      <c r="AX177" s="76"/>
      <c r="AY177" s="76" t="e">
        <f>CU177+AL177-BK177-BW177-CI177</f>
        <v>#VALUE!</v>
      </c>
      <c r="AZ177" s="76"/>
      <c r="BA177" s="76" t="e">
        <f>CW177+AN177-BM177-BY177-CK177</f>
        <v>#VALUE!</v>
      </c>
      <c r="BB177" s="77" t="e">
        <f t="shared" si="87"/>
        <v>#VALUE!</v>
      </c>
      <c r="BC177" s="78" t="e">
        <f t="shared" si="88"/>
        <v>#VALUE!</v>
      </c>
      <c r="BD177" s="77" t="s">
        <v>27</v>
      </c>
      <c r="BE177" s="76">
        <v>0</v>
      </c>
      <c r="BF177" s="76"/>
      <c r="BG177" s="76">
        <v>0</v>
      </c>
      <c r="BH177" s="76"/>
      <c r="BI177" s="76">
        <v>0</v>
      </c>
      <c r="BJ177" s="76"/>
      <c r="BK177" s="76">
        <v>0</v>
      </c>
      <c r="BL177" s="76"/>
      <c r="BM177" s="76">
        <v>0</v>
      </c>
      <c r="BN177" s="80">
        <f t="shared" si="89"/>
        <v>0</v>
      </c>
      <c r="BO177" s="81">
        <f t="shared" si="90"/>
        <v>0</v>
      </c>
      <c r="BP177" s="77" t="s">
        <v>27</v>
      </c>
      <c r="BQ177" s="76">
        <v>0</v>
      </c>
      <c r="BR177" s="76"/>
      <c r="BS177" s="76">
        <v>0</v>
      </c>
      <c r="BT177" s="76"/>
      <c r="BU177" s="76">
        <v>0</v>
      </c>
      <c r="BV177" s="76"/>
      <c r="BW177" s="76">
        <v>0</v>
      </c>
      <c r="BX177" s="76"/>
      <c r="BY177" s="76">
        <v>0</v>
      </c>
      <c r="BZ177" s="80">
        <f t="shared" si="91"/>
        <v>0</v>
      </c>
      <c r="CA177" s="82">
        <f t="shared" si="92"/>
        <v>0</v>
      </c>
      <c r="CB177" s="77" t="s">
        <v>27</v>
      </c>
      <c r="CC177" s="76">
        <v>0</v>
      </c>
      <c r="CD177" s="76"/>
      <c r="CE177" s="76">
        <v>0</v>
      </c>
      <c r="CF177" s="76"/>
      <c r="CG177" s="76">
        <v>0</v>
      </c>
      <c r="CH177" s="76"/>
      <c r="CI177" s="76">
        <v>0</v>
      </c>
      <c r="CJ177" s="76"/>
      <c r="CK177" s="76">
        <v>0</v>
      </c>
      <c r="CL177" s="83">
        <f t="shared" si="93"/>
        <v>0</v>
      </c>
      <c r="CM177" s="82">
        <f t="shared" si="94"/>
        <v>0</v>
      </c>
      <c r="CN177" s="84"/>
      <c r="CO177" s="60"/>
      <c r="CP177" s="60"/>
      <c r="CQ177" s="60"/>
      <c r="CR177" s="60"/>
      <c r="CS177" s="60"/>
      <c r="CT177" s="60"/>
      <c r="CU177" s="60"/>
      <c r="CV177" s="85"/>
      <c r="CW177" s="86"/>
      <c r="CX177" s="87">
        <f t="shared" si="95"/>
        <v>0</v>
      </c>
      <c r="CY177" s="88">
        <f t="shared" si="96"/>
        <v>0</v>
      </c>
      <c r="CZ177" s="89" t="e">
        <f>SUMIF(Склад!#REF!,E177,Склад!#REF!)</f>
        <v>#REF!</v>
      </c>
    </row>
    <row r="178" spans="1:104" s="79" customFormat="1" ht="93.95" customHeight="1" thickBot="1" x14ac:dyDescent="0.3">
      <c r="A178" s="60">
        <v>175</v>
      </c>
      <c r="B178" s="199" t="e">
        <f>VLOOKUP(C178,Склад!B:D,3,0)</f>
        <v>#N/A</v>
      </c>
      <c r="C178" s="37" t="s">
        <v>181</v>
      </c>
      <c r="D178" s="151" t="str">
        <f t="shared" si="97"/>
        <v>775110728</v>
      </c>
      <c r="E178" s="37">
        <v>7751107</v>
      </c>
      <c r="F178" s="36">
        <v>28</v>
      </c>
      <c r="G178" s="151" t="s">
        <v>212</v>
      </c>
      <c r="H178" s="196" t="str">
        <f>IFERROR(VLOOKUP(VALUE(E178),Склад!#REF!,6,0),"-")</f>
        <v>-</v>
      </c>
      <c r="I178" s="61"/>
      <c r="J178" s="62" t="s">
        <v>33</v>
      </c>
      <c r="K178" s="62" t="s">
        <v>33</v>
      </c>
      <c r="L178" s="63" t="s">
        <v>57</v>
      </c>
      <c r="M178" s="64" t="s">
        <v>57</v>
      </c>
      <c r="N178" s="38" t="s">
        <v>356</v>
      </c>
      <c r="O178" s="38" t="s">
        <v>415</v>
      </c>
      <c r="P178" s="65">
        <v>15</v>
      </c>
      <c r="Q178" s="69">
        <v>39</v>
      </c>
      <c r="R178" s="66"/>
      <c r="S178" s="67"/>
      <c r="T178" s="68"/>
      <c r="U178" s="70"/>
      <c r="V178" s="71"/>
      <c r="W178" s="72"/>
      <c r="X178" s="73"/>
      <c r="Y178" s="71"/>
      <c r="Z178" s="72"/>
      <c r="AA178" s="74"/>
      <c r="AB178" s="75"/>
      <c r="AC178" s="71"/>
      <c r="AD178" s="72"/>
      <c r="AE178" s="76" t="str">
        <f t="shared" si="71"/>
        <v/>
      </c>
      <c r="AF178" s="76" t="str">
        <f t="shared" si="72"/>
        <v>-</v>
      </c>
      <c r="AG178" s="76" t="str">
        <f t="shared" si="73"/>
        <v>-</v>
      </c>
      <c r="AH178" s="76" t="str">
        <f t="shared" si="74"/>
        <v>-</v>
      </c>
      <c r="AI178" s="76" t="str">
        <f t="shared" si="75"/>
        <v>-</v>
      </c>
      <c r="AJ178" s="76" t="str">
        <f t="shared" si="76"/>
        <v>-</v>
      </c>
      <c r="AK178" s="76" t="str">
        <f t="shared" si="77"/>
        <v>-</v>
      </c>
      <c r="AL178" s="76" t="str">
        <f t="shared" si="78"/>
        <v>-</v>
      </c>
      <c r="AM178" s="76" t="str">
        <f t="shared" si="79"/>
        <v>-</v>
      </c>
      <c r="AN178" s="76" t="str">
        <f t="shared" si="80"/>
        <v>-</v>
      </c>
      <c r="AO178" s="77">
        <f t="shared" si="81"/>
        <v>0</v>
      </c>
      <c r="AP178" s="78" t="str">
        <f t="shared" si="82"/>
        <v/>
      </c>
      <c r="AR178" s="77" t="s">
        <v>27</v>
      </c>
      <c r="AS178" s="76" t="e">
        <f>CO178+AF178-BE178-BQ178-CC178</f>
        <v>#VALUE!</v>
      </c>
      <c r="AT178" s="76"/>
      <c r="AU178" s="76" t="e">
        <f>CQ178+AH178-BG178-BS178-CE178</f>
        <v>#VALUE!</v>
      </c>
      <c r="AV178" s="76"/>
      <c r="AW178" s="76" t="e">
        <f>CS178+AJ178-BI178-BU178-CG178</f>
        <v>#VALUE!</v>
      </c>
      <c r="AX178" s="76"/>
      <c r="AY178" s="76" t="e">
        <f>CU178+AL178-BK178-BW178-CI178</f>
        <v>#VALUE!</v>
      </c>
      <c r="AZ178" s="76"/>
      <c r="BA178" s="76" t="e">
        <f>CW178+AN178-BM178-BY178-CK178</f>
        <v>#VALUE!</v>
      </c>
      <c r="BB178" s="77" t="e">
        <f t="shared" si="87"/>
        <v>#VALUE!</v>
      </c>
      <c r="BC178" s="78" t="e">
        <f t="shared" si="88"/>
        <v>#VALUE!</v>
      </c>
      <c r="BD178" s="77" t="s">
        <v>27</v>
      </c>
      <c r="BE178" s="76">
        <v>0</v>
      </c>
      <c r="BF178" s="76"/>
      <c r="BG178" s="76">
        <v>1</v>
      </c>
      <c r="BH178" s="76"/>
      <c r="BI178" s="76">
        <v>1</v>
      </c>
      <c r="BJ178" s="76"/>
      <c r="BK178" s="76">
        <v>1</v>
      </c>
      <c r="BL178" s="76"/>
      <c r="BM178" s="76">
        <v>0</v>
      </c>
      <c r="BN178" s="80">
        <f t="shared" si="89"/>
        <v>3</v>
      </c>
      <c r="BO178" s="81">
        <f t="shared" si="90"/>
        <v>0</v>
      </c>
      <c r="BP178" s="77" t="s">
        <v>27</v>
      </c>
      <c r="BQ178" s="76">
        <v>0</v>
      </c>
      <c r="BR178" s="76"/>
      <c r="BS178" s="76">
        <v>1</v>
      </c>
      <c r="BT178" s="76"/>
      <c r="BU178" s="76">
        <v>1</v>
      </c>
      <c r="BV178" s="76"/>
      <c r="BW178" s="76">
        <v>1</v>
      </c>
      <c r="BX178" s="76"/>
      <c r="BY178" s="76">
        <v>0</v>
      </c>
      <c r="BZ178" s="80">
        <f t="shared" si="91"/>
        <v>3</v>
      </c>
      <c r="CA178" s="82">
        <f t="shared" si="92"/>
        <v>0</v>
      </c>
      <c r="CB178" s="77" t="s">
        <v>27</v>
      </c>
      <c r="CC178" s="76">
        <v>0</v>
      </c>
      <c r="CD178" s="76"/>
      <c r="CE178" s="76">
        <v>6</v>
      </c>
      <c r="CF178" s="76"/>
      <c r="CG178" s="76">
        <v>8</v>
      </c>
      <c r="CH178" s="76"/>
      <c r="CI178" s="76">
        <v>6</v>
      </c>
      <c r="CJ178" s="76"/>
      <c r="CK178" s="76">
        <v>0</v>
      </c>
      <c r="CL178" s="83">
        <f t="shared" si="93"/>
        <v>20</v>
      </c>
      <c r="CM178" s="82">
        <f t="shared" si="94"/>
        <v>0</v>
      </c>
      <c r="CN178" s="84"/>
      <c r="CO178" s="60"/>
      <c r="CP178" s="60"/>
      <c r="CQ178" s="60"/>
      <c r="CR178" s="60"/>
      <c r="CS178" s="60"/>
      <c r="CT178" s="60"/>
      <c r="CU178" s="60"/>
      <c r="CV178" s="85"/>
      <c r="CW178" s="86"/>
      <c r="CX178" s="87">
        <f t="shared" si="95"/>
        <v>0</v>
      </c>
      <c r="CY178" s="88">
        <f t="shared" si="96"/>
        <v>0</v>
      </c>
      <c r="CZ178" s="89" t="e">
        <f>SUMIF(Склад!#REF!,E178,Склад!#REF!)</f>
        <v>#REF!</v>
      </c>
    </row>
    <row r="179" spans="1:104" s="79" customFormat="1" ht="87.75" customHeight="1" thickBot="1" x14ac:dyDescent="0.3">
      <c r="A179" s="60">
        <v>176</v>
      </c>
      <c r="B179" s="199" t="e">
        <f>VLOOKUP(C179,Склад!B:D,3,0)</f>
        <v>#N/A</v>
      </c>
      <c r="C179" s="37" t="s">
        <v>178</v>
      </c>
      <c r="D179" s="151" t="str">
        <f t="shared" si="97"/>
        <v>775115225</v>
      </c>
      <c r="E179" s="36">
        <v>7751152</v>
      </c>
      <c r="F179" s="36">
        <v>25</v>
      </c>
      <c r="G179" s="154" t="s">
        <v>211</v>
      </c>
      <c r="H179" s="196" t="str">
        <f>IFERROR(VLOOKUP(VALUE(E179),Склад!#REF!,6,0),"-")</f>
        <v>-</v>
      </c>
      <c r="I179" s="61"/>
      <c r="J179" s="62" t="s">
        <v>33</v>
      </c>
      <c r="K179" s="62" t="s">
        <v>33</v>
      </c>
      <c r="L179" s="63" t="s">
        <v>57</v>
      </c>
      <c r="M179" s="64" t="s">
        <v>57</v>
      </c>
      <c r="N179" s="38" t="s">
        <v>356</v>
      </c>
      <c r="O179" s="38" t="s">
        <v>415</v>
      </c>
      <c r="P179" s="65">
        <v>15</v>
      </c>
      <c r="Q179" s="69">
        <v>39</v>
      </c>
      <c r="R179" s="66"/>
      <c r="S179" s="67"/>
      <c r="T179" s="68"/>
      <c r="U179" s="70"/>
      <c r="V179" s="71"/>
      <c r="W179" s="72"/>
      <c r="X179" s="73"/>
      <c r="Y179" s="71"/>
      <c r="Z179" s="72"/>
      <c r="AA179" s="74"/>
      <c r="AB179" s="75"/>
      <c r="AC179" s="71"/>
      <c r="AD179" s="72"/>
      <c r="AE179" s="76" t="str">
        <f t="shared" si="71"/>
        <v/>
      </c>
      <c r="AF179" s="76" t="str">
        <f t="shared" si="72"/>
        <v>-</v>
      </c>
      <c r="AG179" s="76" t="str">
        <f t="shared" si="73"/>
        <v>-</v>
      </c>
      <c r="AH179" s="76" t="str">
        <f t="shared" si="74"/>
        <v>-</v>
      </c>
      <c r="AI179" s="76" t="str">
        <f t="shared" si="75"/>
        <v>-</v>
      </c>
      <c r="AJ179" s="76" t="str">
        <f t="shared" si="76"/>
        <v>-</v>
      </c>
      <c r="AK179" s="76" t="str">
        <f t="shared" si="77"/>
        <v>-</v>
      </c>
      <c r="AL179" s="76" t="str">
        <f t="shared" si="78"/>
        <v>-</v>
      </c>
      <c r="AM179" s="76" t="str">
        <f t="shared" si="79"/>
        <v>-</v>
      </c>
      <c r="AN179" s="76" t="str">
        <f t="shared" si="80"/>
        <v>-</v>
      </c>
      <c r="AO179" s="77">
        <f t="shared" si="81"/>
        <v>0</v>
      </c>
      <c r="AP179" s="78" t="str">
        <f t="shared" si="82"/>
        <v/>
      </c>
      <c r="AR179" s="77" t="e">
        <f t="shared" ref="AR179:AR217" si="103">CN179+AE179-BD179-BP179-CB179</f>
        <v>#VALUE!</v>
      </c>
      <c r="AS179" s="76" t="s">
        <v>27</v>
      </c>
      <c r="AT179" s="76" t="s">
        <v>27</v>
      </c>
      <c r="AU179" s="76" t="s">
        <v>27</v>
      </c>
      <c r="AV179" s="76" t="s">
        <v>27</v>
      </c>
      <c r="AW179" s="76" t="s">
        <v>27</v>
      </c>
      <c r="AX179" s="76" t="s">
        <v>27</v>
      </c>
      <c r="AY179" s="76" t="s">
        <v>27</v>
      </c>
      <c r="AZ179" s="76" t="s">
        <v>27</v>
      </c>
      <c r="BA179" s="76" t="s">
        <v>27</v>
      </c>
      <c r="BB179" s="77" t="e">
        <f t="shared" si="87"/>
        <v>#VALUE!</v>
      </c>
      <c r="BC179" s="78" t="e">
        <f t="shared" si="88"/>
        <v>#VALUE!</v>
      </c>
      <c r="BD179" s="77">
        <v>2</v>
      </c>
      <c r="BE179" s="76" t="s">
        <v>27</v>
      </c>
      <c r="BF179" s="76" t="s">
        <v>27</v>
      </c>
      <c r="BG179" s="76" t="s">
        <v>27</v>
      </c>
      <c r="BH179" s="76" t="s">
        <v>27</v>
      </c>
      <c r="BI179" s="76" t="s">
        <v>27</v>
      </c>
      <c r="BJ179" s="76" t="s">
        <v>27</v>
      </c>
      <c r="BK179" s="76" t="s">
        <v>27</v>
      </c>
      <c r="BL179" s="76" t="s">
        <v>27</v>
      </c>
      <c r="BM179" s="76" t="s">
        <v>27</v>
      </c>
      <c r="BN179" s="80">
        <f t="shared" si="89"/>
        <v>2</v>
      </c>
      <c r="BO179" s="81">
        <f t="shared" si="90"/>
        <v>0</v>
      </c>
      <c r="BP179" s="77">
        <v>2</v>
      </c>
      <c r="BQ179" s="76" t="s">
        <v>27</v>
      </c>
      <c r="BR179" s="76" t="s">
        <v>27</v>
      </c>
      <c r="BS179" s="76" t="s">
        <v>27</v>
      </c>
      <c r="BT179" s="76" t="s">
        <v>27</v>
      </c>
      <c r="BU179" s="76" t="s">
        <v>27</v>
      </c>
      <c r="BV179" s="76" t="s">
        <v>27</v>
      </c>
      <c r="BW179" s="76" t="s">
        <v>27</v>
      </c>
      <c r="BX179" s="76" t="s">
        <v>27</v>
      </c>
      <c r="BY179" s="76" t="s">
        <v>27</v>
      </c>
      <c r="BZ179" s="80">
        <f t="shared" si="91"/>
        <v>2</v>
      </c>
      <c r="CA179" s="82">
        <f t="shared" si="92"/>
        <v>0</v>
      </c>
      <c r="CB179" s="77">
        <v>9</v>
      </c>
      <c r="CC179" s="76" t="s">
        <v>27</v>
      </c>
      <c r="CD179" s="76" t="s">
        <v>27</v>
      </c>
      <c r="CE179" s="76" t="s">
        <v>27</v>
      </c>
      <c r="CF179" s="76" t="s">
        <v>27</v>
      </c>
      <c r="CG179" s="76" t="s">
        <v>27</v>
      </c>
      <c r="CH179" s="76" t="s">
        <v>27</v>
      </c>
      <c r="CI179" s="76" t="s">
        <v>27</v>
      </c>
      <c r="CJ179" s="76" t="s">
        <v>27</v>
      </c>
      <c r="CK179" s="76" t="s">
        <v>27</v>
      </c>
      <c r="CL179" s="83">
        <f t="shared" si="93"/>
        <v>9</v>
      </c>
      <c r="CM179" s="82">
        <f t="shared" si="94"/>
        <v>0</v>
      </c>
      <c r="CN179" s="84"/>
      <c r="CO179" s="60"/>
      <c r="CP179" s="60"/>
      <c r="CQ179" s="60"/>
      <c r="CR179" s="60"/>
      <c r="CS179" s="60"/>
      <c r="CT179" s="60"/>
      <c r="CU179" s="60"/>
      <c r="CV179" s="85"/>
      <c r="CW179" s="86"/>
      <c r="CX179" s="87">
        <f t="shared" si="95"/>
        <v>0</v>
      </c>
      <c r="CY179" s="88">
        <f t="shared" si="96"/>
        <v>0</v>
      </c>
      <c r="CZ179" s="89" t="e">
        <f>SUMIF(Склад!#REF!,E179,Склад!#REF!)</f>
        <v>#REF!</v>
      </c>
    </row>
    <row r="180" spans="1:104" s="79" customFormat="1" ht="93" customHeight="1" thickBot="1" x14ac:dyDescent="0.3">
      <c r="A180" s="60">
        <v>177</v>
      </c>
      <c r="B180" s="199" t="e">
        <f>VLOOKUP(C180,Склад!B:D,3,0)</f>
        <v>#N/A</v>
      </c>
      <c r="C180" s="37" t="s">
        <v>179</v>
      </c>
      <c r="D180" s="151" t="str">
        <f t="shared" si="97"/>
        <v>775115557</v>
      </c>
      <c r="E180" s="36">
        <v>7751155</v>
      </c>
      <c r="F180" s="36">
        <v>57</v>
      </c>
      <c r="G180" s="154" t="s">
        <v>212</v>
      </c>
      <c r="H180" s="196" t="str">
        <f>IFERROR(VLOOKUP(VALUE(E180),Склад!#REF!,6,0),"-")</f>
        <v>-</v>
      </c>
      <c r="I180" s="61"/>
      <c r="J180" s="62" t="s">
        <v>33</v>
      </c>
      <c r="K180" s="62" t="s">
        <v>33</v>
      </c>
      <c r="L180" s="63" t="s">
        <v>57</v>
      </c>
      <c r="M180" s="64" t="s">
        <v>57</v>
      </c>
      <c r="N180" s="38" t="s">
        <v>356</v>
      </c>
      <c r="O180" s="38" t="s">
        <v>415</v>
      </c>
      <c r="P180" s="65">
        <v>15</v>
      </c>
      <c r="Q180" s="69">
        <v>39</v>
      </c>
      <c r="R180" s="66"/>
      <c r="S180" s="67"/>
      <c r="T180" s="68"/>
      <c r="U180" s="70"/>
      <c r="V180" s="71"/>
      <c r="W180" s="72"/>
      <c r="X180" s="73"/>
      <c r="Y180" s="71"/>
      <c r="Z180" s="72"/>
      <c r="AA180" s="74"/>
      <c r="AB180" s="75"/>
      <c r="AC180" s="71"/>
      <c r="AD180" s="72"/>
      <c r="AE180" s="76" t="str">
        <f t="shared" si="71"/>
        <v/>
      </c>
      <c r="AF180" s="76" t="str">
        <f t="shared" si="72"/>
        <v>-</v>
      </c>
      <c r="AG180" s="76" t="str">
        <f t="shared" si="73"/>
        <v>-</v>
      </c>
      <c r="AH180" s="76" t="str">
        <f t="shared" si="74"/>
        <v>-</v>
      </c>
      <c r="AI180" s="76" t="str">
        <f t="shared" si="75"/>
        <v>-</v>
      </c>
      <c r="AJ180" s="76" t="str">
        <f t="shared" si="76"/>
        <v>-</v>
      </c>
      <c r="AK180" s="76" t="str">
        <f t="shared" si="77"/>
        <v>-</v>
      </c>
      <c r="AL180" s="76" t="str">
        <f t="shared" si="78"/>
        <v>-</v>
      </c>
      <c r="AM180" s="76" t="str">
        <f t="shared" si="79"/>
        <v>-</v>
      </c>
      <c r="AN180" s="76" t="str">
        <f t="shared" si="80"/>
        <v>-</v>
      </c>
      <c r="AO180" s="77">
        <f t="shared" si="81"/>
        <v>0</v>
      </c>
      <c r="AP180" s="78" t="str">
        <f t="shared" si="82"/>
        <v/>
      </c>
      <c r="AR180" s="77" t="e">
        <f t="shared" si="103"/>
        <v>#VALUE!</v>
      </c>
      <c r="AS180" s="76" t="s">
        <v>27</v>
      </c>
      <c r="AT180" s="76" t="s">
        <v>27</v>
      </c>
      <c r="AU180" s="76" t="s">
        <v>27</v>
      </c>
      <c r="AV180" s="76" t="s">
        <v>27</v>
      </c>
      <c r="AW180" s="76" t="s">
        <v>27</v>
      </c>
      <c r="AX180" s="76" t="s">
        <v>27</v>
      </c>
      <c r="AY180" s="76" t="s">
        <v>27</v>
      </c>
      <c r="AZ180" s="76" t="s">
        <v>27</v>
      </c>
      <c r="BA180" s="76" t="s">
        <v>27</v>
      </c>
      <c r="BB180" s="77" t="e">
        <f t="shared" si="87"/>
        <v>#VALUE!</v>
      </c>
      <c r="BC180" s="78" t="e">
        <f t="shared" si="88"/>
        <v>#VALUE!</v>
      </c>
      <c r="BD180" s="77">
        <v>2</v>
      </c>
      <c r="BE180" s="76" t="s">
        <v>27</v>
      </c>
      <c r="BF180" s="76" t="s">
        <v>27</v>
      </c>
      <c r="BG180" s="76" t="s">
        <v>27</v>
      </c>
      <c r="BH180" s="76" t="s">
        <v>27</v>
      </c>
      <c r="BI180" s="76" t="s">
        <v>27</v>
      </c>
      <c r="BJ180" s="76" t="s">
        <v>27</v>
      </c>
      <c r="BK180" s="76" t="s">
        <v>27</v>
      </c>
      <c r="BL180" s="76" t="s">
        <v>27</v>
      </c>
      <c r="BM180" s="76" t="s">
        <v>27</v>
      </c>
      <c r="BN180" s="80">
        <f t="shared" si="89"/>
        <v>2</v>
      </c>
      <c r="BO180" s="81">
        <f t="shared" si="90"/>
        <v>0</v>
      </c>
      <c r="BP180" s="77">
        <v>2</v>
      </c>
      <c r="BQ180" s="76" t="s">
        <v>27</v>
      </c>
      <c r="BR180" s="76" t="s">
        <v>27</v>
      </c>
      <c r="BS180" s="76" t="s">
        <v>27</v>
      </c>
      <c r="BT180" s="76" t="s">
        <v>27</v>
      </c>
      <c r="BU180" s="76" t="s">
        <v>27</v>
      </c>
      <c r="BV180" s="76" t="s">
        <v>27</v>
      </c>
      <c r="BW180" s="76" t="s">
        <v>27</v>
      </c>
      <c r="BX180" s="76" t="s">
        <v>27</v>
      </c>
      <c r="BY180" s="76" t="s">
        <v>27</v>
      </c>
      <c r="BZ180" s="80">
        <f t="shared" si="91"/>
        <v>2</v>
      </c>
      <c r="CA180" s="82">
        <f t="shared" si="92"/>
        <v>0</v>
      </c>
      <c r="CB180" s="77">
        <v>9</v>
      </c>
      <c r="CC180" s="76" t="s">
        <v>27</v>
      </c>
      <c r="CD180" s="76" t="s">
        <v>27</v>
      </c>
      <c r="CE180" s="76" t="s">
        <v>27</v>
      </c>
      <c r="CF180" s="76" t="s">
        <v>27</v>
      </c>
      <c r="CG180" s="76" t="s">
        <v>27</v>
      </c>
      <c r="CH180" s="76" t="s">
        <v>27</v>
      </c>
      <c r="CI180" s="76" t="s">
        <v>27</v>
      </c>
      <c r="CJ180" s="76" t="s">
        <v>27</v>
      </c>
      <c r="CK180" s="76" t="s">
        <v>27</v>
      </c>
      <c r="CL180" s="83">
        <f t="shared" si="93"/>
        <v>9</v>
      </c>
      <c r="CM180" s="82">
        <f t="shared" si="94"/>
        <v>0</v>
      </c>
      <c r="CN180" s="84"/>
      <c r="CO180" s="60"/>
      <c r="CP180" s="60"/>
      <c r="CQ180" s="60"/>
      <c r="CR180" s="60"/>
      <c r="CS180" s="60"/>
      <c r="CT180" s="60"/>
      <c r="CU180" s="60"/>
      <c r="CV180" s="85"/>
      <c r="CW180" s="86"/>
      <c r="CX180" s="87">
        <f t="shared" si="95"/>
        <v>0</v>
      </c>
      <c r="CY180" s="88">
        <f t="shared" si="96"/>
        <v>0</v>
      </c>
      <c r="CZ180" s="89" t="e">
        <f>SUMIF(Склад!#REF!,E180,Склад!#REF!)</f>
        <v>#REF!</v>
      </c>
    </row>
    <row r="181" spans="1:104" s="79" customFormat="1" ht="93.95" customHeight="1" thickBot="1" x14ac:dyDescent="0.3">
      <c r="A181" s="60">
        <v>178</v>
      </c>
      <c r="B181" s="199" t="str">
        <f>VLOOKUP(C181,Склад!B:D,3,0)</f>
        <v>Бейсболки</v>
      </c>
      <c r="C181" s="37" t="s">
        <v>180</v>
      </c>
      <c r="D181" s="151" t="str">
        <f t="shared" si="97"/>
        <v>77511711</v>
      </c>
      <c r="E181" s="36">
        <v>7751171</v>
      </c>
      <c r="F181" s="36">
        <v>1</v>
      </c>
      <c r="G181" s="154" t="s">
        <v>211</v>
      </c>
      <c r="H181" s="196" t="str">
        <f>IFERROR(VLOOKUP(VALUE(E181),Склад!#REF!,6,0),"-")</f>
        <v>-</v>
      </c>
      <c r="I181" s="61"/>
      <c r="J181" s="62" t="s">
        <v>33</v>
      </c>
      <c r="K181" s="62" t="s">
        <v>33</v>
      </c>
      <c r="L181" s="63" t="s">
        <v>57</v>
      </c>
      <c r="M181" s="64" t="s">
        <v>57</v>
      </c>
      <c r="N181" s="38" t="s">
        <v>356</v>
      </c>
      <c r="O181" s="38" t="s">
        <v>415</v>
      </c>
      <c r="P181" s="65">
        <v>15</v>
      </c>
      <c r="Q181" s="69">
        <v>39</v>
      </c>
      <c r="R181" s="66"/>
      <c r="S181" s="67"/>
      <c r="T181" s="68"/>
      <c r="U181" s="70"/>
      <c r="V181" s="71"/>
      <c r="W181" s="72"/>
      <c r="X181" s="73"/>
      <c r="Y181" s="71"/>
      <c r="Z181" s="72"/>
      <c r="AA181" s="74"/>
      <c r="AB181" s="75"/>
      <c r="AC181" s="71"/>
      <c r="AD181" s="72"/>
      <c r="AE181" s="76" t="str">
        <f t="shared" si="71"/>
        <v/>
      </c>
      <c r="AF181" s="76" t="str">
        <f t="shared" si="72"/>
        <v>-</v>
      </c>
      <c r="AG181" s="76" t="str">
        <f t="shared" si="73"/>
        <v>-</v>
      </c>
      <c r="AH181" s="76" t="str">
        <f t="shared" si="74"/>
        <v>-</v>
      </c>
      <c r="AI181" s="76" t="str">
        <f t="shared" si="75"/>
        <v>-</v>
      </c>
      <c r="AJ181" s="76" t="str">
        <f t="shared" si="76"/>
        <v>-</v>
      </c>
      <c r="AK181" s="76" t="str">
        <f t="shared" si="77"/>
        <v>-</v>
      </c>
      <c r="AL181" s="76" t="str">
        <f t="shared" si="78"/>
        <v>-</v>
      </c>
      <c r="AM181" s="76" t="str">
        <f t="shared" si="79"/>
        <v>-</v>
      </c>
      <c r="AN181" s="76" t="str">
        <f t="shared" si="80"/>
        <v>-</v>
      </c>
      <c r="AO181" s="77">
        <f t="shared" si="81"/>
        <v>0</v>
      </c>
      <c r="AP181" s="78" t="str">
        <f t="shared" si="82"/>
        <v/>
      </c>
      <c r="AR181" s="77" t="e">
        <f t="shared" si="103"/>
        <v>#VALUE!</v>
      </c>
      <c r="AS181" s="76" t="s">
        <v>27</v>
      </c>
      <c r="AT181" s="76" t="s">
        <v>27</v>
      </c>
      <c r="AU181" s="76" t="s">
        <v>27</v>
      </c>
      <c r="AV181" s="76" t="s">
        <v>27</v>
      </c>
      <c r="AW181" s="76" t="s">
        <v>27</v>
      </c>
      <c r="AX181" s="76" t="s">
        <v>27</v>
      </c>
      <c r="AY181" s="76" t="s">
        <v>27</v>
      </c>
      <c r="AZ181" s="76" t="s">
        <v>27</v>
      </c>
      <c r="BA181" s="76" t="s">
        <v>27</v>
      </c>
      <c r="BB181" s="77" t="e">
        <f t="shared" si="87"/>
        <v>#VALUE!</v>
      </c>
      <c r="BC181" s="78" t="e">
        <f t="shared" si="88"/>
        <v>#VALUE!</v>
      </c>
      <c r="BD181" s="77">
        <v>1</v>
      </c>
      <c r="BE181" s="76" t="s">
        <v>27</v>
      </c>
      <c r="BF181" s="76" t="s">
        <v>27</v>
      </c>
      <c r="BG181" s="76" t="s">
        <v>27</v>
      </c>
      <c r="BH181" s="76" t="s">
        <v>27</v>
      </c>
      <c r="BI181" s="76" t="s">
        <v>27</v>
      </c>
      <c r="BJ181" s="76" t="s">
        <v>27</v>
      </c>
      <c r="BK181" s="76" t="s">
        <v>27</v>
      </c>
      <c r="BL181" s="76" t="s">
        <v>27</v>
      </c>
      <c r="BM181" s="76" t="s">
        <v>27</v>
      </c>
      <c r="BN181" s="80">
        <f t="shared" si="89"/>
        <v>1</v>
      </c>
      <c r="BO181" s="81">
        <f t="shared" si="90"/>
        <v>0</v>
      </c>
      <c r="BP181" s="77">
        <v>1</v>
      </c>
      <c r="BQ181" s="76" t="s">
        <v>27</v>
      </c>
      <c r="BR181" s="76" t="s">
        <v>27</v>
      </c>
      <c r="BS181" s="76" t="s">
        <v>27</v>
      </c>
      <c r="BT181" s="76" t="s">
        <v>27</v>
      </c>
      <c r="BU181" s="76" t="s">
        <v>27</v>
      </c>
      <c r="BV181" s="76" t="s">
        <v>27</v>
      </c>
      <c r="BW181" s="76" t="s">
        <v>27</v>
      </c>
      <c r="BX181" s="76" t="s">
        <v>27</v>
      </c>
      <c r="BY181" s="76" t="s">
        <v>27</v>
      </c>
      <c r="BZ181" s="80">
        <f t="shared" si="91"/>
        <v>1</v>
      </c>
      <c r="CA181" s="82">
        <f t="shared" si="92"/>
        <v>0</v>
      </c>
      <c r="CB181" s="77">
        <v>0</v>
      </c>
      <c r="CC181" s="76" t="s">
        <v>27</v>
      </c>
      <c r="CD181" s="76" t="s">
        <v>27</v>
      </c>
      <c r="CE181" s="76" t="s">
        <v>27</v>
      </c>
      <c r="CF181" s="76" t="s">
        <v>27</v>
      </c>
      <c r="CG181" s="76" t="s">
        <v>27</v>
      </c>
      <c r="CH181" s="76" t="s">
        <v>27</v>
      </c>
      <c r="CI181" s="76" t="s">
        <v>27</v>
      </c>
      <c r="CJ181" s="76" t="s">
        <v>27</v>
      </c>
      <c r="CK181" s="76" t="s">
        <v>27</v>
      </c>
      <c r="CL181" s="83">
        <f t="shared" si="93"/>
        <v>0</v>
      </c>
      <c r="CM181" s="82">
        <f t="shared" si="94"/>
        <v>0</v>
      </c>
      <c r="CN181" s="84"/>
      <c r="CO181" s="60"/>
      <c r="CP181" s="60"/>
      <c r="CQ181" s="60"/>
      <c r="CR181" s="60"/>
      <c r="CS181" s="60"/>
      <c r="CT181" s="60"/>
      <c r="CU181" s="60"/>
      <c r="CV181" s="85"/>
      <c r="CW181" s="86"/>
      <c r="CX181" s="87">
        <f t="shared" si="95"/>
        <v>0</v>
      </c>
      <c r="CY181" s="88">
        <f t="shared" si="96"/>
        <v>0</v>
      </c>
      <c r="CZ181" s="89" t="e">
        <f>SUMIF(Склад!#REF!,E181,Склад!#REF!)</f>
        <v>#REF!</v>
      </c>
    </row>
    <row r="182" spans="1:104" s="79" customFormat="1" ht="91.35" customHeight="1" thickBot="1" x14ac:dyDescent="0.3">
      <c r="A182" s="60">
        <v>179</v>
      </c>
      <c r="B182" s="199" t="str">
        <f>VLOOKUP(C182,Склад!B:D,3,0)</f>
        <v>Бейсболки</v>
      </c>
      <c r="C182" s="37" t="s">
        <v>180</v>
      </c>
      <c r="D182" s="151" t="str">
        <f t="shared" si="97"/>
        <v>77511713</v>
      </c>
      <c r="E182" s="36">
        <v>7751171</v>
      </c>
      <c r="F182" s="36">
        <v>3</v>
      </c>
      <c r="G182" s="154" t="s">
        <v>211</v>
      </c>
      <c r="H182" s="196" t="str">
        <f>IFERROR(VLOOKUP(VALUE(E182),Склад!#REF!,6,0),"-")</f>
        <v>-</v>
      </c>
      <c r="I182" s="61"/>
      <c r="J182" s="62" t="s">
        <v>33</v>
      </c>
      <c r="K182" s="62" t="s">
        <v>33</v>
      </c>
      <c r="L182" s="63" t="s">
        <v>57</v>
      </c>
      <c r="M182" s="64" t="s">
        <v>57</v>
      </c>
      <c r="N182" s="38" t="s">
        <v>356</v>
      </c>
      <c r="O182" s="38" t="s">
        <v>415</v>
      </c>
      <c r="P182" s="65">
        <v>15</v>
      </c>
      <c r="Q182" s="69">
        <v>39</v>
      </c>
      <c r="R182" s="66"/>
      <c r="S182" s="67"/>
      <c r="T182" s="68"/>
      <c r="U182" s="70"/>
      <c r="V182" s="71"/>
      <c r="W182" s="72"/>
      <c r="X182" s="73"/>
      <c r="Y182" s="71"/>
      <c r="Z182" s="72"/>
      <c r="AA182" s="74"/>
      <c r="AB182" s="75"/>
      <c r="AC182" s="71"/>
      <c r="AD182" s="72"/>
      <c r="AE182" s="76" t="str">
        <f t="shared" si="71"/>
        <v/>
      </c>
      <c r="AF182" s="76" t="str">
        <f t="shared" si="72"/>
        <v>-</v>
      </c>
      <c r="AG182" s="76" t="str">
        <f t="shared" si="73"/>
        <v>-</v>
      </c>
      <c r="AH182" s="76" t="str">
        <f t="shared" si="74"/>
        <v>-</v>
      </c>
      <c r="AI182" s="76" t="str">
        <f t="shared" si="75"/>
        <v>-</v>
      </c>
      <c r="AJ182" s="76" t="str">
        <f t="shared" si="76"/>
        <v>-</v>
      </c>
      <c r="AK182" s="76" t="str">
        <f t="shared" si="77"/>
        <v>-</v>
      </c>
      <c r="AL182" s="76" t="str">
        <f t="shared" si="78"/>
        <v>-</v>
      </c>
      <c r="AM182" s="76" t="str">
        <f t="shared" si="79"/>
        <v>-</v>
      </c>
      <c r="AN182" s="76" t="str">
        <f t="shared" si="80"/>
        <v>-</v>
      </c>
      <c r="AO182" s="77">
        <f t="shared" si="81"/>
        <v>0</v>
      </c>
      <c r="AP182" s="78" t="str">
        <f t="shared" si="82"/>
        <v/>
      </c>
      <c r="AR182" s="77" t="e">
        <f t="shared" si="103"/>
        <v>#VALUE!</v>
      </c>
      <c r="AS182" s="76" t="s">
        <v>27</v>
      </c>
      <c r="AT182" s="76" t="s">
        <v>27</v>
      </c>
      <c r="AU182" s="76" t="s">
        <v>27</v>
      </c>
      <c r="AV182" s="76" t="s">
        <v>27</v>
      </c>
      <c r="AW182" s="76" t="s">
        <v>27</v>
      </c>
      <c r="AX182" s="76" t="s">
        <v>27</v>
      </c>
      <c r="AY182" s="76" t="s">
        <v>27</v>
      </c>
      <c r="AZ182" s="76" t="s">
        <v>27</v>
      </c>
      <c r="BA182" s="76" t="s">
        <v>27</v>
      </c>
      <c r="BB182" s="77" t="e">
        <f t="shared" si="87"/>
        <v>#VALUE!</v>
      </c>
      <c r="BC182" s="78" t="e">
        <f t="shared" si="88"/>
        <v>#VALUE!</v>
      </c>
      <c r="BD182" s="77">
        <v>2</v>
      </c>
      <c r="BE182" s="76" t="s">
        <v>27</v>
      </c>
      <c r="BF182" s="76" t="s">
        <v>27</v>
      </c>
      <c r="BG182" s="76" t="s">
        <v>27</v>
      </c>
      <c r="BH182" s="76" t="s">
        <v>27</v>
      </c>
      <c r="BI182" s="76" t="s">
        <v>27</v>
      </c>
      <c r="BJ182" s="76" t="s">
        <v>27</v>
      </c>
      <c r="BK182" s="76" t="s">
        <v>27</v>
      </c>
      <c r="BL182" s="76" t="s">
        <v>27</v>
      </c>
      <c r="BM182" s="76" t="s">
        <v>27</v>
      </c>
      <c r="BN182" s="80">
        <f t="shared" si="89"/>
        <v>2</v>
      </c>
      <c r="BO182" s="81">
        <f t="shared" si="90"/>
        <v>0</v>
      </c>
      <c r="BP182" s="77">
        <v>2</v>
      </c>
      <c r="BQ182" s="76" t="s">
        <v>27</v>
      </c>
      <c r="BR182" s="76" t="s">
        <v>27</v>
      </c>
      <c r="BS182" s="76" t="s">
        <v>27</v>
      </c>
      <c r="BT182" s="76" t="s">
        <v>27</v>
      </c>
      <c r="BU182" s="76" t="s">
        <v>27</v>
      </c>
      <c r="BV182" s="76" t="s">
        <v>27</v>
      </c>
      <c r="BW182" s="76" t="s">
        <v>27</v>
      </c>
      <c r="BX182" s="76" t="s">
        <v>27</v>
      </c>
      <c r="BY182" s="76" t="s">
        <v>27</v>
      </c>
      <c r="BZ182" s="80">
        <f t="shared" si="91"/>
        <v>2</v>
      </c>
      <c r="CA182" s="82">
        <f t="shared" si="92"/>
        <v>0</v>
      </c>
      <c r="CB182" s="77">
        <v>0</v>
      </c>
      <c r="CC182" s="76" t="s">
        <v>27</v>
      </c>
      <c r="CD182" s="76" t="s">
        <v>27</v>
      </c>
      <c r="CE182" s="76" t="s">
        <v>27</v>
      </c>
      <c r="CF182" s="76" t="s">
        <v>27</v>
      </c>
      <c r="CG182" s="76" t="s">
        <v>27</v>
      </c>
      <c r="CH182" s="76" t="s">
        <v>27</v>
      </c>
      <c r="CI182" s="76" t="s">
        <v>27</v>
      </c>
      <c r="CJ182" s="76" t="s">
        <v>27</v>
      </c>
      <c r="CK182" s="76" t="s">
        <v>27</v>
      </c>
      <c r="CL182" s="83">
        <f t="shared" si="93"/>
        <v>0</v>
      </c>
      <c r="CM182" s="82">
        <f t="shared" si="94"/>
        <v>0</v>
      </c>
      <c r="CN182" s="84"/>
      <c r="CO182" s="60"/>
      <c r="CP182" s="60"/>
      <c r="CQ182" s="60"/>
      <c r="CR182" s="60"/>
      <c r="CS182" s="60"/>
      <c r="CT182" s="60"/>
      <c r="CU182" s="60"/>
      <c r="CV182" s="85"/>
      <c r="CW182" s="86"/>
      <c r="CX182" s="87">
        <f t="shared" si="95"/>
        <v>0</v>
      </c>
      <c r="CY182" s="88">
        <f t="shared" si="96"/>
        <v>0</v>
      </c>
      <c r="CZ182" s="89" t="e">
        <f>SUMIF(Склад!#REF!,E182,Склад!#REF!)</f>
        <v>#REF!</v>
      </c>
    </row>
    <row r="183" spans="1:104" s="79" customFormat="1" ht="93.95" customHeight="1" thickBot="1" x14ac:dyDescent="0.3">
      <c r="A183" s="60">
        <v>180</v>
      </c>
      <c r="B183" s="199" t="str">
        <f>VLOOKUP(C183,Склад!B:D,3,0)</f>
        <v>Бейсболки</v>
      </c>
      <c r="C183" s="37" t="s">
        <v>180</v>
      </c>
      <c r="D183" s="151" t="str">
        <f t="shared" si="97"/>
        <v>77511715</v>
      </c>
      <c r="E183" s="36">
        <v>7751171</v>
      </c>
      <c r="F183" s="36">
        <v>5</v>
      </c>
      <c r="G183" s="154" t="s">
        <v>211</v>
      </c>
      <c r="H183" s="196" t="str">
        <f>IFERROR(VLOOKUP(VALUE(E183),Склад!#REF!,6,0),"-")</f>
        <v>-</v>
      </c>
      <c r="I183" s="61"/>
      <c r="J183" s="62" t="s">
        <v>33</v>
      </c>
      <c r="K183" s="62" t="s">
        <v>33</v>
      </c>
      <c r="L183" s="63" t="s">
        <v>57</v>
      </c>
      <c r="M183" s="64" t="s">
        <v>57</v>
      </c>
      <c r="N183" s="38" t="s">
        <v>356</v>
      </c>
      <c r="O183" s="38" t="s">
        <v>415</v>
      </c>
      <c r="P183" s="65">
        <v>15</v>
      </c>
      <c r="Q183" s="69">
        <v>39</v>
      </c>
      <c r="R183" s="66"/>
      <c r="S183" s="67"/>
      <c r="T183" s="68"/>
      <c r="U183" s="70"/>
      <c r="V183" s="71"/>
      <c r="W183" s="72"/>
      <c r="X183" s="73"/>
      <c r="Y183" s="71"/>
      <c r="Z183" s="72"/>
      <c r="AA183" s="74"/>
      <c r="AB183" s="75"/>
      <c r="AC183" s="71"/>
      <c r="AD183" s="72"/>
      <c r="AE183" s="76" t="str">
        <f t="shared" si="71"/>
        <v/>
      </c>
      <c r="AF183" s="76" t="str">
        <f t="shared" si="72"/>
        <v>-</v>
      </c>
      <c r="AG183" s="76" t="str">
        <f t="shared" si="73"/>
        <v>-</v>
      </c>
      <c r="AH183" s="76" t="str">
        <f t="shared" si="74"/>
        <v>-</v>
      </c>
      <c r="AI183" s="76" t="str">
        <f t="shared" si="75"/>
        <v>-</v>
      </c>
      <c r="AJ183" s="76" t="str">
        <f t="shared" si="76"/>
        <v>-</v>
      </c>
      <c r="AK183" s="76" t="str">
        <f t="shared" si="77"/>
        <v>-</v>
      </c>
      <c r="AL183" s="76" t="str">
        <f t="shared" si="78"/>
        <v>-</v>
      </c>
      <c r="AM183" s="76" t="str">
        <f t="shared" si="79"/>
        <v>-</v>
      </c>
      <c r="AN183" s="76" t="str">
        <f t="shared" si="80"/>
        <v>-</v>
      </c>
      <c r="AO183" s="77">
        <f t="shared" si="81"/>
        <v>0</v>
      </c>
      <c r="AP183" s="78" t="str">
        <f t="shared" si="82"/>
        <v/>
      </c>
      <c r="AR183" s="77" t="e">
        <f t="shared" si="103"/>
        <v>#VALUE!</v>
      </c>
      <c r="AS183" s="76" t="s">
        <v>27</v>
      </c>
      <c r="AT183" s="76" t="s">
        <v>27</v>
      </c>
      <c r="AU183" s="76" t="s">
        <v>27</v>
      </c>
      <c r="AV183" s="76" t="s">
        <v>27</v>
      </c>
      <c r="AW183" s="76" t="s">
        <v>27</v>
      </c>
      <c r="AX183" s="76" t="s">
        <v>27</v>
      </c>
      <c r="AY183" s="76" t="s">
        <v>27</v>
      </c>
      <c r="AZ183" s="76" t="s">
        <v>27</v>
      </c>
      <c r="BA183" s="76" t="s">
        <v>27</v>
      </c>
      <c r="BB183" s="77" t="e">
        <f t="shared" si="87"/>
        <v>#VALUE!</v>
      </c>
      <c r="BC183" s="78" t="e">
        <f t="shared" si="88"/>
        <v>#VALUE!</v>
      </c>
      <c r="BD183" s="77">
        <v>2</v>
      </c>
      <c r="BE183" s="76" t="s">
        <v>27</v>
      </c>
      <c r="BF183" s="76" t="s">
        <v>27</v>
      </c>
      <c r="BG183" s="76" t="s">
        <v>27</v>
      </c>
      <c r="BH183" s="76" t="s">
        <v>27</v>
      </c>
      <c r="BI183" s="76" t="s">
        <v>27</v>
      </c>
      <c r="BJ183" s="76" t="s">
        <v>27</v>
      </c>
      <c r="BK183" s="76" t="s">
        <v>27</v>
      </c>
      <c r="BL183" s="76" t="s">
        <v>27</v>
      </c>
      <c r="BM183" s="76" t="s">
        <v>27</v>
      </c>
      <c r="BN183" s="80">
        <f t="shared" si="89"/>
        <v>2</v>
      </c>
      <c r="BO183" s="81">
        <f t="shared" si="90"/>
        <v>0</v>
      </c>
      <c r="BP183" s="77">
        <v>2</v>
      </c>
      <c r="BQ183" s="76" t="s">
        <v>27</v>
      </c>
      <c r="BR183" s="76" t="s">
        <v>27</v>
      </c>
      <c r="BS183" s="76" t="s">
        <v>27</v>
      </c>
      <c r="BT183" s="76" t="s">
        <v>27</v>
      </c>
      <c r="BU183" s="76" t="s">
        <v>27</v>
      </c>
      <c r="BV183" s="76" t="s">
        <v>27</v>
      </c>
      <c r="BW183" s="76" t="s">
        <v>27</v>
      </c>
      <c r="BX183" s="76" t="s">
        <v>27</v>
      </c>
      <c r="BY183" s="76" t="s">
        <v>27</v>
      </c>
      <c r="BZ183" s="80">
        <f t="shared" si="91"/>
        <v>2</v>
      </c>
      <c r="CA183" s="82">
        <f t="shared" si="92"/>
        <v>0</v>
      </c>
      <c r="CB183" s="77">
        <v>0</v>
      </c>
      <c r="CC183" s="76" t="s">
        <v>27</v>
      </c>
      <c r="CD183" s="76" t="s">
        <v>27</v>
      </c>
      <c r="CE183" s="76" t="s">
        <v>27</v>
      </c>
      <c r="CF183" s="76" t="s">
        <v>27</v>
      </c>
      <c r="CG183" s="76" t="s">
        <v>27</v>
      </c>
      <c r="CH183" s="76" t="s">
        <v>27</v>
      </c>
      <c r="CI183" s="76" t="s">
        <v>27</v>
      </c>
      <c r="CJ183" s="76" t="s">
        <v>27</v>
      </c>
      <c r="CK183" s="76" t="s">
        <v>27</v>
      </c>
      <c r="CL183" s="83">
        <f t="shared" si="93"/>
        <v>0</v>
      </c>
      <c r="CM183" s="82">
        <f t="shared" si="94"/>
        <v>0</v>
      </c>
      <c r="CN183" s="84"/>
      <c r="CO183" s="60"/>
      <c r="CP183" s="60"/>
      <c r="CQ183" s="60"/>
      <c r="CR183" s="60"/>
      <c r="CS183" s="60"/>
      <c r="CT183" s="60"/>
      <c r="CU183" s="60"/>
      <c r="CV183" s="85"/>
      <c r="CW183" s="86"/>
      <c r="CX183" s="87">
        <f t="shared" si="95"/>
        <v>0</v>
      </c>
      <c r="CY183" s="88">
        <f t="shared" si="96"/>
        <v>0</v>
      </c>
      <c r="CZ183" s="89" t="e">
        <f>SUMIF(Склад!#REF!,E183,Склад!#REF!)</f>
        <v>#REF!</v>
      </c>
    </row>
    <row r="184" spans="1:104" s="79" customFormat="1" ht="93.95" customHeight="1" thickBot="1" x14ac:dyDescent="0.3">
      <c r="A184" s="60">
        <v>181</v>
      </c>
      <c r="B184" s="199" t="str">
        <f>VLOOKUP(C184,Склад!B:D,3,0)</f>
        <v>Бейсболки</v>
      </c>
      <c r="C184" s="37" t="s">
        <v>180</v>
      </c>
      <c r="D184" s="151" t="str">
        <f t="shared" si="97"/>
        <v>775117189</v>
      </c>
      <c r="E184" s="36">
        <v>7751171</v>
      </c>
      <c r="F184" s="36">
        <v>89</v>
      </c>
      <c r="G184" s="154" t="s">
        <v>211</v>
      </c>
      <c r="H184" s="196" t="str">
        <f>IFERROR(VLOOKUP(VALUE(E184),Склад!#REF!,6,0),"-")</f>
        <v>-</v>
      </c>
      <c r="I184" s="61"/>
      <c r="J184" s="62" t="s">
        <v>33</v>
      </c>
      <c r="K184" s="62" t="s">
        <v>33</v>
      </c>
      <c r="L184" s="63" t="s">
        <v>57</v>
      </c>
      <c r="M184" s="64" t="s">
        <v>57</v>
      </c>
      <c r="N184" s="38" t="s">
        <v>356</v>
      </c>
      <c r="O184" s="38" t="s">
        <v>415</v>
      </c>
      <c r="P184" s="65">
        <v>15</v>
      </c>
      <c r="Q184" s="69">
        <v>39</v>
      </c>
      <c r="R184" s="66"/>
      <c r="S184" s="67"/>
      <c r="T184" s="68"/>
      <c r="U184" s="70"/>
      <c r="V184" s="71"/>
      <c r="W184" s="72"/>
      <c r="X184" s="73"/>
      <c r="Y184" s="71"/>
      <c r="Z184" s="72"/>
      <c r="AA184" s="74"/>
      <c r="AB184" s="75"/>
      <c r="AC184" s="71"/>
      <c r="AD184" s="72"/>
      <c r="AE184" s="76" t="str">
        <f t="shared" si="71"/>
        <v/>
      </c>
      <c r="AF184" s="76" t="str">
        <f t="shared" si="72"/>
        <v>-</v>
      </c>
      <c r="AG184" s="76" t="str">
        <f t="shared" si="73"/>
        <v>-</v>
      </c>
      <c r="AH184" s="76" t="str">
        <f t="shared" si="74"/>
        <v>-</v>
      </c>
      <c r="AI184" s="76" t="str">
        <f t="shared" si="75"/>
        <v>-</v>
      </c>
      <c r="AJ184" s="76" t="str">
        <f t="shared" si="76"/>
        <v>-</v>
      </c>
      <c r="AK184" s="76" t="str">
        <f t="shared" si="77"/>
        <v>-</v>
      </c>
      <c r="AL184" s="76" t="str">
        <f t="shared" si="78"/>
        <v>-</v>
      </c>
      <c r="AM184" s="76" t="str">
        <f t="shared" si="79"/>
        <v>-</v>
      </c>
      <c r="AN184" s="76" t="str">
        <f t="shared" si="80"/>
        <v>-</v>
      </c>
      <c r="AO184" s="77">
        <f t="shared" si="81"/>
        <v>0</v>
      </c>
      <c r="AP184" s="78" t="str">
        <f t="shared" si="82"/>
        <v/>
      </c>
      <c r="AR184" s="77" t="e">
        <f t="shared" si="103"/>
        <v>#VALUE!</v>
      </c>
      <c r="AS184" s="76" t="s">
        <v>27</v>
      </c>
      <c r="AT184" s="76" t="s">
        <v>27</v>
      </c>
      <c r="AU184" s="76" t="s">
        <v>27</v>
      </c>
      <c r="AV184" s="76" t="s">
        <v>27</v>
      </c>
      <c r="AW184" s="76" t="s">
        <v>27</v>
      </c>
      <c r="AX184" s="76" t="s">
        <v>27</v>
      </c>
      <c r="AY184" s="76" t="s">
        <v>27</v>
      </c>
      <c r="AZ184" s="76" t="s">
        <v>27</v>
      </c>
      <c r="BA184" s="76" t="s">
        <v>27</v>
      </c>
      <c r="BB184" s="77" t="e">
        <f t="shared" si="87"/>
        <v>#VALUE!</v>
      </c>
      <c r="BC184" s="78" t="e">
        <f t="shared" si="88"/>
        <v>#VALUE!</v>
      </c>
      <c r="BD184" s="77">
        <v>2</v>
      </c>
      <c r="BE184" s="76" t="s">
        <v>27</v>
      </c>
      <c r="BF184" s="76" t="s">
        <v>27</v>
      </c>
      <c r="BG184" s="76" t="s">
        <v>27</v>
      </c>
      <c r="BH184" s="76" t="s">
        <v>27</v>
      </c>
      <c r="BI184" s="76" t="s">
        <v>27</v>
      </c>
      <c r="BJ184" s="76" t="s">
        <v>27</v>
      </c>
      <c r="BK184" s="76" t="s">
        <v>27</v>
      </c>
      <c r="BL184" s="76" t="s">
        <v>27</v>
      </c>
      <c r="BM184" s="76" t="s">
        <v>27</v>
      </c>
      <c r="BN184" s="80">
        <f t="shared" si="89"/>
        <v>2</v>
      </c>
      <c r="BO184" s="81">
        <f t="shared" si="90"/>
        <v>0</v>
      </c>
      <c r="BP184" s="77">
        <v>2</v>
      </c>
      <c r="BQ184" s="76" t="s">
        <v>27</v>
      </c>
      <c r="BR184" s="76" t="s">
        <v>27</v>
      </c>
      <c r="BS184" s="76" t="s">
        <v>27</v>
      </c>
      <c r="BT184" s="76" t="s">
        <v>27</v>
      </c>
      <c r="BU184" s="76" t="s">
        <v>27</v>
      </c>
      <c r="BV184" s="76" t="s">
        <v>27</v>
      </c>
      <c r="BW184" s="76" t="s">
        <v>27</v>
      </c>
      <c r="BX184" s="76" t="s">
        <v>27</v>
      </c>
      <c r="BY184" s="76" t="s">
        <v>27</v>
      </c>
      <c r="BZ184" s="80">
        <f t="shared" si="91"/>
        <v>2</v>
      </c>
      <c r="CA184" s="82">
        <f t="shared" si="92"/>
        <v>0</v>
      </c>
      <c r="CB184" s="77">
        <v>0</v>
      </c>
      <c r="CC184" s="76" t="s">
        <v>27</v>
      </c>
      <c r="CD184" s="76" t="s">
        <v>27</v>
      </c>
      <c r="CE184" s="76" t="s">
        <v>27</v>
      </c>
      <c r="CF184" s="76" t="s">
        <v>27</v>
      </c>
      <c r="CG184" s="76" t="s">
        <v>27</v>
      </c>
      <c r="CH184" s="76" t="s">
        <v>27</v>
      </c>
      <c r="CI184" s="76" t="s">
        <v>27</v>
      </c>
      <c r="CJ184" s="76" t="s">
        <v>27</v>
      </c>
      <c r="CK184" s="76" t="s">
        <v>27</v>
      </c>
      <c r="CL184" s="83">
        <f t="shared" si="93"/>
        <v>0</v>
      </c>
      <c r="CM184" s="82">
        <f t="shared" si="94"/>
        <v>0</v>
      </c>
      <c r="CN184" s="84"/>
      <c r="CO184" s="60"/>
      <c r="CP184" s="60"/>
      <c r="CQ184" s="60"/>
      <c r="CR184" s="60"/>
      <c r="CS184" s="60"/>
      <c r="CT184" s="60"/>
      <c r="CU184" s="60"/>
      <c r="CV184" s="85"/>
      <c r="CW184" s="86"/>
      <c r="CX184" s="87">
        <f t="shared" si="95"/>
        <v>0</v>
      </c>
      <c r="CY184" s="88">
        <f t="shared" si="96"/>
        <v>0</v>
      </c>
      <c r="CZ184" s="89" t="e">
        <f>SUMIF(Склад!#REF!,E184,Склад!#REF!)</f>
        <v>#REF!</v>
      </c>
    </row>
    <row r="185" spans="1:104" s="79" customFormat="1" ht="93.95" customHeight="1" thickBot="1" x14ac:dyDescent="0.3">
      <c r="A185" s="60">
        <v>182</v>
      </c>
      <c r="B185" s="199" t="str">
        <f>VLOOKUP(C185,Склад!B:D,3,0)</f>
        <v>Бейсболки</v>
      </c>
      <c r="C185" s="37" t="s">
        <v>180</v>
      </c>
      <c r="D185" s="151" t="str">
        <f t="shared" si="97"/>
        <v>77511719</v>
      </c>
      <c r="E185" s="36">
        <v>7751171</v>
      </c>
      <c r="F185" s="36">
        <v>9</v>
      </c>
      <c r="G185" s="154" t="s">
        <v>211</v>
      </c>
      <c r="H185" s="196" t="str">
        <f>IFERROR(VLOOKUP(VALUE(E185),Склад!#REF!,6,0),"-")</f>
        <v>-</v>
      </c>
      <c r="I185" s="61"/>
      <c r="J185" s="62" t="s">
        <v>33</v>
      </c>
      <c r="K185" s="62" t="s">
        <v>33</v>
      </c>
      <c r="L185" s="63" t="s">
        <v>57</v>
      </c>
      <c r="M185" s="64" t="s">
        <v>57</v>
      </c>
      <c r="N185" s="38" t="s">
        <v>356</v>
      </c>
      <c r="O185" s="38" t="s">
        <v>415</v>
      </c>
      <c r="P185" s="65">
        <v>15</v>
      </c>
      <c r="Q185" s="69">
        <v>39</v>
      </c>
      <c r="R185" s="66"/>
      <c r="S185" s="67"/>
      <c r="T185" s="68"/>
      <c r="U185" s="70"/>
      <c r="V185" s="71"/>
      <c r="W185" s="72"/>
      <c r="X185" s="73"/>
      <c r="Y185" s="71"/>
      <c r="Z185" s="72"/>
      <c r="AA185" s="74"/>
      <c r="AB185" s="75"/>
      <c r="AC185" s="71"/>
      <c r="AD185" s="72"/>
      <c r="AE185" s="76" t="str">
        <f t="shared" si="71"/>
        <v/>
      </c>
      <c r="AF185" s="76" t="str">
        <f t="shared" si="72"/>
        <v>-</v>
      </c>
      <c r="AG185" s="76" t="str">
        <f t="shared" si="73"/>
        <v>-</v>
      </c>
      <c r="AH185" s="76" t="str">
        <f t="shared" si="74"/>
        <v>-</v>
      </c>
      <c r="AI185" s="76" t="str">
        <f t="shared" si="75"/>
        <v>-</v>
      </c>
      <c r="AJ185" s="76" t="str">
        <f t="shared" si="76"/>
        <v>-</v>
      </c>
      <c r="AK185" s="76" t="str">
        <f t="shared" si="77"/>
        <v>-</v>
      </c>
      <c r="AL185" s="76" t="str">
        <f t="shared" si="78"/>
        <v>-</v>
      </c>
      <c r="AM185" s="76" t="str">
        <f t="shared" si="79"/>
        <v>-</v>
      </c>
      <c r="AN185" s="76" t="str">
        <f t="shared" si="80"/>
        <v>-</v>
      </c>
      <c r="AO185" s="77">
        <f t="shared" si="81"/>
        <v>0</v>
      </c>
      <c r="AP185" s="78" t="str">
        <f t="shared" si="82"/>
        <v/>
      </c>
      <c r="AR185" s="77" t="e">
        <f t="shared" si="103"/>
        <v>#VALUE!</v>
      </c>
      <c r="AS185" s="76" t="s">
        <v>27</v>
      </c>
      <c r="AT185" s="76" t="s">
        <v>27</v>
      </c>
      <c r="AU185" s="76" t="s">
        <v>27</v>
      </c>
      <c r="AV185" s="76" t="s">
        <v>27</v>
      </c>
      <c r="AW185" s="76" t="s">
        <v>27</v>
      </c>
      <c r="AX185" s="76" t="s">
        <v>27</v>
      </c>
      <c r="AY185" s="76" t="s">
        <v>27</v>
      </c>
      <c r="AZ185" s="76" t="s">
        <v>27</v>
      </c>
      <c r="BA185" s="76" t="s">
        <v>27</v>
      </c>
      <c r="BB185" s="77" t="e">
        <f t="shared" si="87"/>
        <v>#VALUE!</v>
      </c>
      <c r="BC185" s="78" t="e">
        <f t="shared" si="88"/>
        <v>#VALUE!</v>
      </c>
      <c r="BD185" s="77">
        <v>2</v>
      </c>
      <c r="BE185" s="76" t="s">
        <v>27</v>
      </c>
      <c r="BF185" s="76" t="s">
        <v>27</v>
      </c>
      <c r="BG185" s="76" t="s">
        <v>27</v>
      </c>
      <c r="BH185" s="76" t="s">
        <v>27</v>
      </c>
      <c r="BI185" s="76" t="s">
        <v>27</v>
      </c>
      <c r="BJ185" s="76" t="s">
        <v>27</v>
      </c>
      <c r="BK185" s="76" t="s">
        <v>27</v>
      </c>
      <c r="BL185" s="76" t="s">
        <v>27</v>
      </c>
      <c r="BM185" s="76" t="s">
        <v>27</v>
      </c>
      <c r="BN185" s="80">
        <f t="shared" si="89"/>
        <v>2</v>
      </c>
      <c r="BO185" s="81">
        <f t="shared" si="90"/>
        <v>0</v>
      </c>
      <c r="BP185" s="77">
        <v>2</v>
      </c>
      <c r="BQ185" s="76" t="s">
        <v>27</v>
      </c>
      <c r="BR185" s="76" t="s">
        <v>27</v>
      </c>
      <c r="BS185" s="76" t="s">
        <v>27</v>
      </c>
      <c r="BT185" s="76" t="s">
        <v>27</v>
      </c>
      <c r="BU185" s="76" t="s">
        <v>27</v>
      </c>
      <c r="BV185" s="76" t="s">
        <v>27</v>
      </c>
      <c r="BW185" s="76" t="s">
        <v>27</v>
      </c>
      <c r="BX185" s="76" t="s">
        <v>27</v>
      </c>
      <c r="BY185" s="76" t="s">
        <v>27</v>
      </c>
      <c r="BZ185" s="80">
        <f t="shared" si="91"/>
        <v>2</v>
      </c>
      <c r="CA185" s="82">
        <f t="shared" si="92"/>
        <v>0</v>
      </c>
      <c r="CB185" s="77">
        <v>0</v>
      </c>
      <c r="CC185" s="76" t="s">
        <v>27</v>
      </c>
      <c r="CD185" s="76" t="s">
        <v>27</v>
      </c>
      <c r="CE185" s="76" t="s">
        <v>27</v>
      </c>
      <c r="CF185" s="76" t="s">
        <v>27</v>
      </c>
      <c r="CG185" s="76" t="s">
        <v>27</v>
      </c>
      <c r="CH185" s="76" t="s">
        <v>27</v>
      </c>
      <c r="CI185" s="76" t="s">
        <v>27</v>
      </c>
      <c r="CJ185" s="76" t="s">
        <v>27</v>
      </c>
      <c r="CK185" s="76" t="s">
        <v>27</v>
      </c>
      <c r="CL185" s="83">
        <f t="shared" si="93"/>
        <v>0</v>
      </c>
      <c r="CM185" s="82">
        <f t="shared" si="94"/>
        <v>0</v>
      </c>
      <c r="CN185" s="84"/>
      <c r="CO185" s="60"/>
      <c r="CP185" s="60"/>
      <c r="CQ185" s="60"/>
      <c r="CR185" s="60"/>
      <c r="CS185" s="60"/>
      <c r="CT185" s="60"/>
      <c r="CU185" s="60"/>
      <c r="CV185" s="85"/>
      <c r="CW185" s="86"/>
      <c r="CX185" s="87">
        <f t="shared" si="95"/>
        <v>0</v>
      </c>
      <c r="CY185" s="88">
        <f t="shared" si="96"/>
        <v>0</v>
      </c>
      <c r="CZ185" s="89" t="e">
        <f>SUMIF(Склад!#REF!,E185,Склад!#REF!)</f>
        <v>#REF!</v>
      </c>
    </row>
    <row r="186" spans="1:104" s="79" customFormat="1" ht="93.95" customHeight="1" thickBot="1" x14ac:dyDescent="0.3">
      <c r="A186" s="60">
        <v>183</v>
      </c>
      <c r="B186" s="199" t="str">
        <f>VLOOKUP(C186,Склад!B:D,3,0)</f>
        <v>Бейсболки</v>
      </c>
      <c r="C186" s="37" t="s">
        <v>182</v>
      </c>
      <c r="D186" s="151" t="str">
        <f t="shared" si="97"/>
        <v>775117665</v>
      </c>
      <c r="E186" s="36">
        <v>7751176</v>
      </c>
      <c r="F186" s="36">
        <v>65</v>
      </c>
      <c r="G186" s="154" t="s">
        <v>211</v>
      </c>
      <c r="H186" s="196" t="str">
        <f>IFERROR(VLOOKUP(VALUE(E186),Склад!#REF!,6,0),"-")</f>
        <v>-</v>
      </c>
      <c r="I186" s="61"/>
      <c r="J186" s="62" t="s">
        <v>33</v>
      </c>
      <c r="K186" s="62" t="s">
        <v>33</v>
      </c>
      <c r="L186" s="63" t="s">
        <v>57</v>
      </c>
      <c r="M186" s="64" t="s">
        <v>57</v>
      </c>
      <c r="N186" s="38" t="s">
        <v>356</v>
      </c>
      <c r="O186" s="38" t="s">
        <v>415</v>
      </c>
      <c r="P186" s="65">
        <v>15</v>
      </c>
      <c r="Q186" s="69">
        <v>39</v>
      </c>
      <c r="R186" s="66"/>
      <c r="S186" s="67"/>
      <c r="T186" s="68"/>
      <c r="U186" s="70"/>
      <c r="V186" s="71"/>
      <c r="W186" s="72"/>
      <c r="X186" s="73"/>
      <c r="Y186" s="71"/>
      <c r="Z186" s="72"/>
      <c r="AA186" s="74"/>
      <c r="AB186" s="75"/>
      <c r="AC186" s="71"/>
      <c r="AD186" s="72"/>
      <c r="AE186" s="76" t="str">
        <f t="shared" si="71"/>
        <v/>
      </c>
      <c r="AF186" s="76" t="str">
        <f t="shared" si="72"/>
        <v>-</v>
      </c>
      <c r="AG186" s="76" t="str">
        <f t="shared" si="73"/>
        <v>-</v>
      </c>
      <c r="AH186" s="76" t="str">
        <f t="shared" si="74"/>
        <v>-</v>
      </c>
      <c r="AI186" s="76" t="str">
        <f t="shared" si="75"/>
        <v>-</v>
      </c>
      <c r="AJ186" s="76" t="str">
        <f t="shared" si="76"/>
        <v>-</v>
      </c>
      <c r="AK186" s="76" t="str">
        <f t="shared" si="77"/>
        <v>-</v>
      </c>
      <c r="AL186" s="76" t="str">
        <f t="shared" si="78"/>
        <v>-</v>
      </c>
      <c r="AM186" s="76" t="str">
        <f t="shared" si="79"/>
        <v>-</v>
      </c>
      <c r="AN186" s="76" t="str">
        <f t="shared" si="80"/>
        <v>-</v>
      </c>
      <c r="AO186" s="77">
        <f t="shared" si="81"/>
        <v>0</v>
      </c>
      <c r="AP186" s="78" t="str">
        <f t="shared" si="82"/>
        <v/>
      </c>
      <c r="AR186" s="77" t="e">
        <f t="shared" si="103"/>
        <v>#VALUE!</v>
      </c>
      <c r="AS186" s="76" t="s">
        <v>27</v>
      </c>
      <c r="AT186" s="76" t="s">
        <v>27</v>
      </c>
      <c r="AU186" s="76" t="s">
        <v>27</v>
      </c>
      <c r="AV186" s="76" t="s">
        <v>27</v>
      </c>
      <c r="AW186" s="76" t="s">
        <v>27</v>
      </c>
      <c r="AX186" s="76" t="s">
        <v>27</v>
      </c>
      <c r="AY186" s="76" t="s">
        <v>27</v>
      </c>
      <c r="AZ186" s="76" t="s">
        <v>27</v>
      </c>
      <c r="BA186" s="76" t="s">
        <v>27</v>
      </c>
      <c r="BB186" s="77" t="e">
        <f t="shared" si="87"/>
        <v>#VALUE!</v>
      </c>
      <c r="BC186" s="78" t="e">
        <f t="shared" si="88"/>
        <v>#VALUE!</v>
      </c>
      <c r="BD186" s="77">
        <v>0</v>
      </c>
      <c r="BE186" s="76" t="s">
        <v>27</v>
      </c>
      <c r="BF186" s="76" t="s">
        <v>27</v>
      </c>
      <c r="BG186" s="76" t="s">
        <v>27</v>
      </c>
      <c r="BH186" s="76" t="s">
        <v>27</v>
      </c>
      <c r="BI186" s="76" t="s">
        <v>27</v>
      </c>
      <c r="BJ186" s="76" t="s">
        <v>27</v>
      </c>
      <c r="BK186" s="76" t="s">
        <v>27</v>
      </c>
      <c r="BL186" s="76" t="s">
        <v>27</v>
      </c>
      <c r="BM186" s="76" t="s">
        <v>27</v>
      </c>
      <c r="BN186" s="80">
        <f t="shared" si="89"/>
        <v>0</v>
      </c>
      <c r="BO186" s="81">
        <f t="shared" si="90"/>
        <v>0</v>
      </c>
      <c r="BP186" s="77">
        <v>0</v>
      </c>
      <c r="BQ186" s="76" t="s">
        <v>27</v>
      </c>
      <c r="BR186" s="76" t="s">
        <v>27</v>
      </c>
      <c r="BS186" s="76" t="s">
        <v>27</v>
      </c>
      <c r="BT186" s="76" t="s">
        <v>27</v>
      </c>
      <c r="BU186" s="76" t="s">
        <v>27</v>
      </c>
      <c r="BV186" s="76" t="s">
        <v>27</v>
      </c>
      <c r="BW186" s="76" t="s">
        <v>27</v>
      </c>
      <c r="BX186" s="76" t="s">
        <v>27</v>
      </c>
      <c r="BY186" s="76" t="s">
        <v>27</v>
      </c>
      <c r="BZ186" s="80">
        <f t="shared" si="91"/>
        <v>0</v>
      </c>
      <c r="CA186" s="82">
        <f t="shared" si="92"/>
        <v>0</v>
      </c>
      <c r="CB186" s="77">
        <v>0</v>
      </c>
      <c r="CC186" s="76" t="s">
        <v>27</v>
      </c>
      <c r="CD186" s="76" t="s">
        <v>27</v>
      </c>
      <c r="CE186" s="76" t="s">
        <v>27</v>
      </c>
      <c r="CF186" s="76" t="s">
        <v>27</v>
      </c>
      <c r="CG186" s="76" t="s">
        <v>27</v>
      </c>
      <c r="CH186" s="76" t="s">
        <v>27</v>
      </c>
      <c r="CI186" s="76" t="s">
        <v>27</v>
      </c>
      <c r="CJ186" s="76" t="s">
        <v>27</v>
      </c>
      <c r="CK186" s="76" t="s">
        <v>27</v>
      </c>
      <c r="CL186" s="83">
        <f t="shared" si="93"/>
        <v>0</v>
      </c>
      <c r="CM186" s="82">
        <f t="shared" si="94"/>
        <v>0</v>
      </c>
      <c r="CN186" s="84"/>
      <c r="CO186" s="60"/>
      <c r="CP186" s="60"/>
      <c r="CQ186" s="60"/>
      <c r="CR186" s="60"/>
      <c r="CS186" s="60"/>
      <c r="CT186" s="60"/>
      <c r="CU186" s="60"/>
      <c r="CV186" s="85"/>
      <c r="CW186" s="86"/>
      <c r="CX186" s="87">
        <f t="shared" si="95"/>
        <v>0</v>
      </c>
      <c r="CY186" s="88">
        <f t="shared" si="96"/>
        <v>0</v>
      </c>
      <c r="CZ186" s="89" t="e">
        <f>SUMIF(Склад!#REF!,E186,Склад!#REF!)</f>
        <v>#REF!</v>
      </c>
    </row>
    <row r="187" spans="1:104" s="79" customFormat="1" ht="93.95" customHeight="1" thickBot="1" x14ac:dyDescent="0.3">
      <c r="A187" s="60">
        <v>184</v>
      </c>
      <c r="B187" s="199" t="str">
        <f>VLOOKUP(C187,Склад!B:D,3,0)</f>
        <v>Бейсболки</v>
      </c>
      <c r="C187" s="37" t="s">
        <v>183</v>
      </c>
      <c r="D187" s="151" t="str">
        <f t="shared" si="97"/>
        <v>77511772</v>
      </c>
      <c r="E187" s="36">
        <v>7751177</v>
      </c>
      <c r="F187" s="36">
        <v>2</v>
      </c>
      <c r="G187" s="154" t="s">
        <v>211</v>
      </c>
      <c r="H187" s="196" t="str">
        <f>IFERROR(VLOOKUP(VALUE(E187),Склад!#REF!,6,0),"-")</f>
        <v>-</v>
      </c>
      <c r="I187" s="61"/>
      <c r="J187" s="62" t="s">
        <v>33</v>
      </c>
      <c r="K187" s="62" t="s">
        <v>33</v>
      </c>
      <c r="L187" s="63" t="s">
        <v>57</v>
      </c>
      <c r="M187" s="64" t="s">
        <v>57</v>
      </c>
      <c r="N187" s="38" t="s">
        <v>356</v>
      </c>
      <c r="O187" s="38" t="s">
        <v>415</v>
      </c>
      <c r="P187" s="65">
        <v>15</v>
      </c>
      <c r="Q187" s="69">
        <v>39</v>
      </c>
      <c r="R187" s="66"/>
      <c r="S187" s="67"/>
      <c r="T187" s="68"/>
      <c r="U187" s="70"/>
      <c r="V187" s="71"/>
      <c r="W187" s="72"/>
      <c r="X187" s="73"/>
      <c r="Y187" s="71"/>
      <c r="Z187" s="72"/>
      <c r="AA187" s="74"/>
      <c r="AB187" s="75"/>
      <c r="AC187" s="71"/>
      <c r="AD187" s="72"/>
      <c r="AE187" s="76" t="str">
        <f t="shared" si="71"/>
        <v/>
      </c>
      <c r="AF187" s="76" t="str">
        <f t="shared" si="72"/>
        <v>-</v>
      </c>
      <c r="AG187" s="76" t="str">
        <f t="shared" si="73"/>
        <v>-</v>
      </c>
      <c r="AH187" s="76" t="str">
        <f t="shared" si="74"/>
        <v>-</v>
      </c>
      <c r="AI187" s="76" t="str">
        <f t="shared" si="75"/>
        <v>-</v>
      </c>
      <c r="AJ187" s="76" t="str">
        <f t="shared" si="76"/>
        <v>-</v>
      </c>
      <c r="AK187" s="76" t="str">
        <f t="shared" si="77"/>
        <v>-</v>
      </c>
      <c r="AL187" s="76" t="str">
        <f t="shared" si="78"/>
        <v>-</v>
      </c>
      <c r="AM187" s="76" t="str">
        <f t="shared" si="79"/>
        <v>-</v>
      </c>
      <c r="AN187" s="76" t="str">
        <f t="shared" si="80"/>
        <v>-</v>
      </c>
      <c r="AO187" s="77">
        <f t="shared" si="81"/>
        <v>0</v>
      </c>
      <c r="AP187" s="78" t="str">
        <f t="shared" si="82"/>
        <v/>
      </c>
      <c r="AR187" s="77" t="e">
        <f t="shared" si="103"/>
        <v>#VALUE!</v>
      </c>
      <c r="AS187" s="76" t="s">
        <v>27</v>
      </c>
      <c r="AT187" s="76" t="s">
        <v>27</v>
      </c>
      <c r="AU187" s="76" t="s">
        <v>27</v>
      </c>
      <c r="AV187" s="76" t="s">
        <v>27</v>
      </c>
      <c r="AW187" s="76" t="s">
        <v>27</v>
      </c>
      <c r="AX187" s="76" t="s">
        <v>27</v>
      </c>
      <c r="AY187" s="76" t="s">
        <v>27</v>
      </c>
      <c r="AZ187" s="76" t="s">
        <v>27</v>
      </c>
      <c r="BA187" s="76" t="s">
        <v>27</v>
      </c>
      <c r="BB187" s="77" t="e">
        <f t="shared" si="87"/>
        <v>#VALUE!</v>
      </c>
      <c r="BC187" s="78" t="e">
        <f t="shared" si="88"/>
        <v>#VALUE!</v>
      </c>
      <c r="BD187" s="77">
        <v>0</v>
      </c>
      <c r="BE187" s="76" t="s">
        <v>27</v>
      </c>
      <c r="BF187" s="76" t="s">
        <v>27</v>
      </c>
      <c r="BG187" s="76" t="s">
        <v>27</v>
      </c>
      <c r="BH187" s="76" t="s">
        <v>27</v>
      </c>
      <c r="BI187" s="76" t="s">
        <v>27</v>
      </c>
      <c r="BJ187" s="76" t="s">
        <v>27</v>
      </c>
      <c r="BK187" s="76" t="s">
        <v>27</v>
      </c>
      <c r="BL187" s="76" t="s">
        <v>27</v>
      </c>
      <c r="BM187" s="76" t="s">
        <v>27</v>
      </c>
      <c r="BN187" s="80">
        <f t="shared" si="89"/>
        <v>0</v>
      </c>
      <c r="BO187" s="81">
        <f t="shared" si="90"/>
        <v>0</v>
      </c>
      <c r="BP187" s="77">
        <v>0</v>
      </c>
      <c r="BQ187" s="76" t="s">
        <v>27</v>
      </c>
      <c r="BR187" s="76" t="s">
        <v>27</v>
      </c>
      <c r="BS187" s="76" t="s">
        <v>27</v>
      </c>
      <c r="BT187" s="76" t="s">
        <v>27</v>
      </c>
      <c r="BU187" s="76" t="s">
        <v>27</v>
      </c>
      <c r="BV187" s="76" t="s">
        <v>27</v>
      </c>
      <c r="BW187" s="76" t="s">
        <v>27</v>
      </c>
      <c r="BX187" s="76" t="s">
        <v>27</v>
      </c>
      <c r="BY187" s="76" t="s">
        <v>27</v>
      </c>
      <c r="BZ187" s="80">
        <f t="shared" si="91"/>
        <v>0</v>
      </c>
      <c r="CA187" s="82">
        <f t="shared" si="92"/>
        <v>0</v>
      </c>
      <c r="CB187" s="77">
        <v>0</v>
      </c>
      <c r="CC187" s="76" t="s">
        <v>27</v>
      </c>
      <c r="CD187" s="76" t="s">
        <v>27</v>
      </c>
      <c r="CE187" s="76" t="s">
        <v>27</v>
      </c>
      <c r="CF187" s="76" t="s">
        <v>27</v>
      </c>
      <c r="CG187" s="76" t="s">
        <v>27</v>
      </c>
      <c r="CH187" s="76" t="s">
        <v>27</v>
      </c>
      <c r="CI187" s="76" t="s">
        <v>27</v>
      </c>
      <c r="CJ187" s="76" t="s">
        <v>27</v>
      </c>
      <c r="CK187" s="76" t="s">
        <v>27</v>
      </c>
      <c r="CL187" s="83">
        <f t="shared" si="93"/>
        <v>0</v>
      </c>
      <c r="CM187" s="82">
        <f t="shared" si="94"/>
        <v>0</v>
      </c>
      <c r="CN187" s="84"/>
      <c r="CO187" s="60"/>
      <c r="CP187" s="60"/>
      <c r="CQ187" s="60"/>
      <c r="CR187" s="60"/>
      <c r="CS187" s="60"/>
      <c r="CT187" s="60"/>
      <c r="CU187" s="60"/>
      <c r="CV187" s="85"/>
      <c r="CW187" s="86"/>
      <c r="CX187" s="87">
        <f t="shared" si="95"/>
        <v>0</v>
      </c>
      <c r="CY187" s="88">
        <f t="shared" si="96"/>
        <v>0</v>
      </c>
      <c r="CZ187" s="89" t="e">
        <f>SUMIF(Склад!#REF!,E187,Склад!#REF!)</f>
        <v>#REF!</v>
      </c>
    </row>
    <row r="188" spans="1:104" s="79" customFormat="1" ht="93.95" customHeight="1" thickBot="1" x14ac:dyDescent="0.3">
      <c r="A188" s="60">
        <v>185</v>
      </c>
      <c r="B188" s="199" t="str">
        <f>VLOOKUP(C188,Склад!B:D,3,0)</f>
        <v>Бейсболки</v>
      </c>
      <c r="C188" s="37" t="s">
        <v>184</v>
      </c>
      <c r="D188" s="151" t="str">
        <f t="shared" si="97"/>
        <v>77511791</v>
      </c>
      <c r="E188" s="36">
        <v>7751179</v>
      </c>
      <c r="F188" s="36">
        <v>1</v>
      </c>
      <c r="G188" s="154" t="s">
        <v>211</v>
      </c>
      <c r="H188" s="196" t="str">
        <f>IFERROR(VLOOKUP(VALUE(E188),Склад!#REF!,6,0),"-")</f>
        <v>-</v>
      </c>
      <c r="I188" s="61"/>
      <c r="J188" s="62" t="s">
        <v>33</v>
      </c>
      <c r="K188" s="62" t="s">
        <v>33</v>
      </c>
      <c r="L188" s="63" t="s">
        <v>57</v>
      </c>
      <c r="M188" s="64" t="s">
        <v>57</v>
      </c>
      <c r="N188" s="38" t="s">
        <v>356</v>
      </c>
      <c r="O188" s="38" t="s">
        <v>415</v>
      </c>
      <c r="P188" s="65">
        <v>44136</v>
      </c>
      <c r="Q188" s="69">
        <v>29</v>
      </c>
      <c r="R188" s="66"/>
      <c r="S188" s="67"/>
      <c r="T188" s="68"/>
      <c r="U188" s="70"/>
      <c r="V188" s="71"/>
      <c r="W188" s="72"/>
      <c r="X188" s="73"/>
      <c r="Y188" s="71"/>
      <c r="Z188" s="72"/>
      <c r="AA188" s="74"/>
      <c r="AB188" s="75"/>
      <c r="AC188" s="71"/>
      <c r="AD188" s="72"/>
      <c r="AE188" s="76" t="str">
        <f t="shared" si="71"/>
        <v/>
      </c>
      <c r="AF188" s="76" t="str">
        <f t="shared" si="72"/>
        <v>-</v>
      </c>
      <c r="AG188" s="76" t="str">
        <f t="shared" si="73"/>
        <v>-</v>
      </c>
      <c r="AH188" s="76" t="str">
        <f t="shared" si="74"/>
        <v>-</v>
      </c>
      <c r="AI188" s="76" t="str">
        <f t="shared" si="75"/>
        <v>-</v>
      </c>
      <c r="AJ188" s="76" t="str">
        <f t="shared" si="76"/>
        <v>-</v>
      </c>
      <c r="AK188" s="76" t="str">
        <f t="shared" si="77"/>
        <v>-</v>
      </c>
      <c r="AL188" s="76" t="str">
        <f t="shared" si="78"/>
        <v>-</v>
      </c>
      <c r="AM188" s="76" t="str">
        <f t="shared" si="79"/>
        <v>-</v>
      </c>
      <c r="AN188" s="76" t="str">
        <f t="shared" si="80"/>
        <v>-</v>
      </c>
      <c r="AO188" s="77">
        <f t="shared" si="81"/>
        <v>0</v>
      </c>
      <c r="AP188" s="78" t="str">
        <f t="shared" si="82"/>
        <v/>
      </c>
      <c r="AR188" s="77" t="e">
        <f t="shared" si="103"/>
        <v>#VALUE!</v>
      </c>
      <c r="AS188" s="76" t="s">
        <v>27</v>
      </c>
      <c r="AT188" s="76" t="s">
        <v>27</v>
      </c>
      <c r="AU188" s="76" t="s">
        <v>27</v>
      </c>
      <c r="AV188" s="76" t="s">
        <v>27</v>
      </c>
      <c r="AW188" s="76" t="s">
        <v>27</v>
      </c>
      <c r="AX188" s="76" t="s">
        <v>27</v>
      </c>
      <c r="AY188" s="76" t="s">
        <v>27</v>
      </c>
      <c r="AZ188" s="76" t="s">
        <v>27</v>
      </c>
      <c r="BA188" s="76" t="s">
        <v>27</v>
      </c>
      <c r="BB188" s="77" t="e">
        <f t="shared" si="87"/>
        <v>#VALUE!</v>
      </c>
      <c r="BC188" s="78" t="e">
        <f t="shared" si="88"/>
        <v>#VALUE!</v>
      </c>
      <c r="BD188" s="77">
        <v>0</v>
      </c>
      <c r="BE188" s="76" t="s">
        <v>27</v>
      </c>
      <c r="BF188" s="76" t="s">
        <v>27</v>
      </c>
      <c r="BG188" s="76" t="s">
        <v>27</v>
      </c>
      <c r="BH188" s="76" t="s">
        <v>27</v>
      </c>
      <c r="BI188" s="76" t="s">
        <v>27</v>
      </c>
      <c r="BJ188" s="76" t="s">
        <v>27</v>
      </c>
      <c r="BK188" s="76" t="s">
        <v>27</v>
      </c>
      <c r="BL188" s="76" t="s">
        <v>27</v>
      </c>
      <c r="BM188" s="76" t="s">
        <v>27</v>
      </c>
      <c r="BN188" s="80">
        <f t="shared" si="89"/>
        <v>0</v>
      </c>
      <c r="BO188" s="81">
        <f t="shared" si="90"/>
        <v>0</v>
      </c>
      <c r="BP188" s="77">
        <v>0</v>
      </c>
      <c r="BQ188" s="76" t="s">
        <v>27</v>
      </c>
      <c r="BR188" s="76" t="s">
        <v>27</v>
      </c>
      <c r="BS188" s="76" t="s">
        <v>27</v>
      </c>
      <c r="BT188" s="76" t="s">
        <v>27</v>
      </c>
      <c r="BU188" s="76" t="s">
        <v>27</v>
      </c>
      <c r="BV188" s="76" t="s">
        <v>27</v>
      </c>
      <c r="BW188" s="76" t="s">
        <v>27</v>
      </c>
      <c r="BX188" s="76" t="s">
        <v>27</v>
      </c>
      <c r="BY188" s="76" t="s">
        <v>27</v>
      </c>
      <c r="BZ188" s="80">
        <f t="shared" si="91"/>
        <v>0</v>
      </c>
      <c r="CA188" s="82">
        <f t="shared" si="92"/>
        <v>0</v>
      </c>
      <c r="CB188" s="77">
        <v>0</v>
      </c>
      <c r="CC188" s="76" t="s">
        <v>27</v>
      </c>
      <c r="CD188" s="76" t="s">
        <v>27</v>
      </c>
      <c r="CE188" s="76" t="s">
        <v>27</v>
      </c>
      <c r="CF188" s="76" t="s">
        <v>27</v>
      </c>
      <c r="CG188" s="76" t="s">
        <v>27</v>
      </c>
      <c r="CH188" s="76" t="s">
        <v>27</v>
      </c>
      <c r="CI188" s="76" t="s">
        <v>27</v>
      </c>
      <c r="CJ188" s="76" t="s">
        <v>27</v>
      </c>
      <c r="CK188" s="76" t="s">
        <v>27</v>
      </c>
      <c r="CL188" s="83">
        <f t="shared" si="93"/>
        <v>0</v>
      </c>
      <c r="CM188" s="82">
        <f t="shared" si="94"/>
        <v>0</v>
      </c>
      <c r="CN188" s="84"/>
      <c r="CO188" s="60"/>
      <c r="CP188" s="60"/>
      <c r="CQ188" s="60"/>
      <c r="CR188" s="60"/>
      <c r="CS188" s="60"/>
      <c r="CT188" s="60"/>
      <c r="CU188" s="60"/>
      <c r="CV188" s="85"/>
      <c r="CW188" s="86"/>
      <c r="CX188" s="87">
        <f t="shared" si="95"/>
        <v>0</v>
      </c>
      <c r="CY188" s="88">
        <f t="shared" si="96"/>
        <v>0</v>
      </c>
      <c r="CZ188" s="89" t="e">
        <f>SUMIF(Склад!#REF!,E188,Склад!#REF!)</f>
        <v>#REF!</v>
      </c>
    </row>
    <row r="189" spans="1:104" s="79" customFormat="1" ht="86.1" customHeight="1" thickBot="1" x14ac:dyDescent="0.3">
      <c r="A189" s="60">
        <v>186</v>
      </c>
      <c r="B189" s="199" t="e">
        <f>VLOOKUP(C189,Склад!B:D,3,0)</f>
        <v>#N/A</v>
      </c>
      <c r="C189" s="37" t="s">
        <v>172</v>
      </c>
      <c r="D189" s="151" t="str">
        <f t="shared" si="97"/>
        <v>775118522</v>
      </c>
      <c r="E189" s="36">
        <v>7751185</v>
      </c>
      <c r="F189" s="36">
        <v>22</v>
      </c>
      <c r="G189" s="154" t="s">
        <v>211</v>
      </c>
      <c r="H189" s="196" t="str">
        <f>IFERROR(VLOOKUP(VALUE(E189),Склад!#REF!,6,0),"-")</f>
        <v>-</v>
      </c>
      <c r="I189" s="61"/>
      <c r="J189" s="62" t="s">
        <v>33</v>
      </c>
      <c r="K189" s="62" t="s">
        <v>33</v>
      </c>
      <c r="L189" s="63" t="s">
        <v>57</v>
      </c>
      <c r="M189" s="64" t="s">
        <v>57</v>
      </c>
      <c r="N189" s="38" t="s">
        <v>356</v>
      </c>
      <c r="O189" s="38" t="s">
        <v>415</v>
      </c>
      <c r="P189" s="65">
        <v>15</v>
      </c>
      <c r="Q189" s="69">
        <v>39</v>
      </c>
      <c r="R189" s="66"/>
      <c r="S189" s="67"/>
      <c r="T189" s="68"/>
      <c r="U189" s="70"/>
      <c r="V189" s="71"/>
      <c r="W189" s="72"/>
      <c r="X189" s="73"/>
      <c r="Y189" s="71"/>
      <c r="Z189" s="72"/>
      <c r="AA189" s="74"/>
      <c r="AB189" s="75"/>
      <c r="AC189" s="71"/>
      <c r="AD189" s="72"/>
      <c r="AE189" s="76" t="str">
        <f t="shared" si="71"/>
        <v/>
      </c>
      <c r="AF189" s="76" t="str">
        <f t="shared" si="72"/>
        <v>-</v>
      </c>
      <c r="AG189" s="76" t="str">
        <f t="shared" si="73"/>
        <v>-</v>
      </c>
      <c r="AH189" s="76" t="str">
        <f t="shared" si="74"/>
        <v>-</v>
      </c>
      <c r="AI189" s="76" t="str">
        <f t="shared" si="75"/>
        <v>-</v>
      </c>
      <c r="AJ189" s="76" t="str">
        <f t="shared" si="76"/>
        <v>-</v>
      </c>
      <c r="AK189" s="76" t="str">
        <f t="shared" si="77"/>
        <v>-</v>
      </c>
      <c r="AL189" s="76" t="str">
        <f t="shared" si="78"/>
        <v>-</v>
      </c>
      <c r="AM189" s="76" t="str">
        <f t="shared" si="79"/>
        <v>-</v>
      </c>
      <c r="AN189" s="76" t="str">
        <f t="shared" si="80"/>
        <v>-</v>
      </c>
      <c r="AO189" s="77">
        <f t="shared" si="81"/>
        <v>0</v>
      </c>
      <c r="AP189" s="78" t="str">
        <f t="shared" si="82"/>
        <v/>
      </c>
      <c r="AR189" s="77" t="e">
        <f t="shared" si="103"/>
        <v>#VALUE!</v>
      </c>
      <c r="AS189" s="76" t="s">
        <v>27</v>
      </c>
      <c r="AT189" s="76" t="s">
        <v>27</v>
      </c>
      <c r="AU189" s="76" t="s">
        <v>27</v>
      </c>
      <c r="AV189" s="76" t="s">
        <v>27</v>
      </c>
      <c r="AW189" s="76" t="s">
        <v>27</v>
      </c>
      <c r="AX189" s="76" t="s">
        <v>27</v>
      </c>
      <c r="AY189" s="76" t="s">
        <v>27</v>
      </c>
      <c r="AZ189" s="76" t="s">
        <v>27</v>
      </c>
      <c r="BA189" s="76" t="s">
        <v>27</v>
      </c>
      <c r="BB189" s="77" t="e">
        <f t="shared" si="87"/>
        <v>#VALUE!</v>
      </c>
      <c r="BC189" s="78" t="e">
        <f t="shared" si="88"/>
        <v>#VALUE!</v>
      </c>
      <c r="BD189" s="77">
        <v>0</v>
      </c>
      <c r="BE189" s="76" t="s">
        <v>27</v>
      </c>
      <c r="BF189" s="76" t="s">
        <v>27</v>
      </c>
      <c r="BG189" s="76" t="s">
        <v>27</v>
      </c>
      <c r="BH189" s="76" t="s">
        <v>27</v>
      </c>
      <c r="BI189" s="76" t="s">
        <v>27</v>
      </c>
      <c r="BJ189" s="76" t="s">
        <v>27</v>
      </c>
      <c r="BK189" s="76" t="s">
        <v>27</v>
      </c>
      <c r="BL189" s="76" t="s">
        <v>27</v>
      </c>
      <c r="BM189" s="76" t="s">
        <v>27</v>
      </c>
      <c r="BN189" s="80">
        <f t="shared" si="89"/>
        <v>0</v>
      </c>
      <c r="BO189" s="81">
        <f t="shared" si="90"/>
        <v>0</v>
      </c>
      <c r="BP189" s="77">
        <v>0</v>
      </c>
      <c r="BQ189" s="76" t="s">
        <v>27</v>
      </c>
      <c r="BR189" s="76" t="s">
        <v>27</v>
      </c>
      <c r="BS189" s="76" t="s">
        <v>27</v>
      </c>
      <c r="BT189" s="76" t="s">
        <v>27</v>
      </c>
      <c r="BU189" s="76" t="s">
        <v>27</v>
      </c>
      <c r="BV189" s="76" t="s">
        <v>27</v>
      </c>
      <c r="BW189" s="76" t="s">
        <v>27</v>
      </c>
      <c r="BX189" s="76" t="s">
        <v>27</v>
      </c>
      <c r="BY189" s="76" t="s">
        <v>27</v>
      </c>
      <c r="BZ189" s="80">
        <f t="shared" si="91"/>
        <v>0</v>
      </c>
      <c r="CA189" s="82">
        <f t="shared" si="92"/>
        <v>0</v>
      </c>
      <c r="CB189" s="77">
        <v>0</v>
      </c>
      <c r="CC189" s="76" t="s">
        <v>27</v>
      </c>
      <c r="CD189" s="76" t="s">
        <v>27</v>
      </c>
      <c r="CE189" s="76" t="s">
        <v>27</v>
      </c>
      <c r="CF189" s="76" t="s">
        <v>27</v>
      </c>
      <c r="CG189" s="76" t="s">
        <v>27</v>
      </c>
      <c r="CH189" s="76" t="s">
        <v>27</v>
      </c>
      <c r="CI189" s="76" t="s">
        <v>27</v>
      </c>
      <c r="CJ189" s="76" t="s">
        <v>27</v>
      </c>
      <c r="CK189" s="76" t="s">
        <v>27</v>
      </c>
      <c r="CL189" s="83">
        <f t="shared" si="93"/>
        <v>0</v>
      </c>
      <c r="CM189" s="82">
        <f t="shared" si="94"/>
        <v>0</v>
      </c>
      <c r="CN189" s="84"/>
      <c r="CO189" s="60"/>
      <c r="CP189" s="60"/>
      <c r="CQ189" s="60"/>
      <c r="CR189" s="60"/>
      <c r="CS189" s="60"/>
      <c r="CT189" s="60"/>
      <c r="CU189" s="60"/>
      <c r="CV189" s="85"/>
      <c r="CW189" s="86"/>
      <c r="CX189" s="87">
        <f t="shared" si="95"/>
        <v>0</v>
      </c>
      <c r="CY189" s="88">
        <f t="shared" si="96"/>
        <v>0</v>
      </c>
      <c r="CZ189" s="89" t="e">
        <f>SUMIF(Склад!#REF!,E189,Склад!#REF!)</f>
        <v>#REF!</v>
      </c>
    </row>
    <row r="190" spans="1:104" s="79" customFormat="1" ht="93.95" customHeight="1" thickBot="1" x14ac:dyDescent="0.3">
      <c r="A190" s="60">
        <v>187</v>
      </c>
      <c r="B190" s="199" t="str">
        <f>VLOOKUP(C190,Склад!B:D,3,0)</f>
        <v>Бейсболки</v>
      </c>
      <c r="C190" s="37" t="s">
        <v>173</v>
      </c>
      <c r="D190" s="151" t="str">
        <f t="shared" si="97"/>
        <v>775118667</v>
      </c>
      <c r="E190" s="36">
        <v>7751186</v>
      </c>
      <c r="F190" s="36">
        <v>67</v>
      </c>
      <c r="G190" s="154" t="s">
        <v>211</v>
      </c>
      <c r="H190" s="196" t="str">
        <f>IFERROR(VLOOKUP(VALUE(E190),Склад!#REF!,6,0),"-")</f>
        <v>-</v>
      </c>
      <c r="I190" s="61"/>
      <c r="J190" s="62" t="s">
        <v>33</v>
      </c>
      <c r="K190" s="62" t="s">
        <v>33</v>
      </c>
      <c r="L190" s="63" t="s">
        <v>57</v>
      </c>
      <c r="M190" s="64" t="s">
        <v>57</v>
      </c>
      <c r="N190" s="38" t="s">
        <v>356</v>
      </c>
      <c r="O190" s="38" t="s">
        <v>415</v>
      </c>
      <c r="P190" s="65">
        <v>15</v>
      </c>
      <c r="Q190" s="69">
        <v>39</v>
      </c>
      <c r="R190" s="66"/>
      <c r="S190" s="67"/>
      <c r="T190" s="68"/>
      <c r="U190" s="70"/>
      <c r="V190" s="71"/>
      <c r="W190" s="72"/>
      <c r="X190" s="73"/>
      <c r="Y190" s="71"/>
      <c r="Z190" s="72"/>
      <c r="AA190" s="74"/>
      <c r="AB190" s="75"/>
      <c r="AC190" s="71"/>
      <c r="AD190" s="72"/>
      <c r="AE190" s="76" t="str">
        <f t="shared" si="71"/>
        <v/>
      </c>
      <c r="AF190" s="76" t="str">
        <f t="shared" si="72"/>
        <v>-</v>
      </c>
      <c r="AG190" s="76" t="str">
        <f t="shared" si="73"/>
        <v>-</v>
      </c>
      <c r="AH190" s="76" t="str">
        <f t="shared" si="74"/>
        <v>-</v>
      </c>
      <c r="AI190" s="76" t="str">
        <f t="shared" si="75"/>
        <v>-</v>
      </c>
      <c r="AJ190" s="76" t="str">
        <f t="shared" si="76"/>
        <v>-</v>
      </c>
      <c r="AK190" s="76" t="str">
        <f t="shared" si="77"/>
        <v>-</v>
      </c>
      <c r="AL190" s="76" t="str">
        <f t="shared" si="78"/>
        <v>-</v>
      </c>
      <c r="AM190" s="76" t="str">
        <f t="shared" si="79"/>
        <v>-</v>
      </c>
      <c r="AN190" s="76" t="str">
        <f t="shared" si="80"/>
        <v>-</v>
      </c>
      <c r="AO190" s="77">
        <f t="shared" si="81"/>
        <v>0</v>
      </c>
      <c r="AP190" s="78" t="str">
        <f t="shared" si="82"/>
        <v/>
      </c>
      <c r="AR190" s="77" t="e">
        <f t="shared" si="103"/>
        <v>#VALUE!</v>
      </c>
      <c r="AS190" s="76" t="s">
        <v>27</v>
      </c>
      <c r="AT190" s="76" t="s">
        <v>27</v>
      </c>
      <c r="AU190" s="76" t="s">
        <v>27</v>
      </c>
      <c r="AV190" s="76" t="s">
        <v>27</v>
      </c>
      <c r="AW190" s="76" t="s">
        <v>27</v>
      </c>
      <c r="AX190" s="76" t="s">
        <v>27</v>
      </c>
      <c r="AY190" s="76" t="s">
        <v>27</v>
      </c>
      <c r="AZ190" s="76" t="s">
        <v>27</v>
      </c>
      <c r="BA190" s="76" t="s">
        <v>27</v>
      </c>
      <c r="BB190" s="77" t="e">
        <f t="shared" si="87"/>
        <v>#VALUE!</v>
      </c>
      <c r="BC190" s="78" t="e">
        <f t="shared" si="88"/>
        <v>#VALUE!</v>
      </c>
      <c r="BD190" s="77">
        <v>0</v>
      </c>
      <c r="BE190" s="76" t="s">
        <v>27</v>
      </c>
      <c r="BF190" s="76" t="s">
        <v>27</v>
      </c>
      <c r="BG190" s="76" t="s">
        <v>27</v>
      </c>
      <c r="BH190" s="76" t="s">
        <v>27</v>
      </c>
      <c r="BI190" s="76" t="s">
        <v>27</v>
      </c>
      <c r="BJ190" s="76" t="s">
        <v>27</v>
      </c>
      <c r="BK190" s="76" t="s">
        <v>27</v>
      </c>
      <c r="BL190" s="76" t="s">
        <v>27</v>
      </c>
      <c r="BM190" s="76" t="s">
        <v>27</v>
      </c>
      <c r="BN190" s="80">
        <f t="shared" si="89"/>
        <v>0</v>
      </c>
      <c r="BO190" s="81">
        <f t="shared" si="90"/>
        <v>0</v>
      </c>
      <c r="BP190" s="77">
        <v>0</v>
      </c>
      <c r="BQ190" s="76" t="s">
        <v>27</v>
      </c>
      <c r="BR190" s="76" t="s">
        <v>27</v>
      </c>
      <c r="BS190" s="76" t="s">
        <v>27</v>
      </c>
      <c r="BT190" s="76" t="s">
        <v>27</v>
      </c>
      <c r="BU190" s="76" t="s">
        <v>27</v>
      </c>
      <c r="BV190" s="76" t="s">
        <v>27</v>
      </c>
      <c r="BW190" s="76" t="s">
        <v>27</v>
      </c>
      <c r="BX190" s="76" t="s">
        <v>27</v>
      </c>
      <c r="BY190" s="76" t="s">
        <v>27</v>
      </c>
      <c r="BZ190" s="80">
        <f t="shared" si="91"/>
        <v>0</v>
      </c>
      <c r="CA190" s="82">
        <f t="shared" si="92"/>
        <v>0</v>
      </c>
      <c r="CB190" s="77">
        <v>0</v>
      </c>
      <c r="CC190" s="76" t="s">
        <v>27</v>
      </c>
      <c r="CD190" s="76" t="s">
        <v>27</v>
      </c>
      <c r="CE190" s="76" t="s">
        <v>27</v>
      </c>
      <c r="CF190" s="76" t="s">
        <v>27</v>
      </c>
      <c r="CG190" s="76" t="s">
        <v>27</v>
      </c>
      <c r="CH190" s="76" t="s">
        <v>27</v>
      </c>
      <c r="CI190" s="76" t="s">
        <v>27</v>
      </c>
      <c r="CJ190" s="76" t="s">
        <v>27</v>
      </c>
      <c r="CK190" s="76" t="s">
        <v>27</v>
      </c>
      <c r="CL190" s="83">
        <f t="shared" si="93"/>
        <v>0</v>
      </c>
      <c r="CM190" s="82">
        <f t="shared" si="94"/>
        <v>0</v>
      </c>
      <c r="CN190" s="84"/>
      <c r="CO190" s="60"/>
      <c r="CP190" s="60"/>
      <c r="CQ190" s="60"/>
      <c r="CR190" s="60"/>
      <c r="CS190" s="60"/>
      <c r="CT190" s="60"/>
      <c r="CU190" s="60"/>
      <c r="CV190" s="85"/>
      <c r="CW190" s="86"/>
      <c r="CX190" s="87">
        <f t="shared" si="95"/>
        <v>0</v>
      </c>
      <c r="CY190" s="88">
        <f t="shared" si="96"/>
        <v>0</v>
      </c>
      <c r="CZ190" s="89" t="e">
        <f>SUMIF(Склад!#REF!,E190,Склад!#REF!)</f>
        <v>#REF!</v>
      </c>
    </row>
    <row r="191" spans="1:104" s="79" customFormat="1" ht="93.95" customHeight="1" thickBot="1" x14ac:dyDescent="0.3">
      <c r="A191" s="60">
        <v>188</v>
      </c>
      <c r="B191" s="199" t="e">
        <f>VLOOKUP(C191,Склад!B:D,3,0)</f>
        <v>#N/A</v>
      </c>
      <c r="C191" s="60" t="s">
        <v>256</v>
      </c>
      <c r="D191" s="151" t="str">
        <f t="shared" si="97"/>
        <v>775118867</v>
      </c>
      <c r="E191" s="38">
        <v>7751188</v>
      </c>
      <c r="F191" s="38">
        <v>67</v>
      </c>
      <c r="G191" s="155" t="s">
        <v>211</v>
      </c>
      <c r="H191" s="196" t="str">
        <f>IFERROR(VLOOKUP(VALUE(E191),Склад!#REF!,6,0),"-")</f>
        <v>-</v>
      </c>
      <c r="I191" s="60"/>
      <c r="J191" s="62" t="s">
        <v>33</v>
      </c>
      <c r="K191" s="62" t="s">
        <v>33</v>
      </c>
      <c r="L191" s="63" t="s">
        <v>57</v>
      </c>
      <c r="M191" s="64" t="s">
        <v>57</v>
      </c>
      <c r="N191" s="38" t="s">
        <v>356</v>
      </c>
      <c r="O191" s="38" t="s">
        <v>415</v>
      </c>
      <c r="P191" s="65">
        <v>15</v>
      </c>
      <c r="Q191" s="69">
        <v>39</v>
      </c>
      <c r="R191" s="66"/>
      <c r="S191" s="67"/>
      <c r="T191" s="68"/>
      <c r="U191" s="70"/>
      <c r="V191" s="71"/>
      <c r="W191" s="72"/>
      <c r="X191" s="73"/>
      <c r="Y191" s="71"/>
      <c r="Z191" s="72"/>
      <c r="AA191" s="74"/>
      <c r="AB191" s="75"/>
      <c r="AC191" s="71"/>
      <c r="AD191" s="72"/>
      <c r="AE191" s="76" t="str">
        <f t="shared" si="71"/>
        <v/>
      </c>
      <c r="AF191" s="76" t="str">
        <f t="shared" si="72"/>
        <v>-</v>
      </c>
      <c r="AG191" s="76" t="str">
        <f t="shared" si="73"/>
        <v>-</v>
      </c>
      <c r="AH191" s="76" t="str">
        <f t="shared" si="74"/>
        <v>-</v>
      </c>
      <c r="AI191" s="76" t="str">
        <f t="shared" si="75"/>
        <v>-</v>
      </c>
      <c r="AJ191" s="76" t="str">
        <f t="shared" si="76"/>
        <v>-</v>
      </c>
      <c r="AK191" s="76" t="str">
        <f t="shared" si="77"/>
        <v>-</v>
      </c>
      <c r="AL191" s="76" t="str">
        <f t="shared" si="78"/>
        <v>-</v>
      </c>
      <c r="AM191" s="76" t="str">
        <f t="shared" si="79"/>
        <v>-</v>
      </c>
      <c r="AN191" s="76" t="str">
        <f t="shared" si="80"/>
        <v>-</v>
      </c>
      <c r="AO191" s="77">
        <f t="shared" si="81"/>
        <v>0</v>
      </c>
      <c r="AP191" s="78" t="str">
        <f t="shared" si="82"/>
        <v/>
      </c>
      <c r="AR191" s="77" t="e">
        <f t="shared" si="103"/>
        <v>#VALUE!</v>
      </c>
      <c r="AS191" s="76" t="s">
        <v>27</v>
      </c>
      <c r="AT191" s="76" t="s">
        <v>27</v>
      </c>
      <c r="AU191" s="76" t="s">
        <v>27</v>
      </c>
      <c r="AV191" s="76" t="s">
        <v>27</v>
      </c>
      <c r="AW191" s="76" t="s">
        <v>27</v>
      </c>
      <c r="AX191" s="76" t="s">
        <v>27</v>
      </c>
      <c r="AY191" s="76" t="s">
        <v>27</v>
      </c>
      <c r="AZ191" s="76" t="s">
        <v>27</v>
      </c>
      <c r="BA191" s="76" t="s">
        <v>27</v>
      </c>
      <c r="BB191" s="77" t="e">
        <f t="shared" si="87"/>
        <v>#VALUE!</v>
      </c>
      <c r="BC191" s="78" t="e">
        <f t="shared" si="88"/>
        <v>#VALUE!</v>
      </c>
      <c r="BD191" s="77">
        <v>0</v>
      </c>
      <c r="BE191" s="76" t="s">
        <v>27</v>
      </c>
      <c r="BF191" s="76" t="s">
        <v>27</v>
      </c>
      <c r="BG191" s="76" t="s">
        <v>27</v>
      </c>
      <c r="BH191" s="76" t="s">
        <v>27</v>
      </c>
      <c r="BI191" s="76" t="s">
        <v>27</v>
      </c>
      <c r="BJ191" s="76" t="s">
        <v>27</v>
      </c>
      <c r="BK191" s="76" t="s">
        <v>27</v>
      </c>
      <c r="BL191" s="76" t="s">
        <v>27</v>
      </c>
      <c r="BM191" s="76" t="s">
        <v>27</v>
      </c>
      <c r="BN191" s="80">
        <f t="shared" si="89"/>
        <v>0</v>
      </c>
      <c r="BO191" s="81">
        <f t="shared" si="90"/>
        <v>0</v>
      </c>
      <c r="BP191" s="77">
        <v>0</v>
      </c>
      <c r="BQ191" s="76" t="s">
        <v>27</v>
      </c>
      <c r="BR191" s="76" t="s">
        <v>27</v>
      </c>
      <c r="BS191" s="76" t="s">
        <v>27</v>
      </c>
      <c r="BT191" s="76" t="s">
        <v>27</v>
      </c>
      <c r="BU191" s="76" t="s">
        <v>27</v>
      </c>
      <c r="BV191" s="76" t="s">
        <v>27</v>
      </c>
      <c r="BW191" s="76" t="s">
        <v>27</v>
      </c>
      <c r="BX191" s="76" t="s">
        <v>27</v>
      </c>
      <c r="BY191" s="76" t="s">
        <v>27</v>
      </c>
      <c r="BZ191" s="80">
        <f t="shared" si="91"/>
        <v>0</v>
      </c>
      <c r="CA191" s="82">
        <f t="shared" si="92"/>
        <v>0</v>
      </c>
      <c r="CB191" s="77">
        <v>0</v>
      </c>
      <c r="CC191" s="76" t="s">
        <v>27</v>
      </c>
      <c r="CD191" s="76" t="s">
        <v>27</v>
      </c>
      <c r="CE191" s="76" t="s">
        <v>27</v>
      </c>
      <c r="CF191" s="76" t="s">
        <v>27</v>
      </c>
      <c r="CG191" s="76" t="s">
        <v>27</v>
      </c>
      <c r="CH191" s="76" t="s">
        <v>27</v>
      </c>
      <c r="CI191" s="76" t="s">
        <v>27</v>
      </c>
      <c r="CJ191" s="76" t="s">
        <v>27</v>
      </c>
      <c r="CK191" s="76" t="s">
        <v>27</v>
      </c>
      <c r="CL191" s="83">
        <f t="shared" si="93"/>
        <v>0</v>
      </c>
      <c r="CM191" s="82">
        <f t="shared" si="94"/>
        <v>0</v>
      </c>
      <c r="CN191" s="84"/>
      <c r="CO191" s="60"/>
      <c r="CP191" s="60"/>
      <c r="CQ191" s="60"/>
      <c r="CR191" s="60"/>
      <c r="CS191" s="60"/>
      <c r="CT191" s="60"/>
      <c r="CU191" s="60"/>
      <c r="CV191" s="85"/>
      <c r="CW191" s="86"/>
      <c r="CX191" s="87">
        <f t="shared" si="95"/>
        <v>0</v>
      </c>
      <c r="CY191" s="88">
        <f t="shared" si="96"/>
        <v>0</v>
      </c>
      <c r="CZ191" s="89" t="e">
        <f>SUMIF(Склад!#REF!,E191,Склад!#REF!)</f>
        <v>#REF!</v>
      </c>
    </row>
    <row r="192" spans="1:104" s="79" customFormat="1" ht="87.75" customHeight="1" thickBot="1" x14ac:dyDescent="0.3">
      <c r="A192" s="60">
        <v>189</v>
      </c>
      <c r="B192" s="199" t="e">
        <f>VLOOKUP(C192,Склад!B:D,3,0)</f>
        <v>#N/A</v>
      </c>
      <c r="C192" s="60" t="s">
        <v>257</v>
      </c>
      <c r="D192" s="151" t="str">
        <f t="shared" si="97"/>
        <v>775118989</v>
      </c>
      <c r="E192" s="38">
        <v>7751189</v>
      </c>
      <c r="F192" s="38">
        <v>89</v>
      </c>
      <c r="G192" s="155" t="s">
        <v>211</v>
      </c>
      <c r="H192" s="196" t="str">
        <f>IFERROR(VLOOKUP(VALUE(E192),Склад!#REF!,6,0),"-")</f>
        <v>-</v>
      </c>
      <c r="I192" s="60"/>
      <c r="J192" s="62" t="s">
        <v>33</v>
      </c>
      <c r="K192" s="62" t="s">
        <v>33</v>
      </c>
      <c r="L192" s="63" t="s">
        <v>57</v>
      </c>
      <c r="M192" s="64" t="s">
        <v>57</v>
      </c>
      <c r="N192" s="38" t="s">
        <v>356</v>
      </c>
      <c r="O192" s="38" t="s">
        <v>415</v>
      </c>
      <c r="P192" s="65">
        <v>15</v>
      </c>
      <c r="Q192" s="69">
        <v>39</v>
      </c>
      <c r="R192" s="66"/>
      <c r="S192" s="67"/>
      <c r="T192" s="68"/>
      <c r="U192" s="70"/>
      <c r="V192" s="71"/>
      <c r="W192" s="72"/>
      <c r="X192" s="73"/>
      <c r="Y192" s="71"/>
      <c r="Z192" s="72"/>
      <c r="AA192" s="74"/>
      <c r="AB192" s="75"/>
      <c r="AC192" s="71"/>
      <c r="AD192" s="72"/>
      <c r="AE192" s="76" t="str">
        <f t="shared" si="71"/>
        <v/>
      </c>
      <c r="AF192" s="76" t="str">
        <f t="shared" si="72"/>
        <v>-</v>
      </c>
      <c r="AG192" s="76" t="str">
        <f t="shared" si="73"/>
        <v>-</v>
      </c>
      <c r="AH192" s="76" t="str">
        <f t="shared" si="74"/>
        <v>-</v>
      </c>
      <c r="AI192" s="76" t="str">
        <f t="shared" si="75"/>
        <v>-</v>
      </c>
      <c r="AJ192" s="76" t="str">
        <f t="shared" si="76"/>
        <v>-</v>
      </c>
      <c r="AK192" s="76" t="str">
        <f t="shared" si="77"/>
        <v>-</v>
      </c>
      <c r="AL192" s="76" t="str">
        <f t="shared" si="78"/>
        <v>-</v>
      </c>
      <c r="AM192" s="76" t="str">
        <f t="shared" si="79"/>
        <v>-</v>
      </c>
      <c r="AN192" s="76" t="str">
        <f t="shared" si="80"/>
        <v>-</v>
      </c>
      <c r="AO192" s="77">
        <f t="shared" si="81"/>
        <v>0</v>
      </c>
      <c r="AP192" s="78" t="str">
        <f t="shared" si="82"/>
        <v/>
      </c>
      <c r="AR192" s="77" t="e">
        <f t="shared" si="103"/>
        <v>#VALUE!</v>
      </c>
      <c r="AS192" s="76" t="s">
        <v>27</v>
      </c>
      <c r="AT192" s="76" t="s">
        <v>27</v>
      </c>
      <c r="AU192" s="76" t="s">
        <v>27</v>
      </c>
      <c r="AV192" s="76" t="s">
        <v>27</v>
      </c>
      <c r="AW192" s="76" t="s">
        <v>27</v>
      </c>
      <c r="AX192" s="76" t="s">
        <v>27</v>
      </c>
      <c r="AY192" s="76" t="s">
        <v>27</v>
      </c>
      <c r="AZ192" s="76" t="s">
        <v>27</v>
      </c>
      <c r="BA192" s="76" t="s">
        <v>27</v>
      </c>
      <c r="BB192" s="77" t="e">
        <f t="shared" si="87"/>
        <v>#VALUE!</v>
      </c>
      <c r="BC192" s="78" t="e">
        <f t="shared" si="88"/>
        <v>#VALUE!</v>
      </c>
      <c r="BD192" s="77">
        <v>0</v>
      </c>
      <c r="BE192" s="76" t="s">
        <v>27</v>
      </c>
      <c r="BF192" s="76" t="s">
        <v>27</v>
      </c>
      <c r="BG192" s="76" t="s">
        <v>27</v>
      </c>
      <c r="BH192" s="76" t="s">
        <v>27</v>
      </c>
      <c r="BI192" s="76" t="s">
        <v>27</v>
      </c>
      <c r="BJ192" s="76" t="s">
        <v>27</v>
      </c>
      <c r="BK192" s="76" t="s">
        <v>27</v>
      </c>
      <c r="BL192" s="76" t="s">
        <v>27</v>
      </c>
      <c r="BM192" s="76" t="s">
        <v>27</v>
      </c>
      <c r="BN192" s="80">
        <f t="shared" si="89"/>
        <v>0</v>
      </c>
      <c r="BO192" s="81">
        <f t="shared" si="90"/>
        <v>0</v>
      </c>
      <c r="BP192" s="77">
        <v>0</v>
      </c>
      <c r="BQ192" s="76" t="s">
        <v>27</v>
      </c>
      <c r="BR192" s="76" t="s">
        <v>27</v>
      </c>
      <c r="BS192" s="76" t="s">
        <v>27</v>
      </c>
      <c r="BT192" s="76" t="s">
        <v>27</v>
      </c>
      <c r="BU192" s="76" t="s">
        <v>27</v>
      </c>
      <c r="BV192" s="76" t="s">
        <v>27</v>
      </c>
      <c r="BW192" s="76" t="s">
        <v>27</v>
      </c>
      <c r="BX192" s="76" t="s">
        <v>27</v>
      </c>
      <c r="BY192" s="76" t="s">
        <v>27</v>
      </c>
      <c r="BZ192" s="80">
        <f t="shared" si="91"/>
        <v>0</v>
      </c>
      <c r="CA192" s="82">
        <f t="shared" si="92"/>
        <v>0</v>
      </c>
      <c r="CB192" s="77">
        <v>0</v>
      </c>
      <c r="CC192" s="76" t="s">
        <v>27</v>
      </c>
      <c r="CD192" s="76" t="s">
        <v>27</v>
      </c>
      <c r="CE192" s="76" t="s">
        <v>27</v>
      </c>
      <c r="CF192" s="76" t="s">
        <v>27</v>
      </c>
      <c r="CG192" s="76" t="s">
        <v>27</v>
      </c>
      <c r="CH192" s="76" t="s">
        <v>27</v>
      </c>
      <c r="CI192" s="76" t="s">
        <v>27</v>
      </c>
      <c r="CJ192" s="76" t="s">
        <v>27</v>
      </c>
      <c r="CK192" s="76" t="s">
        <v>27</v>
      </c>
      <c r="CL192" s="83">
        <f t="shared" si="93"/>
        <v>0</v>
      </c>
      <c r="CM192" s="82">
        <f t="shared" si="94"/>
        <v>0</v>
      </c>
      <c r="CN192" s="84"/>
      <c r="CO192" s="60"/>
      <c r="CP192" s="60"/>
      <c r="CQ192" s="60"/>
      <c r="CR192" s="60"/>
      <c r="CS192" s="60"/>
      <c r="CT192" s="60"/>
      <c r="CU192" s="60"/>
      <c r="CV192" s="85"/>
      <c r="CW192" s="86"/>
      <c r="CX192" s="87">
        <f t="shared" si="95"/>
        <v>0</v>
      </c>
      <c r="CY192" s="88">
        <f t="shared" si="96"/>
        <v>0</v>
      </c>
      <c r="CZ192" s="89" t="e">
        <f>SUMIF(Склад!#REF!,E192,Склад!#REF!)</f>
        <v>#REF!</v>
      </c>
    </row>
    <row r="193" spans="1:104" s="79" customFormat="1" ht="89.65" customHeight="1" thickBot="1" x14ac:dyDescent="0.3">
      <c r="A193" s="60">
        <v>190</v>
      </c>
      <c r="B193" s="199" t="e">
        <f>VLOOKUP(C193,Склад!B:D,3,0)</f>
        <v>#N/A</v>
      </c>
      <c r="C193" s="60" t="s">
        <v>258</v>
      </c>
      <c r="D193" s="151" t="str">
        <f t="shared" si="97"/>
        <v>775119127</v>
      </c>
      <c r="E193" s="38">
        <v>7751191</v>
      </c>
      <c r="F193" s="38">
        <v>27</v>
      </c>
      <c r="G193" s="155" t="s">
        <v>211</v>
      </c>
      <c r="H193" s="196" t="str">
        <f>IFERROR(VLOOKUP(VALUE(E193),Склад!#REF!,6,0),"-")</f>
        <v>-</v>
      </c>
      <c r="I193" s="60"/>
      <c r="J193" s="62" t="s">
        <v>33</v>
      </c>
      <c r="K193" s="62" t="s">
        <v>33</v>
      </c>
      <c r="L193" s="63" t="s">
        <v>57</v>
      </c>
      <c r="M193" s="64" t="s">
        <v>57</v>
      </c>
      <c r="N193" s="38" t="s">
        <v>356</v>
      </c>
      <c r="O193" s="38" t="s">
        <v>415</v>
      </c>
      <c r="P193" s="65">
        <v>15</v>
      </c>
      <c r="Q193" s="69">
        <v>39</v>
      </c>
      <c r="R193" s="66"/>
      <c r="S193" s="67"/>
      <c r="T193" s="68"/>
      <c r="U193" s="70"/>
      <c r="V193" s="71"/>
      <c r="W193" s="72"/>
      <c r="X193" s="73"/>
      <c r="Y193" s="71"/>
      <c r="Z193" s="72"/>
      <c r="AA193" s="74"/>
      <c r="AB193" s="75"/>
      <c r="AC193" s="71"/>
      <c r="AD193" s="72"/>
      <c r="AE193" s="76" t="str">
        <f t="shared" si="71"/>
        <v/>
      </c>
      <c r="AF193" s="76" t="str">
        <f t="shared" si="72"/>
        <v>-</v>
      </c>
      <c r="AG193" s="76" t="str">
        <f t="shared" si="73"/>
        <v>-</v>
      </c>
      <c r="AH193" s="76" t="str">
        <f t="shared" si="74"/>
        <v>-</v>
      </c>
      <c r="AI193" s="76" t="str">
        <f t="shared" si="75"/>
        <v>-</v>
      </c>
      <c r="AJ193" s="76" t="str">
        <f t="shared" si="76"/>
        <v>-</v>
      </c>
      <c r="AK193" s="76" t="str">
        <f t="shared" si="77"/>
        <v>-</v>
      </c>
      <c r="AL193" s="76" t="str">
        <f t="shared" si="78"/>
        <v>-</v>
      </c>
      <c r="AM193" s="76" t="str">
        <f t="shared" si="79"/>
        <v>-</v>
      </c>
      <c r="AN193" s="76" t="str">
        <f t="shared" si="80"/>
        <v>-</v>
      </c>
      <c r="AO193" s="77">
        <f t="shared" si="81"/>
        <v>0</v>
      </c>
      <c r="AP193" s="78" t="str">
        <f t="shared" si="82"/>
        <v/>
      </c>
      <c r="AR193" s="77" t="e">
        <f t="shared" si="103"/>
        <v>#VALUE!</v>
      </c>
      <c r="AS193" s="76" t="s">
        <v>27</v>
      </c>
      <c r="AT193" s="76" t="s">
        <v>27</v>
      </c>
      <c r="AU193" s="76" t="s">
        <v>27</v>
      </c>
      <c r="AV193" s="76" t="s">
        <v>27</v>
      </c>
      <c r="AW193" s="76" t="s">
        <v>27</v>
      </c>
      <c r="AX193" s="76" t="s">
        <v>27</v>
      </c>
      <c r="AY193" s="76" t="s">
        <v>27</v>
      </c>
      <c r="AZ193" s="76" t="s">
        <v>27</v>
      </c>
      <c r="BA193" s="76" t="s">
        <v>27</v>
      </c>
      <c r="BB193" s="77" t="e">
        <f t="shared" si="87"/>
        <v>#VALUE!</v>
      </c>
      <c r="BC193" s="78" t="e">
        <f t="shared" si="88"/>
        <v>#VALUE!</v>
      </c>
      <c r="BD193" s="77">
        <v>0</v>
      </c>
      <c r="BE193" s="76" t="s">
        <v>27</v>
      </c>
      <c r="BF193" s="76" t="s">
        <v>27</v>
      </c>
      <c r="BG193" s="76" t="s">
        <v>27</v>
      </c>
      <c r="BH193" s="76" t="s">
        <v>27</v>
      </c>
      <c r="BI193" s="76" t="s">
        <v>27</v>
      </c>
      <c r="BJ193" s="76" t="s">
        <v>27</v>
      </c>
      <c r="BK193" s="76" t="s">
        <v>27</v>
      </c>
      <c r="BL193" s="76" t="s">
        <v>27</v>
      </c>
      <c r="BM193" s="76" t="s">
        <v>27</v>
      </c>
      <c r="BN193" s="80">
        <f t="shared" si="89"/>
        <v>0</v>
      </c>
      <c r="BO193" s="81">
        <f t="shared" si="90"/>
        <v>0</v>
      </c>
      <c r="BP193" s="77">
        <v>0</v>
      </c>
      <c r="BQ193" s="76" t="s">
        <v>27</v>
      </c>
      <c r="BR193" s="76" t="s">
        <v>27</v>
      </c>
      <c r="BS193" s="76" t="s">
        <v>27</v>
      </c>
      <c r="BT193" s="76" t="s">
        <v>27</v>
      </c>
      <c r="BU193" s="76" t="s">
        <v>27</v>
      </c>
      <c r="BV193" s="76" t="s">
        <v>27</v>
      </c>
      <c r="BW193" s="76" t="s">
        <v>27</v>
      </c>
      <c r="BX193" s="76" t="s">
        <v>27</v>
      </c>
      <c r="BY193" s="76" t="s">
        <v>27</v>
      </c>
      <c r="BZ193" s="80">
        <f t="shared" si="91"/>
        <v>0</v>
      </c>
      <c r="CA193" s="82">
        <f t="shared" si="92"/>
        <v>0</v>
      </c>
      <c r="CB193" s="77">
        <v>0</v>
      </c>
      <c r="CC193" s="76" t="s">
        <v>27</v>
      </c>
      <c r="CD193" s="76" t="s">
        <v>27</v>
      </c>
      <c r="CE193" s="76" t="s">
        <v>27</v>
      </c>
      <c r="CF193" s="76" t="s">
        <v>27</v>
      </c>
      <c r="CG193" s="76" t="s">
        <v>27</v>
      </c>
      <c r="CH193" s="76" t="s">
        <v>27</v>
      </c>
      <c r="CI193" s="76" t="s">
        <v>27</v>
      </c>
      <c r="CJ193" s="76" t="s">
        <v>27</v>
      </c>
      <c r="CK193" s="76" t="s">
        <v>27</v>
      </c>
      <c r="CL193" s="83">
        <f t="shared" si="93"/>
        <v>0</v>
      </c>
      <c r="CM193" s="82">
        <f t="shared" si="94"/>
        <v>0</v>
      </c>
      <c r="CN193" s="84"/>
      <c r="CO193" s="60"/>
      <c r="CP193" s="60"/>
      <c r="CQ193" s="60"/>
      <c r="CR193" s="60"/>
      <c r="CS193" s="60"/>
      <c r="CT193" s="60"/>
      <c r="CU193" s="60"/>
      <c r="CV193" s="85"/>
      <c r="CW193" s="86"/>
      <c r="CX193" s="87">
        <f t="shared" si="95"/>
        <v>0</v>
      </c>
      <c r="CY193" s="88">
        <f t="shared" si="96"/>
        <v>0</v>
      </c>
      <c r="CZ193" s="89" t="e">
        <f>SUMIF(Склад!#REF!,E193,Склад!#REF!)</f>
        <v>#REF!</v>
      </c>
    </row>
    <row r="194" spans="1:104" s="79" customFormat="1" ht="84.4" customHeight="1" thickBot="1" x14ac:dyDescent="0.3">
      <c r="A194" s="60">
        <v>191</v>
      </c>
      <c r="B194" s="199" t="e">
        <f>VLOOKUP(C194,Склад!B:D,3,0)</f>
        <v>#N/A</v>
      </c>
      <c r="C194" s="60" t="s">
        <v>259</v>
      </c>
      <c r="D194" s="151" t="str">
        <f t="shared" si="97"/>
        <v>77511945</v>
      </c>
      <c r="E194" s="38">
        <v>7751194</v>
      </c>
      <c r="F194" s="38">
        <v>5</v>
      </c>
      <c r="G194" s="155" t="s">
        <v>211</v>
      </c>
      <c r="H194" s="196" t="str">
        <f>IFERROR(VLOOKUP(VALUE(E194),Склад!#REF!,6,0),"-")</f>
        <v>-</v>
      </c>
      <c r="I194" s="60"/>
      <c r="J194" s="62" t="s">
        <v>33</v>
      </c>
      <c r="K194" s="62" t="s">
        <v>33</v>
      </c>
      <c r="L194" s="63" t="s">
        <v>57</v>
      </c>
      <c r="M194" s="64" t="s">
        <v>57</v>
      </c>
      <c r="N194" s="38" t="s">
        <v>356</v>
      </c>
      <c r="O194" s="38" t="s">
        <v>415</v>
      </c>
      <c r="P194" s="65">
        <v>15</v>
      </c>
      <c r="Q194" s="69">
        <v>39</v>
      </c>
      <c r="R194" s="66"/>
      <c r="S194" s="67"/>
      <c r="T194" s="68"/>
      <c r="U194" s="70"/>
      <c r="V194" s="71"/>
      <c r="W194" s="72"/>
      <c r="X194" s="73"/>
      <c r="Y194" s="71"/>
      <c r="Z194" s="72"/>
      <c r="AA194" s="74"/>
      <c r="AB194" s="75"/>
      <c r="AC194" s="71"/>
      <c r="AD194" s="72"/>
      <c r="AE194" s="76" t="str">
        <f t="shared" si="71"/>
        <v/>
      </c>
      <c r="AF194" s="76" t="str">
        <f t="shared" si="72"/>
        <v>-</v>
      </c>
      <c r="AG194" s="76" t="str">
        <f t="shared" si="73"/>
        <v>-</v>
      </c>
      <c r="AH194" s="76" t="str">
        <f t="shared" si="74"/>
        <v>-</v>
      </c>
      <c r="AI194" s="76" t="str">
        <f t="shared" si="75"/>
        <v>-</v>
      </c>
      <c r="AJ194" s="76" t="str">
        <f t="shared" si="76"/>
        <v>-</v>
      </c>
      <c r="AK194" s="76" t="str">
        <f t="shared" si="77"/>
        <v>-</v>
      </c>
      <c r="AL194" s="76" t="str">
        <f t="shared" si="78"/>
        <v>-</v>
      </c>
      <c r="AM194" s="76" t="str">
        <f t="shared" si="79"/>
        <v>-</v>
      </c>
      <c r="AN194" s="76" t="str">
        <f t="shared" si="80"/>
        <v>-</v>
      </c>
      <c r="AO194" s="77">
        <f t="shared" si="81"/>
        <v>0</v>
      </c>
      <c r="AP194" s="78" t="str">
        <f t="shared" si="82"/>
        <v/>
      </c>
      <c r="AR194" s="77" t="e">
        <f t="shared" si="103"/>
        <v>#VALUE!</v>
      </c>
      <c r="AS194" s="76" t="s">
        <v>27</v>
      </c>
      <c r="AT194" s="76" t="s">
        <v>27</v>
      </c>
      <c r="AU194" s="76" t="s">
        <v>27</v>
      </c>
      <c r="AV194" s="76" t="s">
        <v>27</v>
      </c>
      <c r="AW194" s="76" t="s">
        <v>27</v>
      </c>
      <c r="AX194" s="76" t="s">
        <v>27</v>
      </c>
      <c r="AY194" s="76" t="s">
        <v>27</v>
      </c>
      <c r="AZ194" s="76" t="s">
        <v>27</v>
      </c>
      <c r="BA194" s="76" t="s">
        <v>27</v>
      </c>
      <c r="BB194" s="77" t="e">
        <f t="shared" si="87"/>
        <v>#VALUE!</v>
      </c>
      <c r="BC194" s="78" t="e">
        <f t="shared" si="88"/>
        <v>#VALUE!</v>
      </c>
      <c r="BD194" s="77">
        <v>0</v>
      </c>
      <c r="BE194" s="76" t="s">
        <v>27</v>
      </c>
      <c r="BF194" s="76" t="s">
        <v>27</v>
      </c>
      <c r="BG194" s="76" t="s">
        <v>27</v>
      </c>
      <c r="BH194" s="76" t="s">
        <v>27</v>
      </c>
      <c r="BI194" s="76" t="s">
        <v>27</v>
      </c>
      <c r="BJ194" s="76" t="s">
        <v>27</v>
      </c>
      <c r="BK194" s="76" t="s">
        <v>27</v>
      </c>
      <c r="BL194" s="76" t="s">
        <v>27</v>
      </c>
      <c r="BM194" s="76" t="s">
        <v>27</v>
      </c>
      <c r="BN194" s="80">
        <f t="shared" si="89"/>
        <v>0</v>
      </c>
      <c r="BO194" s="81">
        <f t="shared" si="90"/>
        <v>0</v>
      </c>
      <c r="BP194" s="77">
        <v>0</v>
      </c>
      <c r="BQ194" s="76" t="s">
        <v>27</v>
      </c>
      <c r="BR194" s="76" t="s">
        <v>27</v>
      </c>
      <c r="BS194" s="76" t="s">
        <v>27</v>
      </c>
      <c r="BT194" s="76" t="s">
        <v>27</v>
      </c>
      <c r="BU194" s="76" t="s">
        <v>27</v>
      </c>
      <c r="BV194" s="76" t="s">
        <v>27</v>
      </c>
      <c r="BW194" s="76" t="s">
        <v>27</v>
      </c>
      <c r="BX194" s="76" t="s">
        <v>27</v>
      </c>
      <c r="BY194" s="76" t="s">
        <v>27</v>
      </c>
      <c r="BZ194" s="80">
        <f t="shared" si="91"/>
        <v>0</v>
      </c>
      <c r="CA194" s="82">
        <f t="shared" si="92"/>
        <v>0</v>
      </c>
      <c r="CB194" s="77">
        <v>0</v>
      </c>
      <c r="CC194" s="76" t="s">
        <v>27</v>
      </c>
      <c r="CD194" s="76" t="s">
        <v>27</v>
      </c>
      <c r="CE194" s="76" t="s">
        <v>27</v>
      </c>
      <c r="CF194" s="76" t="s">
        <v>27</v>
      </c>
      <c r="CG194" s="76" t="s">
        <v>27</v>
      </c>
      <c r="CH194" s="76" t="s">
        <v>27</v>
      </c>
      <c r="CI194" s="76" t="s">
        <v>27</v>
      </c>
      <c r="CJ194" s="76" t="s">
        <v>27</v>
      </c>
      <c r="CK194" s="76" t="s">
        <v>27</v>
      </c>
      <c r="CL194" s="83">
        <f t="shared" si="93"/>
        <v>0</v>
      </c>
      <c r="CM194" s="82">
        <f t="shared" si="94"/>
        <v>0</v>
      </c>
      <c r="CN194" s="84"/>
      <c r="CO194" s="60"/>
      <c r="CP194" s="60"/>
      <c r="CQ194" s="60"/>
      <c r="CR194" s="60"/>
      <c r="CS194" s="60"/>
      <c r="CT194" s="60"/>
      <c r="CU194" s="60"/>
      <c r="CV194" s="85"/>
      <c r="CW194" s="86"/>
      <c r="CX194" s="87">
        <f t="shared" si="95"/>
        <v>0</v>
      </c>
      <c r="CY194" s="88">
        <f t="shared" si="96"/>
        <v>0</v>
      </c>
      <c r="CZ194" s="89" t="e">
        <f>SUMIF(Склад!#REF!,E194,Склад!#REF!)</f>
        <v>#REF!</v>
      </c>
    </row>
    <row r="195" spans="1:104" s="79" customFormat="1" ht="89.65" customHeight="1" thickBot="1" x14ac:dyDescent="0.3">
      <c r="A195" s="60">
        <v>192</v>
      </c>
      <c r="B195" s="199" t="e">
        <f>VLOOKUP(C195,Склад!B:D,3,0)</f>
        <v>#N/A</v>
      </c>
      <c r="C195" s="60" t="s">
        <v>260</v>
      </c>
      <c r="D195" s="151" t="str">
        <f t="shared" si="97"/>
        <v>775119625</v>
      </c>
      <c r="E195" s="38">
        <v>7751196</v>
      </c>
      <c r="F195" s="38">
        <v>25</v>
      </c>
      <c r="G195" s="155" t="s">
        <v>212</v>
      </c>
      <c r="H195" s="196" t="str">
        <f>IFERROR(VLOOKUP(VALUE(E195),Склад!#REF!,6,0),"-")</f>
        <v>-</v>
      </c>
      <c r="I195" s="60"/>
      <c r="J195" s="62" t="s">
        <v>33</v>
      </c>
      <c r="K195" s="62" t="s">
        <v>33</v>
      </c>
      <c r="L195" s="63" t="s">
        <v>57</v>
      </c>
      <c r="M195" s="64" t="s">
        <v>57</v>
      </c>
      <c r="N195" s="38" t="s">
        <v>356</v>
      </c>
      <c r="O195" s="38" t="s">
        <v>415</v>
      </c>
      <c r="P195" s="65">
        <v>15</v>
      </c>
      <c r="Q195" s="69">
        <v>39</v>
      </c>
      <c r="R195" s="66"/>
      <c r="S195" s="67"/>
      <c r="T195" s="68"/>
      <c r="U195" s="70"/>
      <c r="V195" s="71"/>
      <c r="W195" s="72"/>
      <c r="X195" s="73"/>
      <c r="Y195" s="71"/>
      <c r="Z195" s="72"/>
      <c r="AA195" s="74"/>
      <c r="AB195" s="75"/>
      <c r="AC195" s="71"/>
      <c r="AD195" s="72"/>
      <c r="AE195" s="76" t="str">
        <f t="shared" ref="AE195:AE258" si="104">IF(IFERROR(FIND($AE$3,$G195),FALSE),"","-")</f>
        <v/>
      </c>
      <c r="AF195" s="76" t="str">
        <f t="shared" ref="AF195:AF258" si="105">IF(IFERROR(FIND($AF$3,$G195),FALSE),"","-")</f>
        <v>-</v>
      </c>
      <c r="AG195" s="76" t="str">
        <f t="shared" ref="AG195:AG258" si="106">IF(IFERROR(FIND($AG$3,$G195),FALSE),"","-")</f>
        <v>-</v>
      </c>
      <c r="AH195" s="76" t="str">
        <f t="shared" ref="AH195:AH258" si="107">IF(IFERROR(FIND($AH$3,$G195),FALSE),"","-")</f>
        <v>-</v>
      </c>
      <c r="AI195" s="76" t="str">
        <f t="shared" ref="AI195:AI258" si="108">IF(IFERROR(FIND($AI$3,$G195),FALSE),"","-")</f>
        <v>-</v>
      </c>
      <c r="AJ195" s="76" t="str">
        <f t="shared" ref="AJ195:AJ258" si="109">IF(IFERROR(FIND($AJ$3,$G195),FALSE),"","-")</f>
        <v>-</v>
      </c>
      <c r="AK195" s="76" t="str">
        <f t="shared" ref="AK195:AK258" si="110">IF(IFERROR(FIND($AK$3,$G195),FALSE),"","-")</f>
        <v>-</v>
      </c>
      <c r="AL195" s="76" t="str">
        <f t="shared" ref="AL195:AL258" si="111">IF(IFERROR(FIND($AL$3,$G195),FALSE),"","-")</f>
        <v>-</v>
      </c>
      <c r="AM195" s="76" t="str">
        <f t="shared" ref="AM195:AM258" si="112">IF(IFERROR(FIND($AM$3,$G195),FALSE),"","-")</f>
        <v>-</v>
      </c>
      <c r="AN195" s="76" t="str">
        <f t="shared" ref="AN195:AN258" si="113">IF(IFERROR(FIND($AN$3,$G195),FALSE),"","-")</f>
        <v>-</v>
      </c>
      <c r="AO195" s="77">
        <f t="shared" si="81"/>
        <v>0</v>
      </c>
      <c r="AP195" s="78" t="str">
        <f t="shared" si="82"/>
        <v/>
      </c>
      <c r="AR195" s="77" t="e">
        <f t="shared" si="103"/>
        <v>#VALUE!</v>
      </c>
      <c r="AS195" s="76" t="s">
        <v>27</v>
      </c>
      <c r="AT195" s="76" t="s">
        <v>27</v>
      </c>
      <c r="AU195" s="76" t="s">
        <v>27</v>
      </c>
      <c r="AV195" s="76" t="s">
        <v>27</v>
      </c>
      <c r="AW195" s="76" t="s">
        <v>27</v>
      </c>
      <c r="AX195" s="76" t="s">
        <v>27</v>
      </c>
      <c r="AY195" s="76" t="s">
        <v>27</v>
      </c>
      <c r="AZ195" s="76" t="s">
        <v>27</v>
      </c>
      <c r="BA195" s="76" t="s">
        <v>27</v>
      </c>
      <c r="BB195" s="77" t="e">
        <f t="shared" si="87"/>
        <v>#VALUE!</v>
      </c>
      <c r="BC195" s="78" t="e">
        <f t="shared" si="88"/>
        <v>#VALUE!</v>
      </c>
      <c r="BD195" s="77">
        <v>0</v>
      </c>
      <c r="BE195" s="76" t="s">
        <v>27</v>
      </c>
      <c r="BF195" s="76" t="s">
        <v>27</v>
      </c>
      <c r="BG195" s="76" t="s">
        <v>27</v>
      </c>
      <c r="BH195" s="76" t="s">
        <v>27</v>
      </c>
      <c r="BI195" s="76" t="s">
        <v>27</v>
      </c>
      <c r="BJ195" s="76" t="s">
        <v>27</v>
      </c>
      <c r="BK195" s="76" t="s">
        <v>27</v>
      </c>
      <c r="BL195" s="76" t="s">
        <v>27</v>
      </c>
      <c r="BM195" s="76" t="s">
        <v>27</v>
      </c>
      <c r="BN195" s="80">
        <f t="shared" si="89"/>
        <v>0</v>
      </c>
      <c r="BO195" s="81">
        <f t="shared" si="90"/>
        <v>0</v>
      </c>
      <c r="BP195" s="77">
        <v>0</v>
      </c>
      <c r="BQ195" s="76" t="s">
        <v>27</v>
      </c>
      <c r="BR195" s="76" t="s">
        <v>27</v>
      </c>
      <c r="BS195" s="76" t="s">
        <v>27</v>
      </c>
      <c r="BT195" s="76" t="s">
        <v>27</v>
      </c>
      <c r="BU195" s="76" t="s">
        <v>27</v>
      </c>
      <c r="BV195" s="76" t="s">
        <v>27</v>
      </c>
      <c r="BW195" s="76" t="s">
        <v>27</v>
      </c>
      <c r="BX195" s="76" t="s">
        <v>27</v>
      </c>
      <c r="BY195" s="76" t="s">
        <v>27</v>
      </c>
      <c r="BZ195" s="80">
        <f t="shared" si="91"/>
        <v>0</v>
      </c>
      <c r="CA195" s="82">
        <f t="shared" si="92"/>
        <v>0</v>
      </c>
      <c r="CB195" s="77">
        <v>0</v>
      </c>
      <c r="CC195" s="76" t="s">
        <v>27</v>
      </c>
      <c r="CD195" s="76" t="s">
        <v>27</v>
      </c>
      <c r="CE195" s="76" t="s">
        <v>27</v>
      </c>
      <c r="CF195" s="76" t="s">
        <v>27</v>
      </c>
      <c r="CG195" s="76" t="s">
        <v>27</v>
      </c>
      <c r="CH195" s="76" t="s">
        <v>27</v>
      </c>
      <c r="CI195" s="76" t="s">
        <v>27</v>
      </c>
      <c r="CJ195" s="76" t="s">
        <v>27</v>
      </c>
      <c r="CK195" s="76" t="s">
        <v>27</v>
      </c>
      <c r="CL195" s="83">
        <f t="shared" si="93"/>
        <v>0</v>
      </c>
      <c r="CM195" s="82">
        <f t="shared" si="94"/>
        <v>0</v>
      </c>
      <c r="CN195" s="84"/>
      <c r="CO195" s="60"/>
      <c r="CP195" s="60"/>
      <c r="CQ195" s="60"/>
      <c r="CR195" s="60"/>
      <c r="CS195" s="60"/>
      <c r="CT195" s="60"/>
      <c r="CU195" s="60"/>
      <c r="CV195" s="85"/>
      <c r="CW195" s="86"/>
      <c r="CX195" s="87">
        <f t="shared" si="95"/>
        <v>0</v>
      </c>
      <c r="CY195" s="88">
        <f t="shared" si="96"/>
        <v>0</v>
      </c>
      <c r="CZ195" s="89" t="e">
        <f>SUMIF(Склад!#REF!,E195,Склад!#REF!)</f>
        <v>#REF!</v>
      </c>
    </row>
    <row r="196" spans="1:104" s="79" customFormat="1" ht="84.4" customHeight="1" thickBot="1" x14ac:dyDescent="0.3">
      <c r="A196" s="60">
        <v>193</v>
      </c>
      <c r="B196" s="199" t="e">
        <f>VLOOKUP(C196,Склад!B:D,3,0)</f>
        <v>#N/A</v>
      </c>
      <c r="C196" s="60" t="s">
        <v>261</v>
      </c>
      <c r="D196" s="151" t="str">
        <f t="shared" si="97"/>
        <v>775610628</v>
      </c>
      <c r="E196" s="38">
        <v>7756106</v>
      </c>
      <c r="F196" s="38">
        <v>28</v>
      </c>
      <c r="G196" s="155" t="s">
        <v>211</v>
      </c>
      <c r="H196" s="196" t="str">
        <f>IFERROR(VLOOKUP(VALUE(E196),Склад!#REF!,6,0),"-")</f>
        <v>-</v>
      </c>
      <c r="I196" s="60"/>
      <c r="J196" s="62" t="s">
        <v>33</v>
      </c>
      <c r="K196" s="62" t="s">
        <v>33</v>
      </c>
      <c r="L196" s="63" t="s">
        <v>57</v>
      </c>
      <c r="M196" s="64" t="s">
        <v>57</v>
      </c>
      <c r="N196" s="38" t="s">
        <v>356</v>
      </c>
      <c r="O196" s="38" t="s">
        <v>415</v>
      </c>
      <c r="P196" s="65">
        <v>15</v>
      </c>
      <c r="Q196" s="69">
        <v>39</v>
      </c>
      <c r="R196" s="66"/>
      <c r="S196" s="67"/>
      <c r="T196" s="68"/>
      <c r="U196" s="70"/>
      <c r="V196" s="71"/>
      <c r="W196" s="72"/>
      <c r="X196" s="73"/>
      <c r="Y196" s="71"/>
      <c r="Z196" s="72"/>
      <c r="AA196" s="74"/>
      <c r="AB196" s="75"/>
      <c r="AC196" s="71"/>
      <c r="AD196" s="72"/>
      <c r="AE196" s="76" t="str">
        <f t="shared" si="104"/>
        <v/>
      </c>
      <c r="AF196" s="76" t="str">
        <f t="shared" si="105"/>
        <v>-</v>
      </c>
      <c r="AG196" s="76" t="str">
        <f t="shared" si="106"/>
        <v>-</v>
      </c>
      <c r="AH196" s="76" t="str">
        <f t="shared" si="107"/>
        <v>-</v>
      </c>
      <c r="AI196" s="76" t="str">
        <f t="shared" si="108"/>
        <v>-</v>
      </c>
      <c r="AJ196" s="76" t="str">
        <f t="shared" si="109"/>
        <v>-</v>
      </c>
      <c r="AK196" s="76" t="str">
        <f t="shared" si="110"/>
        <v>-</v>
      </c>
      <c r="AL196" s="76" t="str">
        <f t="shared" si="111"/>
        <v>-</v>
      </c>
      <c r="AM196" s="76" t="str">
        <f t="shared" si="112"/>
        <v>-</v>
      </c>
      <c r="AN196" s="76" t="str">
        <f t="shared" si="113"/>
        <v>-</v>
      </c>
      <c r="AO196" s="77">
        <f t="shared" ref="AO196:AO259" si="114">SUM(AE196:AN196)</f>
        <v>0</v>
      </c>
      <c r="AP196" s="78" t="str">
        <f t="shared" ref="AP196:AP259" si="115">IF(AO196&gt;0,AO196*P196,"")</f>
        <v/>
      </c>
      <c r="AR196" s="77" t="e">
        <f t="shared" si="103"/>
        <v>#VALUE!</v>
      </c>
      <c r="AS196" s="76" t="s">
        <v>27</v>
      </c>
      <c r="AT196" s="76" t="s">
        <v>27</v>
      </c>
      <c r="AU196" s="76" t="s">
        <v>27</v>
      </c>
      <c r="AV196" s="76" t="s">
        <v>27</v>
      </c>
      <c r="AW196" s="76" t="s">
        <v>27</v>
      </c>
      <c r="AX196" s="76" t="s">
        <v>27</v>
      </c>
      <c r="AY196" s="76" t="s">
        <v>27</v>
      </c>
      <c r="AZ196" s="76" t="s">
        <v>27</v>
      </c>
      <c r="BA196" s="76" t="s">
        <v>27</v>
      </c>
      <c r="BB196" s="77" t="e">
        <f t="shared" ref="BB196:BB259" si="116">SUM(AR196:BA196)</f>
        <v>#VALUE!</v>
      </c>
      <c r="BC196" s="78" t="e">
        <f t="shared" ref="BC196:BC259" si="117">BB196*R196</f>
        <v>#VALUE!</v>
      </c>
      <c r="BD196" s="77">
        <v>0</v>
      </c>
      <c r="BE196" s="76" t="s">
        <v>27</v>
      </c>
      <c r="BF196" s="76" t="s">
        <v>27</v>
      </c>
      <c r="BG196" s="76" t="s">
        <v>27</v>
      </c>
      <c r="BH196" s="76" t="s">
        <v>27</v>
      </c>
      <c r="BI196" s="76" t="s">
        <v>27</v>
      </c>
      <c r="BJ196" s="76" t="s">
        <v>27</v>
      </c>
      <c r="BK196" s="76" t="s">
        <v>27</v>
      </c>
      <c r="BL196" s="76" t="s">
        <v>27</v>
      </c>
      <c r="BM196" s="76" t="s">
        <v>27</v>
      </c>
      <c r="BN196" s="80">
        <f t="shared" ref="BN196:BN259" si="118">SUM(BD196:BM196)</f>
        <v>0</v>
      </c>
      <c r="BO196" s="81">
        <f t="shared" ref="BO196:BO259" si="119">BN196*R196</f>
        <v>0</v>
      </c>
      <c r="BP196" s="77">
        <v>0</v>
      </c>
      <c r="BQ196" s="76" t="s">
        <v>27</v>
      </c>
      <c r="BR196" s="76" t="s">
        <v>27</v>
      </c>
      <c r="BS196" s="76" t="s">
        <v>27</v>
      </c>
      <c r="BT196" s="76" t="s">
        <v>27</v>
      </c>
      <c r="BU196" s="76" t="s">
        <v>27</v>
      </c>
      <c r="BV196" s="76" t="s">
        <v>27</v>
      </c>
      <c r="BW196" s="76" t="s">
        <v>27</v>
      </c>
      <c r="BX196" s="76" t="s">
        <v>27</v>
      </c>
      <c r="BY196" s="76" t="s">
        <v>27</v>
      </c>
      <c r="BZ196" s="80">
        <f t="shared" ref="BZ196:BZ259" si="120">SUM(BP196:BY196)</f>
        <v>0</v>
      </c>
      <c r="CA196" s="82">
        <f t="shared" ref="CA196:CA259" si="121">BZ196*R196</f>
        <v>0</v>
      </c>
      <c r="CB196" s="77">
        <v>0</v>
      </c>
      <c r="CC196" s="76" t="s">
        <v>27</v>
      </c>
      <c r="CD196" s="76" t="s">
        <v>27</v>
      </c>
      <c r="CE196" s="76" t="s">
        <v>27</v>
      </c>
      <c r="CF196" s="76" t="s">
        <v>27</v>
      </c>
      <c r="CG196" s="76" t="s">
        <v>27</v>
      </c>
      <c r="CH196" s="76" t="s">
        <v>27</v>
      </c>
      <c r="CI196" s="76" t="s">
        <v>27</v>
      </c>
      <c r="CJ196" s="76" t="s">
        <v>27</v>
      </c>
      <c r="CK196" s="76" t="s">
        <v>27</v>
      </c>
      <c r="CL196" s="83">
        <f t="shared" ref="CL196:CL259" si="122">SUM(CB196:CK196)</f>
        <v>0</v>
      </c>
      <c r="CM196" s="82">
        <f t="shared" ref="CM196:CM259" si="123">CL196*R196</f>
        <v>0</v>
      </c>
      <c r="CN196" s="84"/>
      <c r="CO196" s="60"/>
      <c r="CP196" s="60"/>
      <c r="CQ196" s="60"/>
      <c r="CR196" s="60"/>
      <c r="CS196" s="60"/>
      <c r="CT196" s="60"/>
      <c r="CU196" s="60"/>
      <c r="CV196" s="85"/>
      <c r="CW196" s="86"/>
      <c r="CX196" s="87">
        <f t="shared" ref="CX196:CX259" si="124">SUM(CN196:CW196)</f>
        <v>0</v>
      </c>
      <c r="CY196" s="88">
        <f t="shared" ref="CY196:CY259" si="125">IF(AO196&gt;0,1,0)</f>
        <v>0</v>
      </c>
      <c r="CZ196" s="89" t="e">
        <f>SUMIF(Склад!#REF!,E196,Склад!#REF!)</f>
        <v>#REF!</v>
      </c>
    </row>
    <row r="197" spans="1:104" s="79" customFormat="1" ht="93.95" customHeight="1" thickBot="1" x14ac:dyDescent="0.3">
      <c r="A197" s="60">
        <v>194</v>
      </c>
      <c r="B197" s="199" t="str">
        <f>VLOOKUP(C197,Склад!B:D,3,0)</f>
        <v>Бейсболки</v>
      </c>
      <c r="C197" s="60" t="s">
        <v>174</v>
      </c>
      <c r="D197" s="151" t="str">
        <f t="shared" ref="D197:D260" si="126">E197&amp;F197</f>
        <v>775611257</v>
      </c>
      <c r="E197" s="38">
        <v>7756112</v>
      </c>
      <c r="F197" s="38">
        <v>57</v>
      </c>
      <c r="G197" s="155" t="s">
        <v>211</v>
      </c>
      <c r="H197" s="196" t="str">
        <f>IFERROR(VLOOKUP(VALUE(E197),Склад!#REF!,6,0),"-")</f>
        <v>-</v>
      </c>
      <c r="I197" s="60"/>
      <c r="J197" s="62" t="s">
        <v>33</v>
      </c>
      <c r="K197" s="62" t="s">
        <v>33</v>
      </c>
      <c r="L197" s="63" t="s">
        <v>57</v>
      </c>
      <c r="M197" s="64" t="s">
        <v>57</v>
      </c>
      <c r="N197" s="38" t="s">
        <v>356</v>
      </c>
      <c r="O197" s="38" t="s">
        <v>415</v>
      </c>
      <c r="P197" s="65">
        <v>15</v>
      </c>
      <c r="Q197" s="69">
        <v>39</v>
      </c>
      <c r="R197" s="66"/>
      <c r="S197" s="67"/>
      <c r="T197" s="68"/>
      <c r="U197" s="70"/>
      <c r="V197" s="71"/>
      <c r="W197" s="72"/>
      <c r="X197" s="73"/>
      <c r="Y197" s="71"/>
      <c r="Z197" s="72"/>
      <c r="AA197" s="74"/>
      <c r="AB197" s="75"/>
      <c r="AC197" s="71"/>
      <c r="AD197" s="72"/>
      <c r="AE197" s="76" t="str">
        <f t="shared" si="104"/>
        <v/>
      </c>
      <c r="AF197" s="76" t="str">
        <f t="shared" si="105"/>
        <v>-</v>
      </c>
      <c r="AG197" s="76" t="str">
        <f t="shared" si="106"/>
        <v>-</v>
      </c>
      <c r="AH197" s="76" t="str">
        <f t="shared" si="107"/>
        <v>-</v>
      </c>
      <c r="AI197" s="76" t="str">
        <f t="shared" si="108"/>
        <v>-</v>
      </c>
      <c r="AJ197" s="76" t="str">
        <f t="shared" si="109"/>
        <v>-</v>
      </c>
      <c r="AK197" s="76" t="str">
        <f t="shared" si="110"/>
        <v>-</v>
      </c>
      <c r="AL197" s="76" t="str">
        <f t="shared" si="111"/>
        <v>-</v>
      </c>
      <c r="AM197" s="76" t="str">
        <f t="shared" si="112"/>
        <v>-</v>
      </c>
      <c r="AN197" s="76" t="str">
        <f t="shared" si="113"/>
        <v>-</v>
      </c>
      <c r="AO197" s="77">
        <f t="shared" si="114"/>
        <v>0</v>
      </c>
      <c r="AP197" s="78" t="str">
        <f t="shared" si="115"/>
        <v/>
      </c>
      <c r="AR197" s="77" t="e">
        <f t="shared" si="103"/>
        <v>#VALUE!</v>
      </c>
      <c r="AS197" s="76" t="s">
        <v>27</v>
      </c>
      <c r="AT197" s="76" t="s">
        <v>27</v>
      </c>
      <c r="AU197" s="76" t="s">
        <v>27</v>
      </c>
      <c r="AV197" s="76" t="s">
        <v>27</v>
      </c>
      <c r="AW197" s="76" t="s">
        <v>27</v>
      </c>
      <c r="AX197" s="76" t="s">
        <v>27</v>
      </c>
      <c r="AY197" s="76" t="s">
        <v>27</v>
      </c>
      <c r="AZ197" s="76" t="s">
        <v>27</v>
      </c>
      <c r="BA197" s="76" t="s">
        <v>27</v>
      </c>
      <c r="BB197" s="77" t="e">
        <f t="shared" si="116"/>
        <v>#VALUE!</v>
      </c>
      <c r="BC197" s="78" t="e">
        <f t="shared" si="117"/>
        <v>#VALUE!</v>
      </c>
      <c r="BD197" s="77">
        <v>0</v>
      </c>
      <c r="BE197" s="76" t="s">
        <v>27</v>
      </c>
      <c r="BF197" s="76" t="s">
        <v>27</v>
      </c>
      <c r="BG197" s="76" t="s">
        <v>27</v>
      </c>
      <c r="BH197" s="76" t="s">
        <v>27</v>
      </c>
      <c r="BI197" s="76" t="s">
        <v>27</v>
      </c>
      <c r="BJ197" s="76" t="s">
        <v>27</v>
      </c>
      <c r="BK197" s="76" t="s">
        <v>27</v>
      </c>
      <c r="BL197" s="76" t="s">
        <v>27</v>
      </c>
      <c r="BM197" s="76" t="s">
        <v>27</v>
      </c>
      <c r="BN197" s="80">
        <f t="shared" si="118"/>
        <v>0</v>
      </c>
      <c r="BO197" s="81">
        <f t="shared" si="119"/>
        <v>0</v>
      </c>
      <c r="BP197" s="77">
        <v>0</v>
      </c>
      <c r="BQ197" s="76" t="s">
        <v>27</v>
      </c>
      <c r="BR197" s="76" t="s">
        <v>27</v>
      </c>
      <c r="BS197" s="76" t="s">
        <v>27</v>
      </c>
      <c r="BT197" s="76" t="s">
        <v>27</v>
      </c>
      <c r="BU197" s="76" t="s">
        <v>27</v>
      </c>
      <c r="BV197" s="76" t="s">
        <v>27</v>
      </c>
      <c r="BW197" s="76" t="s">
        <v>27</v>
      </c>
      <c r="BX197" s="76" t="s">
        <v>27</v>
      </c>
      <c r="BY197" s="76" t="s">
        <v>27</v>
      </c>
      <c r="BZ197" s="80">
        <f t="shared" si="120"/>
        <v>0</v>
      </c>
      <c r="CA197" s="82">
        <f t="shared" si="121"/>
        <v>0</v>
      </c>
      <c r="CB197" s="77">
        <v>0</v>
      </c>
      <c r="CC197" s="76" t="s">
        <v>27</v>
      </c>
      <c r="CD197" s="76" t="s">
        <v>27</v>
      </c>
      <c r="CE197" s="76" t="s">
        <v>27</v>
      </c>
      <c r="CF197" s="76" t="s">
        <v>27</v>
      </c>
      <c r="CG197" s="76" t="s">
        <v>27</v>
      </c>
      <c r="CH197" s="76" t="s">
        <v>27</v>
      </c>
      <c r="CI197" s="76" t="s">
        <v>27</v>
      </c>
      <c r="CJ197" s="76" t="s">
        <v>27</v>
      </c>
      <c r="CK197" s="76" t="s">
        <v>27</v>
      </c>
      <c r="CL197" s="83">
        <f t="shared" si="122"/>
        <v>0</v>
      </c>
      <c r="CM197" s="82">
        <f t="shared" si="123"/>
        <v>0</v>
      </c>
      <c r="CN197" s="84"/>
      <c r="CO197" s="60"/>
      <c r="CP197" s="60"/>
      <c r="CQ197" s="60"/>
      <c r="CR197" s="60"/>
      <c r="CS197" s="60"/>
      <c r="CT197" s="60"/>
      <c r="CU197" s="60"/>
      <c r="CV197" s="85"/>
      <c r="CW197" s="86"/>
      <c r="CX197" s="87">
        <f t="shared" si="124"/>
        <v>0</v>
      </c>
      <c r="CY197" s="88">
        <f t="shared" si="125"/>
        <v>0</v>
      </c>
      <c r="CZ197" s="89" t="e">
        <f>SUMIF(Склад!#REF!,E197,Склад!#REF!)</f>
        <v>#REF!</v>
      </c>
    </row>
    <row r="198" spans="1:104" s="79" customFormat="1" ht="93.95" customHeight="1" thickBot="1" x14ac:dyDescent="0.3">
      <c r="A198" s="60">
        <v>195</v>
      </c>
      <c r="B198" s="199" t="e">
        <f>VLOOKUP(C198,Склад!B:D,3,0)</f>
        <v>#N/A</v>
      </c>
      <c r="C198" s="60" t="s">
        <v>175</v>
      </c>
      <c r="D198" s="151" t="str">
        <f t="shared" si="126"/>
        <v>775611337</v>
      </c>
      <c r="E198" s="38">
        <v>7756113</v>
      </c>
      <c r="F198" s="38">
        <v>37</v>
      </c>
      <c r="G198" s="155" t="s">
        <v>211</v>
      </c>
      <c r="H198" s="196" t="str">
        <f>IFERROR(VLOOKUP(VALUE(E198),Склад!#REF!,6,0),"-")</f>
        <v>-</v>
      </c>
      <c r="I198" s="60"/>
      <c r="J198" s="62" t="s">
        <v>33</v>
      </c>
      <c r="K198" s="62" t="s">
        <v>33</v>
      </c>
      <c r="L198" s="63" t="s">
        <v>57</v>
      </c>
      <c r="M198" s="64" t="s">
        <v>57</v>
      </c>
      <c r="N198" s="38" t="s">
        <v>356</v>
      </c>
      <c r="O198" s="38" t="s">
        <v>415</v>
      </c>
      <c r="P198" s="65">
        <v>15</v>
      </c>
      <c r="Q198" s="69">
        <v>39</v>
      </c>
      <c r="R198" s="66"/>
      <c r="S198" s="67"/>
      <c r="T198" s="68"/>
      <c r="U198" s="70"/>
      <c r="V198" s="71"/>
      <c r="W198" s="72"/>
      <c r="X198" s="73"/>
      <c r="Y198" s="71"/>
      <c r="Z198" s="72"/>
      <c r="AA198" s="74"/>
      <c r="AB198" s="75"/>
      <c r="AC198" s="71"/>
      <c r="AD198" s="72"/>
      <c r="AE198" s="76" t="str">
        <f t="shared" si="104"/>
        <v/>
      </c>
      <c r="AF198" s="76" t="str">
        <f t="shared" si="105"/>
        <v>-</v>
      </c>
      <c r="AG198" s="76" t="str">
        <f t="shared" si="106"/>
        <v>-</v>
      </c>
      <c r="AH198" s="76" t="str">
        <f t="shared" si="107"/>
        <v>-</v>
      </c>
      <c r="AI198" s="76" t="str">
        <f t="shared" si="108"/>
        <v>-</v>
      </c>
      <c r="AJ198" s="76" t="str">
        <f t="shared" si="109"/>
        <v>-</v>
      </c>
      <c r="AK198" s="76" t="str">
        <f t="shared" si="110"/>
        <v>-</v>
      </c>
      <c r="AL198" s="76" t="str">
        <f t="shared" si="111"/>
        <v>-</v>
      </c>
      <c r="AM198" s="76" t="str">
        <f t="shared" si="112"/>
        <v>-</v>
      </c>
      <c r="AN198" s="76" t="str">
        <f t="shared" si="113"/>
        <v>-</v>
      </c>
      <c r="AO198" s="77">
        <f t="shared" si="114"/>
        <v>0</v>
      </c>
      <c r="AP198" s="78" t="str">
        <f t="shared" si="115"/>
        <v/>
      </c>
      <c r="AR198" s="77" t="e">
        <f t="shared" si="103"/>
        <v>#VALUE!</v>
      </c>
      <c r="AS198" s="76" t="s">
        <v>27</v>
      </c>
      <c r="AT198" s="76" t="s">
        <v>27</v>
      </c>
      <c r="AU198" s="76" t="s">
        <v>27</v>
      </c>
      <c r="AV198" s="76" t="s">
        <v>27</v>
      </c>
      <c r="AW198" s="76" t="s">
        <v>27</v>
      </c>
      <c r="AX198" s="76" t="s">
        <v>27</v>
      </c>
      <c r="AY198" s="76" t="s">
        <v>27</v>
      </c>
      <c r="AZ198" s="76" t="s">
        <v>27</v>
      </c>
      <c r="BA198" s="76" t="s">
        <v>27</v>
      </c>
      <c r="BB198" s="77" t="e">
        <f t="shared" si="116"/>
        <v>#VALUE!</v>
      </c>
      <c r="BC198" s="78" t="e">
        <f t="shared" si="117"/>
        <v>#VALUE!</v>
      </c>
      <c r="BD198" s="77">
        <v>0</v>
      </c>
      <c r="BE198" s="76" t="s">
        <v>27</v>
      </c>
      <c r="BF198" s="76" t="s">
        <v>27</v>
      </c>
      <c r="BG198" s="76" t="s">
        <v>27</v>
      </c>
      <c r="BH198" s="76" t="s">
        <v>27</v>
      </c>
      <c r="BI198" s="76" t="s">
        <v>27</v>
      </c>
      <c r="BJ198" s="76" t="s">
        <v>27</v>
      </c>
      <c r="BK198" s="76" t="s">
        <v>27</v>
      </c>
      <c r="BL198" s="76" t="s">
        <v>27</v>
      </c>
      <c r="BM198" s="76" t="s">
        <v>27</v>
      </c>
      <c r="BN198" s="80">
        <f t="shared" si="118"/>
        <v>0</v>
      </c>
      <c r="BO198" s="81">
        <f t="shared" si="119"/>
        <v>0</v>
      </c>
      <c r="BP198" s="77">
        <v>0</v>
      </c>
      <c r="BQ198" s="76" t="s">
        <v>27</v>
      </c>
      <c r="BR198" s="76" t="s">
        <v>27</v>
      </c>
      <c r="BS198" s="76" t="s">
        <v>27</v>
      </c>
      <c r="BT198" s="76" t="s">
        <v>27</v>
      </c>
      <c r="BU198" s="76" t="s">
        <v>27</v>
      </c>
      <c r="BV198" s="76" t="s">
        <v>27</v>
      </c>
      <c r="BW198" s="76" t="s">
        <v>27</v>
      </c>
      <c r="BX198" s="76" t="s">
        <v>27</v>
      </c>
      <c r="BY198" s="76" t="s">
        <v>27</v>
      </c>
      <c r="BZ198" s="80">
        <f t="shared" si="120"/>
        <v>0</v>
      </c>
      <c r="CA198" s="82">
        <f t="shared" si="121"/>
        <v>0</v>
      </c>
      <c r="CB198" s="77">
        <v>0</v>
      </c>
      <c r="CC198" s="76" t="s">
        <v>27</v>
      </c>
      <c r="CD198" s="76" t="s">
        <v>27</v>
      </c>
      <c r="CE198" s="76" t="s">
        <v>27</v>
      </c>
      <c r="CF198" s="76" t="s">
        <v>27</v>
      </c>
      <c r="CG198" s="76" t="s">
        <v>27</v>
      </c>
      <c r="CH198" s="76" t="s">
        <v>27</v>
      </c>
      <c r="CI198" s="76" t="s">
        <v>27</v>
      </c>
      <c r="CJ198" s="76" t="s">
        <v>27</v>
      </c>
      <c r="CK198" s="76" t="s">
        <v>27</v>
      </c>
      <c r="CL198" s="83">
        <f t="shared" si="122"/>
        <v>0</v>
      </c>
      <c r="CM198" s="82">
        <f t="shared" si="123"/>
        <v>0</v>
      </c>
      <c r="CN198" s="84"/>
      <c r="CO198" s="60"/>
      <c r="CP198" s="60"/>
      <c r="CQ198" s="60"/>
      <c r="CR198" s="60"/>
      <c r="CS198" s="60"/>
      <c r="CT198" s="60"/>
      <c r="CU198" s="60"/>
      <c r="CV198" s="85"/>
      <c r="CW198" s="86"/>
      <c r="CX198" s="87">
        <f t="shared" si="124"/>
        <v>0</v>
      </c>
      <c r="CY198" s="88">
        <f t="shared" si="125"/>
        <v>0</v>
      </c>
      <c r="CZ198" s="89" t="e">
        <f>SUMIF(Склад!#REF!,E198,Склад!#REF!)</f>
        <v>#REF!</v>
      </c>
    </row>
    <row r="199" spans="1:104" s="79" customFormat="1" ht="93.95" customHeight="1" thickBot="1" x14ac:dyDescent="0.3">
      <c r="A199" s="60">
        <v>196</v>
      </c>
      <c r="B199" s="199" t="str">
        <f>VLOOKUP(C199,Склад!B:D,3,0)</f>
        <v>Бейсболки</v>
      </c>
      <c r="C199" s="60" t="s">
        <v>176</v>
      </c>
      <c r="D199" s="151" t="str">
        <f t="shared" si="126"/>
        <v>775611428</v>
      </c>
      <c r="E199" s="38">
        <v>7756114</v>
      </c>
      <c r="F199" s="38">
        <v>28</v>
      </c>
      <c r="G199" s="155" t="s">
        <v>211</v>
      </c>
      <c r="H199" s="196" t="str">
        <f>IFERROR(VLOOKUP(VALUE(E199),Склад!#REF!,6,0),"-")</f>
        <v>-</v>
      </c>
      <c r="I199" s="60"/>
      <c r="J199" s="62" t="s">
        <v>33</v>
      </c>
      <c r="K199" s="62" t="s">
        <v>33</v>
      </c>
      <c r="L199" s="63" t="s">
        <v>57</v>
      </c>
      <c r="M199" s="64" t="s">
        <v>57</v>
      </c>
      <c r="N199" s="38" t="s">
        <v>356</v>
      </c>
      <c r="O199" s="38" t="s">
        <v>415</v>
      </c>
      <c r="P199" s="65">
        <v>15</v>
      </c>
      <c r="Q199" s="69">
        <v>39</v>
      </c>
      <c r="R199" s="66"/>
      <c r="S199" s="67"/>
      <c r="T199" s="68"/>
      <c r="U199" s="70"/>
      <c r="V199" s="71"/>
      <c r="W199" s="72"/>
      <c r="X199" s="73"/>
      <c r="Y199" s="71"/>
      <c r="Z199" s="72"/>
      <c r="AA199" s="74"/>
      <c r="AB199" s="75"/>
      <c r="AC199" s="71"/>
      <c r="AD199" s="72"/>
      <c r="AE199" s="76" t="str">
        <f t="shared" si="104"/>
        <v/>
      </c>
      <c r="AF199" s="76" t="str">
        <f t="shared" si="105"/>
        <v>-</v>
      </c>
      <c r="AG199" s="76" t="str">
        <f t="shared" si="106"/>
        <v>-</v>
      </c>
      <c r="AH199" s="76" t="str">
        <f t="shared" si="107"/>
        <v>-</v>
      </c>
      <c r="AI199" s="76" t="str">
        <f t="shared" si="108"/>
        <v>-</v>
      </c>
      <c r="AJ199" s="76" t="str">
        <f t="shared" si="109"/>
        <v>-</v>
      </c>
      <c r="AK199" s="76" t="str">
        <f t="shared" si="110"/>
        <v>-</v>
      </c>
      <c r="AL199" s="76" t="str">
        <f t="shared" si="111"/>
        <v>-</v>
      </c>
      <c r="AM199" s="76" t="str">
        <f t="shared" si="112"/>
        <v>-</v>
      </c>
      <c r="AN199" s="76" t="str">
        <f t="shared" si="113"/>
        <v>-</v>
      </c>
      <c r="AO199" s="77">
        <f t="shared" si="114"/>
        <v>0</v>
      </c>
      <c r="AP199" s="78" t="str">
        <f t="shared" si="115"/>
        <v/>
      </c>
      <c r="AR199" s="77" t="e">
        <f t="shared" si="103"/>
        <v>#VALUE!</v>
      </c>
      <c r="AS199" s="76" t="s">
        <v>27</v>
      </c>
      <c r="AT199" s="76" t="s">
        <v>27</v>
      </c>
      <c r="AU199" s="76" t="s">
        <v>27</v>
      </c>
      <c r="AV199" s="76" t="s">
        <v>27</v>
      </c>
      <c r="AW199" s="76" t="s">
        <v>27</v>
      </c>
      <c r="AX199" s="76" t="s">
        <v>27</v>
      </c>
      <c r="AY199" s="76" t="s">
        <v>27</v>
      </c>
      <c r="AZ199" s="76" t="s">
        <v>27</v>
      </c>
      <c r="BA199" s="76" t="s">
        <v>27</v>
      </c>
      <c r="BB199" s="77" t="e">
        <f t="shared" si="116"/>
        <v>#VALUE!</v>
      </c>
      <c r="BC199" s="78" t="e">
        <f t="shared" si="117"/>
        <v>#VALUE!</v>
      </c>
      <c r="BD199" s="77">
        <v>0</v>
      </c>
      <c r="BE199" s="76" t="s">
        <v>27</v>
      </c>
      <c r="BF199" s="76" t="s">
        <v>27</v>
      </c>
      <c r="BG199" s="76" t="s">
        <v>27</v>
      </c>
      <c r="BH199" s="76" t="s">
        <v>27</v>
      </c>
      <c r="BI199" s="76" t="s">
        <v>27</v>
      </c>
      <c r="BJ199" s="76" t="s">
        <v>27</v>
      </c>
      <c r="BK199" s="76" t="s">
        <v>27</v>
      </c>
      <c r="BL199" s="76" t="s">
        <v>27</v>
      </c>
      <c r="BM199" s="76" t="s">
        <v>27</v>
      </c>
      <c r="BN199" s="80">
        <f t="shared" si="118"/>
        <v>0</v>
      </c>
      <c r="BO199" s="81">
        <f t="shared" si="119"/>
        <v>0</v>
      </c>
      <c r="BP199" s="77">
        <v>0</v>
      </c>
      <c r="BQ199" s="76" t="s">
        <v>27</v>
      </c>
      <c r="BR199" s="76" t="s">
        <v>27</v>
      </c>
      <c r="BS199" s="76" t="s">
        <v>27</v>
      </c>
      <c r="BT199" s="76" t="s">
        <v>27</v>
      </c>
      <c r="BU199" s="76" t="s">
        <v>27</v>
      </c>
      <c r="BV199" s="76" t="s">
        <v>27</v>
      </c>
      <c r="BW199" s="76" t="s">
        <v>27</v>
      </c>
      <c r="BX199" s="76" t="s">
        <v>27</v>
      </c>
      <c r="BY199" s="76" t="s">
        <v>27</v>
      </c>
      <c r="BZ199" s="80">
        <f t="shared" si="120"/>
        <v>0</v>
      </c>
      <c r="CA199" s="82">
        <f t="shared" si="121"/>
        <v>0</v>
      </c>
      <c r="CB199" s="77">
        <v>0</v>
      </c>
      <c r="CC199" s="76" t="s">
        <v>27</v>
      </c>
      <c r="CD199" s="76" t="s">
        <v>27</v>
      </c>
      <c r="CE199" s="76" t="s">
        <v>27</v>
      </c>
      <c r="CF199" s="76" t="s">
        <v>27</v>
      </c>
      <c r="CG199" s="76" t="s">
        <v>27</v>
      </c>
      <c r="CH199" s="76" t="s">
        <v>27</v>
      </c>
      <c r="CI199" s="76" t="s">
        <v>27</v>
      </c>
      <c r="CJ199" s="76" t="s">
        <v>27</v>
      </c>
      <c r="CK199" s="76" t="s">
        <v>27</v>
      </c>
      <c r="CL199" s="83">
        <f t="shared" si="122"/>
        <v>0</v>
      </c>
      <c r="CM199" s="82">
        <f t="shared" si="123"/>
        <v>0</v>
      </c>
      <c r="CN199" s="84"/>
      <c r="CO199" s="60"/>
      <c r="CP199" s="60"/>
      <c r="CQ199" s="60"/>
      <c r="CR199" s="60"/>
      <c r="CS199" s="60"/>
      <c r="CT199" s="60"/>
      <c r="CU199" s="60"/>
      <c r="CV199" s="85"/>
      <c r="CW199" s="86"/>
      <c r="CX199" s="87">
        <f t="shared" si="124"/>
        <v>0</v>
      </c>
      <c r="CY199" s="88">
        <f t="shared" si="125"/>
        <v>0</v>
      </c>
      <c r="CZ199" s="89" t="e">
        <f>SUMIF(Склад!#REF!,E199,Склад!#REF!)</f>
        <v>#REF!</v>
      </c>
    </row>
    <row r="200" spans="1:104" s="79" customFormat="1" ht="73.900000000000006" customHeight="1" thickBot="1" x14ac:dyDescent="0.3">
      <c r="A200" s="60">
        <v>197</v>
      </c>
      <c r="B200" s="199" t="e">
        <f>VLOOKUP(C200,Склад!B:D,3,0)</f>
        <v>#N/A</v>
      </c>
      <c r="C200" s="60" t="s">
        <v>262</v>
      </c>
      <c r="D200" s="151" t="str">
        <f t="shared" si="126"/>
        <v>776110222</v>
      </c>
      <c r="E200" s="38">
        <v>7761102</v>
      </c>
      <c r="F200" s="38">
        <v>22</v>
      </c>
      <c r="G200" s="155" t="s">
        <v>211</v>
      </c>
      <c r="H200" s="196" t="str">
        <f>IFERROR(VLOOKUP(VALUE(E200),Склад!#REF!,6,0),"-")</f>
        <v>-</v>
      </c>
      <c r="I200" s="60"/>
      <c r="J200" s="62" t="s">
        <v>33</v>
      </c>
      <c r="K200" s="62" t="s">
        <v>33</v>
      </c>
      <c r="L200" s="63" t="s">
        <v>57</v>
      </c>
      <c r="M200" s="64" t="s">
        <v>57</v>
      </c>
      <c r="N200" s="38" t="s">
        <v>356</v>
      </c>
      <c r="O200" s="38" t="s">
        <v>415</v>
      </c>
      <c r="P200" s="65">
        <v>15</v>
      </c>
      <c r="Q200" s="69">
        <v>39</v>
      </c>
      <c r="R200" s="66"/>
      <c r="S200" s="67"/>
      <c r="T200" s="68"/>
      <c r="U200" s="70"/>
      <c r="V200" s="71"/>
      <c r="W200" s="72"/>
      <c r="X200" s="73"/>
      <c r="Y200" s="71"/>
      <c r="Z200" s="72"/>
      <c r="AA200" s="74"/>
      <c r="AB200" s="75"/>
      <c r="AC200" s="71"/>
      <c r="AD200" s="72"/>
      <c r="AE200" s="76" t="str">
        <f t="shared" si="104"/>
        <v/>
      </c>
      <c r="AF200" s="76" t="str">
        <f t="shared" si="105"/>
        <v>-</v>
      </c>
      <c r="AG200" s="76" t="str">
        <f t="shared" si="106"/>
        <v>-</v>
      </c>
      <c r="AH200" s="76" t="str">
        <f t="shared" si="107"/>
        <v>-</v>
      </c>
      <c r="AI200" s="76" t="str">
        <f t="shared" si="108"/>
        <v>-</v>
      </c>
      <c r="AJ200" s="76" t="str">
        <f t="shared" si="109"/>
        <v>-</v>
      </c>
      <c r="AK200" s="76" t="str">
        <f t="shared" si="110"/>
        <v>-</v>
      </c>
      <c r="AL200" s="76" t="str">
        <f t="shared" si="111"/>
        <v>-</v>
      </c>
      <c r="AM200" s="76" t="str">
        <f t="shared" si="112"/>
        <v>-</v>
      </c>
      <c r="AN200" s="76" t="str">
        <f t="shared" si="113"/>
        <v>-</v>
      </c>
      <c r="AO200" s="77">
        <f t="shared" si="114"/>
        <v>0</v>
      </c>
      <c r="AP200" s="78" t="str">
        <f t="shared" si="115"/>
        <v/>
      </c>
      <c r="AR200" s="77" t="e">
        <f t="shared" si="103"/>
        <v>#VALUE!</v>
      </c>
      <c r="AS200" s="76" t="s">
        <v>27</v>
      </c>
      <c r="AT200" s="76" t="s">
        <v>27</v>
      </c>
      <c r="AU200" s="76" t="s">
        <v>27</v>
      </c>
      <c r="AV200" s="76" t="s">
        <v>27</v>
      </c>
      <c r="AW200" s="76" t="s">
        <v>27</v>
      </c>
      <c r="AX200" s="76" t="s">
        <v>27</v>
      </c>
      <c r="AY200" s="76" t="s">
        <v>27</v>
      </c>
      <c r="AZ200" s="76" t="s">
        <v>27</v>
      </c>
      <c r="BA200" s="76" t="s">
        <v>27</v>
      </c>
      <c r="BB200" s="77" t="e">
        <f t="shared" si="116"/>
        <v>#VALUE!</v>
      </c>
      <c r="BC200" s="78" t="e">
        <f t="shared" si="117"/>
        <v>#VALUE!</v>
      </c>
      <c r="BD200" s="77">
        <v>0</v>
      </c>
      <c r="BE200" s="76" t="s">
        <v>27</v>
      </c>
      <c r="BF200" s="76" t="s">
        <v>27</v>
      </c>
      <c r="BG200" s="76" t="s">
        <v>27</v>
      </c>
      <c r="BH200" s="76" t="s">
        <v>27</v>
      </c>
      <c r="BI200" s="76" t="s">
        <v>27</v>
      </c>
      <c r="BJ200" s="76" t="s">
        <v>27</v>
      </c>
      <c r="BK200" s="76" t="s">
        <v>27</v>
      </c>
      <c r="BL200" s="76" t="s">
        <v>27</v>
      </c>
      <c r="BM200" s="76" t="s">
        <v>27</v>
      </c>
      <c r="BN200" s="80">
        <f t="shared" si="118"/>
        <v>0</v>
      </c>
      <c r="BO200" s="81">
        <f t="shared" si="119"/>
        <v>0</v>
      </c>
      <c r="BP200" s="77">
        <v>0</v>
      </c>
      <c r="BQ200" s="76" t="s">
        <v>27</v>
      </c>
      <c r="BR200" s="76" t="s">
        <v>27</v>
      </c>
      <c r="BS200" s="76" t="s">
        <v>27</v>
      </c>
      <c r="BT200" s="76" t="s">
        <v>27</v>
      </c>
      <c r="BU200" s="76" t="s">
        <v>27</v>
      </c>
      <c r="BV200" s="76" t="s">
        <v>27</v>
      </c>
      <c r="BW200" s="76" t="s">
        <v>27</v>
      </c>
      <c r="BX200" s="76" t="s">
        <v>27</v>
      </c>
      <c r="BY200" s="76" t="s">
        <v>27</v>
      </c>
      <c r="BZ200" s="80">
        <f t="shared" si="120"/>
        <v>0</v>
      </c>
      <c r="CA200" s="82">
        <f t="shared" si="121"/>
        <v>0</v>
      </c>
      <c r="CB200" s="77">
        <v>0</v>
      </c>
      <c r="CC200" s="76" t="s">
        <v>27</v>
      </c>
      <c r="CD200" s="76" t="s">
        <v>27</v>
      </c>
      <c r="CE200" s="76" t="s">
        <v>27</v>
      </c>
      <c r="CF200" s="76" t="s">
        <v>27</v>
      </c>
      <c r="CG200" s="76" t="s">
        <v>27</v>
      </c>
      <c r="CH200" s="76" t="s">
        <v>27</v>
      </c>
      <c r="CI200" s="76" t="s">
        <v>27</v>
      </c>
      <c r="CJ200" s="76" t="s">
        <v>27</v>
      </c>
      <c r="CK200" s="76" t="s">
        <v>27</v>
      </c>
      <c r="CL200" s="83">
        <f t="shared" si="122"/>
        <v>0</v>
      </c>
      <c r="CM200" s="82">
        <f t="shared" si="123"/>
        <v>0</v>
      </c>
      <c r="CN200" s="84"/>
      <c r="CO200" s="60"/>
      <c r="CP200" s="60"/>
      <c r="CQ200" s="60"/>
      <c r="CR200" s="60"/>
      <c r="CS200" s="60"/>
      <c r="CT200" s="60"/>
      <c r="CU200" s="60"/>
      <c r="CV200" s="85"/>
      <c r="CW200" s="86"/>
      <c r="CX200" s="87">
        <f t="shared" si="124"/>
        <v>0</v>
      </c>
      <c r="CY200" s="88">
        <f t="shared" si="125"/>
        <v>0</v>
      </c>
      <c r="CZ200" s="89" t="e">
        <f>SUMIF(Склад!#REF!,E200,Склад!#REF!)</f>
        <v>#REF!</v>
      </c>
    </row>
    <row r="201" spans="1:104" s="79" customFormat="1" ht="89.65" customHeight="1" thickBot="1" x14ac:dyDescent="0.3">
      <c r="A201" s="60">
        <v>198</v>
      </c>
      <c r="B201" s="199" t="e">
        <f>VLOOKUP(C201,Склад!B:D,3,0)</f>
        <v>#N/A</v>
      </c>
      <c r="C201" s="60" t="s">
        <v>263</v>
      </c>
      <c r="D201" s="151" t="str">
        <f t="shared" si="126"/>
        <v>776110367</v>
      </c>
      <c r="E201" s="38">
        <v>7761103</v>
      </c>
      <c r="F201" s="38">
        <v>67</v>
      </c>
      <c r="G201" s="155" t="s">
        <v>211</v>
      </c>
      <c r="H201" s="196" t="str">
        <f>IFERROR(VLOOKUP(VALUE(E201),Склад!#REF!,6,0),"-")</f>
        <v>-</v>
      </c>
      <c r="I201" s="60"/>
      <c r="J201" s="62" t="s">
        <v>33</v>
      </c>
      <c r="K201" s="62" t="s">
        <v>33</v>
      </c>
      <c r="L201" s="63" t="s">
        <v>57</v>
      </c>
      <c r="M201" s="64" t="s">
        <v>57</v>
      </c>
      <c r="N201" s="38" t="s">
        <v>57</v>
      </c>
      <c r="O201" s="38" t="s">
        <v>415</v>
      </c>
      <c r="P201" s="65">
        <v>15</v>
      </c>
      <c r="Q201" s="69">
        <v>39</v>
      </c>
      <c r="R201" s="66"/>
      <c r="S201" s="67"/>
      <c r="T201" s="68"/>
      <c r="U201" s="70"/>
      <c r="V201" s="71"/>
      <c r="W201" s="72"/>
      <c r="X201" s="73"/>
      <c r="Y201" s="71"/>
      <c r="Z201" s="72"/>
      <c r="AA201" s="74"/>
      <c r="AB201" s="75"/>
      <c r="AC201" s="71"/>
      <c r="AD201" s="72"/>
      <c r="AE201" s="76" t="str">
        <f t="shared" si="104"/>
        <v/>
      </c>
      <c r="AF201" s="76" t="str">
        <f t="shared" si="105"/>
        <v>-</v>
      </c>
      <c r="AG201" s="76" t="str">
        <f t="shared" si="106"/>
        <v>-</v>
      </c>
      <c r="AH201" s="76" t="str">
        <f t="shared" si="107"/>
        <v>-</v>
      </c>
      <c r="AI201" s="76" t="str">
        <f t="shared" si="108"/>
        <v>-</v>
      </c>
      <c r="AJ201" s="76" t="str">
        <f t="shared" si="109"/>
        <v>-</v>
      </c>
      <c r="AK201" s="76" t="str">
        <f t="shared" si="110"/>
        <v>-</v>
      </c>
      <c r="AL201" s="76" t="str">
        <f t="shared" si="111"/>
        <v>-</v>
      </c>
      <c r="AM201" s="76" t="str">
        <f t="shared" si="112"/>
        <v>-</v>
      </c>
      <c r="AN201" s="76" t="str">
        <f t="shared" si="113"/>
        <v>-</v>
      </c>
      <c r="AO201" s="77">
        <f t="shared" si="114"/>
        <v>0</v>
      </c>
      <c r="AP201" s="78" t="str">
        <f t="shared" si="115"/>
        <v/>
      </c>
      <c r="AR201" s="77" t="e">
        <f t="shared" si="103"/>
        <v>#VALUE!</v>
      </c>
      <c r="AS201" s="76" t="s">
        <v>27</v>
      </c>
      <c r="AT201" s="76" t="s">
        <v>27</v>
      </c>
      <c r="AU201" s="76" t="s">
        <v>27</v>
      </c>
      <c r="AV201" s="76" t="s">
        <v>27</v>
      </c>
      <c r="AW201" s="76" t="s">
        <v>27</v>
      </c>
      <c r="AX201" s="76" t="s">
        <v>27</v>
      </c>
      <c r="AY201" s="76" t="s">
        <v>27</v>
      </c>
      <c r="AZ201" s="76" t="s">
        <v>27</v>
      </c>
      <c r="BA201" s="76" t="s">
        <v>27</v>
      </c>
      <c r="BB201" s="77" t="e">
        <f t="shared" si="116"/>
        <v>#VALUE!</v>
      </c>
      <c r="BC201" s="78" t="e">
        <f t="shared" si="117"/>
        <v>#VALUE!</v>
      </c>
      <c r="BD201" s="77">
        <v>0</v>
      </c>
      <c r="BE201" s="76" t="s">
        <v>27</v>
      </c>
      <c r="BF201" s="76" t="s">
        <v>27</v>
      </c>
      <c r="BG201" s="76" t="s">
        <v>27</v>
      </c>
      <c r="BH201" s="76" t="s">
        <v>27</v>
      </c>
      <c r="BI201" s="76" t="s">
        <v>27</v>
      </c>
      <c r="BJ201" s="76" t="s">
        <v>27</v>
      </c>
      <c r="BK201" s="76" t="s">
        <v>27</v>
      </c>
      <c r="BL201" s="76" t="s">
        <v>27</v>
      </c>
      <c r="BM201" s="76" t="s">
        <v>27</v>
      </c>
      <c r="BN201" s="80">
        <f t="shared" si="118"/>
        <v>0</v>
      </c>
      <c r="BO201" s="81">
        <f t="shared" si="119"/>
        <v>0</v>
      </c>
      <c r="BP201" s="77">
        <v>0</v>
      </c>
      <c r="BQ201" s="76" t="s">
        <v>27</v>
      </c>
      <c r="BR201" s="76" t="s">
        <v>27</v>
      </c>
      <c r="BS201" s="76" t="s">
        <v>27</v>
      </c>
      <c r="BT201" s="76" t="s">
        <v>27</v>
      </c>
      <c r="BU201" s="76" t="s">
        <v>27</v>
      </c>
      <c r="BV201" s="76" t="s">
        <v>27</v>
      </c>
      <c r="BW201" s="76" t="s">
        <v>27</v>
      </c>
      <c r="BX201" s="76" t="s">
        <v>27</v>
      </c>
      <c r="BY201" s="76" t="s">
        <v>27</v>
      </c>
      <c r="BZ201" s="80">
        <f t="shared" si="120"/>
        <v>0</v>
      </c>
      <c r="CA201" s="82">
        <f t="shared" si="121"/>
        <v>0</v>
      </c>
      <c r="CB201" s="77">
        <v>0</v>
      </c>
      <c r="CC201" s="76" t="s">
        <v>27</v>
      </c>
      <c r="CD201" s="76" t="s">
        <v>27</v>
      </c>
      <c r="CE201" s="76" t="s">
        <v>27</v>
      </c>
      <c r="CF201" s="76" t="s">
        <v>27</v>
      </c>
      <c r="CG201" s="76" t="s">
        <v>27</v>
      </c>
      <c r="CH201" s="76" t="s">
        <v>27</v>
      </c>
      <c r="CI201" s="76" t="s">
        <v>27</v>
      </c>
      <c r="CJ201" s="76" t="s">
        <v>27</v>
      </c>
      <c r="CK201" s="76" t="s">
        <v>27</v>
      </c>
      <c r="CL201" s="83">
        <f t="shared" si="122"/>
        <v>0</v>
      </c>
      <c r="CM201" s="82">
        <f t="shared" si="123"/>
        <v>0</v>
      </c>
      <c r="CN201" s="84"/>
      <c r="CO201" s="60"/>
      <c r="CP201" s="60"/>
      <c r="CQ201" s="60"/>
      <c r="CR201" s="60"/>
      <c r="CS201" s="60"/>
      <c r="CT201" s="60"/>
      <c r="CU201" s="60"/>
      <c r="CV201" s="85"/>
      <c r="CW201" s="86"/>
      <c r="CX201" s="87">
        <f t="shared" si="124"/>
        <v>0</v>
      </c>
      <c r="CY201" s="88">
        <f t="shared" si="125"/>
        <v>0</v>
      </c>
      <c r="CZ201" s="89" t="e">
        <f>SUMIF(Склад!#REF!,E201,Склад!#REF!)</f>
        <v>#REF!</v>
      </c>
    </row>
    <row r="202" spans="1:104" s="79" customFormat="1" ht="72.2" customHeight="1" thickBot="1" x14ac:dyDescent="0.3">
      <c r="A202" s="60">
        <v>199</v>
      </c>
      <c r="B202" s="199" t="e">
        <f>VLOOKUP(C202,Склад!B:D,3,0)</f>
        <v>#N/A</v>
      </c>
      <c r="C202" s="60" t="s">
        <v>264</v>
      </c>
      <c r="D202" s="151" t="str">
        <f t="shared" si="126"/>
        <v>776110757</v>
      </c>
      <c r="E202" s="38">
        <v>7761107</v>
      </c>
      <c r="F202" s="38">
        <v>57</v>
      </c>
      <c r="G202" s="155" t="s">
        <v>211</v>
      </c>
      <c r="H202" s="196" t="str">
        <f>IFERROR(VLOOKUP(VALUE(E202),Склад!#REF!,6,0),"-")</f>
        <v>-</v>
      </c>
      <c r="I202" s="60"/>
      <c r="J202" s="62" t="s">
        <v>33</v>
      </c>
      <c r="K202" s="62" t="s">
        <v>33</v>
      </c>
      <c r="L202" s="63" t="s">
        <v>57</v>
      </c>
      <c r="M202" s="64" t="s">
        <v>57</v>
      </c>
      <c r="N202" s="38" t="s">
        <v>356</v>
      </c>
      <c r="O202" s="38" t="s">
        <v>415</v>
      </c>
      <c r="P202" s="65">
        <v>15</v>
      </c>
      <c r="Q202" s="69">
        <v>39</v>
      </c>
      <c r="R202" s="66"/>
      <c r="S202" s="67"/>
      <c r="T202" s="68"/>
      <c r="U202" s="70"/>
      <c r="V202" s="71"/>
      <c r="W202" s="72"/>
      <c r="X202" s="73"/>
      <c r="Y202" s="71"/>
      <c r="Z202" s="72"/>
      <c r="AA202" s="74"/>
      <c r="AB202" s="75"/>
      <c r="AC202" s="71"/>
      <c r="AD202" s="72"/>
      <c r="AE202" s="76" t="str">
        <f t="shared" si="104"/>
        <v/>
      </c>
      <c r="AF202" s="76" t="str">
        <f t="shared" si="105"/>
        <v>-</v>
      </c>
      <c r="AG202" s="76" t="str">
        <f t="shared" si="106"/>
        <v>-</v>
      </c>
      <c r="AH202" s="76" t="str">
        <f t="shared" si="107"/>
        <v>-</v>
      </c>
      <c r="AI202" s="76" t="str">
        <f t="shared" si="108"/>
        <v>-</v>
      </c>
      <c r="AJ202" s="76" t="str">
        <f t="shared" si="109"/>
        <v>-</v>
      </c>
      <c r="AK202" s="76" t="str">
        <f t="shared" si="110"/>
        <v>-</v>
      </c>
      <c r="AL202" s="76" t="str">
        <f t="shared" si="111"/>
        <v>-</v>
      </c>
      <c r="AM202" s="76" t="str">
        <f t="shared" si="112"/>
        <v>-</v>
      </c>
      <c r="AN202" s="76" t="str">
        <f t="shared" si="113"/>
        <v>-</v>
      </c>
      <c r="AO202" s="77">
        <f t="shared" si="114"/>
        <v>0</v>
      </c>
      <c r="AP202" s="78" t="str">
        <f t="shared" si="115"/>
        <v/>
      </c>
      <c r="AR202" s="77" t="e">
        <f t="shared" si="103"/>
        <v>#VALUE!</v>
      </c>
      <c r="AS202" s="76" t="s">
        <v>27</v>
      </c>
      <c r="AT202" s="76" t="s">
        <v>27</v>
      </c>
      <c r="AU202" s="76" t="s">
        <v>27</v>
      </c>
      <c r="AV202" s="76" t="s">
        <v>27</v>
      </c>
      <c r="AW202" s="76" t="s">
        <v>27</v>
      </c>
      <c r="AX202" s="76" t="s">
        <v>27</v>
      </c>
      <c r="AY202" s="76" t="s">
        <v>27</v>
      </c>
      <c r="AZ202" s="76" t="s">
        <v>27</v>
      </c>
      <c r="BA202" s="76" t="s">
        <v>27</v>
      </c>
      <c r="BB202" s="77" t="e">
        <f t="shared" si="116"/>
        <v>#VALUE!</v>
      </c>
      <c r="BC202" s="78" t="e">
        <f t="shared" si="117"/>
        <v>#VALUE!</v>
      </c>
      <c r="BD202" s="77">
        <v>0</v>
      </c>
      <c r="BE202" s="76" t="s">
        <v>27</v>
      </c>
      <c r="BF202" s="76" t="s">
        <v>27</v>
      </c>
      <c r="BG202" s="76" t="s">
        <v>27</v>
      </c>
      <c r="BH202" s="76" t="s">
        <v>27</v>
      </c>
      <c r="BI202" s="76" t="s">
        <v>27</v>
      </c>
      <c r="BJ202" s="76" t="s">
        <v>27</v>
      </c>
      <c r="BK202" s="76" t="s">
        <v>27</v>
      </c>
      <c r="BL202" s="76" t="s">
        <v>27</v>
      </c>
      <c r="BM202" s="76" t="s">
        <v>27</v>
      </c>
      <c r="BN202" s="80">
        <f t="shared" si="118"/>
        <v>0</v>
      </c>
      <c r="BO202" s="81">
        <f t="shared" si="119"/>
        <v>0</v>
      </c>
      <c r="BP202" s="77">
        <v>0</v>
      </c>
      <c r="BQ202" s="76" t="s">
        <v>27</v>
      </c>
      <c r="BR202" s="76" t="s">
        <v>27</v>
      </c>
      <c r="BS202" s="76" t="s">
        <v>27</v>
      </c>
      <c r="BT202" s="76" t="s">
        <v>27</v>
      </c>
      <c r="BU202" s="76" t="s">
        <v>27</v>
      </c>
      <c r="BV202" s="76" t="s">
        <v>27</v>
      </c>
      <c r="BW202" s="76" t="s">
        <v>27</v>
      </c>
      <c r="BX202" s="76" t="s">
        <v>27</v>
      </c>
      <c r="BY202" s="76" t="s">
        <v>27</v>
      </c>
      <c r="BZ202" s="80">
        <f t="shared" si="120"/>
        <v>0</v>
      </c>
      <c r="CA202" s="82">
        <f t="shared" si="121"/>
        <v>0</v>
      </c>
      <c r="CB202" s="77">
        <v>0</v>
      </c>
      <c r="CC202" s="76" t="s">
        <v>27</v>
      </c>
      <c r="CD202" s="76" t="s">
        <v>27</v>
      </c>
      <c r="CE202" s="76" t="s">
        <v>27</v>
      </c>
      <c r="CF202" s="76" t="s">
        <v>27</v>
      </c>
      <c r="CG202" s="76" t="s">
        <v>27</v>
      </c>
      <c r="CH202" s="76" t="s">
        <v>27</v>
      </c>
      <c r="CI202" s="76" t="s">
        <v>27</v>
      </c>
      <c r="CJ202" s="76" t="s">
        <v>27</v>
      </c>
      <c r="CK202" s="76" t="s">
        <v>27</v>
      </c>
      <c r="CL202" s="83">
        <f t="shared" si="122"/>
        <v>0</v>
      </c>
      <c r="CM202" s="82">
        <f t="shared" si="123"/>
        <v>0</v>
      </c>
      <c r="CN202" s="84"/>
      <c r="CO202" s="60"/>
      <c r="CP202" s="60"/>
      <c r="CQ202" s="60"/>
      <c r="CR202" s="60"/>
      <c r="CS202" s="60"/>
      <c r="CT202" s="60"/>
      <c r="CU202" s="60"/>
      <c r="CV202" s="85"/>
      <c r="CW202" s="86"/>
      <c r="CX202" s="87">
        <f t="shared" si="124"/>
        <v>0</v>
      </c>
      <c r="CY202" s="88">
        <f t="shared" si="125"/>
        <v>0</v>
      </c>
      <c r="CZ202" s="89" t="e">
        <f>SUMIF(Склад!#REF!,E202,Склад!#REF!)</f>
        <v>#REF!</v>
      </c>
    </row>
    <row r="203" spans="1:104" s="79" customFormat="1" ht="73.900000000000006" customHeight="1" thickBot="1" x14ac:dyDescent="0.3">
      <c r="A203" s="60">
        <v>200</v>
      </c>
      <c r="B203" s="199" t="e">
        <f>VLOOKUP(C203,Склад!B:D,3,0)</f>
        <v>#N/A</v>
      </c>
      <c r="C203" s="60" t="s">
        <v>265</v>
      </c>
      <c r="D203" s="151" t="str">
        <f t="shared" si="126"/>
        <v>776610137</v>
      </c>
      <c r="E203" s="38">
        <v>7766101</v>
      </c>
      <c r="F203" s="38">
        <v>37</v>
      </c>
      <c r="G203" s="155" t="s">
        <v>211</v>
      </c>
      <c r="H203" s="196" t="str">
        <f>IFERROR(VLOOKUP(VALUE(E203),Склад!#REF!,6,0),"-")</f>
        <v>-</v>
      </c>
      <c r="I203" s="60"/>
      <c r="J203" s="62" t="s">
        <v>33</v>
      </c>
      <c r="K203" s="62" t="s">
        <v>33</v>
      </c>
      <c r="L203" s="63" t="s">
        <v>356</v>
      </c>
      <c r="M203" s="64" t="s">
        <v>57</v>
      </c>
      <c r="N203" s="38" t="s">
        <v>356</v>
      </c>
      <c r="O203" s="38" t="s">
        <v>415</v>
      </c>
      <c r="P203" s="65">
        <v>15</v>
      </c>
      <c r="Q203" s="69">
        <v>39</v>
      </c>
      <c r="R203" s="66"/>
      <c r="S203" s="67"/>
      <c r="T203" s="68"/>
      <c r="U203" s="70"/>
      <c r="V203" s="71"/>
      <c r="W203" s="72"/>
      <c r="X203" s="73"/>
      <c r="Y203" s="71"/>
      <c r="Z203" s="72"/>
      <c r="AA203" s="74"/>
      <c r="AB203" s="75"/>
      <c r="AC203" s="71"/>
      <c r="AD203" s="72"/>
      <c r="AE203" s="76" t="str">
        <f t="shared" si="104"/>
        <v/>
      </c>
      <c r="AF203" s="76" t="str">
        <f t="shared" si="105"/>
        <v>-</v>
      </c>
      <c r="AG203" s="76" t="str">
        <f t="shared" si="106"/>
        <v>-</v>
      </c>
      <c r="AH203" s="76" t="str">
        <f t="shared" si="107"/>
        <v>-</v>
      </c>
      <c r="AI203" s="76" t="str">
        <f t="shared" si="108"/>
        <v>-</v>
      </c>
      <c r="AJ203" s="76" t="str">
        <f t="shared" si="109"/>
        <v>-</v>
      </c>
      <c r="AK203" s="76" t="str">
        <f t="shared" si="110"/>
        <v>-</v>
      </c>
      <c r="AL203" s="76" t="str">
        <f t="shared" si="111"/>
        <v>-</v>
      </c>
      <c r="AM203" s="76" t="str">
        <f t="shared" si="112"/>
        <v>-</v>
      </c>
      <c r="AN203" s="76" t="str">
        <f t="shared" si="113"/>
        <v>-</v>
      </c>
      <c r="AO203" s="77">
        <f t="shared" si="114"/>
        <v>0</v>
      </c>
      <c r="AP203" s="78" t="str">
        <f t="shared" si="115"/>
        <v/>
      </c>
      <c r="AR203" s="77" t="e">
        <f t="shared" si="103"/>
        <v>#VALUE!</v>
      </c>
      <c r="AS203" s="76" t="s">
        <v>27</v>
      </c>
      <c r="AT203" s="76" t="s">
        <v>27</v>
      </c>
      <c r="AU203" s="76" t="s">
        <v>27</v>
      </c>
      <c r="AV203" s="76" t="s">
        <v>27</v>
      </c>
      <c r="AW203" s="76" t="s">
        <v>27</v>
      </c>
      <c r="AX203" s="76" t="s">
        <v>27</v>
      </c>
      <c r="AY203" s="76" t="s">
        <v>27</v>
      </c>
      <c r="AZ203" s="76" t="s">
        <v>27</v>
      </c>
      <c r="BA203" s="76" t="s">
        <v>27</v>
      </c>
      <c r="BB203" s="77" t="e">
        <f t="shared" si="116"/>
        <v>#VALUE!</v>
      </c>
      <c r="BC203" s="78" t="e">
        <f t="shared" si="117"/>
        <v>#VALUE!</v>
      </c>
      <c r="BD203" s="77">
        <v>0</v>
      </c>
      <c r="BE203" s="76" t="s">
        <v>27</v>
      </c>
      <c r="BF203" s="76" t="s">
        <v>27</v>
      </c>
      <c r="BG203" s="76" t="s">
        <v>27</v>
      </c>
      <c r="BH203" s="76" t="s">
        <v>27</v>
      </c>
      <c r="BI203" s="76" t="s">
        <v>27</v>
      </c>
      <c r="BJ203" s="76" t="s">
        <v>27</v>
      </c>
      <c r="BK203" s="76" t="s">
        <v>27</v>
      </c>
      <c r="BL203" s="76" t="s">
        <v>27</v>
      </c>
      <c r="BM203" s="76" t="s">
        <v>27</v>
      </c>
      <c r="BN203" s="80">
        <f t="shared" si="118"/>
        <v>0</v>
      </c>
      <c r="BO203" s="81">
        <f t="shared" si="119"/>
        <v>0</v>
      </c>
      <c r="BP203" s="77">
        <v>0</v>
      </c>
      <c r="BQ203" s="76" t="s">
        <v>27</v>
      </c>
      <c r="BR203" s="76" t="s">
        <v>27</v>
      </c>
      <c r="BS203" s="76" t="s">
        <v>27</v>
      </c>
      <c r="BT203" s="76" t="s">
        <v>27</v>
      </c>
      <c r="BU203" s="76" t="s">
        <v>27</v>
      </c>
      <c r="BV203" s="76" t="s">
        <v>27</v>
      </c>
      <c r="BW203" s="76" t="s">
        <v>27</v>
      </c>
      <c r="BX203" s="76" t="s">
        <v>27</v>
      </c>
      <c r="BY203" s="76" t="s">
        <v>27</v>
      </c>
      <c r="BZ203" s="80">
        <f t="shared" si="120"/>
        <v>0</v>
      </c>
      <c r="CA203" s="82">
        <f t="shared" si="121"/>
        <v>0</v>
      </c>
      <c r="CB203" s="77">
        <v>0</v>
      </c>
      <c r="CC203" s="76" t="s">
        <v>27</v>
      </c>
      <c r="CD203" s="76" t="s">
        <v>27</v>
      </c>
      <c r="CE203" s="76" t="s">
        <v>27</v>
      </c>
      <c r="CF203" s="76" t="s">
        <v>27</v>
      </c>
      <c r="CG203" s="76" t="s">
        <v>27</v>
      </c>
      <c r="CH203" s="76" t="s">
        <v>27</v>
      </c>
      <c r="CI203" s="76" t="s">
        <v>27</v>
      </c>
      <c r="CJ203" s="76" t="s">
        <v>27</v>
      </c>
      <c r="CK203" s="76" t="s">
        <v>27</v>
      </c>
      <c r="CL203" s="83">
        <f t="shared" si="122"/>
        <v>0</v>
      </c>
      <c r="CM203" s="82">
        <f t="shared" si="123"/>
        <v>0</v>
      </c>
      <c r="CN203" s="84"/>
      <c r="CO203" s="60"/>
      <c r="CP203" s="60"/>
      <c r="CQ203" s="60"/>
      <c r="CR203" s="60"/>
      <c r="CS203" s="60"/>
      <c r="CT203" s="60"/>
      <c r="CU203" s="60"/>
      <c r="CV203" s="85"/>
      <c r="CW203" s="86"/>
      <c r="CX203" s="87">
        <f t="shared" si="124"/>
        <v>0</v>
      </c>
      <c r="CY203" s="88">
        <f t="shared" si="125"/>
        <v>0</v>
      </c>
      <c r="CZ203" s="89" t="e">
        <f>SUMIF(Склад!#REF!,E203,Склад!#REF!)</f>
        <v>#REF!</v>
      </c>
    </row>
    <row r="204" spans="1:104" s="79" customFormat="1" ht="72.2" customHeight="1" thickBot="1" x14ac:dyDescent="0.3">
      <c r="A204" s="60">
        <v>201</v>
      </c>
      <c r="B204" s="199" t="e">
        <f>VLOOKUP(C204,Склад!B:D,3,0)</f>
        <v>#N/A</v>
      </c>
      <c r="C204" s="60" t="s">
        <v>266</v>
      </c>
      <c r="D204" s="151" t="str">
        <f t="shared" si="126"/>
        <v>776610382</v>
      </c>
      <c r="E204" s="38">
        <v>7766103</v>
      </c>
      <c r="F204" s="38">
        <v>82</v>
      </c>
      <c r="G204" s="155" t="s">
        <v>211</v>
      </c>
      <c r="H204" s="196" t="str">
        <f>IFERROR(VLOOKUP(VALUE(E204),Склад!#REF!,6,0),"-")</f>
        <v>-</v>
      </c>
      <c r="I204" s="60"/>
      <c r="J204" s="62" t="s">
        <v>33</v>
      </c>
      <c r="K204" s="62" t="s">
        <v>33</v>
      </c>
      <c r="L204" s="63" t="s">
        <v>356</v>
      </c>
      <c r="M204" s="64" t="s">
        <v>57</v>
      </c>
      <c r="N204" s="38" t="s">
        <v>356</v>
      </c>
      <c r="O204" s="38" t="s">
        <v>415</v>
      </c>
      <c r="P204" s="65">
        <v>15</v>
      </c>
      <c r="Q204" s="69">
        <v>39</v>
      </c>
      <c r="R204" s="66"/>
      <c r="S204" s="67"/>
      <c r="T204" s="68"/>
      <c r="U204" s="70"/>
      <c r="V204" s="71"/>
      <c r="W204" s="72"/>
      <c r="X204" s="73"/>
      <c r="Y204" s="71"/>
      <c r="Z204" s="72"/>
      <c r="AA204" s="74"/>
      <c r="AB204" s="75"/>
      <c r="AC204" s="71"/>
      <c r="AD204" s="72"/>
      <c r="AE204" s="76" t="str">
        <f t="shared" si="104"/>
        <v/>
      </c>
      <c r="AF204" s="76" t="str">
        <f t="shared" si="105"/>
        <v>-</v>
      </c>
      <c r="AG204" s="76" t="str">
        <f t="shared" si="106"/>
        <v>-</v>
      </c>
      <c r="AH204" s="76" t="str">
        <f t="shared" si="107"/>
        <v>-</v>
      </c>
      <c r="AI204" s="76" t="str">
        <f t="shared" si="108"/>
        <v>-</v>
      </c>
      <c r="AJ204" s="76" t="str">
        <f t="shared" si="109"/>
        <v>-</v>
      </c>
      <c r="AK204" s="76" t="str">
        <f t="shared" si="110"/>
        <v>-</v>
      </c>
      <c r="AL204" s="76" t="str">
        <f t="shared" si="111"/>
        <v>-</v>
      </c>
      <c r="AM204" s="76" t="str">
        <f t="shared" si="112"/>
        <v>-</v>
      </c>
      <c r="AN204" s="76" t="str">
        <f t="shared" si="113"/>
        <v>-</v>
      </c>
      <c r="AO204" s="77">
        <f t="shared" si="114"/>
        <v>0</v>
      </c>
      <c r="AP204" s="78" t="str">
        <f t="shared" si="115"/>
        <v/>
      </c>
      <c r="AR204" s="77" t="e">
        <f t="shared" si="103"/>
        <v>#VALUE!</v>
      </c>
      <c r="AS204" s="76" t="s">
        <v>27</v>
      </c>
      <c r="AT204" s="76" t="s">
        <v>27</v>
      </c>
      <c r="AU204" s="76" t="s">
        <v>27</v>
      </c>
      <c r="AV204" s="76" t="s">
        <v>27</v>
      </c>
      <c r="AW204" s="76" t="s">
        <v>27</v>
      </c>
      <c r="AX204" s="76" t="s">
        <v>27</v>
      </c>
      <c r="AY204" s="76" t="s">
        <v>27</v>
      </c>
      <c r="AZ204" s="76" t="s">
        <v>27</v>
      </c>
      <c r="BA204" s="76" t="s">
        <v>27</v>
      </c>
      <c r="BB204" s="77" t="e">
        <f t="shared" si="116"/>
        <v>#VALUE!</v>
      </c>
      <c r="BC204" s="78" t="e">
        <f t="shared" si="117"/>
        <v>#VALUE!</v>
      </c>
      <c r="BD204" s="77">
        <v>0</v>
      </c>
      <c r="BE204" s="76" t="s">
        <v>27</v>
      </c>
      <c r="BF204" s="76" t="s">
        <v>27</v>
      </c>
      <c r="BG204" s="76" t="s">
        <v>27</v>
      </c>
      <c r="BH204" s="76" t="s">
        <v>27</v>
      </c>
      <c r="BI204" s="76" t="s">
        <v>27</v>
      </c>
      <c r="BJ204" s="76" t="s">
        <v>27</v>
      </c>
      <c r="BK204" s="76" t="s">
        <v>27</v>
      </c>
      <c r="BL204" s="76" t="s">
        <v>27</v>
      </c>
      <c r="BM204" s="76" t="s">
        <v>27</v>
      </c>
      <c r="BN204" s="80">
        <f t="shared" si="118"/>
        <v>0</v>
      </c>
      <c r="BO204" s="81">
        <f t="shared" si="119"/>
        <v>0</v>
      </c>
      <c r="BP204" s="77">
        <v>0</v>
      </c>
      <c r="BQ204" s="76" t="s">
        <v>27</v>
      </c>
      <c r="BR204" s="76" t="s">
        <v>27</v>
      </c>
      <c r="BS204" s="76" t="s">
        <v>27</v>
      </c>
      <c r="BT204" s="76" t="s">
        <v>27</v>
      </c>
      <c r="BU204" s="76" t="s">
        <v>27</v>
      </c>
      <c r="BV204" s="76" t="s">
        <v>27</v>
      </c>
      <c r="BW204" s="76" t="s">
        <v>27</v>
      </c>
      <c r="BX204" s="76" t="s">
        <v>27</v>
      </c>
      <c r="BY204" s="76" t="s">
        <v>27</v>
      </c>
      <c r="BZ204" s="80">
        <f t="shared" si="120"/>
        <v>0</v>
      </c>
      <c r="CA204" s="82">
        <f t="shared" si="121"/>
        <v>0</v>
      </c>
      <c r="CB204" s="77">
        <v>0</v>
      </c>
      <c r="CC204" s="76" t="s">
        <v>27</v>
      </c>
      <c r="CD204" s="76" t="s">
        <v>27</v>
      </c>
      <c r="CE204" s="76" t="s">
        <v>27</v>
      </c>
      <c r="CF204" s="76" t="s">
        <v>27</v>
      </c>
      <c r="CG204" s="76" t="s">
        <v>27</v>
      </c>
      <c r="CH204" s="76" t="s">
        <v>27</v>
      </c>
      <c r="CI204" s="76" t="s">
        <v>27</v>
      </c>
      <c r="CJ204" s="76" t="s">
        <v>27</v>
      </c>
      <c r="CK204" s="76" t="s">
        <v>27</v>
      </c>
      <c r="CL204" s="83">
        <f t="shared" si="122"/>
        <v>0</v>
      </c>
      <c r="CM204" s="82">
        <f t="shared" si="123"/>
        <v>0</v>
      </c>
      <c r="CN204" s="84"/>
      <c r="CO204" s="60"/>
      <c r="CP204" s="60"/>
      <c r="CQ204" s="60"/>
      <c r="CR204" s="60"/>
      <c r="CS204" s="60"/>
      <c r="CT204" s="60"/>
      <c r="CU204" s="60"/>
      <c r="CV204" s="85"/>
      <c r="CW204" s="86"/>
      <c r="CX204" s="87">
        <f t="shared" si="124"/>
        <v>0</v>
      </c>
      <c r="CY204" s="88">
        <f t="shared" si="125"/>
        <v>0</v>
      </c>
      <c r="CZ204" s="89" t="e">
        <f>SUMIF(Склад!#REF!,E204,Склад!#REF!)</f>
        <v>#REF!</v>
      </c>
    </row>
    <row r="205" spans="1:104" s="79" customFormat="1" ht="82.5" customHeight="1" thickBot="1" x14ac:dyDescent="0.3">
      <c r="A205" s="60">
        <v>202</v>
      </c>
      <c r="B205" s="199" t="str">
        <f>VLOOKUP(C205,Склад!B:D,3,0)</f>
        <v>Бейсболки</v>
      </c>
      <c r="C205" s="60" t="s">
        <v>267</v>
      </c>
      <c r="D205" s="151" t="str">
        <f t="shared" si="126"/>
        <v>77211103</v>
      </c>
      <c r="E205" s="38">
        <v>7721110</v>
      </c>
      <c r="F205" s="38">
        <v>3</v>
      </c>
      <c r="G205" s="155" t="s">
        <v>211</v>
      </c>
      <c r="H205" s="196" t="str">
        <f>IFERROR(VLOOKUP(VALUE(E205),Склад!#REF!,6,0),"-")</f>
        <v>-</v>
      </c>
      <c r="I205" s="60"/>
      <c r="J205" s="62" t="s">
        <v>33</v>
      </c>
      <c r="K205" s="62" t="s">
        <v>33</v>
      </c>
      <c r="L205" s="63" t="s">
        <v>57</v>
      </c>
      <c r="M205" s="64" t="s">
        <v>57</v>
      </c>
      <c r="N205" s="38" t="s">
        <v>354</v>
      </c>
      <c r="O205" s="38" t="s">
        <v>415</v>
      </c>
      <c r="P205" s="65">
        <v>15</v>
      </c>
      <c r="Q205" s="69">
        <v>39</v>
      </c>
      <c r="R205" s="66"/>
      <c r="S205" s="67"/>
      <c r="T205" s="68"/>
      <c r="U205" s="70"/>
      <c r="V205" s="71"/>
      <c r="W205" s="72"/>
      <c r="X205" s="73"/>
      <c r="Y205" s="71"/>
      <c r="Z205" s="72"/>
      <c r="AA205" s="74"/>
      <c r="AB205" s="75"/>
      <c r="AC205" s="71"/>
      <c r="AD205" s="72"/>
      <c r="AE205" s="76" t="str">
        <f t="shared" si="104"/>
        <v/>
      </c>
      <c r="AF205" s="76" t="str">
        <f t="shared" si="105"/>
        <v>-</v>
      </c>
      <c r="AG205" s="76" t="str">
        <f t="shared" si="106"/>
        <v>-</v>
      </c>
      <c r="AH205" s="76" t="str">
        <f t="shared" si="107"/>
        <v>-</v>
      </c>
      <c r="AI205" s="76" t="str">
        <f t="shared" si="108"/>
        <v>-</v>
      </c>
      <c r="AJ205" s="76" t="str">
        <f t="shared" si="109"/>
        <v>-</v>
      </c>
      <c r="AK205" s="76" t="str">
        <f t="shared" si="110"/>
        <v>-</v>
      </c>
      <c r="AL205" s="76" t="str">
        <f t="shared" si="111"/>
        <v>-</v>
      </c>
      <c r="AM205" s="76" t="str">
        <f t="shared" si="112"/>
        <v>-</v>
      </c>
      <c r="AN205" s="76" t="str">
        <f t="shared" si="113"/>
        <v>-</v>
      </c>
      <c r="AO205" s="77">
        <f t="shared" si="114"/>
        <v>0</v>
      </c>
      <c r="AP205" s="78" t="str">
        <f t="shared" si="115"/>
        <v/>
      </c>
      <c r="AR205" s="77" t="e">
        <f t="shared" si="103"/>
        <v>#VALUE!</v>
      </c>
      <c r="AS205" s="76" t="s">
        <v>27</v>
      </c>
      <c r="AT205" s="76" t="s">
        <v>27</v>
      </c>
      <c r="AU205" s="76" t="s">
        <v>27</v>
      </c>
      <c r="AV205" s="76" t="s">
        <v>27</v>
      </c>
      <c r="AW205" s="76" t="s">
        <v>27</v>
      </c>
      <c r="AX205" s="76" t="s">
        <v>27</v>
      </c>
      <c r="AY205" s="76" t="s">
        <v>27</v>
      </c>
      <c r="AZ205" s="76" t="s">
        <v>27</v>
      </c>
      <c r="BA205" s="76" t="s">
        <v>27</v>
      </c>
      <c r="BB205" s="77" t="e">
        <f t="shared" si="116"/>
        <v>#VALUE!</v>
      </c>
      <c r="BC205" s="78" t="e">
        <f t="shared" si="117"/>
        <v>#VALUE!</v>
      </c>
      <c r="BD205" s="77">
        <v>0</v>
      </c>
      <c r="BE205" s="76" t="s">
        <v>27</v>
      </c>
      <c r="BF205" s="76" t="s">
        <v>27</v>
      </c>
      <c r="BG205" s="76" t="s">
        <v>27</v>
      </c>
      <c r="BH205" s="76" t="s">
        <v>27</v>
      </c>
      <c r="BI205" s="76" t="s">
        <v>27</v>
      </c>
      <c r="BJ205" s="76" t="s">
        <v>27</v>
      </c>
      <c r="BK205" s="76" t="s">
        <v>27</v>
      </c>
      <c r="BL205" s="76" t="s">
        <v>27</v>
      </c>
      <c r="BM205" s="76" t="s">
        <v>27</v>
      </c>
      <c r="BN205" s="80">
        <f t="shared" si="118"/>
        <v>0</v>
      </c>
      <c r="BO205" s="81">
        <f t="shared" si="119"/>
        <v>0</v>
      </c>
      <c r="BP205" s="77">
        <v>0</v>
      </c>
      <c r="BQ205" s="76" t="s">
        <v>27</v>
      </c>
      <c r="BR205" s="76" t="s">
        <v>27</v>
      </c>
      <c r="BS205" s="76" t="s">
        <v>27</v>
      </c>
      <c r="BT205" s="76" t="s">
        <v>27</v>
      </c>
      <c r="BU205" s="76" t="s">
        <v>27</v>
      </c>
      <c r="BV205" s="76" t="s">
        <v>27</v>
      </c>
      <c r="BW205" s="76" t="s">
        <v>27</v>
      </c>
      <c r="BX205" s="76" t="s">
        <v>27</v>
      </c>
      <c r="BY205" s="76" t="s">
        <v>27</v>
      </c>
      <c r="BZ205" s="80">
        <f t="shared" si="120"/>
        <v>0</v>
      </c>
      <c r="CA205" s="82">
        <f t="shared" si="121"/>
        <v>0</v>
      </c>
      <c r="CB205" s="77">
        <v>0</v>
      </c>
      <c r="CC205" s="76" t="s">
        <v>27</v>
      </c>
      <c r="CD205" s="76" t="s">
        <v>27</v>
      </c>
      <c r="CE205" s="76" t="s">
        <v>27</v>
      </c>
      <c r="CF205" s="76" t="s">
        <v>27</v>
      </c>
      <c r="CG205" s="76" t="s">
        <v>27</v>
      </c>
      <c r="CH205" s="76" t="s">
        <v>27</v>
      </c>
      <c r="CI205" s="76" t="s">
        <v>27</v>
      </c>
      <c r="CJ205" s="76" t="s">
        <v>27</v>
      </c>
      <c r="CK205" s="76" t="s">
        <v>27</v>
      </c>
      <c r="CL205" s="83">
        <f t="shared" si="122"/>
        <v>0</v>
      </c>
      <c r="CM205" s="82">
        <f t="shared" si="123"/>
        <v>0</v>
      </c>
      <c r="CN205" s="84"/>
      <c r="CO205" s="60"/>
      <c r="CP205" s="60"/>
      <c r="CQ205" s="60"/>
      <c r="CR205" s="60"/>
      <c r="CS205" s="60"/>
      <c r="CT205" s="60"/>
      <c r="CU205" s="60"/>
      <c r="CV205" s="85"/>
      <c r="CW205" s="86"/>
      <c r="CX205" s="87">
        <f t="shared" si="124"/>
        <v>0</v>
      </c>
      <c r="CY205" s="88">
        <f t="shared" si="125"/>
        <v>0</v>
      </c>
      <c r="CZ205" s="89" t="e">
        <f>SUMIF(Склад!#REF!,E205,Склад!#REF!)</f>
        <v>#REF!</v>
      </c>
    </row>
    <row r="206" spans="1:104" s="79" customFormat="1" ht="82.5" customHeight="1" thickBot="1" x14ac:dyDescent="0.3">
      <c r="A206" s="60">
        <v>203</v>
      </c>
      <c r="B206" s="199" t="str">
        <f>VLOOKUP(C206,Склад!B:D,3,0)</f>
        <v>Бейсболки</v>
      </c>
      <c r="C206" s="60" t="s">
        <v>267</v>
      </c>
      <c r="D206" s="151" t="str">
        <f t="shared" si="126"/>
        <v>77211105</v>
      </c>
      <c r="E206" s="38">
        <v>7721110</v>
      </c>
      <c r="F206" s="38">
        <v>5</v>
      </c>
      <c r="G206" s="155" t="s">
        <v>211</v>
      </c>
      <c r="H206" s="196" t="str">
        <f>IFERROR(VLOOKUP(VALUE(E206),Склад!#REF!,6,0),"-")</f>
        <v>-</v>
      </c>
      <c r="I206" s="60"/>
      <c r="J206" s="62" t="s">
        <v>33</v>
      </c>
      <c r="K206" s="62" t="s">
        <v>33</v>
      </c>
      <c r="L206" s="63" t="s">
        <v>57</v>
      </c>
      <c r="M206" s="64" t="s">
        <v>57</v>
      </c>
      <c r="N206" s="38" t="s">
        <v>354</v>
      </c>
      <c r="O206" s="38" t="s">
        <v>415</v>
      </c>
      <c r="P206" s="65">
        <v>15</v>
      </c>
      <c r="Q206" s="69">
        <v>39</v>
      </c>
      <c r="R206" s="66"/>
      <c r="S206" s="67"/>
      <c r="T206" s="68"/>
      <c r="U206" s="70"/>
      <c r="V206" s="71"/>
      <c r="W206" s="72"/>
      <c r="X206" s="73"/>
      <c r="Y206" s="71"/>
      <c r="Z206" s="72"/>
      <c r="AA206" s="74"/>
      <c r="AB206" s="75"/>
      <c r="AC206" s="71"/>
      <c r="AD206" s="72"/>
      <c r="AE206" s="76" t="str">
        <f t="shared" si="104"/>
        <v/>
      </c>
      <c r="AF206" s="76" t="str">
        <f t="shared" si="105"/>
        <v>-</v>
      </c>
      <c r="AG206" s="76" t="str">
        <f t="shared" si="106"/>
        <v>-</v>
      </c>
      <c r="AH206" s="76" t="str">
        <f t="shared" si="107"/>
        <v>-</v>
      </c>
      <c r="AI206" s="76" t="str">
        <f t="shared" si="108"/>
        <v>-</v>
      </c>
      <c r="AJ206" s="76" t="str">
        <f t="shared" si="109"/>
        <v>-</v>
      </c>
      <c r="AK206" s="76" t="str">
        <f t="shared" si="110"/>
        <v>-</v>
      </c>
      <c r="AL206" s="76" t="str">
        <f t="shared" si="111"/>
        <v>-</v>
      </c>
      <c r="AM206" s="76" t="str">
        <f t="shared" si="112"/>
        <v>-</v>
      </c>
      <c r="AN206" s="76" t="str">
        <f t="shared" si="113"/>
        <v>-</v>
      </c>
      <c r="AO206" s="77">
        <f t="shared" si="114"/>
        <v>0</v>
      </c>
      <c r="AP206" s="78" t="str">
        <f t="shared" si="115"/>
        <v/>
      </c>
      <c r="AR206" s="77" t="e">
        <f t="shared" si="103"/>
        <v>#VALUE!</v>
      </c>
      <c r="AS206" s="76" t="s">
        <v>27</v>
      </c>
      <c r="AT206" s="76" t="s">
        <v>27</v>
      </c>
      <c r="AU206" s="76" t="s">
        <v>27</v>
      </c>
      <c r="AV206" s="76" t="s">
        <v>27</v>
      </c>
      <c r="AW206" s="76" t="s">
        <v>27</v>
      </c>
      <c r="AX206" s="76" t="s">
        <v>27</v>
      </c>
      <c r="AY206" s="76" t="s">
        <v>27</v>
      </c>
      <c r="AZ206" s="76" t="s">
        <v>27</v>
      </c>
      <c r="BA206" s="76" t="s">
        <v>27</v>
      </c>
      <c r="BB206" s="77" t="e">
        <f t="shared" si="116"/>
        <v>#VALUE!</v>
      </c>
      <c r="BC206" s="78" t="e">
        <f t="shared" si="117"/>
        <v>#VALUE!</v>
      </c>
      <c r="BD206" s="77">
        <v>0</v>
      </c>
      <c r="BE206" s="76" t="s">
        <v>27</v>
      </c>
      <c r="BF206" s="76" t="s">
        <v>27</v>
      </c>
      <c r="BG206" s="76" t="s">
        <v>27</v>
      </c>
      <c r="BH206" s="76" t="s">
        <v>27</v>
      </c>
      <c r="BI206" s="76" t="s">
        <v>27</v>
      </c>
      <c r="BJ206" s="76" t="s">
        <v>27</v>
      </c>
      <c r="BK206" s="76" t="s">
        <v>27</v>
      </c>
      <c r="BL206" s="76" t="s">
        <v>27</v>
      </c>
      <c r="BM206" s="76" t="s">
        <v>27</v>
      </c>
      <c r="BN206" s="80">
        <f t="shared" si="118"/>
        <v>0</v>
      </c>
      <c r="BO206" s="81">
        <f t="shared" si="119"/>
        <v>0</v>
      </c>
      <c r="BP206" s="77">
        <v>0</v>
      </c>
      <c r="BQ206" s="76" t="s">
        <v>27</v>
      </c>
      <c r="BR206" s="76" t="s">
        <v>27</v>
      </c>
      <c r="BS206" s="76" t="s">
        <v>27</v>
      </c>
      <c r="BT206" s="76" t="s">
        <v>27</v>
      </c>
      <c r="BU206" s="76" t="s">
        <v>27</v>
      </c>
      <c r="BV206" s="76" t="s">
        <v>27</v>
      </c>
      <c r="BW206" s="76" t="s">
        <v>27</v>
      </c>
      <c r="BX206" s="76" t="s">
        <v>27</v>
      </c>
      <c r="BY206" s="76" t="s">
        <v>27</v>
      </c>
      <c r="BZ206" s="80">
        <f t="shared" si="120"/>
        <v>0</v>
      </c>
      <c r="CA206" s="82">
        <f t="shared" si="121"/>
        <v>0</v>
      </c>
      <c r="CB206" s="77">
        <v>0</v>
      </c>
      <c r="CC206" s="76" t="s">
        <v>27</v>
      </c>
      <c r="CD206" s="76" t="s">
        <v>27</v>
      </c>
      <c r="CE206" s="76" t="s">
        <v>27</v>
      </c>
      <c r="CF206" s="76" t="s">
        <v>27</v>
      </c>
      <c r="CG206" s="76" t="s">
        <v>27</v>
      </c>
      <c r="CH206" s="76" t="s">
        <v>27</v>
      </c>
      <c r="CI206" s="76" t="s">
        <v>27</v>
      </c>
      <c r="CJ206" s="76" t="s">
        <v>27</v>
      </c>
      <c r="CK206" s="76" t="s">
        <v>27</v>
      </c>
      <c r="CL206" s="83">
        <f t="shared" si="122"/>
        <v>0</v>
      </c>
      <c r="CM206" s="82">
        <f t="shared" si="123"/>
        <v>0</v>
      </c>
      <c r="CN206" s="84"/>
      <c r="CO206" s="60"/>
      <c r="CP206" s="60"/>
      <c r="CQ206" s="60"/>
      <c r="CR206" s="60"/>
      <c r="CS206" s="60"/>
      <c r="CT206" s="60"/>
      <c r="CU206" s="60"/>
      <c r="CV206" s="85"/>
      <c r="CW206" s="86"/>
      <c r="CX206" s="87">
        <f t="shared" si="124"/>
        <v>0</v>
      </c>
      <c r="CY206" s="88">
        <f t="shared" si="125"/>
        <v>0</v>
      </c>
      <c r="CZ206" s="89" t="e">
        <f>SUMIF(Склад!#REF!,E206,Склад!#REF!)</f>
        <v>#REF!</v>
      </c>
    </row>
    <row r="207" spans="1:104" s="79" customFormat="1" ht="84.4" customHeight="1" thickBot="1" x14ac:dyDescent="0.3">
      <c r="A207" s="60">
        <v>204</v>
      </c>
      <c r="B207" s="199" t="str">
        <f>VLOOKUP(C207,Склад!B:D,3,0)</f>
        <v>Бейсболки</v>
      </c>
      <c r="C207" s="60" t="s">
        <v>267</v>
      </c>
      <c r="D207" s="151" t="str">
        <f t="shared" si="126"/>
        <v>772112431</v>
      </c>
      <c r="E207" s="38">
        <v>7721124</v>
      </c>
      <c r="F207" s="38">
        <v>31</v>
      </c>
      <c r="G207" s="155" t="s">
        <v>211</v>
      </c>
      <c r="H207" s="196" t="str">
        <f>IFERROR(VLOOKUP(VALUE(E207),Склад!#REF!,6,0),"-")</f>
        <v>-</v>
      </c>
      <c r="I207" s="60"/>
      <c r="J207" s="62" t="s">
        <v>33</v>
      </c>
      <c r="K207" s="62" t="s">
        <v>33</v>
      </c>
      <c r="L207" s="63" t="s">
        <v>57</v>
      </c>
      <c r="M207" s="64" t="s">
        <v>57</v>
      </c>
      <c r="N207" s="38" t="s">
        <v>354</v>
      </c>
      <c r="O207" s="38" t="s">
        <v>415</v>
      </c>
      <c r="P207" s="65">
        <v>15</v>
      </c>
      <c r="Q207" s="69">
        <v>39</v>
      </c>
      <c r="R207" s="66"/>
      <c r="S207" s="67"/>
      <c r="T207" s="68"/>
      <c r="U207" s="70"/>
      <c r="V207" s="71"/>
      <c r="W207" s="72"/>
      <c r="X207" s="73"/>
      <c r="Y207" s="71"/>
      <c r="Z207" s="72"/>
      <c r="AA207" s="74"/>
      <c r="AB207" s="75"/>
      <c r="AC207" s="71"/>
      <c r="AD207" s="72"/>
      <c r="AE207" s="76" t="str">
        <f t="shared" si="104"/>
        <v/>
      </c>
      <c r="AF207" s="76" t="str">
        <f t="shared" si="105"/>
        <v>-</v>
      </c>
      <c r="AG207" s="76" t="str">
        <f t="shared" si="106"/>
        <v>-</v>
      </c>
      <c r="AH207" s="76" t="str">
        <f t="shared" si="107"/>
        <v>-</v>
      </c>
      <c r="AI207" s="76" t="str">
        <f t="shared" si="108"/>
        <v>-</v>
      </c>
      <c r="AJ207" s="76" t="str">
        <f t="shared" si="109"/>
        <v>-</v>
      </c>
      <c r="AK207" s="76" t="str">
        <f t="shared" si="110"/>
        <v>-</v>
      </c>
      <c r="AL207" s="76" t="str">
        <f t="shared" si="111"/>
        <v>-</v>
      </c>
      <c r="AM207" s="76" t="str">
        <f t="shared" si="112"/>
        <v>-</v>
      </c>
      <c r="AN207" s="76" t="str">
        <f t="shared" si="113"/>
        <v>-</v>
      </c>
      <c r="AO207" s="77">
        <f t="shared" si="114"/>
        <v>0</v>
      </c>
      <c r="AP207" s="78" t="str">
        <f t="shared" si="115"/>
        <v/>
      </c>
      <c r="AR207" s="77" t="e">
        <f t="shared" si="103"/>
        <v>#VALUE!</v>
      </c>
      <c r="AS207" s="76" t="s">
        <v>27</v>
      </c>
      <c r="AT207" s="76" t="s">
        <v>27</v>
      </c>
      <c r="AU207" s="76" t="s">
        <v>27</v>
      </c>
      <c r="AV207" s="76" t="s">
        <v>27</v>
      </c>
      <c r="AW207" s="76" t="s">
        <v>27</v>
      </c>
      <c r="AX207" s="76" t="s">
        <v>27</v>
      </c>
      <c r="AY207" s="76" t="s">
        <v>27</v>
      </c>
      <c r="AZ207" s="76" t="s">
        <v>27</v>
      </c>
      <c r="BA207" s="76" t="s">
        <v>27</v>
      </c>
      <c r="BB207" s="77" t="e">
        <f t="shared" si="116"/>
        <v>#VALUE!</v>
      </c>
      <c r="BC207" s="78" t="e">
        <f t="shared" si="117"/>
        <v>#VALUE!</v>
      </c>
      <c r="BD207" s="77">
        <v>0</v>
      </c>
      <c r="BE207" s="76" t="s">
        <v>27</v>
      </c>
      <c r="BF207" s="76" t="s">
        <v>27</v>
      </c>
      <c r="BG207" s="76" t="s">
        <v>27</v>
      </c>
      <c r="BH207" s="76" t="s">
        <v>27</v>
      </c>
      <c r="BI207" s="76" t="s">
        <v>27</v>
      </c>
      <c r="BJ207" s="76" t="s">
        <v>27</v>
      </c>
      <c r="BK207" s="76" t="s">
        <v>27</v>
      </c>
      <c r="BL207" s="76" t="s">
        <v>27</v>
      </c>
      <c r="BM207" s="76" t="s">
        <v>27</v>
      </c>
      <c r="BN207" s="80">
        <f t="shared" si="118"/>
        <v>0</v>
      </c>
      <c r="BO207" s="81">
        <f t="shared" si="119"/>
        <v>0</v>
      </c>
      <c r="BP207" s="77">
        <v>0</v>
      </c>
      <c r="BQ207" s="76" t="s">
        <v>27</v>
      </c>
      <c r="BR207" s="76" t="s">
        <v>27</v>
      </c>
      <c r="BS207" s="76" t="s">
        <v>27</v>
      </c>
      <c r="BT207" s="76" t="s">
        <v>27</v>
      </c>
      <c r="BU207" s="76" t="s">
        <v>27</v>
      </c>
      <c r="BV207" s="76" t="s">
        <v>27</v>
      </c>
      <c r="BW207" s="76" t="s">
        <v>27</v>
      </c>
      <c r="BX207" s="76" t="s">
        <v>27</v>
      </c>
      <c r="BY207" s="76" t="s">
        <v>27</v>
      </c>
      <c r="BZ207" s="80">
        <f t="shared" si="120"/>
        <v>0</v>
      </c>
      <c r="CA207" s="82">
        <f t="shared" si="121"/>
        <v>0</v>
      </c>
      <c r="CB207" s="77">
        <v>0</v>
      </c>
      <c r="CC207" s="76" t="s">
        <v>27</v>
      </c>
      <c r="CD207" s="76" t="s">
        <v>27</v>
      </c>
      <c r="CE207" s="76" t="s">
        <v>27</v>
      </c>
      <c r="CF207" s="76" t="s">
        <v>27</v>
      </c>
      <c r="CG207" s="76" t="s">
        <v>27</v>
      </c>
      <c r="CH207" s="76" t="s">
        <v>27</v>
      </c>
      <c r="CI207" s="76" t="s">
        <v>27</v>
      </c>
      <c r="CJ207" s="76" t="s">
        <v>27</v>
      </c>
      <c r="CK207" s="76" t="s">
        <v>27</v>
      </c>
      <c r="CL207" s="83">
        <f t="shared" si="122"/>
        <v>0</v>
      </c>
      <c r="CM207" s="82">
        <f t="shared" si="123"/>
        <v>0</v>
      </c>
      <c r="CN207" s="84"/>
      <c r="CO207" s="60"/>
      <c r="CP207" s="60"/>
      <c r="CQ207" s="60"/>
      <c r="CR207" s="60"/>
      <c r="CS207" s="60"/>
      <c r="CT207" s="60"/>
      <c r="CU207" s="60"/>
      <c r="CV207" s="85"/>
      <c r="CW207" s="86"/>
      <c r="CX207" s="87">
        <f t="shared" si="124"/>
        <v>0</v>
      </c>
      <c r="CY207" s="88">
        <f t="shared" si="125"/>
        <v>0</v>
      </c>
      <c r="CZ207" s="89" t="e">
        <f>SUMIF(Склад!#REF!,E207,Склад!#REF!)</f>
        <v>#REF!</v>
      </c>
    </row>
    <row r="208" spans="1:104" s="79" customFormat="1" ht="84.4" customHeight="1" thickBot="1" x14ac:dyDescent="0.3">
      <c r="A208" s="60">
        <v>205</v>
      </c>
      <c r="B208" s="199" t="str">
        <f>VLOOKUP(C208,Склад!B:D,3,0)</f>
        <v>Бейсболки</v>
      </c>
      <c r="C208" s="60" t="s">
        <v>267</v>
      </c>
      <c r="D208" s="151" t="str">
        <f t="shared" si="126"/>
        <v>77211252</v>
      </c>
      <c r="E208" s="38">
        <v>7721125</v>
      </c>
      <c r="F208" s="38">
        <v>2</v>
      </c>
      <c r="G208" s="155" t="s">
        <v>211</v>
      </c>
      <c r="H208" s="196" t="str">
        <f>IFERROR(VLOOKUP(VALUE(E208),Склад!#REF!,6,0),"-")</f>
        <v>-</v>
      </c>
      <c r="I208" s="60"/>
      <c r="J208" s="62" t="s">
        <v>33</v>
      </c>
      <c r="K208" s="62" t="s">
        <v>33</v>
      </c>
      <c r="L208" s="63" t="s">
        <v>57</v>
      </c>
      <c r="M208" s="64" t="s">
        <v>57</v>
      </c>
      <c r="N208" s="38" t="s">
        <v>354</v>
      </c>
      <c r="O208" s="38" t="s">
        <v>415</v>
      </c>
      <c r="P208" s="65">
        <v>15</v>
      </c>
      <c r="Q208" s="69">
        <v>39</v>
      </c>
      <c r="R208" s="66"/>
      <c r="S208" s="67"/>
      <c r="T208" s="68"/>
      <c r="U208" s="70"/>
      <c r="V208" s="71"/>
      <c r="W208" s="72"/>
      <c r="X208" s="73"/>
      <c r="Y208" s="71"/>
      <c r="Z208" s="72"/>
      <c r="AA208" s="74"/>
      <c r="AB208" s="75"/>
      <c r="AC208" s="71"/>
      <c r="AD208" s="72"/>
      <c r="AE208" s="76" t="str">
        <f t="shared" si="104"/>
        <v/>
      </c>
      <c r="AF208" s="76" t="str">
        <f t="shared" si="105"/>
        <v>-</v>
      </c>
      <c r="AG208" s="76" t="str">
        <f t="shared" si="106"/>
        <v>-</v>
      </c>
      <c r="AH208" s="76" t="str">
        <f t="shared" si="107"/>
        <v>-</v>
      </c>
      <c r="AI208" s="76" t="str">
        <f t="shared" si="108"/>
        <v>-</v>
      </c>
      <c r="AJ208" s="76" t="str">
        <f t="shared" si="109"/>
        <v>-</v>
      </c>
      <c r="AK208" s="76" t="str">
        <f t="shared" si="110"/>
        <v>-</v>
      </c>
      <c r="AL208" s="76" t="str">
        <f t="shared" si="111"/>
        <v>-</v>
      </c>
      <c r="AM208" s="76" t="str">
        <f t="shared" si="112"/>
        <v>-</v>
      </c>
      <c r="AN208" s="76" t="str">
        <f t="shared" si="113"/>
        <v>-</v>
      </c>
      <c r="AO208" s="77">
        <f t="shared" si="114"/>
        <v>0</v>
      </c>
      <c r="AP208" s="78" t="str">
        <f t="shared" si="115"/>
        <v/>
      </c>
      <c r="AR208" s="77" t="e">
        <f t="shared" si="103"/>
        <v>#VALUE!</v>
      </c>
      <c r="AS208" s="76" t="s">
        <v>27</v>
      </c>
      <c r="AT208" s="76" t="s">
        <v>27</v>
      </c>
      <c r="AU208" s="76" t="s">
        <v>27</v>
      </c>
      <c r="AV208" s="76" t="s">
        <v>27</v>
      </c>
      <c r="AW208" s="76" t="s">
        <v>27</v>
      </c>
      <c r="AX208" s="76" t="s">
        <v>27</v>
      </c>
      <c r="AY208" s="76" t="s">
        <v>27</v>
      </c>
      <c r="AZ208" s="76" t="s">
        <v>27</v>
      </c>
      <c r="BA208" s="76" t="s">
        <v>27</v>
      </c>
      <c r="BB208" s="77" t="e">
        <f t="shared" si="116"/>
        <v>#VALUE!</v>
      </c>
      <c r="BC208" s="78" t="e">
        <f t="shared" si="117"/>
        <v>#VALUE!</v>
      </c>
      <c r="BD208" s="77">
        <v>0</v>
      </c>
      <c r="BE208" s="76" t="s">
        <v>27</v>
      </c>
      <c r="BF208" s="76" t="s">
        <v>27</v>
      </c>
      <c r="BG208" s="76" t="s">
        <v>27</v>
      </c>
      <c r="BH208" s="76" t="s">
        <v>27</v>
      </c>
      <c r="BI208" s="76" t="s">
        <v>27</v>
      </c>
      <c r="BJ208" s="76" t="s">
        <v>27</v>
      </c>
      <c r="BK208" s="76" t="s">
        <v>27</v>
      </c>
      <c r="BL208" s="76" t="s">
        <v>27</v>
      </c>
      <c r="BM208" s="76" t="s">
        <v>27</v>
      </c>
      <c r="BN208" s="80">
        <f t="shared" si="118"/>
        <v>0</v>
      </c>
      <c r="BO208" s="81">
        <f t="shared" si="119"/>
        <v>0</v>
      </c>
      <c r="BP208" s="77">
        <v>0</v>
      </c>
      <c r="BQ208" s="76" t="s">
        <v>27</v>
      </c>
      <c r="BR208" s="76" t="s">
        <v>27</v>
      </c>
      <c r="BS208" s="76" t="s">
        <v>27</v>
      </c>
      <c r="BT208" s="76" t="s">
        <v>27</v>
      </c>
      <c r="BU208" s="76" t="s">
        <v>27</v>
      </c>
      <c r="BV208" s="76" t="s">
        <v>27</v>
      </c>
      <c r="BW208" s="76" t="s">
        <v>27</v>
      </c>
      <c r="BX208" s="76" t="s">
        <v>27</v>
      </c>
      <c r="BY208" s="76" t="s">
        <v>27</v>
      </c>
      <c r="BZ208" s="80">
        <f t="shared" si="120"/>
        <v>0</v>
      </c>
      <c r="CA208" s="82">
        <f t="shared" si="121"/>
        <v>0</v>
      </c>
      <c r="CB208" s="77">
        <v>0</v>
      </c>
      <c r="CC208" s="76" t="s">
        <v>27</v>
      </c>
      <c r="CD208" s="76" t="s">
        <v>27</v>
      </c>
      <c r="CE208" s="76" t="s">
        <v>27</v>
      </c>
      <c r="CF208" s="76" t="s">
        <v>27</v>
      </c>
      <c r="CG208" s="76" t="s">
        <v>27</v>
      </c>
      <c r="CH208" s="76" t="s">
        <v>27</v>
      </c>
      <c r="CI208" s="76" t="s">
        <v>27</v>
      </c>
      <c r="CJ208" s="76" t="s">
        <v>27</v>
      </c>
      <c r="CK208" s="76" t="s">
        <v>27</v>
      </c>
      <c r="CL208" s="83">
        <f t="shared" si="122"/>
        <v>0</v>
      </c>
      <c r="CM208" s="82">
        <f t="shared" si="123"/>
        <v>0</v>
      </c>
      <c r="CN208" s="84"/>
      <c r="CO208" s="60"/>
      <c r="CP208" s="60"/>
      <c r="CQ208" s="60"/>
      <c r="CR208" s="60"/>
      <c r="CS208" s="60"/>
      <c r="CT208" s="60"/>
      <c r="CU208" s="60"/>
      <c r="CV208" s="85"/>
      <c r="CW208" s="86"/>
      <c r="CX208" s="87">
        <f t="shared" si="124"/>
        <v>0</v>
      </c>
      <c r="CY208" s="88">
        <f t="shared" si="125"/>
        <v>0</v>
      </c>
      <c r="CZ208" s="89" t="e">
        <f>SUMIF(Склад!#REF!,E208,Склад!#REF!)</f>
        <v>#REF!</v>
      </c>
    </row>
    <row r="209" spans="1:104" s="79" customFormat="1" ht="86.1" customHeight="1" thickBot="1" x14ac:dyDescent="0.3">
      <c r="A209" s="60">
        <v>206</v>
      </c>
      <c r="B209" s="199" t="str">
        <f>VLOOKUP(C209,Склад!B:D,3,0)</f>
        <v>Бейсболки</v>
      </c>
      <c r="C209" s="37" t="s">
        <v>267</v>
      </c>
      <c r="D209" s="151" t="str">
        <f t="shared" si="126"/>
        <v>77211255</v>
      </c>
      <c r="E209" s="36">
        <v>7721125</v>
      </c>
      <c r="F209" s="36">
        <v>5</v>
      </c>
      <c r="G209" s="154" t="s">
        <v>211</v>
      </c>
      <c r="H209" s="196" t="str">
        <f>IFERROR(VLOOKUP(VALUE(E209),Склад!#REF!,6,0),"-")</f>
        <v>-</v>
      </c>
      <c r="I209" s="61"/>
      <c r="J209" s="62" t="s">
        <v>33</v>
      </c>
      <c r="K209" s="62" t="s">
        <v>33</v>
      </c>
      <c r="L209" s="63" t="s">
        <v>57</v>
      </c>
      <c r="M209" s="64" t="s">
        <v>57</v>
      </c>
      <c r="N209" s="38" t="s">
        <v>354</v>
      </c>
      <c r="O209" s="38" t="s">
        <v>415</v>
      </c>
      <c r="P209" s="65">
        <v>15</v>
      </c>
      <c r="Q209" s="69">
        <v>39</v>
      </c>
      <c r="R209" s="66"/>
      <c r="S209" s="67"/>
      <c r="T209" s="68"/>
      <c r="U209" s="70"/>
      <c r="V209" s="71"/>
      <c r="W209" s="72"/>
      <c r="X209" s="73"/>
      <c r="Y209" s="71"/>
      <c r="Z209" s="72"/>
      <c r="AA209" s="74"/>
      <c r="AB209" s="75"/>
      <c r="AC209" s="71"/>
      <c r="AD209" s="72"/>
      <c r="AE209" s="76" t="str">
        <f t="shared" si="104"/>
        <v/>
      </c>
      <c r="AF209" s="76" t="str">
        <f t="shared" si="105"/>
        <v>-</v>
      </c>
      <c r="AG209" s="76" t="str">
        <f t="shared" si="106"/>
        <v>-</v>
      </c>
      <c r="AH209" s="76" t="str">
        <f t="shared" si="107"/>
        <v>-</v>
      </c>
      <c r="AI209" s="76" t="str">
        <f t="shared" si="108"/>
        <v>-</v>
      </c>
      <c r="AJ209" s="76" t="str">
        <f t="shared" si="109"/>
        <v>-</v>
      </c>
      <c r="AK209" s="76" t="str">
        <f t="shared" si="110"/>
        <v>-</v>
      </c>
      <c r="AL209" s="76" t="str">
        <f t="shared" si="111"/>
        <v>-</v>
      </c>
      <c r="AM209" s="76" t="str">
        <f t="shared" si="112"/>
        <v>-</v>
      </c>
      <c r="AN209" s="76" t="str">
        <f t="shared" si="113"/>
        <v>-</v>
      </c>
      <c r="AO209" s="77">
        <f t="shared" si="114"/>
        <v>0</v>
      </c>
      <c r="AP209" s="78" t="str">
        <f t="shared" si="115"/>
        <v/>
      </c>
      <c r="AR209" s="77" t="e">
        <f t="shared" si="103"/>
        <v>#VALUE!</v>
      </c>
      <c r="AS209" s="76" t="s">
        <v>27</v>
      </c>
      <c r="AT209" s="76" t="s">
        <v>27</v>
      </c>
      <c r="AU209" s="76" t="s">
        <v>27</v>
      </c>
      <c r="AV209" s="76" t="s">
        <v>27</v>
      </c>
      <c r="AW209" s="76" t="s">
        <v>27</v>
      </c>
      <c r="AX209" s="76" t="s">
        <v>27</v>
      </c>
      <c r="AY209" s="76" t="s">
        <v>27</v>
      </c>
      <c r="AZ209" s="76" t="s">
        <v>27</v>
      </c>
      <c r="BA209" s="76" t="s">
        <v>27</v>
      </c>
      <c r="BB209" s="77" t="e">
        <f t="shared" si="116"/>
        <v>#VALUE!</v>
      </c>
      <c r="BC209" s="78" t="e">
        <f t="shared" si="117"/>
        <v>#VALUE!</v>
      </c>
      <c r="BD209" s="77">
        <v>0</v>
      </c>
      <c r="BE209" s="76" t="s">
        <v>27</v>
      </c>
      <c r="BF209" s="76" t="s">
        <v>27</v>
      </c>
      <c r="BG209" s="76" t="s">
        <v>27</v>
      </c>
      <c r="BH209" s="76" t="s">
        <v>27</v>
      </c>
      <c r="BI209" s="76" t="s">
        <v>27</v>
      </c>
      <c r="BJ209" s="76" t="s">
        <v>27</v>
      </c>
      <c r="BK209" s="76" t="s">
        <v>27</v>
      </c>
      <c r="BL209" s="76" t="s">
        <v>27</v>
      </c>
      <c r="BM209" s="76" t="s">
        <v>27</v>
      </c>
      <c r="BN209" s="80">
        <f t="shared" si="118"/>
        <v>0</v>
      </c>
      <c r="BO209" s="81">
        <f t="shared" si="119"/>
        <v>0</v>
      </c>
      <c r="BP209" s="77">
        <v>0</v>
      </c>
      <c r="BQ209" s="76" t="s">
        <v>27</v>
      </c>
      <c r="BR209" s="76" t="s">
        <v>27</v>
      </c>
      <c r="BS209" s="76" t="s">
        <v>27</v>
      </c>
      <c r="BT209" s="76" t="s">
        <v>27</v>
      </c>
      <c r="BU209" s="76" t="s">
        <v>27</v>
      </c>
      <c r="BV209" s="76" t="s">
        <v>27</v>
      </c>
      <c r="BW209" s="76" t="s">
        <v>27</v>
      </c>
      <c r="BX209" s="76" t="s">
        <v>27</v>
      </c>
      <c r="BY209" s="76" t="s">
        <v>27</v>
      </c>
      <c r="BZ209" s="80">
        <f t="shared" si="120"/>
        <v>0</v>
      </c>
      <c r="CA209" s="82">
        <f t="shared" si="121"/>
        <v>0</v>
      </c>
      <c r="CB209" s="77">
        <v>0</v>
      </c>
      <c r="CC209" s="76" t="s">
        <v>27</v>
      </c>
      <c r="CD209" s="76" t="s">
        <v>27</v>
      </c>
      <c r="CE209" s="76" t="s">
        <v>27</v>
      </c>
      <c r="CF209" s="76" t="s">
        <v>27</v>
      </c>
      <c r="CG209" s="76" t="s">
        <v>27</v>
      </c>
      <c r="CH209" s="76" t="s">
        <v>27</v>
      </c>
      <c r="CI209" s="76" t="s">
        <v>27</v>
      </c>
      <c r="CJ209" s="76" t="s">
        <v>27</v>
      </c>
      <c r="CK209" s="76" t="s">
        <v>27</v>
      </c>
      <c r="CL209" s="83">
        <f t="shared" si="122"/>
        <v>0</v>
      </c>
      <c r="CM209" s="82">
        <f t="shared" si="123"/>
        <v>0</v>
      </c>
      <c r="CN209" s="84"/>
      <c r="CO209" s="60"/>
      <c r="CP209" s="60"/>
      <c r="CQ209" s="60"/>
      <c r="CR209" s="60"/>
      <c r="CS209" s="60"/>
      <c r="CT209" s="60"/>
      <c r="CU209" s="60"/>
      <c r="CV209" s="85"/>
      <c r="CW209" s="86"/>
      <c r="CX209" s="87">
        <f t="shared" si="124"/>
        <v>0</v>
      </c>
      <c r="CY209" s="88">
        <f t="shared" si="125"/>
        <v>0</v>
      </c>
      <c r="CZ209" s="89" t="e">
        <f>SUMIF(Склад!#REF!,E209,Склад!#REF!)</f>
        <v>#REF!</v>
      </c>
    </row>
    <row r="210" spans="1:104" s="79" customFormat="1" ht="89.65" customHeight="1" thickBot="1" x14ac:dyDescent="0.3">
      <c r="A210" s="60">
        <v>207</v>
      </c>
      <c r="B210" s="199" t="str">
        <f>VLOOKUP(C210,Склад!B:D,3,0)</f>
        <v>Бейсболки</v>
      </c>
      <c r="C210" s="37" t="s">
        <v>267</v>
      </c>
      <c r="D210" s="151" t="str">
        <f t="shared" si="126"/>
        <v>77211265</v>
      </c>
      <c r="E210" s="36">
        <v>7721126</v>
      </c>
      <c r="F210" s="36">
        <v>5</v>
      </c>
      <c r="G210" s="154" t="s">
        <v>211</v>
      </c>
      <c r="H210" s="196" t="str">
        <f>IFERROR(VLOOKUP(VALUE(E210),Склад!#REF!,6,0),"-")</f>
        <v>-</v>
      </c>
      <c r="I210" s="61"/>
      <c r="J210" s="62" t="s">
        <v>33</v>
      </c>
      <c r="K210" s="62" t="s">
        <v>33</v>
      </c>
      <c r="L210" s="63" t="s">
        <v>57</v>
      </c>
      <c r="M210" s="64" t="s">
        <v>57</v>
      </c>
      <c r="N210" s="38" t="s">
        <v>389</v>
      </c>
      <c r="O210" s="38" t="s">
        <v>415</v>
      </c>
      <c r="P210" s="65">
        <v>18.8</v>
      </c>
      <c r="Q210" s="69">
        <v>49</v>
      </c>
      <c r="R210" s="66"/>
      <c r="S210" s="67"/>
      <c r="T210" s="68"/>
      <c r="U210" s="70"/>
      <c r="V210" s="71"/>
      <c r="W210" s="72"/>
      <c r="X210" s="73"/>
      <c r="Y210" s="71"/>
      <c r="Z210" s="72"/>
      <c r="AA210" s="74"/>
      <c r="AB210" s="75"/>
      <c r="AC210" s="71"/>
      <c r="AD210" s="72"/>
      <c r="AE210" s="76" t="str">
        <f t="shared" si="104"/>
        <v/>
      </c>
      <c r="AF210" s="76" t="str">
        <f t="shared" si="105"/>
        <v>-</v>
      </c>
      <c r="AG210" s="76" t="str">
        <f t="shared" si="106"/>
        <v>-</v>
      </c>
      <c r="AH210" s="76" t="str">
        <f t="shared" si="107"/>
        <v>-</v>
      </c>
      <c r="AI210" s="76" t="str">
        <f t="shared" si="108"/>
        <v>-</v>
      </c>
      <c r="AJ210" s="76" t="str">
        <f t="shared" si="109"/>
        <v>-</v>
      </c>
      <c r="AK210" s="76" t="str">
        <f t="shared" si="110"/>
        <v>-</v>
      </c>
      <c r="AL210" s="76" t="str">
        <f t="shared" si="111"/>
        <v>-</v>
      </c>
      <c r="AM210" s="76" t="str">
        <f t="shared" si="112"/>
        <v>-</v>
      </c>
      <c r="AN210" s="76" t="str">
        <f t="shared" si="113"/>
        <v>-</v>
      </c>
      <c r="AO210" s="77">
        <f t="shared" si="114"/>
        <v>0</v>
      </c>
      <c r="AP210" s="78" t="str">
        <f t="shared" si="115"/>
        <v/>
      </c>
      <c r="AR210" s="77" t="e">
        <f t="shared" si="103"/>
        <v>#VALUE!</v>
      </c>
      <c r="AS210" s="76" t="s">
        <v>27</v>
      </c>
      <c r="AT210" s="76" t="s">
        <v>27</v>
      </c>
      <c r="AU210" s="76" t="s">
        <v>27</v>
      </c>
      <c r="AV210" s="76" t="s">
        <v>27</v>
      </c>
      <c r="AW210" s="76" t="s">
        <v>27</v>
      </c>
      <c r="AX210" s="76" t="s">
        <v>27</v>
      </c>
      <c r="AY210" s="76" t="s">
        <v>27</v>
      </c>
      <c r="AZ210" s="76" t="s">
        <v>27</v>
      </c>
      <c r="BA210" s="76" t="s">
        <v>27</v>
      </c>
      <c r="BB210" s="77" t="e">
        <f t="shared" si="116"/>
        <v>#VALUE!</v>
      </c>
      <c r="BC210" s="78" t="e">
        <f t="shared" si="117"/>
        <v>#VALUE!</v>
      </c>
      <c r="BD210" s="77">
        <v>0</v>
      </c>
      <c r="BE210" s="76" t="s">
        <v>27</v>
      </c>
      <c r="BF210" s="76" t="s">
        <v>27</v>
      </c>
      <c r="BG210" s="76" t="s">
        <v>27</v>
      </c>
      <c r="BH210" s="76" t="s">
        <v>27</v>
      </c>
      <c r="BI210" s="76" t="s">
        <v>27</v>
      </c>
      <c r="BJ210" s="76" t="s">
        <v>27</v>
      </c>
      <c r="BK210" s="76" t="s">
        <v>27</v>
      </c>
      <c r="BL210" s="76" t="s">
        <v>27</v>
      </c>
      <c r="BM210" s="76" t="s">
        <v>27</v>
      </c>
      <c r="BN210" s="80">
        <f t="shared" si="118"/>
        <v>0</v>
      </c>
      <c r="BO210" s="81">
        <f t="shared" si="119"/>
        <v>0</v>
      </c>
      <c r="BP210" s="77">
        <v>0</v>
      </c>
      <c r="BQ210" s="76" t="s">
        <v>27</v>
      </c>
      <c r="BR210" s="76" t="s">
        <v>27</v>
      </c>
      <c r="BS210" s="76" t="s">
        <v>27</v>
      </c>
      <c r="BT210" s="76" t="s">
        <v>27</v>
      </c>
      <c r="BU210" s="76" t="s">
        <v>27</v>
      </c>
      <c r="BV210" s="76" t="s">
        <v>27</v>
      </c>
      <c r="BW210" s="76" t="s">
        <v>27</v>
      </c>
      <c r="BX210" s="76" t="s">
        <v>27</v>
      </c>
      <c r="BY210" s="76" t="s">
        <v>27</v>
      </c>
      <c r="BZ210" s="80">
        <f t="shared" si="120"/>
        <v>0</v>
      </c>
      <c r="CA210" s="82">
        <f t="shared" si="121"/>
        <v>0</v>
      </c>
      <c r="CB210" s="77">
        <v>0</v>
      </c>
      <c r="CC210" s="76" t="s">
        <v>27</v>
      </c>
      <c r="CD210" s="76" t="s">
        <v>27</v>
      </c>
      <c r="CE210" s="76" t="s">
        <v>27</v>
      </c>
      <c r="CF210" s="76" t="s">
        <v>27</v>
      </c>
      <c r="CG210" s="76" t="s">
        <v>27</v>
      </c>
      <c r="CH210" s="76" t="s">
        <v>27</v>
      </c>
      <c r="CI210" s="76" t="s">
        <v>27</v>
      </c>
      <c r="CJ210" s="76" t="s">
        <v>27</v>
      </c>
      <c r="CK210" s="76" t="s">
        <v>27</v>
      </c>
      <c r="CL210" s="83">
        <f t="shared" si="122"/>
        <v>0</v>
      </c>
      <c r="CM210" s="82">
        <f t="shared" si="123"/>
        <v>0</v>
      </c>
      <c r="CN210" s="84"/>
      <c r="CO210" s="60"/>
      <c r="CP210" s="60"/>
      <c r="CQ210" s="60"/>
      <c r="CR210" s="60"/>
      <c r="CS210" s="60"/>
      <c r="CT210" s="60"/>
      <c r="CU210" s="60"/>
      <c r="CV210" s="85"/>
      <c r="CW210" s="86"/>
      <c r="CX210" s="87">
        <f t="shared" si="124"/>
        <v>0</v>
      </c>
      <c r="CY210" s="88">
        <f t="shared" si="125"/>
        <v>0</v>
      </c>
      <c r="CZ210" s="89" t="e">
        <f>SUMIF(Склад!#REF!,E210,Склад!#REF!)</f>
        <v>#REF!</v>
      </c>
    </row>
    <row r="211" spans="1:104" s="79" customFormat="1" ht="91.35" customHeight="1" thickBot="1" x14ac:dyDescent="0.3">
      <c r="A211" s="60">
        <v>208</v>
      </c>
      <c r="B211" s="199" t="e">
        <f>VLOOKUP(C211,Склад!B:D,3,0)</f>
        <v>#N/A</v>
      </c>
      <c r="C211" s="60" t="s">
        <v>268</v>
      </c>
      <c r="D211" s="151" t="str">
        <f t="shared" si="126"/>
        <v>77211282</v>
      </c>
      <c r="E211" s="38">
        <v>7721128</v>
      </c>
      <c r="F211" s="38">
        <v>2</v>
      </c>
      <c r="G211" s="155" t="s">
        <v>211</v>
      </c>
      <c r="H211" s="196" t="str">
        <f>IFERROR(VLOOKUP(VALUE(E211),Склад!#REF!,6,0),"-")</f>
        <v>-</v>
      </c>
      <c r="I211" s="60"/>
      <c r="J211" s="62" t="s">
        <v>33</v>
      </c>
      <c r="K211" s="62" t="s">
        <v>33</v>
      </c>
      <c r="L211" s="63" t="s">
        <v>57</v>
      </c>
      <c r="M211" s="64" t="s">
        <v>57</v>
      </c>
      <c r="N211" s="38" t="s">
        <v>354</v>
      </c>
      <c r="O211" s="38" t="s">
        <v>415</v>
      </c>
      <c r="P211" s="65">
        <v>15</v>
      </c>
      <c r="Q211" s="69">
        <v>39</v>
      </c>
      <c r="R211" s="66"/>
      <c r="S211" s="67"/>
      <c r="T211" s="68"/>
      <c r="U211" s="70"/>
      <c r="V211" s="71"/>
      <c r="W211" s="72"/>
      <c r="X211" s="73"/>
      <c r="Y211" s="71"/>
      <c r="Z211" s="72"/>
      <c r="AA211" s="74"/>
      <c r="AB211" s="75"/>
      <c r="AC211" s="71"/>
      <c r="AD211" s="72"/>
      <c r="AE211" s="76" t="str">
        <f t="shared" si="104"/>
        <v/>
      </c>
      <c r="AF211" s="76" t="str">
        <f t="shared" si="105"/>
        <v>-</v>
      </c>
      <c r="AG211" s="76" t="str">
        <f t="shared" si="106"/>
        <v>-</v>
      </c>
      <c r="AH211" s="76" t="str">
        <f t="shared" si="107"/>
        <v>-</v>
      </c>
      <c r="AI211" s="76" t="str">
        <f t="shared" si="108"/>
        <v>-</v>
      </c>
      <c r="AJ211" s="76" t="str">
        <f t="shared" si="109"/>
        <v>-</v>
      </c>
      <c r="AK211" s="76" t="str">
        <f t="shared" si="110"/>
        <v>-</v>
      </c>
      <c r="AL211" s="76" t="str">
        <f t="shared" si="111"/>
        <v>-</v>
      </c>
      <c r="AM211" s="76" t="str">
        <f t="shared" si="112"/>
        <v>-</v>
      </c>
      <c r="AN211" s="76" t="str">
        <f t="shared" si="113"/>
        <v>-</v>
      </c>
      <c r="AO211" s="77">
        <f t="shared" si="114"/>
        <v>0</v>
      </c>
      <c r="AP211" s="78" t="str">
        <f t="shared" si="115"/>
        <v/>
      </c>
      <c r="AR211" s="77" t="e">
        <f t="shared" si="103"/>
        <v>#VALUE!</v>
      </c>
      <c r="AS211" s="76" t="s">
        <v>27</v>
      </c>
      <c r="AT211" s="76" t="s">
        <v>27</v>
      </c>
      <c r="AU211" s="76" t="s">
        <v>27</v>
      </c>
      <c r="AV211" s="76" t="s">
        <v>27</v>
      </c>
      <c r="AW211" s="76" t="s">
        <v>27</v>
      </c>
      <c r="AX211" s="76" t="s">
        <v>27</v>
      </c>
      <c r="AY211" s="76" t="s">
        <v>27</v>
      </c>
      <c r="AZ211" s="76" t="s">
        <v>27</v>
      </c>
      <c r="BA211" s="76" t="s">
        <v>27</v>
      </c>
      <c r="BB211" s="77" t="e">
        <f t="shared" si="116"/>
        <v>#VALUE!</v>
      </c>
      <c r="BC211" s="78" t="e">
        <f t="shared" si="117"/>
        <v>#VALUE!</v>
      </c>
      <c r="BD211" s="77">
        <v>0</v>
      </c>
      <c r="BE211" s="76" t="s">
        <v>27</v>
      </c>
      <c r="BF211" s="76" t="s">
        <v>27</v>
      </c>
      <c r="BG211" s="76" t="s">
        <v>27</v>
      </c>
      <c r="BH211" s="76" t="s">
        <v>27</v>
      </c>
      <c r="BI211" s="76" t="s">
        <v>27</v>
      </c>
      <c r="BJ211" s="76" t="s">
        <v>27</v>
      </c>
      <c r="BK211" s="76" t="s">
        <v>27</v>
      </c>
      <c r="BL211" s="76" t="s">
        <v>27</v>
      </c>
      <c r="BM211" s="76" t="s">
        <v>27</v>
      </c>
      <c r="BN211" s="80">
        <f t="shared" si="118"/>
        <v>0</v>
      </c>
      <c r="BO211" s="81">
        <f t="shared" si="119"/>
        <v>0</v>
      </c>
      <c r="BP211" s="77">
        <v>0</v>
      </c>
      <c r="BQ211" s="76" t="s">
        <v>27</v>
      </c>
      <c r="BR211" s="76" t="s">
        <v>27</v>
      </c>
      <c r="BS211" s="76" t="s">
        <v>27</v>
      </c>
      <c r="BT211" s="76" t="s">
        <v>27</v>
      </c>
      <c r="BU211" s="76" t="s">
        <v>27</v>
      </c>
      <c r="BV211" s="76" t="s">
        <v>27</v>
      </c>
      <c r="BW211" s="76" t="s">
        <v>27</v>
      </c>
      <c r="BX211" s="76" t="s">
        <v>27</v>
      </c>
      <c r="BY211" s="76" t="s">
        <v>27</v>
      </c>
      <c r="BZ211" s="80">
        <f t="shared" si="120"/>
        <v>0</v>
      </c>
      <c r="CA211" s="82">
        <f t="shared" si="121"/>
        <v>0</v>
      </c>
      <c r="CB211" s="77">
        <v>0</v>
      </c>
      <c r="CC211" s="76" t="s">
        <v>27</v>
      </c>
      <c r="CD211" s="76" t="s">
        <v>27</v>
      </c>
      <c r="CE211" s="76" t="s">
        <v>27</v>
      </c>
      <c r="CF211" s="76" t="s">
        <v>27</v>
      </c>
      <c r="CG211" s="76" t="s">
        <v>27</v>
      </c>
      <c r="CH211" s="76" t="s">
        <v>27</v>
      </c>
      <c r="CI211" s="76" t="s">
        <v>27</v>
      </c>
      <c r="CJ211" s="76" t="s">
        <v>27</v>
      </c>
      <c r="CK211" s="76" t="s">
        <v>27</v>
      </c>
      <c r="CL211" s="83">
        <f t="shared" si="122"/>
        <v>0</v>
      </c>
      <c r="CM211" s="82">
        <f t="shared" si="123"/>
        <v>0</v>
      </c>
      <c r="CN211" s="84"/>
      <c r="CO211" s="60"/>
      <c r="CP211" s="60"/>
      <c r="CQ211" s="60"/>
      <c r="CR211" s="60"/>
      <c r="CS211" s="60"/>
      <c r="CT211" s="60"/>
      <c r="CU211" s="60"/>
      <c r="CV211" s="85"/>
      <c r="CW211" s="86"/>
      <c r="CX211" s="87">
        <f t="shared" si="124"/>
        <v>0</v>
      </c>
      <c r="CY211" s="88">
        <f t="shared" si="125"/>
        <v>0</v>
      </c>
      <c r="CZ211" s="89" t="e">
        <f>SUMIF(Склад!#REF!,E211,Склад!#REF!)</f>
        <v>#REF!</v>
      </c>
    </row>
    <row r="212" spans="1:104" s="79" customFormat="1" ht="91.35" customHeight="1" thickBot="1" x14ac:dyDescent="0.3">
      <c r="A212" s="60">
        <v>209</v>
      </c>
      <c r="B212" s="199" t="e">
        <f>VLOOKUP(C212,Склад!B:D,3,0)</f>
        <v>#N/A</v>
      </c>
      <c r="C212" s="60" t="s">
        <v>268</v>
      </c>
      <c r="D212" s="151" t="str">
        <f t="shared" si="126"/>
        <v>77211286</v>
      </c>
      <c r="E212" s="38">
        <v>7721128</v>
      </c>
      <c r="F212" s="38">
        <v>6</v>
      </c>
      <c r="G212" s="155" t="s">
        <v>211</v>
      </c>
      <c r="H212" s="196" t="str">
        <f>IFERROR(VLOOKUP(VALUE(E212),Склад!#REF!,6,0),"-")</f>
        <v>-</v>
      </c>
      <c r="I212" s="60"/>
      <c r="J212" s="62" t="s">
        <v>33</v>
      </c>
      <c r="K212" s="62" t="s">
        <v>33</v>
      </c>
      <c r="L212" s="63" t="s">
        <v>57</v>
      </c>
      <c r="M212" s="64" t="s">
        <v>57</v>
      </c>
      <c r="N212" s="38" t="s">
        <v>354</v>
      </c>
      <c r="O212" s="38" t="s">
        <v>415</v>
      </c>
      <c r="P212" s="65">
        <v>15</v>
      </c>
      <c r="Q212" s="69">
        <v>39</v>
      </c>
      <c r="R212" s="66"/>
      <c r="S212" s="67"/>
      <c r="T212" s="68"/>
      <c r="U212" s="70"/>
      <c r="V212" s="71"/>
      <c r="W212" s="72"/>
      <c r="X212" s="73"/>
      <c r="Y212" s="71"/>
      <c r="Z212" s="72"/>
      <c r="AA212" s="74"/>
      <c r="AB212" s="75"/>
      <c r="AC212" s="71"/>
      <c r="AD212" s="72"/>
      <c r="AE212" s="76" t="str">
        <f t="shared" si="104"/>
        <v/>
      </c>
      <c r="AF212" s="76" t="str">
        <f t="shared" si="105"/>
        <v>-</v>
      </c>
      <c r="AG212" s="76" t="str">
        <f t="shared" si="106"/>
        <v>-</v>
      </c>
      <c r="AH212" s="76" t="str">
        <f t="shared" si="107"/>
        <v>-</v>
      </c>
      <c r="AI212" s="76" t="str">
        <f t="shared" si="108"/>
        <v>-</v>
      </c>
      <c r="AJ212" s="76" t="str">
        <f t="shared" si="109"/>
        <v>-</v>
      </c>
      <c r="AK212" s="76" t="str">
        <f t="shared" si="110"/>
        <v>-</v>
      </c>
      <c r="AL212" s="76" t="str">
        <f t="shared" si="111"/>
        <v>-</v>
      </c>
      <c r="AM212" s="76" t="str">
        <f t="shared" si="112"/>
        <v>-</v>
      </c>
      <c r="AN212" s="76" t="str">
        <f t="shared" si="113"/>
        <v>-</v>
      </c>
      <c r="AO212" s="77">
        <f t="shared" si="114"/>
        <v>0</v>
      </c>
      <c r="AP212" s="78" t="str">
        <f t="shared" si="115"/>
        <v/>
      </c>
      <c r="AR212" s="77" t="e">
        <f t="shared" si="103"/>
        <v>#VALUE!</v>
      </c>
      <c r="AS212" s="76" t="s">
        <v>27</v>
      </c>
      <c r="AT212" s="76" t="s">
        <v>27</v>
      </c>
      <c r="AU212" s="76" t="s">
        <v>27</v>
      </c>
      <c r="AV212" s="76" t="s">
        <v>27</v>
      </c>
      <c r="AW212" s="76" t="s">
        <v>27</v>
      </c>
      <c r="AX212" s="76" t="s">
        <v>27</v>
      </c>
      <c r="AY212" s="76" t="s">
        <v>27</v>
      </c>
      <c r="AZ212" s="76" t="s">
        <v>27</v>
      </c>
      <c r="BA212" s="76" t="s">
        <v>27</v>
      </c>
      <c r="BB212" s="77" t="e">
        <f t="shared" si="116"/>
        <v>#VALUE!</v>
      </c>
      <c r="BC212" s="78" t="e">
        <f t="shared" si="117"/>
        <v>#VALUE!</v>
      </c>
      <c r="BD212" s="77">
        <v>0</v>
      </c>
      <c r="BE212" s="76" t="s">
        <v>27</v>
      </c>
      <c r="BF212" s="76" t="s">
        <v>27</v>
      </c>
      <c r="BG212" s="76" t="s">
        <v>27</v>
      </c>
      <c r="BH212" s="76" t="s">
        <v>27</v>
      </c>
      <c r="BI212" s="76" t="s">
        <v>27</v>
      </c>
      <c r="BJ212" s="76" t="s">
        <v>27</v>
      </c>
      <c r="BK212" s="76" t="s">
        <v>27</v>
      </c>
      <c r="BL212" s="76" t="s">
        <v>27</v>
      </c>
      <c r="BM212" s="76" t="s">
        <v>27</v>
      </c>
      <c r="BN212" s="80">
        <f t="shared" si="118"/>
        <v>0</v>
      </c>
      <c r="BO212" s="81">
        <f t="shared" si="119"/>
        <v>0</v>
      </c>
      <c r="BP212" s="77">
        <v>0</v>
      </c>
      <c r="BQ212" s="76" t="s">
        <v>27</v>
      </c>
      <c r="BR212" s="76" t="s">
        <v>27</v>
      </c>
      <c r="BS212" s="76" t="s">
        <v>27</v>
      </c>
      <c r="BT212" s="76" t="s">
        <v>27</v>
      </c>
      <c r="BU212" s="76" t="s">
        <v>27</v>
      </c>
      <c r="BV212" s="76" t="s">
        <v>27</v>
      </c>
      <c r="BW212" s="76" t="s">
        <v>27</v>
      </c>
      <c r="BX212" s="76" t="s">
        <v>27</v>
      </c>
      <c r="BY212" s="76" t="s">
        <v>27</v>
      </c>
      <c r="BZ212" s="80">
        <f t="shared" si="120"/>
        <v>0</v>
      </c>
      <c r="CA212" s="82">
        <f t="shared" si="121"/>
        <v>0</v>
      </c>
      <c r="CB212" s="77">
        <v>0</v>
      </c>
      <c r="CC212" s="76" t="s">
        <v>27</v>
      </c>
      <c r="CD212" s="76" t="s">
        <v>27</v>
      </c>
      <c r="CE212" s="76" t="s">
        <v>27</v>
      </c>
      <c r="CF212" s="76" t="s">
        <v>27</v>
      </c>
      <c r="CG212" s="76" t="s">
        <v>27</v>
      </c>
      <c r="CH212" s="76" t="s">
        <v>27</v>
      </c>
      <c r="CI212" s="76" t="s">
        <v>27</v>
      </c>
      <c r="CJ212" s="76" t="s">
        <v>27</v>
      </c>
      <c r="CK212" s="76" t="s">
        <v>27</v>
      </c>
      <c r="CL212" s="83">
        <f t="shared" si="122"/>
        <v>0</v>
      </c>
      <c r="CM212" s="82">
        <f t="shared" si="123"/>
        <v>0</v>
      </c>
      <c r="CN212" s="84"/>
      <c r="CO212" s="60"/>
      <c r="CP212" s="60"/>
      <c r="CQ212" s="60"/>
      <c r="CR212" s="60"/>
      <c r="CS212" s="60"/>
      <c r="CT212" s="60"/>
      <c r="CU212" s="60"/>
      <c r="CV212" s="85"/>
      <c r="CW212" s="86"/>
      <c r="CX212" s="87">
        <f t="shared" si="124"/>
        <v>0</v>
      </c>
      <c r="CY212" s="88">
        <f t="shared" si="125"/>
        <v>0</v>
      </c>
      <c r="CZ212" s="89" t="e">
        <f>SUMIF(Склад!#REF!,E212,Склад!#REF!)</f>
        <v>#REF!</v>
      </c>
    </row>
    <row r="213" spans="1:104" s="79" customFormat="1" ht="68.650000000000006" customHeight="1" thickBot="1" x14ac:dyDescent="0.3">
      <c r="A213" s="60">
        <v>210</v>
      </c>
      <c r="B213" s="199" t="e">
        <f>VLOOKUP(C213,Склад!B:D,3,0)</f>
        <v>#N/A</v>
      </c>
      <c r="C213" s="60" t="s">
        <v>269</v>
      </c>
      <c r="D213" s="151" t="str">
        <f t="shared" si="126"/>
        <v>661011029</v>
      </c>
      <c r="E213" s="38">
        <v>6610110</v>
      </c>
      <c r="F213" s="38">
        <v>29</v>
      </c>
      <c r="G213" s="155" t="s">
        <v>213</v>
      </c>
      <c r="H213" s="196" t="str">
        <f>IFERROR(VLOOKUP(VALUE(E213),Склад!#REF!,6,0),"-")</f>
        <v>-</v>
      </c>
      <c r="I213" s="60"/>
      <c r="J213" s="62" t="s">
        <v>33</v>
      </c>
      <c r="K213" s="62" t="s">
        <v>33</v>
      </c>
      <c r="L213" s="63" t="s">
        <v>369</v>
      </c>
      <c r="M213" s="64" t="s">
        <v>57</v>
      </c>
      <c r="N213" s="38" t="s">
        <v>354</v>
      </c>
      <c r="O213" s="38" t="s">
        <v>415</v>
      </c>
      <c r="P213" s="65">
        <v>18.8</v>
      </c>
      <c r="Q213" s="69">
        <v>49</v>
      </c>
      <c r="R213" s="66"/>
      <c r="S213" s="67"/>
      <c r="T213" s="68"/>
      <c r="U213" s="70"/>
      <c r="V213" s="71"/>
      <c r="W213" s="72"/>
      <c r="X213" s="73"/>
      <c r="Y213" s="71"/>
      <c r="Z213" s="72"/>
      <c r="AA213" s="74"/>
      <c r="AB213" s="75"/>
      <c r="AC213" s="71"/>
      <c r="AD213" s="72"/>
      <c r="AE213" s="76" t="str">
        <f t="shared" si="104"/>
        <v>-</v>
      </c>
      <c r="AF213" s="76" t="str">
        <f t="shared" si="105"/>
        <v>-</v>
      </c>
      <c r="AG213" s="76" t="str">
        <f t="shared" si="106"/>
        <v>-</v>
      </c>
      <c r="AH213" s="76" t="str">
        <f t="shared" si="107"/>
        <v/>
      </c>
      <c r="AI213" s="76" t="str">
        <f t="shared" si="108"/>
        <v>-</v>
      </c>
      <c r="AJ213" s="76" t="str">
        <f t="shared" si="109"/>
        <v/>
      </c>
      <c r="AK213" s="76" t="str">
        <f t="shared" si="110"/>
        <v>-</v>
      </c>
      <c r="AL213" s="76" t="str">
        <f t="shared" si="111"/>
        <v/>
      </c>
      <c r="AM213" s="76" t="str">
        <f t="shared" si="112"/>
        <v>-</v>
      </c>
      <c r="AN213" s="76" t="str">
        <f t="shared" si="113"/>
        <v>-</v>
      </c>
      <c r="AO213" s="77">
        <f t="shared" si="114"/>
        <v>0</v>
      </c>
      <c r="AP213" s="78" t="str">
        <f t="shared" si="115"/>
        <v/>
      </c>
      <c r="AR213" s="77" t="e">
        <f t="shared" si="103"/>
        <v>#VALUE!</v>
      </c>
      <c r="AS213" s="76" t="s">
        <v>27</v>
      </c>
      <c r="AT213" s="76" t="s">
        <v>27</v>
      </c>
      <c r="AU213" s="76" t="s">
        <v>27</v>
      </c>
      <c r="AV213" s="76" t="s">
        <v>27</v>
      </c>
      <c r="AW213" s="76" t="s">
        <v>27</v>
      </c>
      <c r="AX213" s="76" t="s">
        <v>27</v>
      </c>
      <c r="AY213" s="76" t="s">
        <v>27</v>
      </c>
      <c r="AZ213" s="76" t="s">
        <v>27</v>
      </c>
      <c r="BA213" s="76" t="s">
        <v>27</v>
      </c>
      <c r="BB213" s="77" t="e">
        <f t="shared" si="116"/>
        <v>#VALUE!</v>
      </c>
      <c r="BC213" s="78" t="e">
        <f t="shared" si="117"/>
        <v>#VALUE!</v>
      </c>
      <c r="BD213" s="77">
        <v>0</v>
      </c>
      <c r="BE213" s="76" t="s">
        <v>27</v>
      </c>
      <c r="BF213" s="76" t="s">
        <v>27</v>
      </c>
      <c r="BG213" s="76" t="s">
        <v>27</v>
      </c>
      <c r="BH213" s="76" t="s">
        <v>27</v>
      </c>
      <c r="BI213" s="76" t="s">
        <v>27</v>
      </c>
      <c r="BJ213" s="76" t="s">
        <v>27</v>
      </c>
      <c r="BK213" s="76" t="s">
        <v>27</v>
      </c>
      <c r="BL213" s="76" t="s">
        <v>27</v>
      </c>
      <c r="BM213" s="76" t="s">
        <v>27</v>
      </c>
      <c r="BN213" s="80">
        <f t="shared" si="118"/>
        <v>0</v>
      </c>
      <c r="BO213" s="81">
        <f t="shared" si="119"/>
        <v>0</v>
      </c>
      <c r="BP213" s="77">
        <v>0</v>
      </c>
      <c r="BQ213" s="76" t="s">
        <v>27</v>
      </c>
      <c r="BR213" s="76" t="s">
        <v>27</v>
      </c>
      <c r="BS213" s="76" t="s">
        <v>27</v>
      </c>
      <c r="BT213" s="76" t="s">
        <v>27</v>
      </c>
      <c r="BU213" s="76" t="s">
        <v>27</v>
      </c>
      <c r="BV213" s="76" t="s">
        <v>27</v>
      </c>
      <c r="BW213" s="76" t="s">
        <v>27</v>
      </c>
      <c r="BX213" s="76" t="s">
        <v>27</v>
      </c>
      <c r="BY213" s="76" t="s">
        <v>27</v>
      </c>
      <c r="BZ213" s="80">
        <f t="shared" si="120"/>
        <v>0</v>
      </c>
      <c r="CA213" s="82">
        <f t="shared" si="121"/>
        <v>0</v>
      </c>
      <c r="CB213" s="77">
        <v>0</v>
      </c>
      <c r="CC213" s="76" t="s">
        <v>27</v>
      </c>
      <c r="CD213" s="76" t="s">
        <v>27</v>
      </c>
      <c r="CE213" s="76" t="s">
        <v>27</v>
      </c>
      <c r="CF213" s="76" t="s">
        <v>27</v>
      </c>
      <c r="CG213" s="76" t="s">
        <v>27</v>
      </c>
      <c r="CH213" s="76" t="s">
        <v>27</v>
      </c>
      <c r="CI213" s="76" t="s">
        <v>27</v>
      </c>
      <c r="CJ213" s="76" t="s">
        <v>27</v>
      </c>
      <c r="CK213" s="76" t="s">
        <v>27</v>
      </c>
      <c r="CL213" s="83">
        <f t="shared" si="122"/>
        <v>0</v>
      </c>
      <c r="CM213" s="82">
        <f t="shared" si="123"/>
        <v>0</v>
      </c>
      <c r="CN213" s="84"/>
      <c r="CO213" s="60"/>
      <c r="CP213" s="60"/>
      <c r="CQ213" s="60"/>
      <c r="CR213" s="60"/>
      <c r="CS213" s="60"/>
      <c r="CT213" s="60"/>
      <c r="CU213" s="60"/>
      <c r="CV213" s="85"/>
      <c r="CW213" s="86"/>
      <c r="CX213" s="87">
        <f t="shared" si="124"/>
        <v>0</v>
      </c>
      <c r="CY213" s="88">
        <f t="shared" si="125"/>
        <v>0</v>
      </c>
      <c r="CZ213" s="89" t="e">
        <f>SUMIF(Склад!#REF!,E213,Склад!#REF!)</f>
        <v>#REF!</v>
      </c>
    </row>
    <row r="214" spans="1:104" s="79" customFormat="1" ht="54.6" customHeight="1" thickBot="1" x14ac:dyDescent="0.3">
      <c r="A214" s="60">
        <v>211</v>
      </c>
      <c r="B214" s="199" t="e">
        <f>VLOOKUP(C214,Склад!B:D,3,0)</f>
        <v>#N/A</v>
      </c>
      <c r="C214" s="60" t="s">
        <v>269</v>
      </c>
      <c r="D214" s="151" t="str">
        <f t="shared" si="126"/>
        <v>661011031</v>
      </c>
      <c r="E214" s="38">
        <v>6610110</v>
      </c>
      <c r="F214" s="38">
        <v>31</v>
      </c>
      <c r="G214" s="155" t="s">
        <v>213</v>
      </c>
      <c r="H214" s="196" t="str">
        <f>IFERROR(VLOOKUP(VALUE(E214),Склад!#REF!,6,0),"-")</f>
        <v>-</v>
      </c>
      <c r="I214" s="60"/>
      <c r="J214" s="62" t="s">
        <v>33</v>
      </c>
      <c r="K214" s="62" t="s">
        <v>33</v>
      </c>
      <c r="L214" s="63" t="s">
        <v>369</v>
      </c>
      <c r="M214" s="64" t="s">
        <v>57</v>
      </c>
      <c r="N214" s="38" t="s">
        <v>354</v>
      </c>
      <c r="O214" s="38" t="s">
        <v>415</v>
      </c>
      <c r="P214" s="65">
        <v>18.8</v>
      </c>
      <c r="Q214" s="69">
        <v>49</v>
      </c>
      <c r="R214" s="66"/>
      <c r="S214" s="67"/>
      <c r="T214" s="68"/>
      <c r="U214" s="70"/>
      <c r="V214" s="71"/>
      <c r="W214" s="72"/>
      <c r="X214" s="73"/>
      <c r="Y214" s="71"/>
      <c r="Z214" s="72"/>
      <c r="AA214" s="74"/>
      <c r="AB214" s="75"/>
      <c r="AC214" s="71"/>
      <c r="AD214" s="72"/>
      <c r="AE214" s="76" t="str">
        <f t="shared" si="104"/>
        <v>-</v>
      </c>
      <c r="AF214" s="76" t="str">
        <f t="shared" si="105"/>
        <v>-</v>
      </c>
      <c r="AG214" s="76" t="str">
        <f t="shared" si="106"/>
        <v>-</v>
      </c>
      <c r="AH214" s="76" t="str">
        <f t="shared" si="107"/>
        <v/>
      </c>
      <c r="AI214" s="76" t="str">
        <f t="shared" si="108"/>
        <v>-</v>
      </c>
      <c r="AJ214" s="76" t="str">
        <f t="shared" si="109"/>
        <v/>
      </c>
      <c r="AK214" s="76" t="str">
        <f t="shared" si="110"/>
        <v>-</v>
      </c>
      <c r="AL214" s="76" t="str">
        <f t="shared" si="111"/>
        <v/>
      </c>
      <c r="AM214" s="76" t="str">
        <f t="shared" si="112"/>
        <v>-</v>
      </c>
      <c r="AN214" s="76" t="str">
        <f t="shared" si="113"/>
        <v>-</v>
      </c>
      <c r="AO214" s="77">
        <f t="shared" si="114"/>
        <v>0</v>
      </c>
      <c r="AP214" s="78" t="str">
        <f t="shared" si="115"/>
        <v/>
      </c>
      <c r="AR214" s="77" t="e">
        <f t="shared" si="103"/>
        <v>#VALUE!</v>
      </c>
      <c r="AS214" s="76" t="s">
        <v>27</v>
      </c>
      <c r="AT214" s="76" t="s">
        <v>27</v>
      </c>
      <c r="AU214" s="76" t="s">
        <v>27</v>
      </c>
      <c r="AV214" s="76" t="s">
        <v>27</v>
      </c>
      <c r="AW214" s="76" t="s">
        <v>27</v>
      </c>
      <c r="AX214" s="76" t="s">
        <v>27</v>
      </c>
      <c r="AY214" s="76" t="s">
        <v>27</v>
      </c>
      <c r="AZ214" s="76" t="s">
        <v>27</v>
      </c>
      <c r="BA214" s="76" t="s">
        <v>27</v>
      </c>
      <c r="BB214" s="77" t="e">
        <f t="shared" si="116"/>
        <v>#VALUE!</v>
      </c>
      <c r="BC214" s="78" t="e">
        <f t="shared" si="117"/>
        <v>#VALUE!</v>
      </c>
      <c r="BD214" s="77">
        <v>0</v>
      </c>
      <c r="BE214" s="76" t="s">
        <v>27</v>
      </c>
      <c r="BF214" s="76" t="s">
        <v>27</v>
      </c>
      <c r="BG214" s="76" t="s">
        <v>27</v>
      </c>
      <c r="BH214" s="76" t="s">
        <v>27</v>
      </c>
      <c r="BI214" s="76" t="s">
        <v>27</v>
      </c>
      <c r="BJ214" s="76" t="s">
        <v>27</v>
      </c>
      <c r="BK214" s="76" t="s">
        <v>27</v>
      </c>
      <c r="BL214" s="76" t="s">
        <v>27</v>
      </c>
      <c r="BM214" s="76" t="s">
        <v>27</v>
      </c>
      <c r="BN214" s="80">
        <f t="shared" si="118"/>
        <v>0</v>
      </c>
      <c r="BO214" s="81">
        <f t="shared" si="119"/>
        <v>0</v>
      </c>
      <c r="BP214" s="77">
        <v>0</v>
      </c>
      <c r="BQ214" s="76" t="s">
        <v>27</v>
      </c>
      <c r="BR214" s="76" t="s">
        <v>27</v>
      </c>
      <c r="BS214" s="76" t="s">
        <v>27</v>
      </c>
      <c r="BT214" s="76" t="s">
        <v>27</v>
      </c>
      <c r="BU214" s="76" t="s">
        <v>27</v>
      </c>
      <c r="BV214" s="76" t="s">
        <v>27</v>
      </c>
      <c r="BW214" s="76" t="s">
        <v>27</v>
      </c>
      <c r="BX214" s="76" t="s">
        <v>27</v>
      </c>
      <c r="BY214" s="76" t="s">
        <v>27</v>
      </c>
      <c r="BZ214" s="80">
        <f t="shared" si="120"/>
        <v>0</v>
      </c>
      <c r="CA214" s="82">
        <f t="shared" si="121"/>
        <v>0</v>
      </c>
      <c r="CB214" s="77">
        <v>0</v>
      </c>
      <c r="CC214" s="76" t="s">
        <v>27</v>
      </c>
      <c r="CD214" s="76" t="s">
        <v>27</v>
      </c>
      <c r="CE214" s="76" t="s">
        <v>27</v>
      </c>
      <c r="CF214" s="76" t="s">
        <v>27</v>
      </c>
      <c r="CG214" s="76" t="s">
        <v>27</v>
      </c>
      <c r="CH214" s="76" t="s">
        <v>27</v>
      </c>
      <c r="CI214" s="76" t="s">
        <v>27</v>
      </c>
      <c r="CJ214" s="76" t="s">
        <v>27</v>
      </c>
      <c r="CK214" s="76" t="s">
        <v>27</v>
      </c>
      <c r="CL214" s="83">
        <f t="shared" si="122"/>
        <v>0</v>
      </c>
      <c r="CM214" s="82">
        <f t="shared" si="123"/>
        <v>0</v>
      </c>
      <c r="CN214" s="84"/>
      <c r="CO214" s="60"/>
      <c r="CP214" s="60"/>
      <c r="CQ214" s="60"/>
      <c r="CR214" s="60"/>
      <c r="CS214" s="60"/>
      <c r="CT214" s="60"/>
      <c r="CU214" s="60"/>
      <c r="CV214" s="85"/>
      <c r="CW214" s="86"/>
      <c r="CX214" s="87">
        <f t="shared" si="124"/>
        <v>0</v>
      </c>
      <c r="CY214" s="88">
        <f t="shared" si="125"/>
        <v>0</v>
      </c>
      <c r="CZ214" s="89" t="e">
        <f>SUMIF(Склад!#REF!,E214,Склад!#REF!)</f>
        <v>#REF!</v>
      </c>
    </row>
    <row r="215" spans="1:104" s="79" customFormat="1" ht="72.2" customHeight="1" thickBot="1" x14ac:dyDescent="0.3">
      <c r="A215" s="60">
        <v>212</v>
      </c>
      <c r="B215" s="199" t="e">
        <f>VLOOKUP(C215,Склад!B:D,3,0)</f>
        <v>#N/A</v>
      </c>
      <c r="C215" s="37" t="s">
        <v>270</v>
      </c>
      <c r="D215" s="151" t="str">
        <f t="shared" si="126"/>
        <v>779010829</v>
      </c>
      <c r="E215" s="36">
        <v>7790108</v>
      </c>
      <c r="F215" s="36">
        <v>29</v>
      </c>
      <c r="G215" s="154" t="s">
        <v>211</v>
      </c>
      <c r="H215" s="196" t="str">
        <f>IFERROR(VLOOKUP(VALUE(E215),Склад!#REF!,6,0),"-")</f>
        <v>-</v>
      </c>
      <c r="I215" s="61"/>
      <c r="J215" s="62" t="s">
        <v>33</v>
      </c>
      <c r="K215" s="62" t="s">
        <v>33</v>
      </c>
      <c r="L215" s="63" t="s">
        <v>369</v>
      </c>
      <c r="M215" s="64" t="s">
        <v>57</v>
      </c>
      <c r="N215" s="38" t="s">
        <v>354</v>
      </c>
      <c r="O215" s="38" t="s">
        <v>415</v>
      </c>
      <c r="P215" s="65">
        <v>18.8</v>
      </c>
      <c r="Q215" s="69">
        <v>49</v>
      </c>
      <c r="R215" s="66"/>
      <c r="S215" s="67"/>
      <c r="T215" s="68"/>
      <c r="U215" s="70"/>
      <c r="V215" s="71"/>
      <c r="W215" s="72"/>
      <c r="X215" s="73"/>
      <c r="Y215" s="71"/>
      <c r="Z215" s="72"/>
      <c r="AA215" s="74"/>
      <c r="AB215" s="75"/>
      <c r="AC215" s="71"/>
      <c r="AD215" s="72"/>
      <c r="AE215" s="76" t="str">
        <f t="shared" si="104"/>
        <v/>
      </c>
      <c r="AF215" s="76" t="str">
        <f t="shared" si="105"/>
        <v>-</v>
      </c>
      <c r="AG215" s="76" t="str">
        <f t="shared" si="106"/>
        <v>-</v>
      </c>
      <c r="AH215" s="76" t="str">
        <f t="shared" si="107"/>
        <v>-</v>
      </c>
      <c r="AI215" s="76" t="str">
        <f t="shared" si="108"/>
        <v>-</v>
      </c>
      <c r="AJ215" s="76" t="str">
        <f t="shared" si="109"/>
        <v>-</v>
      </c>
      <c r="AK215" s="76" t="str">
        <f t="shared" si="110"/>
        <v>-</v>
      </c>
      <c r="AL215" s="76" t="str">
        <f t="shared" si="111"/>
        <v>-</v>
      </c>
      <c r="AM215" s="76" t="str">
        <f t="shared" si="112"/>
        <v>-</v>
      </c>
      <c r="AN215" s="76" t="str">
        <f t="shared" si="113"/>
        <v>-</v>
      </c>
      <c r="AO215" s="77">
        <f t="shared" si="114"/>
        <v>0</v>
      </c>
      <c r="AP215" s="78" t="str">
        <f t="shared" si="115"/>
        <v/>
      </c>
      <c r="AR215" s="77" t="e">
        <f t="shared" si="103"/>
        <v>#VALUE!</v>
      </c>
      <c r="AS215" s="76" t="s">
        <v>27</v>
      </c>
      <c r="AT215" s="76" t="s">
        <v>27</v>
      </c>
      <c r="AU215" s="76" t="s">
        <v>27</v>
      </c>
      <c r="AV215" s="76" t="s">
        <v>27</v>
      </c>
      <c r="AW215" s="76" t="s">
        <v>27</v>
      </c>
      <c r="AX215" s="76" t="s">
        <v>27</v>
      </c>
      <c r="AY215" s="76" t="s">
        <v>27</v>
      </c>
      <c r="AZ215" s="76" t="s">
        <v>27</v>
      </c>
      <c r="BA215" s="76" t="s">
        <v>27</v>
      </c>
      <c r="BB215" s="77" t="e">
        <f t="shared" si="116"/>
        <v>#VALUE!</v>
      </c>
      <c r="BC215" s="78" t="e">
        <f t="shared" si="117"/>
        <v>#VALUE!</v>
      </c>
      <c r="BD215" s="77">
        <v>0</v>
      </c>
      <c r="BE215" s="76" t="s">
        <v>27</v>
      </c>
      <c r="BF215" s="76" t="s">
        <v>27</v>
      </c>
      <c r="BG215" s="76" t="s">
        <v>27</v>
      </c>
      <c r="BH215" s="76" t="s">
        <v>27</v>
      </c>
      <c r="BI215" s="76" t="s">
        <v>27</v>
      </c>
      <c r="BJ215" s="76" t="s">
        <v>27</v>
      </c>
      <c r="BK215" s="76" t="s">
        <v>27</v>
      </c>
      <c r="BL215" s="76" t="s">
        <v>27</v>
      </c>
      <c r="BM215" s="76" t="s">
        <v>27</v>
      </c>
      <c r="BN215" s="80">
        <f t="shared" si="118"/>
        <v>0</v>
      </c>
      <c r="BO215" s="81">
        <f t="shared" si="119"/>
        <v>0</v>
      </c>
      <c r="BP215" s="77">
        <v>0</v>
      </c>
      <c r="BQ215" s="76" t="s">
        <v>27</v>
      </c>
      <c r="BR215" s="76" t="s">
        <v>27</v>
      </c>
      <c r="BS215" s="76" t="s">
        <v>27</v>
      </c>
      <c r="BT215" s="76" t="s">
        <v>27</v>
      </c>
      <c r="BU215" s="76" t="s">
        <v>27</v>
      </c>
      <c r="BV215" s="76" t="s">
        <v>27</v>
      </c>
      <c r="BW215" s="76" t="s">
        <v>27</v>
      </c>
      <c r="BX215" s="76" t="s">
        <v>27</v>
      </c>
      <c r="BY215" s="76" t="s">
        <v>27</v>
      </c>
      <c r="BZ215" s="80">
        <f t="shared" si="120"/>
        <v>0</v>
      </c>
      <c r="CA215" s="82">
        <f t="shared" si="121"/>
        <v>0</v>
      </c>
      <c r="CB215" s="77">
        <v>0</v>
      </c>
      <c r="CC215" s="76" t="s">
        <v>27</v>
      </c>
      <c r="CD215" s="76" t="s">
        <v>27</v>
      </c>
      <c r="CE215" s="76" t="s">
        <v>27</v>
      </c>
      <c r="CF215" s="76" t="s">
        <v>27</v>
      </c>
      <c r="CG215" s="76" t="s">
        <v>27</v>
      </c>
      <c r="CH215" s="76" t="s">
        <v>27</v>
      </c>
      <c r="CI215" s="76" t="s">
        <v>27</v>
      </c>
      <c r="CJ215" s="76" t="s">
        <v>27</v>
      </c>
      <c r="CK215" s="76" t="s">
        <v>27</v>
      </c>
      <c r="CL215" s="83">
        <f t="shared" si="122"/>
        <v>0</v>
      </c>
      <c r="CM215" s="82">
        <f t="shared" si="123"/>
        <v>0</v>
      </c>
      <c r="CN215" s="84"/>
      <c r="CO215" s="60"/>
      <c r="CP215" s="60"/>
      <c r="CQ215" s="60"/>
      <c r="CR215" s="60"/>
      <c r="CS215" s="60"/>
      <c r="CT215" s="60"/>
      <c r="CU215" s="60"/>
      <c r="CV215" s="85"/>
      <c r="CW215" s="86"/>
      <c r="CX215" s="87">
        <f t="shared" si="124"/>
        <v>0</v>
      </c>
      <c r="CY215" s="88">
        <f t="shared" si="125"/>
        <v>0</v>
      </c>
      <c r="CZ215" s="89" t="e">
        <f>SUMIF(Склад!#REF!,E215,Склад!#REF!)</f>
        <v>#REF!</v>
      </c>
    </row>
    <row r="216" spans="1:104" s="79" customFormat="1" ht="80.849999999999994" customHeight="1" thickBot="1" x14ac:dyDescent="0.3">
      <c r="A216" s="60">
        <v>213</v>
      </c>
      <c r="B216" s="199" t="e">
        <f>VLOOKUP(C216,Склад!B:D,3,0)</f>
        <v>#N/A</v>
      </c>
      <c r="C216" s="60" t="s">
        <v>270</v>
      </c>
      <c r="D216" s="151" t="str">
        <f t="shared" si="126"/>
        <v>779010831</v>
      </c>
      <c r="E216" s="38">
        <v>7790108</v>
      </c>
      <c r="F216" s="38">
        <v>31</v>
      </c>
      <c r="G216" s="155" t="s">
        <v>211</v>
      </c>
      <c r="H216" s="196" t="str">
        <f>IFERROR(VLOOKUP(VALUE(E216),Склад!#REF!,6,0),"-")</f>
        <v>-</v>
      </c>
      <c r="I216" s="60"/>
      <c r="J216" s="62" t="s">
        <v>33</v>
      </c>
      <c r="K216" s="62" t="s">
        <v>33</v>
      </c>
      <c r="L216" s="63" t="s">
        <v>369</v>
      </c>
      <c r="M216" s="64" t="s">
        <v>57</v>
      </c>
      <c r="N216" s="38" t="s">
        <v>354</v>
      </c>
      <c r="O216" s="38" t="s">
        <v>415</v>
      </c>
      <c r="P216" s="65">
        <v>18.8</v>
      </c>
      <c r="Q216" s="69">
        <v>49</v>
      </c>
      <c r="R216" s="66"/>
      <c r="S216" s="67"/>
      <c r="T216" s="68"/>
      <c r="U216" s="70"/>
      <c r="V216" s="71"/>
      <c r="W216" s="72"/>
      <c r="X216" s="73"/>
      <c r="Y216" s="71"/>
      <c r="Z216" s="72"/>
      <c r="AA216" s="74"/>
      <c r="AB216" s="75"/>
      <c r="AC216" s="71"/>
      <c r="AD216" s="72"/>
      <c r="AE216" s="76" t="str">
        <f t="shared" si="104"/>
        <v/>
      </c>
      <c r="AF216" s="76" t="str">
        <f t="shared" si="105"/>
        <v>-</v>
      </c>
      <c r="AG216" s="76" t="str">
        <f t="shared" si="106"/>
        <v>-</v>
      </c>
      <c r="AH216" s="76" t="str">
        <f t="shared" si="107"/>
        <v>-</v>
      </c>
      <c r="AI216" s="76" t="str">
        <f t="shared" si="108"/>
        <v>-</v>
      </c>
      <c r="AJ216" s="76" t="str">
        <f t="shared" si="109"/>
        <v>-</v>
      </c>
      <c r="AK216" s="76" t="str">
        <f t="shared" si="110"/>
        <v>-</v>
      </c>
      <c r="AL216" s="76" t="str">
        <f t="shared" si="111"/>
        <v>-</v>
      </c>
      <c r="AM216" s="76" t="str">
        <f t="shared" si="112"/>
        <v>-</v>
      </c>
      <c r="AN216" s="76" t="str">
        <f t="shared" si="113"/>
        <v>-</v>
      </c>
      <c r="AO216" s="77">
        <f t="shared" si="114"/>
        <v>0</v>
      </c>
      <c r="AP216" s="78" t="str">
        <f t="shared" si="115"/>
        <v/>
      </c>
      <c r="AR216" s="77" t="e">
        <f t="shared" si="103"/>
        <v>#VALUE!</v>
      </c>
      <c r="AS216" s="76" t="s">
        <v>27</v>
      </c>
      <c r="AT216" s="76" t="s">
        <v>27</v>
      </c>
      <c r="AU216" s="76" t="s">
        <v>27</v>
      </c>
      <c r="AV216" s="76" t="s">
        <v>27</v>
      </c>
      <c r="AW216" s="76" t="s">
        <v>27</v>
      </c>
      <c r="AX216" s="76" t="s">
        <v>27</v>
      </c>
      <c r="AY216" s="76" t="s">
        <v>27</v>
      </c>
      <c r="AZ216" s="76" t="s">
        <v>27</v>
      </c>
      <c r="BA216" s="76" t="s">
        <v>27</v>
      </c>
      <c r="BB216" s="77" t="e">
        <f t="shared" si="116"/>
        <v>#VALUE!</v>
      </c>
      <c r="BC216" s="78" t="e">
        <f t="shared" si="117"/>
        <v>#VALUE!</v>
      </c>
      <c r="BD216" s="77">
        <v>0</v>
      </c>
      <c r="BE216" s="76" t="s">
        <v>27</v>
      </c>
      <c r="BF216" s="76" t="s">
        <v>27</v>
      </c>
      <c r="BG216" s="76" t="s">
        <v>27</v>
      </c>
      <c r="BH216" s="76" t="s">
        <v>27</v>
      </c>
      <c r="BI216" s="76" t="s">
        <v>27</v>
      </c>
      <c r="BJ216" s="76" t="s">
        <v>27</v>
      </c>
      <c r="BK216" s="76" t="s">
        <v>27</v>
      </c>
      <c r="BL216" s="76" t="s">
        <v>27</v>
      </c>
      <c r="BM216" s="76" t="s">
        <v>27</v>
      </c>
      <c r="BN216" s="80">
        <f t="shared" si="118"/>
        <v>0</v>
      </c>
      <c r="BO216" s="81">
        <f t="shared" si="119"/>
        <v>0</v>
      </c>
      <c r="BP216" s="77">
        <v>0</v>
      </c>
      <c r="BQ216" s="76" t="s">
        <v>27</v>
      </c>
      <c r="BR216" s="76" t="s">
        <v>27</v>
      </c>
      <c r="BS216" s="76" t="s">
        <v>27</v>
      </c>
      <c r="BT216" s="76" t="s">
        <v>27</v>
      </c>
      <c r="BU216" s="76" t="s">
        <v>27</v>
      </c>
      <c r="BV216" s="76" t="s">
        <v>27</v>
      </c>
      <c r="BW216" s="76" t="s">
        <v>27</v>
      </c>
      <c r="BX216" s="76" t="s">
        <v>27</v>
      </c>
      <c r="BY216" s="76" t="s">
        <v>27</v>
      </c>
      <c r="BZ216" s="80">
        <f t="shared" si="120"/>
        <v>0</v>
      </c>
      <c r="CA216" s="82">
        <f t="shared" si="121"/>
        <v>0</v>
      </c>
      <c r="CB216" s="77">
        <v>0</v>
      </c>
      <c r="CC216" s="76" t="s">
        <v>27</v>
      </c>
      <c r="CD216" s="76" t="s">
        <v>27</v>
      </c>
      <c r="CE216" s="76" t="s">
        <v>27</v>
      </c>
      <c r="CF216" s="76" t="s">
        <v>27</v>
      </c>
      <c r="CG216" s="76" t="s">
        <v>27</v>
      </c>
      <c r="CH216" s="76" t="s">
        <v>27</v>
      </c>
      <c r="CI216" s="76" t="s">
        <v>27</v>
      </c>
      <c r="CJ216" s="76" t="s">
        <v>27</v>
      </c>
      <c r="CK216" s="76" t="s">
        <v>27</v>
      </c>
      <c r="CL216" s="83">
        <f t="shared" si="122"/>
        <v>0</v>
      </c>
      <c r="CM216" s="82">
        <f t="shared" si="123"/>
        <v>0</v>
      </c>
      <c r="CN216" s="84"/>
      <c r="CO216" s="60"/>
      <c r="CP216" s="60"/>
      <c r="CQ216" s="60"/>
      <c r="CR216" s="60"/>
      <c r="CS216" s="60"/>
      <c r="CT216" s="60"/>
      <c r="CU216" s="60"/>
      <c r="CV216" s="85"/>
      <c r="CW216" s="86"/>
      <c r="CX216" s="87">
        <f t="shared" si="124"/>
        <v>0</v>
      </c>
      <c r="CY216" s="88">
        <f t="shared" si="125"/>
        <v>0</v>
      </c>
      <c r="CZ216" s="89" t="e">
        <f>SUMIF(Склад!#REF!,E216,Склад!#REF!)</f>
        <v>#REF!</v>
      </c>
    </row>
    <row r="217" spans="1:104" s="79" customFormat="1" ht="66.95" customHeight="1" thickBot="1" x14ac:dyDescent="0.3">
      <c r="A217" s="60">
        <v>214</v>
      </c>
      <c r="B217" s="199" t="e">
        <f>VLOOKUP(C217,Склад!B:D,3,0)</f>
        <v>#N/A</v>
      </c>
      <c r="C217" s="60" t="s">
        <v>137</v>
      </c>
      <c r="D217" s="151" t="str">
        <f t="shared" si="126"/>
        <v>181010132</v>
      </c>
      <c r="E217" s="38">
        <v>1810101</v>
      </c>
      <c r="F217" s="38">
        <v>32</v>
      </c>
      <c r="G217" s="155" t="s">
        <v>208</v>
      </c>
      <c r="H217" s="196" t="str">
        <f>IFERROR(VLOOKUP(VALUE(E217),Склад!#REF!,6,0),"-")</f>
        <v>-</v>
      </c>
      <c r="I217" s="60"/>
      <c r="J217" s="62" t="s">
        <v>33</v>
      </c>
      <c r="K217" s="62" t="s">
        <v>169</v>
      </c>
      <c r="L217" s="63" t="s">
        <v>370</v>
      </c>
      <c r="M217" s="64" t="s">
        <v>57</v>
      </c>
      <c r="N217" s="38" t="s">
        <v>354</v>
      </c>
      <c r="O217" s="38" t="s">
        <v>415</v>
      </c>
      <c r="P217" s="65">
        <v>38.1</v>
      </c>
      <c r="Q217" s="69">
        <v>89</v>
      </c>
      <c r="R217" s="66"/>
      <c r="S217" s="67"/>
      <c r="T217" s="68"/>
      <c r="U217" s="70"/>
      <c r="V217" s="71"/>
      <c r="W217" s="72"/>
      <c r="X217" s="73"/>
      <c r="Y217" s="71"/>
      <c r="Z217" s="72"/>
      <c r="AA217" s="74"/>
      <c r="AB217" s="75"/>
      <c r="AC217" s="71"/>
      <c r="AD217" s="72"/>
      <c r="AE217" s="76" t="str">
        <f t="shared" si="104"/>
        <v>-</v>
      </c>
      <c r="AF217" s="76" t="str">
        <f t="shared" si="105"/>
        <v/>
      </c>
      <c r="AG217" s="76" t="str">
        <f t="shared" si="106"/>
        <v>-</v>
      </c>
      <c r="AH217" s="76" t="str">
        <f t="shared" si="107"/>
        <v/>
      </c>
      <c r="AI217" s="76" t="str">
        <f t="shared" si="108"/>
        <v>-</v>
      </c>
      <c r="AJ217" s="76" t="str">
        <f t="shared" si="109"/>
        <v/>
      </c>
      <c r="AK217" s="76" t="str">
        <f t="shared" si="110"/>
        <v>-</v>
      </c>
      <c r="AL217" s="76" t="str">
        <f t="shared" si="111"/>
        <v/>
      </c>
      <c r="AM217" s="76" t="str">
        <f t="shared" si="112"/>
        <v>-</v>
      </c>
      <c r="AN217" s="76" t="str">
        <f t="shared" si="113"/>
        <v>-</v>
      </c>
      <c r="AO217" s="77">
        <f t="shared" si="114"/>
        <v>0</v>
      </c>
      <c r="AP217" s="78" t="str">
        <f t="shared" si="115"/>
        <v/>
      </c>
      <c r="AR217" s="77" t="e">
        <f t="shared" si="103"/>
        <v>#VALUE!</v>
      </c>
      <c r="AS217" s="76" t="s">
        <v>27</v>
      </c>
      <c r="AT217" s="76" t="s">
        <v>27</v>
      </c>
      <c r="AU217" s="76" t="s">
        <v>27</v>
      </c>
      <c r="AV217" s="76" t="s">
        <v>27</v>
      </c>
      <c r="AW217" s="76" t="s">
        <v>27</v>
      </c>
      <c r="AX217" s="76" t="s">
        <v>27</v>
      </c>
      <c r="AY217" s="76" t="s">
        <v>27</v>
      </c>
      <c r="AZ217" s="76" t="s">
        <v>27</v>
      </c>
      <c r="BA217" s="76" t="s">
        <v>27</v>
      </c>
      <c r="BB217" s="77" t="e">
        <f t="shared" si="116"/>
        <v>#VALUE!</v>
      </c>
      <c r="BC217" s="78" t="e">
        <f t="shared" si="117"/>
        <v>#VALUE!</v>
      </c>
      <c r="BD217" s="77">
        <v>0</v>
      </c>
      <c r="BE217" s="76" t="s">
        <v>27</v>
      </c>
      <c r="BF217" s="76" t="s">
        <v>27</v>
      </c>
      <c r="BG217" s="76" t="s">
        <v>27</v>
      </c>
      <c r="BH217" s="76" t="s">
        <v>27</v>
      </c>
      <c r="BI217" s="76" t="s">
        <v>27</v>
      </c>
      <c r="BJ217" s="76" t="s">
        <v>27</v>
      </c>
      <c r="BK217" s="76" t="s">
        <v>27</v>
      </c>
      <c r="BL217" s="76" t="s">
        <v>27</v>
      </c>
      <c r="BM217" s="76" t="s">
        <v>27</v>
      </c>
      <c r="BN217" s="80">
        <f t="shared" si="118"/>
        <v>0</v>
      </c>
      <c r="BO217" s="81">
        <f t="shared" si="119"/>
        <v>0</v>
      </c>
      <c r="BP217" s="77">
        <v>0</v>
      </c>
      <c r="BQ217" s="76" t="s">
        <v>27</v>
      </c>
      <c r="BR217" s="76" t="s">
        <v>27</v>
      </c>
      <c r="BS217" s="76" t="s">
        <v>27</v>
      </c>
      <c r="BT217" s="76" t="s">
        <v>27</v>
      </c>
      <c r="BU217" s="76" t="s">
        <v>27</v>
      </c>
      <c r="BV217" s="76" t="s">
        <v>27</v>
      </c>
      <c r="BW217" s="76" t="s">
        <v>27</v>
      </c>
      <c r="BX217" s="76" t="s">
        <v>27</v>
      </c>
      <c r="BY217" s="76" t="s">
        <v>27</v>
      </c>
      <c r="BZ217" s="80">
        <f t="shared" si="120"/>
        <v>0</v>
      </c>
      <c r="CA217" s="82">
        <f t="shared" si="121"/>
        <v>0</v>
      </c>
      <c r="CB217" s="77">
        <v>0</v>
      </c>
      <c r="CC217" s="76" t="s">
        <v>27</v>
      </c>
      <c r="CD217" s="76" t="s">
        <v>27</v>
      </c>
      <c r="CE217" s="76" t="s">
        <v>27</v>
      </c>
      <c r="CF217" s="76" t="s">
        <v>27</v>
      </c>
      <c r="CG217" s="76" t="s">
        <v>27</v>
      </c>
      <c r="CH217" s="76" t="s">
        <v>27</v>
      </c>
      <c r="CI217" s="76" t="s">
        <v>27</v>
      </c>
      <c r="CJ217" s="76" t="s">
        <v>27</v>
      </c>
      <c r="CK217" s="76" t="s">
        <v>27</v>
      </c>
      <c r="CL217" s="83">
        <f t="shared" si="122"/>
        <v>0</v>
      </c>
      <c r="CM217" s="82">
        <f t="shared" si="123"/>
        <v>0</v>
      </c>
      <c r="CN217" s="84"/>
      <c r="CO217" s="60"/>
      <c r="CP217" s="60"/>
      <c r="CQ217" s="60"/>
      <c r="CR217" s="60"/>
      <c r="CS217" s="60"/>
      <c r="CT217" s="60"/>
      <c r="CU217" s="60"/>
      <c r="CV217" s="85"/>
      <c r="CW217" s="86"/>
      <c r="CX217" s="87">
        <f t="shared" si="124"/>
        <v>0</v>
      </c>
      <c r="CY217" s="88">
        <f t="shared" si="125"/>
        <v>0</v>
      </c>
      <c r="CZ217" s="89" t="e">
        <f>SUMIF(Склад!#REF!,E217,Склад!#REF!)</f>
        <v>#REF!</v>
      </c>
    </row>
    <row r="218" spans="1:104" s="79" customFormat="1" ht="77.45" customHeight="1" thickBot="1" x14ac:dyDescent="0.3">
      <c r="A218" s="60">
        <v>215</v>
      </c>
      <c r="B218" s="199" t="e">
        <f>VLOOKUP(C218,Склад!B:D,3,0)</f>
        <v>#N/A</v>
      </c>
      <c r="C218" s="37" t="s">
        <v>186</v>
      </c>
      <c r="D218" s="151" t="str">
        <f t="shared" si="126"/>
        <v>61701061</v>
      </c>
      <c r="E218" s="36">
        <v>6170106</v>
      </c>
      <c r="F218" s="36">
        <v>1</v>
      </c>
      <c r="G218" s="154" t="s">
        <v>207</v>
      </c>
      <c r="H218" s="196" t="str">
        <f>IFERROR(VLOOKUP(VALUE(E218),Склад!#REF!,6,0),"-")</f>
        <v>-</v>
      </c>
      <c r="I218" s="61"/>
      <c r="J218" s="62" t="s">
        <v>223</v>
      </c>
      <c r="K218" s="62" t="s">
        <v>169</v>
      </c>
      <c r="L218" s="63" t="s">
        <v>370</v>
      </c>
      <c r="M218" s="64" t="s">
        <v>57</v>
      </c>
      <c r="N218" s="38" t="s">
        <v>354</v>
      </c>
      <c r="O218" s="38" t="s">
        <v>415</v>
      </c>
      <c r="P218" s="65">
        <v>30.4</v>
      </c>
      <c r="Q218" s="69">
        <v>79</v>
      </c>
      <c r="R218" s="66"/>
      <c r="S218" s="67"/>
      <c r="T218" s="68"/>
      <c r="U218" s="70"/>
      <c r="V218" s="71"/>
      <c r="W218" s="72"/>
      <c r="X218" s="73"/>
      <c r="Y218" s="71"/>
      <c r="Z218" s="72"/>
      <c r="AA218" s="74"/>
      <c r="AB218" s="75"/>
      <c r="AC218" s="71"/>
      <c r="AD218" s="72"/>
      <c r="AE218" s="76" t="str">
        <f t="shared" si="104"/>
        <v>-</v>
      </c>
      <c r="AF218" s="76" t="str">
        <f t="shared" si="105"/>
        <v/>
      </c>
      <c r="AG218" s="76" t="str">
        <f t="shared" si="106"/>
        <v>-</v>
      </c>
      <c r="AH218" s="76" t="str">
        <f t="shared" si="107"/>
        <v/>
      </c>
      <c r="AI218" s="76" t="str">
        <f t="shared" si="108"/>
        <v>-</v>
      </c>
      <c r="AJ218" s="76" t="str">
        <f t="shared" si="109"/>
        <v/>
      </c>
      <c r="AK218" s="76" t="str">
        <f t="shared" si="110"/>
        <v>-</v>
      </c>
      <c r="AL218" s="76" t="str">
        <f t="shared" si="111"/>
        <v/>
      </c>
      <c r="AM218" s="76" t="str">
        <f t="shared" si="112"/>
        <v>-</v>
      </c>
      <c r="AN218" s="76" t="str">
        <f t="shared" si="113"/>
        <v/>
      </c>
      <c r="AO218" s="77">
        <f t="shared" si="114"/>
        <v>0</v>
      </c>
      <c r="AP218" s="78" t="str">
        <f t="shared" si="115"/>
        <v/>
      </c>
      <c r="AR218" s="77" t="s">
        <v>27</v>
      </c>
      <c r="AS218" s="76" t="e">
        <f>CO218+AF218-BE218-BQ218-CC218</f>
        <v>#VALUE!</v>
      </c>
      <c r="AT218" s="76"/>
      <c r="AU218" s="76" t="e">
        <f t="shared" ref="AU218:AU249" si="127">CQ218+AH218-BG218-BS218-CE218</f>
        <v>#VALUE!</v>
      </c>
      <c r="AV218" s="76"/>
      <c r="AW218" s="76" t="e">
        <f t="shared" ref="AW218:AW249" si="128">CS218+AJ218-BI218-BU218-CG218</f>
        <v>#VALUE!</v>
      </c>
      <c r="AX218" s="76"/>
      <c r="AY218" s="76" t="e">
        <f t="shared" ref="AY218:AY249" si="129">CU218+AL218-BK218-BW218-CI218</f>
        <v>#VALUE!</v>
      </c>
      <c r="AZ218" s="76"/>
      <c r="BA218" s="76" t="e">
        <f t="shared" ref="BA218:BA225" si="130">CW218+AN218-BM218-BY218-CK218</f>
        <v>#VALUE!</v>
      </c>
      <c r="BB218" s="77" t="e">
        <f t="shared" si="116"/>
        <v>#VALUE!</v>
      </c>
      <c r="BC218" s="78" t="e">
        <f t="shared" si="117"/>
        <v>#VALUE!</v>
      </c>
      <c r="BD218" s="77" t="s">
        <v>27</v>
      </c>
      <c r="BE218" s="76">
        <v>0</v>
      </c>
      <c r="BF218" s="76" t="s">
        <v>27</v>
      </c>
      <c r="BG218" s="76">
        <v>0</v>
      </c>
      <c r="BH218" s="76" t="s">
        <v>27</v>
      </c>
      <c r="BI218" s="76">
        <v>0</v>
      </c>
      <c r="BJ218" s="76" t="s">
        <v>27</v>
      </c>
      <c r="BK218" s="76">
        <v>0</v>
      </c>
      <c r="BL218" s="76" t="s">
        <v>27</v>
      </c>
      <c r="BM218" s="76">
        <v>0</v>
      </c>
      <c r="BN218" s="80">
        <f t="shared" si="118"/>
        <v>0</v>
      </c>
      <c r="BO218" s="81">
        <f t="shared" si="119"/>
        <v>0</v>
      </c>
      <c r="BP218" s="77" t="s">
        <v>27</v>
      </c>
      <c r="BQ218" s="76">
        <v>0</v>
      </c>
      <c r="BR218" s="76" t="s">
        <v>27</v>
      </c>
      <c r="BS218" s="76">
        <v>0</v>
      </c>
      <c r="BT218" s="76" t="s">
        <v>27</v>
      </c>
      <c r="BU218" s="76">
        <v>0</v>
      </c>
      <c r="BV218" s="76" t="s">
        <v>27</v>
      </c>
      <c r="BW218" s="76">
        <v>0</v>
      </c>
      <c r="BX218" s="76" t="s">
        <v>27</v>
      </c>
      <c r="BY218" s="76">
        <v>0</v>
      </c>
      <c r="BZ218" s="80">
        <f t="shared" si="120"/>
        <v>0</v>
      </c>
      <c r="CA218" s="82">
        <f t="shared" si="121"/>
        <v>0</v>
      </c>
      <c r="CB218" s="77" t="s">
        <v>27</v>
      </c>
      <c r="CC218" s="76">
        <v>0</v>
      </c>
      <c r="CD218" s="76" t="s">
        <v>27</v>
      </c>
      <c r="CE218" s="76">
        <v>0</v>
      </c>
      <c r="CF218" s="76" t="s">
        <v>27</v>
      </c>
      <c r="CG218" s="76">
        <v>0</v>
      </c>
      <c r="CH218" s="76" t="s">
        <v>27</v>
      </c>
      <c r="CI218" s="76">
        <v>0</v>
      </c>
      <c r="CJ218" s="76" t="s">
        <v>27</v>
      </c>
      <c r="CK218" s="76">
        <v>0</v>
      </c>
      <c r="CL218" s="83">
        <f t="shared" si="122"/>
        <v>0</v>
      </c>
      <c r="CM218" s="82">
        <f t="shared" si="123"/>
        <v>0</v>
      </c>
      <c r="CN218" s="84"/>
      <c r="CO218" s="60"/>
      <c r="CP218" s="60"/>
      <c r="CQ218" s="60"/>
      <c r="CR218" s="60"/>
      <c r="CS218" s="60"/>
      <c r="CT218" s="60"/>
      <c r="CU218" s="60"/>
      <c r="CV218" s="85"/>
      <c r="CW218" s="86"/>
      <c r="CX218" s="87">
        <f t="shared" si="124"/>
        <v>0</v>
      </c>
      <c r="CY218" s="88">
        <f t="shared" si="125"/>
        <v>0</v>
      </c>
      <c r="CZ218" s="89" t="e">
        <f>SUMIF(Склад!#REF!,E218,Склад!#REF!)</f>
        <v>#REF!</v>
      </c>
    </row>
    <row r="219" spans="1:104" s="79" customFormat="1" ht="77.45" customHeight="1" thickBot="1" x14ac:dyDescent="0.3">
      <c r="A219" s="60">
        <v>216</v>
      </c>
      <c r="B219" s="199" t="e">
        <f>VLOOKUP(C219,Склад!B:D,3,0)</f>
        <v>#N/A</v>
      </c>
      <c r="C219" s="37" t="s">
        <v>186</v>
      </c>
      <c r="D219" s="151" t="str">
        <f t="shared" si="126"/>
        <v>617010621</v>
      </c>
      <c r="E219" s="36">
        <v>6170106</v>
      </c>
      <c r="F219" s="36">
        <v>21</v>
      </c>
      <c r="G219" s="154" t="s">
        <v>207</v>
      </c>
      <c r="H219" s="196" t="str">
        <f>IFERROR(VLOOKUP(VALUE(E219),Склад!#REF!,6,0),"-")</f>
        <v>-</v>
      </c>
      <c r="I219" s="61"/>
      <c r="J219" s="62" t="s">
        <v>223</v>
      </c>
      <c r="K219" s="62" t="s">
        <v>169</v>
      </c>
      <c r="L219" s="63" t="s">
        <v>370</v>
      </c>
      <c r="M219" s="64" t="s">
        <v>57</v>
      </c>
      <c r="N219" s="38" t="s">
        <v>354</v>
      </c>
      <c r="O219" s="38" t="s">
        <v>415</v>
      </c>
      <c r="P219" s="65">
        <v>30.4</v>
      </c>
      <c r="Q219" s="69">
        <v>79</v>
      </c>
      <c r="R219" s="66"/>
      <c r="S219" s="67"/>
      <c r="T219" s="68"/>
      <c r="U219" s="70"/>
      <c r="V219" s="71"/>
      <c r="W219" s="72"/>
      <c r="X219" s="73"/>
      <c r="Y219" s="71"/>
      <c r="Z219" s="72"/>
      <c r="AA219" s="74"/>
      <c r="AB219" s="75"/>
      <c r="AC219" s="71"/>
      <c r="AD219" s="72"/>
      <c r="AE219" s="76" t="str">
        <f t="shared" si="104"/>
        <v>-</v>
      </c>
      <c r="AF219" s="76" t="str">
        <f t="shared" si="105"/>
        <v/>
      </c>
      <c r="AG219" s="76" t="str">
        <f t="shared" si="106"/>
        <v>-</v>
      </c>
      <c r="AH219" s="76" t="str">
        <f t="shared" si="107"/>
        <v/>
      </c>
      <c r="AI219" s="76" t="str">
        <f t="shared" si="108"/>
        <v>-</v>
      </c>
      <c r="AJ219" s="76" t="str">
        <f t="shared" si="109"/>
        <v/>
      </c>
      <c r="AK219" s="76" t="str">
        <f t="shared" si="110"/>
        <v>-</v>
      </c>
      <c r="AL219" s="76" t="str">
        <f t="shared" si="111"/>
        <v/>
      </c>
      <c r="AM219" s="76" t="str">
        <f t="shared" si="112"/>
        <v>-</v>
      </c>
      <c r="AN219" s="76" t="str">
        <f t="shared" si="113"/>
        <v/>
      </c>
      <c r="AO219" s="77">
        <f t="shared" si="114"/>
        <v>0</v>
      </c>
      <c r="AP219" s="78" t="str">
        <f t="shared" si="115"/>
        <v/>
      </c>
      <c r="AR219" s="77" t="s">
        <v>27</v>
      </c>
      <c r="AS219" s="76" t="e">
        <f>CO219+AF219-BE219-BQ219-CC219</f>
        <v>#VALUE!</v>
      </c>
      <c r="AT219" s="76"/>
      <c r="AU219" s="76" t="e">
        <f t="shared" si="127"/>
        <v>#VALUE!</v>
      </c>
      <c r="AV219" s="76"/>
      <c r="AW219" s="76" t="e">
        <f t="shared" si="128"/>
        <v>#VALUE!</v>
      </c>
      <c r="AX219" s="76"/>
      <c r="AY219" s="76" t="e">
        <f t="shared" si="129"/>
        <v>#VALUE!</v>
      </c>
      <c r="AZ219" s="76"/>
      <c r="BA219" s="76" t="e">
        <f t="shared" si="130"/>
        <v>#VALUE!</v>
      </c>
      <c r="BB219" s="77" t="e">
        <f t="shared" si="116"/>
        <v>#VALUE!</v>
      </c>
      <c r="BC219" s="78" t="e">
        <f t="shared" si="117"/>
        <v>#VALUE!</v>
      </c>
      <c r="BD219" s="77" t="s">
        <v>27</v>
      </c>
      <c r="BE219" s="76">
        <v>0</v>
      </c>
      <c r="BF219" s="76" t="s">
        <v>27</v>
      </c>
      <c r="BG219" s="76">
        <v>0</v>
      </c>
      <c r="BH219" s="76" t="s">
        <v>27</v>
      </c>
      <c r="BI219" s="76">
        <v>0</v>
      </c>
      <c r="BJ219" s="76" t="s">
        <v>27</v>
      </c>
      <c r="BK219" s="76">
        <v>0</v>
      </c>
      <c r="BL219" s="76" t="s">
        <v>27</v>
      </c>
      <c r="BM219" s="76">
        <v>0</v>
      </c>
      <c r="BN219" s="80">
        <f t="shared" si="118"/>
        <v>0</v>
      </c>
      <c r="BO219" s="81">
        <f t="shared" si="119"/>
        <v>0</v>
      </c>
      <c r="BP219" s="77" t="s">
        <v>27</v>
      </c>
      <c r="BQ219" s="76">
        <v>0</v>
      </c>
      <c r="BR219" s="76" t="s">
        <v>27</v>
      </c>
      <c r="BS219" s="76">
        <v>0</v>
      </c>
      <c r="BT219" s="76" t="s">
        <v>27</v>
      </c>
      <c r="BU219" s="76">
        <v>0</v>
      </c>
      <c r="BV219" s="76" t="s">
        <v>27</v>
      </c>
      <c r="BW219" s="76">
        <v>0</v>
      </c>
      <c r="BX219" s="76" t="s">
        <v>27</v>
      </c>
      <c r="BY219" s="76">
        <v>0</v>
      </c>
      <c r="BZ219" s="80">
        <f t="shared" si="120"/>
        <v>0</v>
      </c>
      <c r="CA219" s="82">
        <f t="shared" si="121"/>
        <v>0</v>
      </c>
      <c r="CB219" s="77" t="s">
        <v>27</v>
      </c>
      <c r="CC219" s="76">
        <v>0</v>
      </c>
      <c r="CD219" s="76" t="s">
        <v>27</v>
      </c>
      <c r="CE219" s="76">
        <v>0</v>
      </c>
      <c r="CF219" s="76" t="s">
        <v>27</v>
      </c>
      <c r="CG219" s="76">
        <v>0</v>
      </c>
      <c r="CH219" s="76" t="s">
        <v>27</v>
      </c>
      <c r="CI219" s="76">
        <v>0</v>
      </c>
      <c r="CJ219" s="76" t="s">
        <v>27</v>
      </c>
      <c r="CK219" s="76">
        <v>0</v>
      </c>
      <c r="CL219" s="83">
        <f t="shared" si="122"/>
        <v>0</v>
      </c>
      <c r="CM219" s="82">
        <f t="shared" si="123"/>
        <v>0</v>
      </c>
      <c r="CN219" s="84"/>
      <c r="CO219" s="60"/>
      <c r="CP219" s="60"/>
      <c r="CQ219" s="60"/>
      <c r="CR219" s="60"/>
      <c r="CS219" s="60"/>
      <c r="CT219" s="60"/>
      <c r="CU219" s="60"/>
      <c r="CV219" s="85"/>
      <c r="CW219" s="86"/>
      <c r="CX219" s="87">
        <f t="shared" si="124"/>
        <v>0</v>
      </c>
      <c r="CY219" s="88">
        <f t="shared" si="125"/>
        <v>0</v>
      </c>
      <c r="CZ219" s="89" t="e">
        <f>SUMIF(Склад!#REF!,E219,Склад!#REF!)</f>
        <v>#REF!</v>
      </c>
    </row>
    <row r="220" spans="1:104" s="79" customFormat="1" ht="77.45" customHeight="1" thickBot="1" x14ac:dyDescent="0.3">
      <c r="A220" s="60">
        <v>217</v>
      </c>
      <c r="B220" s="199" t="e">
        <f>VLOOKUP(C220,Склад!B:D,3,0)</f>
        <v>#N/A</v>
      </c>
      <c r="C220" s="37" t="s">
        <v>186</v>
      </c>
      <c r="D220" s="151" t="str">
        <f t="shared" si="126"/>
        <v>617010632</v>
      </c>
      <c r="E220" s="36">
        <v>6170106</v>
      </c>
      <c r="F220" s="36">
        <v>32</v>
      </c>
      <c r="G220" s="154" t="s">
        <v>207</v>
      </c>
      <c r="H220" s="196" t="str">
        <f>IFERROR(VLOOKUP(VALUE(E220),Склад!#REF!,6,0),"-")</f>
        <v>-</v>
      </c>
      <c r="I220" s="61"/>
      <c r="J220" s="62" t="s">
        <v>223</v>
      </c>
      <c r="K220" s="62" t="s">
        <v>169</v>
      </c>
      <c r="L220" s="63" t="s">
        <v>370</v>
      </c>
      <c r="M220" s="64" t="s">
        <v>57</v>
      </c>
      <c r="N220" s="38" t="s">
        <v>354</v>
      </c>
      <c r="O220" s="38" t="s">
        <v>415</v>
      </c>
      <c r="P220" s="65">
        <v>30.4</v>
      </c>
      <c r="Q220" s="69">
        <v>79</v>
      </c>
      <c r="R220" s="66"/>
      <c r="S220" s="67"/>
      <c r="T220" s="68"/>
      <c r="U220" s="70"/>
      <c r="V220" s="71"/>
      <c r="W220" s="72"/>
      <c r="X220" s="73"/>
      <c r="Y220" s="71"/>
      <c r="Z220" s="72"/>
      <c r="AA220" s="74"/>
      <c r="AB220" s="75"/>
      <c r="AC220" s="71"/>
      <c r="AD220" s="72"/>
      <c r="AE220" s="76" t="str">
        <f t="shared" si="104"/>
        <v>-</v>
      </c>
      <c r="AF220" s="76" t="str">
        <f t="shared" si="105"/>
        <v/>
      </c>
      <c r="AG220" s="76" t="str">
        <f t="shared" si="106"/>
        <v>-</v>
      </c>
      <c r="AH220" s="76" t="str">
        <f t="shared" si="107"/>
        <v/>
      </c>
      <c r="AI220" s="76" t="str">
        <f t="shared" si="108"/>
        <v>-</v>
      </c>
      <c r="AJ220" s="76" t="str">
        <f t="shared" si="109"/>
        <v/>
      </c>
      <c r="AK220" s="76" t="str">
        <f t="shared" si="110"/>
        <v>-</v>
      </c>
      <c r="AL220" s="76" t="str">
        <f t="shared" si="111"/>
        <v/>
      </c>
      <c r="AM220" s="76" t="str">
        <f t="shared" si="112"/>
        <v>-</v>
      </c>
      <c r="AN220" s="76" t="str">
        <f t="shared" si="113"/>
        <v/>
      </c>
      <c r="AO220" s="77">
        <f t="shared" si="114"/>
        <v>0</v>
      </c>
      <c r="AP220" s="78" t="str">
        <f t="shared" si="115"/>
        <v/>
      </c>
      <c r="AR220" s="77" t="s">
        <v>27</v>
      </c>
      <c r="AS220" s="76" t="e">
        <f>CO220+AF220-BE220-BQ220-CC220</f>
        <v>#VALUE!</v>
      </c>
      <c r="AT220" s="76"/>
      <c r="AU220" s="76" t="e">
        <f t="shared" si="127"/>
        <v>#VALUE!</v>
      </c>
      <c r="AV220" s="76"/>
      <c r="AW220" s="76" t="e">
        <f t="shared" si="128"/>
        <v>#VALUE!</v>
      </c>
      <c r="AX220" s="76"/>
      <c r="AY220" s="76" t="e">
        <f t="shared" si="129"/>
        <v>#VALUE!</v>
      </c>
      <c r="AZ220" s="76"/>
      <c r="BA220" s="76" t="e">
        <f t="shared" si="130"/>
        <v>#VALUE!</v>
      </c>
      <c r="BB220" s="77" t="e">
        <f t="shared" si="116"/>
        <v>#VALUE!</v>
      </c>
      <c r="BC220" s="78" t="e">
        <f t="shared" si="117"/>
        <v>#VALUE!</v>
      </c>
      <c r="BD220" s="77" t="s">
        <v>27</v>
      </c>
      <c r="BE220" s="76">
        <v>0</v>
      </c>
      <c r="BF220" s="76" t="s">
        <v>27</v>
      </c>
      <c r="BG220" s="76">
        <v>0</v>
      </c>
      <c r="BH220" s="76" t="s">
        <v>27</v>
      </c>
      <c r="BI220" s="76">
        <v>0</v>
      </c>
      <c r="BJ220" s="76" t="s">
        <v>27</v>
      </c>
      <c r="BK220" s="76">
        <v>0</v>
      </c>
      <c r="BL220" s="76" t="s">
        <v>27</v>
      </c>
      <c r="BM220" s="76">
        <v>0</v>
      </c>
      <c r="BN220" s="80">
        <f t="shared" si="118"/>
        <v>0</v>
      </c>
      <c r="BO220" s="81">
        <f t="shared" si="119"/>
        <v>0</v>
      </c>
      <c r="BP220" s="77" t="s">
        <v>27</v>
      </c>
      <c r="BQ220" s="76">
        <v>0</v>
      </c>
      <c r="BR220" s="76" t="s">
        <v>27</v>
      </c>
      <c r="BS220" s="76">
        <v>0</v>
      </c>
      <c r="BT220" s="76" t="s">
        <v>27</v>
      </c>
      <c r="BU220" s="76">
        <v>0</v>
      </c>
      <c r="BV220" s="76" t="s">
        <v>27</v>
      </c>
      <c r="BW220" s="76">
        <v>0</v>
      </c>
      <c r="BX220" s="76" t="s">
        <v>27</v>
      </c>
      <c r="BY220" s="76">
        <v>0</v>
      </c>
      <c r="BZ220" s="80">
        <f t="shared" si="120"/>
        <v>0</v>
      </c>
      <c r="CA220" s="82">
        <f t="shared" si="121"/>
        <v>0</v>
      </c>
      <c r="CB220" s="77" t="s">
        <v>27</v>
      </c>
      <c r="CC220" s="76">
        <v>0</v>
      </c>
      <c r="CD220" s="76" t="s">
        <v>27</v>
      </c>
      <c r="CE220" s="76">
        <v>0</v>
      </c>
      <c r="CF220" s="76" t="s">
        <v>27</v>
      </c>
      <c r="CG220" s="76">
        <v>0</v>
      </c>
      <c r="CH220" s="76" t="s">
        <v>27</v>
      </c>
      <c r="CI220" s="76">
        <v>0</v>
      </c>
      <c r="CJ220" s="76" t="s">
        <v>27</v>
      </c>
      <c r="CK220" s="76">
        <v>0</v>
      </c>
      <c r="CL220" s="83">
        <f t="shared" si="122"/>
        <v>0</v>
      </c>
      <c r="CM220" s="82">
        <f t="shared" si="123"/>
        <v>0</v>
      </c>
      <c r="CN220" s="84"/>
      <c r="CO220" s="60"/>
      <c r="CP220" s="60"/>
      <c r="CQ220" s="60"/>
      <c r="CR220" s="60"/>
      <c r="CS220" s="60"/>
      <c r="CT220" s="60"/>
      <c r="CU220" s="60"/>
      <c r="CV220" s="85"/>
      <c r="CW220" s="86"/>
      <c r="CX220" s="87">
        <f t="shared" si="124"/>
        <v>0</v>
      </c>
      <c r="CY220" s="88">
        <f t="shared" si="125"/>
        <v>0</v>
      </c>
      <c r="CZ220" s="89" t="e">
        <f>SUMIF(Склад!#REF!,E220,Склад!#REF!)</f>
        <v>#REF!</v>
      </c>
    </row>
    <row r="221" spans="1:104" s="79" customFormat="1" ht="77.45" customHeight="1" thickBot="1" x14ac:dyDescent="0.3">
      <c r="A221" s="60">
        <v>218</v>
      </c>
      <c r="B221" s="199" t="e">
        <f>VLOOKUP(C221,Склад!B:D,3,0)</f>
        <v>#N/A</v>
      </c>
      <c r="C221" s="37" t="s">
        <v>186</v>
      </c>
      <c r="D221" s="151" t="str">
        <f t="shared" si="126"/>
        <v>61701066</v>
      </c>
      <c r="E221" s="36">
        <v>6170106</v>
      </c>
      <c r="F221" s="36">
        <v>6</v>
      </c>
      <c r="G221" s="154" t="s">
        <v>207</v>
      </c>
      <c r="H221" s="196" t="str">
        <f>IFERROR(VLOOKUP(VALUE(E221),Склад!#REF!,6,0),"-")</f>
        <v>-</v>
      </c>
      <c r="I221" s="61"/>
      <c r="J221" s="62" t="s">
        <v>223</v>
      </c>
      <c r="K221" s="62" t="s">
        <v>169</v>
      </c>
      <c r="L221" s="63" t="s">
        <v>370</v>
      </c>
      <c r="M221" s="64" t="s">
        <v>57</v>
      </c>
      <c r="N221" s="38" t="s">
        <v>354</v>
      </c>
      <c r="O221" s="38" t="s">
        <v>415</v>
      </c>
      <c r="P221" s="65">
        <v>30.4</v>
      </c>
      <c r="Q221" s="69">
        <v>79</v>
      </c>
      <c r="R221" s="66"/>
      <c r="S221" s="67"/>
      <c r="T221" s="68"/>
      <c r="U221" s="70"/>
      <c r="V221" s="71"/>
      <c r="W221" s="72"/>
      <c r="X221" s="73"/>
      <c r="Y221" s="71"/>
      <c r="Z221" s="72"/>
      <c r="AA221" s="74"/>
      <c r="AB221" s="75"/>
      <c r="AC221" s="71"/>
      <c r="AD221" s="72"/>
      <c r="AE221" s="76" t="str">
        <f t="shared" si="104"/>
        <v>-</v>
      </c>
      <c r="AF221" s="76" t="str">
        <f t="shared" si="105"/>
        <v/>
      </c>
      <c r="AG221" s="76" t="str">
        <f t="shared" si="106"/>
        <v>-</v>
      </c>
      <c r="AH221" s="76" t="str">
        <f t="shared" si="107"/>
        <v/>
      </c>
      <c r="AI221" s="76" t="str">
        <f t="shared" si="108"/>
        <v>-</v>
      </c>
      <c r="AJ221" s="76" t="str">
        <f t="shared" si="109"/>
        <v/>
      </c>
      <c r="AK221" s="76" t="str">
        <f t="shared" si="110"/>
        <v>-</v>
      </c>
      <c r="AL221" s="76" t="str">
        <f t="shared" si="111"/>
        <v/>
      </c>
      <c r="AM221" s="76" t="str">
        <f t="shared" si="112"/>
        <v>-</v>
      </c>
      <c r="AN221" s="76" t="str">
        <f t="shared" si="113"/>
        <v/>
      </c>
      <c r="AO221" s="77">
        <f t="shared" si="114"/>
        <v>0</v>
      </c>
      <c r="AP221" s="78" t="str">
        <f t="shared" si="115"/>
        <v/>
      </c>
      <c r="AR221" s="77" t="s">
        <v>27</v>
      </c>
      <c r="AS221" s="76" t="e">
        <f>CO221+AF221-BE221-BQ221-CC221</f>
        <v>#VALUE!</v>
      </c>
      <c r="AT221" s="76"/>
      <c r="AU221" s="76" t="e">
        <f t="shared" si="127"/>
        <v>#VALUE!</v>
      </c>
      <c r="AV221" s="76"/>
      <c r="AW221" s="76" t="e">
        <f t="shared" si="128"/>
        <v>#VALUE!</v>
      </c>
      <c r="AX221" s="76"/>
      <c r="AY221" s="76" t="e">
        <f t="shared" si="129"/>
        <v>#VALUE!</v>
      </c>
      <c r="AZ221" s="76"/>
      <c r="BA221" s="76" t="e">
        <f t="shared" si="130"/>
        <v>#VALUE!</v>
      </c>
      <c r="BB221" s="77" t="e">
        <f t="shared" si="116"/>
        <v>#VALUE!</v>
      </c>
      <c r="BC221" s="78" t="e">
        <f t="shared" si="117"/>
        <v>#VALUE!</v>
      </c>
      <c r="BD221" s="77" t="s">
        <v>27</v>
      </c>
      <c r="BE221" s="76">
        <v>0</v>
      </c>
      <c r="BF221" s="76" t="s">
        <v>27</v>
      </c>
      <c r="BG221" s="76">
        <v>0</v>
      </c>
      <c r="BH221" s="76" t="s">
        <v>27</v>
      </c>
      <c r="BI221" s="76">
        <v>0</v>
      </c>
      <c r="BJ221" s="76" t="s">
        <v>27</v>
      </c>
      <c r="BK221" s="76">
        <v>0</v>
      </c>
      <c r="BL221" s="76" t="s">
        <v>27</v>
      </c>
      <c r="BM221" s="76">
        <v>0</v>
      </c>
      <c r="BN221" s="80">
        <f t="shared" si="118"/>
        <v>0</v>
      </c>
      <c r="BO221" s="81">
        <f t="shared" si="119"/>
        <v>0</v>
      </c>
      <c r="BP221" s="77" t="s">
        <v>27</v>
      </c>
      <c r="BQ221" s="76">
        <v>0</v>
      </c>
      <c r="BR221" s="76" t="s">
        <v>27</v>
      </c>
      <c r="BS221" s="76">
        <v>0</v>
      </c>
      <c r="BT221" s="76" t="s">
        <v>27</v>
      </c>
      <c r="BU221" s="76">
        <v>0</v>
      </c>
      <c r="BV221" s="76" t="s">
        <v>27</v>
      </c>
      <c r="BW221" s="76">
        <v>0</v>
      </c>
      <c r="BX221" s="76" t="s">
        <v>27</v>
      </c>
      <c r="BY221" s="76">
        <v>0</v>
      </c>
      <c r="BZ221" s="80">
        <f t="shared" si="120"/>
        <v>0</v>
      </c>
      <c r="CA221" s="82">
        <f t="shared" si="121"/>
        <v>0</v>
      </c>
      <c r="CB221" s="77" t="s">
        <v>27</v>
      </c>
      <c r="CC221" s="76">
        <v>0</v>
      </c>
      <c r="CD221" s="76" t="s">
        <v>27</v>
      </c>
      <c r="CE221" s="76">
        <v>0</v>
      </c>
      <c r="CF221" s="76" t="s">
        <v>27</v>
      </c>
      <c r="CG221" s="76">
        <v>0</v>
      </c>
      <c r="CH221" s="76" t="s">
        <v>27</v>
      </c>
      <c r="CI221" s="76">
        <v>0</v>
      </c>
      <c r="CJ221" s="76" t="s">
        <v>27</v>
      </c>
      <c r="CK221" s="76">
        <v>0</v>
      </c>
      <c r="CL221" s="83">
        <f t="shared" si="122"/>
        <v>0</v>
      </c>
      <c r="CM221" s="82">
        <f t="shared" si="123"/>
        <v>0</v>
      </c>
      <c r="CN221" s="84"/>
      <c r="CO221" s="60"/>
      <c r="CP221" s="60"/>
      <c r="CQ221" s="60"/>
      <c r="CR221" s="60"/>
      <c r="CS221" s="60"/>
      <c r="CT221" s="60"/>
      <c r="CU221" s="60"/>
      <c r="CV221" s="85"/>
      <c r="CW221" s="86"/>
      <c r="CX221" s="87">
        <f t="shared" si="124"/>
        <v>0</v>
      </c>
      <c r="CY221" s="88">
        <f t="shared" si="125"/>
        <v>0</v>
      </c>
      <c r="CZ221" s="89" t="e">
        <f>SUMIF(Склад!#REF!,E221,Склад!#REF!)</f>
        <v>#REF!</v>
      </c>
    </row>
    <row r="222" spans="1:104" s="79" customFormat="1" ht="66.95" customHeight="1" thickBot="1" x14ac:dyDescent="0.3">
      <c r="A222" s="60">
        <v>219</v>
      </c>
      <c r="B222" s="199" t="e">
        <f>VLOOKUP(C222,Склад!B:D,3,0)</f>
        <v>#N/A</v>
      </c>
      <c r="C222" s="37" t="s">
        <v>40</v>
      </c>
      <c r="D222" s="151" t="str">
        <f t="shared" si="126"/>
        <v>62101051</v>
      </c>
      <c r="E222" s="36">
        <v>6210105</v>
      </c>
      <c r="F222" s="36">
        <v>1</v>
      </c>
      <c r="G222" s="154" t="s">
        <v>207</v>
      </c>
      <c r="H222" s="196" t="str">
        <f>IFERROR(VLOOKUP(VALUE(E222),Склад!#REF!,6,0),"-")</f>
        <v>-</v>
      </c>
      <c r="I222" s="61"/>
      <c r="J222" s="62" t="s">
        <v>223</v>
      </c>
      <c r="K222" s="62" t="s">
        <v>169</v>
      </c>
      <c r="L222" s="63" t="s">
        <v>370</v>
      </c>
      <c r="M222" s="64" t="s">
        <v>356</v>
      </c>
      <c r="N222" s="38" t="s">
        <v>354</v>
      </c>
      <c r="O222" s="38" t="s">
        <v>415</v>
      </c>
      <c r="P222" s="65">
        <v>30.4</v>
      </c>
      <c r="Q222" s="69">
        <v>69</v>
      </c>
      <c r="R222" s="66"/>
      <c r="S222" s="67"/>
      <c r="T222" s="68"/>
      <c r="U222" s="70"/>
      <c r="V222" s="71"/>
      <c r="W222" s="72"/>
      <c r="X222" s="73"/>
      <c r="Y222" s="71"/>
      <c r="Z222" s="72"/>
      <c r="AA222" s="74"/>
      <c r="AB222" s="75"/>
      <c r="AC222" s="71"/>
      <c r="AD222" s="72"/>
      <c r="AE222" s="76" t="str">
        <f t="shared" si="104"/>
        <v>-</v>
      </c>
      <c r="AF222" s="76" t="str">
        <f t="shared" si="105"/>
        <v/>
      </c>
      <c r="AG222" s="76" t="str">
        <f t="shared" si="106"/>
        <v>-</v>
      </c>
      <c r="AH222" s="76" t="str">
        <f t="shared" si="107"/>
        <v/>
      </c>
      <c r="AI222" s="76" t="str">
        <f t="shared" si="108"/>
        <v>-</v>
      </c>
      <c r="AJ222" s="76" t="str">
        <f t="shared" si="109"/>
        <v/>
      </c>
      <c r="AK222" s="76" t="str">
        <f t="shared" si="110"/>
        <v>-</v>
      </c>
      <c r="AL222" s="76" t="str">
        <f t="shared" si="111"/>
        <v/>
      </c>
      <c r="AM222" s="76" t="str">
        <f t="shared" si="112"/>
        <v>-</v>
      </c>
      <c r="AN222" s="76" t="str">
        <f t="shared" si="113"/>
        <v/>
      </c>
      <c r="AO222" s="77">
        <f t="shared" si="114"/>
        <v>0</v>
      </c>
      <c r="AP222" s="78" t="str">
        <f t="shared" si="115"/>
        <v/>
      </c>
      <c r="AR222" s="77" t="s">
        <v>27</v>
      </c>
      <c r="AS222" s="76" t="e">
        <f>CO222+AF222-BE222-BQ222-CC222</f>
        <v>#VALUE!</v>
      </c>
      <c r="AT222" s="76"/>
      <c r="AU222" s="76" t="e">
        <f t="shared" si="127"/>
        <v>#VALUE!</v>
      </c>
      <c r="AV222" s="76"/>
      <c r="AW222" s="76" t="e">
        <f t="shared" si="128"/>
        <v>#VALUE!</v>
      </c>
      <c r="AX222" s="76"/>
      <c r="AY222" s="76" t="e">
        <f t="shared" si="129"/>
        <v>#VALUE!</v>
      </c>
      <c r="AZ222" s="76"/>
      <c r="BA222" s="76" t="e">
        <f t="shared" si="130"/>
        <v>#VALUE!</v>
      </c>
      <c r="BB222" s="77" t="e">
        <f t="shared" si="116"/>
        <v>#VALUE!</v>
      </c>
      <c r="BC222" s="78" t="e">
        <f t="shared" si="117"/>
        <v>#VALUE!</v>
      </c>
      <c r="BD222" s="77" t="s">
        <v>27</v>
      </c>
      <c r="BE222" s="76">
        <v>0</v>
      </c>
      <c r="BF222" s="76" t="s">
        <v>27</v>
      </c>
      <c r="BG222" s="76">
        <v>0</v>
      </c>
      <c r="BH222" s="76" t="s">
        <v>27</v>
      </c>
      <c r="BI222" s="76">
        <v>0</v>
      </c>
      <c r="BJ222" s="76" t="s">
        <v>27</v>
      </c>
      <c r="BK222" s="76">
        <v>0</v>
      </c>
      <c r="BL222" s="76" t="s">
        <v>27</v>
      </c>
      <c r="BM222" s="76">
        <v>0</v>
      </c>
      <c r="BN222" s="80">
        <f t="shared" si="118"/>
        <v>0</v>
      </c>
      <c r="BO222" s="81">
        <f t="shared" si="119"/>
        <v>0</v>
      </c>
      <c r="BP222" s="77" t="s">
        <v>27</v>
      </c>
      <c r="BQ222" s="76">
        <v>0</v>
      </c>
      <c r="BR222" s="76" t="s">
        <v>27</v>
      </c>
      <c r="BS222" s="76">
        <v>0</v>
      </c>
      <c r="BT222" s="76" t="s">
        <v>27</v>
      </c>
      <c r="BU222" s="76">
        <v>0</v>
      </c>
      <c r="BV222" s="76" t="s">
        <v>27</v>
      </c>
      <c r="BW222" s="76">
        <v>0</v>
      </c>
      <c r="BX222" s="76" t="s">
        <v>27</v>
      </c>
      <c r="BY222" s="76">
        <v>0</v>
      </c>
      <c r="BZ222" s="80">
        <f t="shared" si="120"/>
        <v>0</v>
      </c>
      <c r="CA222" s="82">
        <f t="shared" si="121"/>
        <v>0</v>
      </c>
      <c r="CB222" s="77" t="s">
        <v>27</v>
      </c>
      <c r="CC222" s="76">
        <v>0</v>
      </c>
      <c r="CD222" s="76" t="s">
        <v>27</v>
      </c>
      <c r="CE222" s="76">
        <v>0</v>
      </c>
      <c r="CF222" s="76" t="s">
        <v>27</v>
      </c>
      <c r="CG222" s="76">
        <v>0</v>
      </c>
      <c r="CH222" s="76" t="s">
        <v>27</v>
      </c>
      <c r="CI222" s="76">
        <v>0</v>
      </c>
      <c r="CJ222" s="76" t="s">
        <v>27</v>
      </c>
      <c r="CK222" s="76">
        <v>0</v>
      </c>
      <c r="CL222" s="83">
        <f t="shared" si="122"/>
        <v>0</v>
      </c>
      <c r="CM222" s="82">
        <f t="shared" si="123"/>
        <v>0</v>
      </c>
      <c r="CN222" s="84"/>
      <c r="CO222" s="60"/>
      <c r="CP222" s="60"/>
      <c r="CQ222" s="60"/>
      <c r="CR222" s="60"/>
      <c r="CS222" s="60"/>
      <c r="CT222" s="60"/>
      <c r="CU222" s="60"/>
      <c r="CV222" s="85"/>
      <c r="CW222" s="86"/>
      <c r="CX222" s="87">
        <f t="shared" si="124"/>
        <v>0</v>
      </c>
      <c r="CY222" s="88">
        <f t="shared" si="125"/>
        <v>0</v>
      </c>
      <c r="CZ222" s="89" t="e">
        <f>SUMIF(Склад!#REF!,E222,Склад!#REF!)</f>
        <v>#REF!</v>
      </c>
    </row>
    <row r="223" spans="1:104" s="79" customFormat="1" ht="66.95" customHeight="1" thickBot="1" x14ac:dyDescent="0.3">
      <c r="A223" s="60">
        <v>220</v>
      </c>
      <c r="B223" s="199" t="e">
        <f>VLOOKUP(C223,Склад!B:D,3,0)</f>
        <v>#N/A</v>
      </c>
      <c r="C223" s="37" t="s">
        <v>40</v>
      </c>
      <c r="D223" s="151" t="str">
        <f t="shared" si="126"/>
        <v>621010521</v>
      </c>
      <c r="E223" s="36">
        <v>6210105</v>
      </c>
      <c r="F223" s="36">
        <v>21</v>
      </c>
      <c r="G223" s="154" t="s">
        <v>207</v>
      </c>
      <c r="H223" s="196" t="str">
        <f>IFERROR(VLOOKUP(VALUE(E223),Склад!#REF!,6,0),"-")</f>
        <v>-</v>
      </c>
      <c r="I223" s="61"/>
      <c r="J223" s="62" t="s">
        <v>223</v>
      </c>
      <c r="K223" s="62" t="s">
        <v>169</v>
      </c>
      <c r="L223" s="63" t="s">
        <v>370</v>
      </c>
      <c r="M223" s="64" t="s">
        <v>356</v>
      </c>
      <c r="N223" s="38" t="s">
        <v>354</v>
      </c>
      <c r="O223" s="38" t="s">
        <v>415</v>
      </c>
      <c r="P223" s="65">
        <v>30.4</v>
      </c>
      <c r="Q223" s="69">
        <v>69</v>
      </c>
      <c r="R223" s="66"/>
      <c r="S223" s="67"/>
      <c r="T223" s="68"/>
      <c r="U223" s="70"/>
      <c r="V223" s="71"/>
      <c r="W223" s="72"/>
      <c r="X223" s="73"/>
      <c r="Y223" s="71"/>
      <c r="Z223" s="72"/>
      <c r="AA223" s="74"/>
      <c r="AB223" s="75"/>
      <c r="AC223" s="71"/>
      <c r="AD223" s="72"/>
      <c r="AE223" s="76" t="str">
        <f t="shared" si="104"/>
        <v>-</v>
      </c>
      <c r="AF223" s="76" t="str">
        <f t="shared" si="105"/>
        <v/>
      </c>
      <c r="AG223" s="76" t="str">
        <f t="shared" si="106"/>
        <v>-</v>
      </c>
      <c r="AH223" s="76" t="str">
        <f t="shared" si="107"/>
        <v/>
      </c>
      <c r="AI223" s="76" t="str">
        <f t="shared" si="108"/>
        <v>-</v>
      </c>
      <c r="AJ223" s="76" t="str">
        <f t="shared" si="109"/>
        <v/>
      </c>
      <c r="AK223" s="76" t="str">
        <f t="shared" si="110"/>
        <v>-</v>
      </c>
      <c r="AL223" s="76" t="str">
        <f t="shared" si="111"/>
        <v/>
      </c>
      <c r="AM223" s="76" t="str">
        <f t="shared" si="112"/>
        <v>-</v>
      </c>
      <c r="AN223" s="76" t="str">
        <f t="shared" si="113"/>
        <v/>
      </c>
      <c r="AO223" s="77">
        <f t="shared" si="114"/>
        <v>0</v>
      </c>
      <c r="AP223" s="78" t="str">
        <f t="shared" si="115"/>
        <v/>
      </c>
      <c r="AR223" s="77" t="s">
        <v>27</v>
      </c>
      <c r="AS223" s="76"/>
      <c r="AT223" s="76"/>
      <c r="AU223" s="76" t="e">
        <f t="shared" si="127"/>
        <v>#VALUE!</v>
      </c>
      <c r="AV223" s="76"/>
      <c r="AW223" s="76" t="e">
        <f t="shared" si="128"/>
        <v>#VALUE!</v>
      </c>
      <c r="AX223" s="76"/>
      <c r="AY223" s="76" t="e">
        <f t="shared" si="129"/>
        <v>#VALUE!</v>
      </c>
      <c r="AZ223" s="76"/>
      <c r="BA223" s="76" t="e">
        <f t="shared" si="130"/>
        <v>#VALUE!</v>
      </c>
      <c r="BB223" s="77" t="e">
        <f t="shared" si="116"/>
        <v>#VALUE!</v>
      </c>
      <c r="BC223" s="78" t="e">
        <f t="shared" si="117"/>
        <v>#VALUE!</v>
      </c>
      <c r="BD223" s="77" t="s">
        <v>27</v>
      </c>
      <c r="BE223" s="76" t="s">
        <v>27</v>
      </c>
      <c r="BF223" s="76" t="s">
        <v>27</v>
      </c>
      <c r="BG223" s="76">
        <v>0</v>
      </c>
      <c r="BH223" s="76" t="s">
        <v>27</v>
      </c>
      <c r="BI223" s="76">
        <v>0</v>
      </c>
      <c r="BJ223" s="76" t="s">
        <v>27</v>
      </c>
      <c r="BK223" s="76">
        <v>0</v>
      </c>
      <c r="BL223" s="76" t="s">
        <v>27</v>
      </c>
      <c r="BM223" s="76">
        <v>0</v>
      </c>
      <c r="BN223" s="80">
        <f t="shared" si="118"/>
        <v>0</v>
      </c>
      <c r="BO223" s="81">
        <f t="shared" si="119"/>
        <v>0</v>
      </c>
      <c r="BP223" s="77" t="s">
        <v>27</v>
      </c>
      <c r="BQ223" s="76" t="s">
        <v>27</v>
      </c>
      <c r="BR223" s="76" t="s">
        <v>27</v>
      </c>
      <c r="BS223" s="76">
        <v>0</v>
      </c>
      <c r="BT223" s="76" t="s">
        <v>27</v>
      </c>
      <c r="BU223" s="76">
        <v>0</v>
      </c>
      <c r="BV223" s="76" t="s">
        <v>27</v>
      </c>
      <c r="BW223" s="76">
        <v>0</v>
      </c>
      <c r="BX223" s="76" t="s">
        <v>27</v>
      </c>
      <c r="BY223" s="76">
        <v>0</v>
      </c>
      <c r="BZ223" s="80">
        <f t="shared" si="120"/>
        <v>0</v>
      </c>
      <c r="CA223" s="82">
        <f t="shared" si="121"/>
        <v>0</v>
      </c>
      <c r="CB223" s="77" t="s">
        <v>27</v>
      </c>
      <c r="CC223" s="76" t="s">
        <v>27</v>
      </c>
      <c r="CD223" s="76" t="s">
        <v>27</v>
      </c>
      <c r="CE223" s="76">
        <v>0</v>
      </c>
      <c r="CF223" s="76" t="s">
        <v>27</v>
      </c>
      <c r="CG223" s="76">
        <v>0</v>
      </c>
      <c r="CH223" s="76" t="s">
        <v>27</v>
      </c>
      <c r="CI223" s="76">
        <v>0</v>
      </c>
      <c r="CJ223" s="76" t="s">
        <v>27</v>
      </c>
      <c r="CK223" s="76">
        <v>0</v>
      </c>
      <c r="CL223" s="83">
        <f t="shared" si="122"/>
        <v>0</v>
      </c>
      <c r="CM223" s="82">
        <f t="shared" si="123"/>
        <v>0</v>
      </c>
      <c r="CN223" s="84"/>
      <c r="CO223" s="60"/>
      <c r="CP223" s="60"/>
      <c r="CQ223" s="60">
        <v>6</v>
      </c>
      <c r="CR223" s="60"/>
      <c r="CS223" s="60">
        <v>4</v>
      </c>
      <c r="CT223" s="60"/>
      <c r="CU223" s="60"/>
      <c r="CV223" s="85"/>
      <c r="CW223" s="86"/>
      <c r="CX223" s="87">
        <f t="shared" si="124"/>
        <v>10</v>
      </c>
      <c r="CY223" s="88">
        <f t="shared" si="125"/>
        <v>0</v>
      </c>
      <c r="CZ223" s="89" t="e">
        <f>SUMIF(Склад!#REF!,E223,Склад!#REF!)</f>
        <v>#REF!</v>
      </c>
    </row>
    <row r="224" spans="1:104" s="79" customFormat="1" ht="66.95" customHeight="1" thickBot="1" x14ac:dyDescent="0.3">
      <c r="A224" s="60">
        <v>221</v>
      </c>
      <c r="B224" s="199" t="e">
        <f>VLOOKUP(C224,Склад!B:D,3,0)</f>
        <v>#N/A</v>
      </c>
      <c r="C224" s="60" t="s">
        <v>40</v>
      </c>
      <c r="D224" s="151" t="str">
        <f t="shared" si="126"/>
        <v>621010532</v>
      </c>
      <c r="E224" s="38">
        <v>6210105</v>
      </c>
      <c r="F224" s="38">
        <v>32</v>
      </c>
      <c r="G224" s="155" t="s">
        <v>207</v>
      </c>
      <c r="H224" s="196" t="str">
        <f>IFERROR(VLOOKUP(VALUE(E224),Склад!#REF!,6,0),"-")</f>
        <v>-</v>
      </c>
      <c r="I224" s="60"/>
      <c r="J224" s="62" t="s">
        <v>223</v>
      </c>
      <c r="K224" s="62" t="s">
        <v>169</v>
      </c>
      <c r="L224" s="63" t="s">
        <v>370</v>
      </c>
      <c r="M224" s="64" t="s">
        <v>356</v>
      </c>
      <c r="N224" s="38" t="s">
        <v>354</v>
      </c>
      <c r="O224" s="38" t="s">
        <v>415</v>
      </c>
      <c r="P224" s="65">
        <v>30.4</v>
      </c>
      <c r="Q224" s="69">
        <v>69</v>
      </c>
      <c r="R224" s="66"/>
      <c r="S224" s="67"/>
      <c r="T224" s="68"/>
      <c r="U224" s="70"/>
      <c r="V224" s="71"/>
      <c r="W224" s="72"/>
      <c r="X224" s="73"/>
      <c r="Y224" s="71"/>
      <c r="Z224" s="72"/>
      <c r="AA224" s="74"/>
      <c r="AB224" s="75"/>
      <c r="AC224" s="71"/>
      <c r="AD224" s="72"/>
      <c r="AE224" s="76" t="str">
        <f t="shared" si="104"/>
        <v>-</v>
      </c>
      <c r="AF224" s="76" t="str">
        <f t="shared" si="105"/>
        <v/>
      </c>
      <c r="AG224" s="76" t="str">
        <f t="shared" si="106"/>
        <v>-</v>
      </c>
      <c r="AH224" s="76" t="str">
        <f t="shared" si="107"/>
        <v/>
      </c>
      <c r="AI224" s="76" t="str">
        <f t="shared" si="108"/>
        <v>-</v>
      </c>
      <c r="AJ224" s="76" t="str">
        <f t="shared" si="109"/>
        <v/>
      </c>
      <c r="AK224" s="76" t="str">
        <f t="shared" si="110"/>
        <v>-</v>
      </c>
      <c r="AL224" s="76" t="str">
        <f t="shared" si="111"/>
        <v/>
      </c>
      <c r="AM224" s="76" t="str">
        <f t="shared" si="112"/>
        <v>-</v>
      </c>
      <c r="AN224" s="76" t="str">
        <f t="shared" si="113"/>
        <v/>
      </c>
      <c r="AO224" s="77">
        <f t="shared" si="114"/>
        <v>0</v>
      </c>
      <c r="AP224" s="78" t="str">
        <f t="shared" si="115"/>
        <v/>
      </c>
      <c r="AR224" s="77" t="s">
        <v>27</v>
      </c>
      <c r="AS224" s="76" t="e">
        <f t="shared" ref="AS224:AS255" si="131">CO224+AF224-BE224-BQ224-CC224</f>
        <v>#VALUE!</v>
      </c>
      <c r="AT224" s="76"/>
      <c r="AU224" s="76" t="e">
        <f t="shared" si="127"/>
        <v>#VALUE!</v>
      </c>
      <c r="AV224" s="76"/>
      <c r="AW224" s="76" t="e">
        <f t="shared" si="128"/>
        <v>#VALUE!</v>
      </c>
      <c r="AX224" s="76"/>
      <c r="AY224" s="76" t="e">
        <f t="shared" si="129"/>
        <v>#VALUE!</v>
      </c>
      <c r="AZ224" s="76"/>
      <c r="BA224" s="76" t="e">
        <f t="shared" si="130"/>
        <v>#VALUE!</v>
      </c>
      <c r="BB224" s="77" t="e">
        <f t="shared" si="116"/>
        <v>#VALUE!</v>
      </c>
      <c r="BC224" s="78" t="e">
        <f t="shared" si="117"/>
        <v>#VALUE!</v>
      </c>
      <c r="BD224" s="77" t="s">
        <v>27</v>
      </c>
      <c r="BE224" s="76">
        <v>0</v>
      </c>
      <c r="BF224" s="76" t="s">
        <v>27</v>
      </c>
      <c r="BG224" s="76">
        <v>1</v>
      </c>
      <c r="BH224" s="76" t="s">
        <v>27</v>
      </c>
      <c r="BI224" s="76">
        <v>1</v>
      </c>
      <c r="BJ224" s="76" t="s">
        <v>27</v>
      </c>
      <c r="BK224" s="76">
        <v>1</v>
      </c>
      <c r="BL224" s="76" t="s">
        <v>27</v>
      </c>
      <c r="BM224" s="76">
        <v>0</v>
      </c>
      <c r="BN224" s="80">
        <f t="shared" si="118"/>
        <v>3</v>
      </c>
      <c r="BO224" s="81">
        <f t="shared" si="119"/>
        <v>0</v>
      </c>
      <c r="BP224" s="77" t="s">
        <v>27</v>
      </c>
      <c r="BQ224" s="76">
        <v>0</v>
      </c>
      <c r="BR224" s="76" t="s">
        <v>27</v>
      </c>
      <c r="BS224" s="76">
        <v>1</v>
      </c>
      <c r="BT224" s="76" t="s">
        <v>27</v>
      </c>
      <c r="BU224" s="76">
        <v>1</v>
      </c>
      <c r="BV224" s="76" t="s">
        <v>27</v>
      </c>
      <c r="BW224" s="76">
        <v>1</v>
      </c>
      <c r="BX224" s="76" t="s">
        <v>27</v>
      </c>
      <c r="BY224" s="76">
        <v>0</v>
      </c>
      <c r="BZ224" s="80">
        <f t="shared" si="120"/>
        <v>3</v>
      </c>
      <c r="CA224" s="82">
        <f t="shared" si="121"/>
        <v>0</v>
      </c>
      <c r="CB224" s="77" t="s">
        <v>27</v>
      </c>
      <c r="CC224" s="76">
        <v>0</v>
      </c>
      <c r="CD224" s="76" t="s">
        <v>27</v>
      </c>
      <c r="CE224" s="76">
        <v>0</v>
      </c>
      <c r="CF224" s="76" t="s">
        <v>27</v>
      </c>
      <c r="CG224" s="76">
        <v>0</v>
      </c>
      <c r="CH224" s="76" t="s">
        <v>27</v>
      </c>
      <c r="CI224" s="76">
        <v>0</v>
      </c>
      <c r="CJ224" s="76" t="s">
        <v>27</v>
      </c>
      <c r="CK224" s="76">
        <v>0</v>
      </c>
      <c r="CL224" s="83">
        <f t="shared" si="122"/>
        <v>0</v>
      </c>
      <c r="CM224" s="82">
        <f t="shared" si="123"/>
        <v>0</v>
      </c>
      <c r="CN224" s="84"/>
      <c r="CO224" s="60"/>
      <c r="CP224" s="60"/>
      <c r="CQ224" s="60"/>
      <c r="CR224" s="60"/>
      <c r="CS224" s="60"/>
      <c r="CT224" s="60"/>
      <c r="CU224" s="60"/>
      <c r="CV224" s="85"/>
      <c r="CW224" s="86"/>
      <c r="CX224" s="87">
        <f t="shared" si="124"/>
        <v>0</v>
      </c>
      <c r="CY224" s="88">
        <f t="shared" si="125"/>
        <v>0</v>
      </c>
      <c r="CZ224" s="89" t="e">
        <f>SUMIF(Склад!#REF!,E224,Склад!#REF!)</f>
        <v>#REF!</v>
      </c>
    </row>
    <row r="225" spans="1:104" s="79" customFormat="1" ht="66.95" customHeight="1" thickBot="1" x14ac:dyDescent="0.3">
      <c r="A225" s="60">
        <v>222</v>
      </c>
      <c r="B225" s="199" t="e">
        <f>VLOOKUP(C225,Склад!B:D,3,0)</f>
        <v>#N/A</v>
      </c>
      <c r="C225" s="60" t="s">
        <v>40</v>
      </c>
      <c r="D225" s="151" t="str">
        <f t="shared" si="126"/>
        <v>62101056</v>
      </c>
      <c r="E225" s="38">
        <v>6210105</v>
      </c>
      <c r="F225" s="38">
        <v>6</v>
      </c>
      <c r="G225" s="155" t="s">
        <v>207</v>
      </c>
      <c r="H225" s="196" t="str">
        <f>IFERROR(VLOOKUP(VALUE(E225),Склад!#REF!,6,0),"-")</f>
        <v>-</v>
      </c>
      <c r="I225" s="60"/>
      <c r="J225" s="62" t="s">
        <v>223</v>
      </c>
      <c r="K225" s="62" t="s">
        <v>169</v>
      </c>
      <c r="L225" s="63" t="s">
        <v>370</v>
      </c>
      <c r="M225" s="64" t="s">
        <v>356</v>
      </c>
      <c r="N225" s="38" t="s">
        <v>354</v>
      </c>
      <c r="O225" s="38" t="s">
        <v>415</v>
      </c>
      <c r="P225" s="65">
        <v>30.4</v>
      </c>
      <c r="Q225" s="69">
        <v>69</v>
      </c>
      <c r="R225" s="66"/>
      <c r="S225" s="67"/>
      <c r="T225" s="68"/>
      <c r="U225" s="70"/>
      <c r="V225" s="71"/>
      <c r="W225" s="72"/>
      <c r="X225" s="73"/>
      <c r="Y225" s="71"/>
      <c r="Z225" s="72"/>
      <c r="AA225" s="74"/>
      <c r="AB225" s="75"/>
      <c r="AC225" s="71"/>
      <c r="AD225" s="72"/>
      <c r="AE225" s="76" t="str">
        <f t="shared" si="104"/>
        <v>-</v>
      </c>
      <c r="AF225" s="76" t="str">
        <f t="shared" si="105"/>
        <v/>
      </c>
      <c r="AG225" s="76" t="str">
        <f t="shared" si="106"/>
        <v>-</v>
      </c>
      <c r="AH225" s="76" t="str">
        <f t="shared" si="107"/>
        <v/>
      </c>
      <c r="AI225" s="76" t="str">
        <f t="shared" si="108"/>
        <v>-</v>
      </c>
      <c r="AJ225" s="76" t="str">
        <f t="shared" si="109"/>
        <v/>
      </c>
      <c r="AK225" s="76" t="str">
        <f t="shared" si="110"/>
        <v>-</v>
      </c>
      <c r="AL225" s="76" t="str">
        <f t="shared" si="111"/>
        <v/>
      </c>
      <c r="AM225" s="76" t="str">
        <f t="shared" si="112"/>
        <v>-</v>
      </c>
      <c r="AN225" s="76" t="str">
        <f t="shared" si="113"/>
        <v/>
      </c>
      <c r="AO225" s="77">
        <f t="shared" si="114"/>
        <v>0</v>
      </c>
      <c r="AP225" s="78" t="str">
        <f t="shared" si="115"/>
        <v/>
      </c>
      <c r="AR225" s="77" t="s">
        <v>27</v>
      </c>
      <c r="AS225" s="76" t="e">
        <f t="shared" si="131"/>
        <v>#VALUE!</v>
      </c>
      <c r="AT225" s="76"/>
      <c r="AU225" s="76" t="e">
        <f t="shared" si="127"/>
        <v>#VALUE!</v>
      </c>
      <c r="AV225" s="76"/>
      <c r="AW225" s="76" t="e">
        <f t="shared" si="128"/>
        <v>#VALUE!</v>
      </c>
      <c r="AX225" s="76"/>
      <c r="AY225" s="76" t="e">
        <f t="shared" si="129"/>
        <v>#VALUE!</v>
      </c>
      <c r="AZ225" s="76"/>
      <c r="BA225" s="76" t="e">
        <f t="shared" si="130"/>
        <v>#VALUE!</v>
      </c>
      <c r="BB225" s="77" t="e">
        <f t="shared" si="116"/>
        <v>#VALUE!</v>
      </c>
      <c r="BC225" s="78" t="e">
        <f t="shared" si="117"/>
        <v>#VALUE!</v>
      </c>
      <c r="BD225" s="77" t="s">
        <v>27</v>
      </c>
      <c r="BE225" s="76">
        <v>0</v>
      </c>
      <c r="BF225" s="76" t="s">
        <v>27</v>
      </c>
      <c r="BG225" s="76">
        <v>2</v>
      </c>
      <c r="BH225" s="76" t="s">
        <v>27</v>
      </c>
      <c r="BI225" s="76">
        <v>3</v>
      </c>
      <c r="BJ225" s="76" t="s">
        <v>27</v>
      </c>
      <c r="BK225" s="76">
        <v>2</v>
      </c>
      <c r="BL225" s="76" t="s">
        <v>27</v>
      </c>
      <c r="BM225" s="76">
        <v>0</v>
      </c>
      <c r="BN225" s="80">
        <f t="shared" si="118"/>
        <v>7</v>
      </c>
      <c r="BO225" s="81">
        <f t="shared" si="119"/>
        <v>0</v>
      </c>
      <c r="BP225" s="77" t="s">
        <v>27</v>
      </c>
      <c r="BQ225" s="76">
        <v>0</v>
      </c>
      <c r="BR225" s="76" t="s">
        <v>27</v>
      </c>
      <c r="BS225" s="76">
        <v>2</v>
      </c>
      <c r="BT225" s="76" t="s">
        <v>27</v>
      </c>
      <c r="BU225" s="76">
        <v>2</v>
      </c>
      <c r="BV225" s="76" t="s">
        <v>27</v>
      </c>
      <c r="BW225" s="76">
        <v>2</v>
      </c>
      <c r="BX225" s="76" t="s">
        <v>27</v>
      </c>
      <c r="BY225" s="76">
        <v>0</v>
      </c>
      <c r="BZ225" s="80">
        <f t="shared" si="120"/>
        <v>6</v>
      </c>
      <c r="CA225" s="82">
        <f t="shared" si="121"/>
        <v>0</v>
      </c>
      <c r="CB225" s="77" t="s">
        <v>27</v>
      </c>
      <c r="CC225" s="76">
        <v>0</v>
      </c>
      <c r="CD225" s="76" t="s">
        <v>27</v>
      </c>
      <c r="CE225" s="76">
        <v>0</v>
      </c>
      <c r="CF225" s="76" t="s">
        <v>27</v>
      </c>
      <c r="CG225" s="76">
        <v>0</v>
      </c>
      <c r="CH225" s="76" t="s">
        <v>27</v>
      </c>
      <c r="CI225" s="76">
        <v>0</v>
      </c>
      <c r="CJ225" s="76" t="s">
        <v>27</v>
      </c>
      <c r="CK225" s="76">
        <v>0</v>
      </c>
      <c r="CL225" s="83">
        <f t="shared" si="122"/>
        <v>0</v>
      </c>
      <c r="CM225" s="82">
        <f t="shared" si="123"/>
        <v>0</v>
      </c>
      <c r="CN225" s="84"/>
      <c r="CO225" s="60">
        <v>1</v>
      </c>
      <c r="CP225" s="60"/>
      <c r="CQ225" s="60">
        <v>6</v>
      </c>
      <c r="CR225" s="60"/>
      <c r="CS225" s="60">
        <v>7</v>
      </c>
      <c r="CT225" s="60"/>
      <c r="CU225" s="60">
        <v>5</v>
      </c>
      <c r="CV225" s="85"/>
      <c r="CW225" s="86"/>
      <c r="CX225" s="87">
        <f t="shared" si="124"/>
        <v>19</v>
      </c>
      <c r="CY225" s="88">
        <f t="shared" si="125"/>
        <v>0</v>
      </c>
      <c r="CZ225" s="89" t="e">
        <f>SUMIF(Склад!#REF!,E225,Склад!#REF!)</f>
        <v>#REF!</v>
      </c>
    </row>
    <row r="226" spans="1:104" s="79" customFormat="1" ht="63.4" customHeight="1" thickBot="1" x14ac:dyDescent="0.3">
      <c r="A226" s="60">
        <v>223</v>
      </c>
      <c r="B226" s="199" t="e">
        <f>VLOOKUP(C226,Склад!B:D,3,0)</f>
        <v>#N/A</v>
      </c>
      <c r="C226" s="37" t="s">
        <v>41</v>
      </c>
      <c r="D226" s="151" t="str">
        <f t="shared" si="126"/>
        <v>66101021</v>
      </c>
      <c r="E226" s="36">
        <v>6610102</v>
      </c>
      <c r="F226" s="36">
        <v>1</v>
      </c>
      <c r="G226" s="154" t="s">
        <v>207</v>
      </c>
      <c r="H226" s="196" t="str">
        <f>IFERROR(VLOOKUP(VALUE(E226),Склад!#REF!,6,0),"-")</f>
        <v>-</v>
      </c>
      <c r="I226" s="61"/>
      <c r="J226" s="62" t="s">
        <v>223</v>
      </c>
      <c r="K226" s="62" t="s">
        <v>169</v>
      </c>
      <c r="L226" s="63" t="s">
        <v>370</v>
      </c>
      <c r="M226" s="64" t="s">
        <v>57</v>
      </c>
      <c r="N226" s="38" t="s">
        <v>354</v>
      </c>
      <c r="O226" s="38" t="s">
        <v>415</v>
      </c>
      <c r="P226" s="65">
        <v>26.5</v>
      </c>
      <c r="Q226" s="69">
        <v>69</v>
      </c>
      <c r="R226" s="66"/>
      <c r="S226" s="67"/>
      <c r="T226" s="68"/>
      <c r="U226" s="70"/>
      <c r="V226" s="71"/>
      <c r="W226" s="72"/>
      <c r="X226" s="73"/>
      <c r="Y226" s="71"/>
      <c r="Z226" s="72"/>
      <c r="AA226" s="74"/>
      <c r="AB226" s="75"/>
      <c r="AC226" s="71"/>
      <c r="AD226" s="72"/>
      <c r="AE226" s="76" t="str">
        <f t="shared" si="104"/>
        <v>-</v>
      </c>
      <c r="AF226" s="76" t="str">
        <f t="shared" si="105"/>
        <v/>
      </c>
      <c r="AG226" s="76" t="str">
        <f t="shared" si="106"/>
        <v>-</v>
      </c>
      <c r="AH226" s="76" t="str">
        <f t="shared" si="107"/>
        <v/>
      </c>
      <c r="AI226" s="76" t="str">
        <f t="shared" si="108"/>
        <v>-</v>
      </c>
      <c r="AJ226" s="76" t="str">
        <f t="shared" si="109"/>
        <v/>
      </c>
      <c r="AK226" s="76" t="str">
        <f t="shared" si="110"/>
        <v>-</v>
      </c>
      <c r="AL226" s="76" t="str">
        <f t="shared" si="111"/>
        <v/>
      </c>
      <c r="AM226" s="76" t="str">
        <f t="shared" si="112"/>
        <v>-</v>
      </c>
      <c r="AN226" s="76" t="str">
        <f t="shared" si="113"/>
        <v/>
      </c>
      <c r="AO226" s="77">
        <f t="shared" si="114"/>
        <v>0</v>
      </c>
      <c r="AP226" s="78" t="str">
        <f t="shared" si="115"/>
        <v/>
      </c>
      <c r="AR226" s="77" t="s">
        <v>27</v>
      </c>
      <c r="AS226" s="76" t="e">
        <f t="shared" si="131"/>
        <v>#VALUE!</v>
      </c>
      <c r="AT226" s="76"/>
      <c r="AU226" s="76" t="e">
        <f t="shared" si="127"/>
        <v>#VALUE!</v>
      </c>
      <c r="AV226" s="76"/>
      <c r="AW226" s="76" t="e">
        <f t="shared" si="128"/>
        <v>#VALUE!</v>
      </c>
      <c r="AX226" s="76"/>
      <c r="AY226" s="76" t="e">
        <f t="shared" si="129"/>
        <v>#VALUE!</v>
      </c>
      <c r="AZ226" s="76"/>
      <c r="BA226" s="76"/>
      <c r="BB226" s="77" t="e">
        <f t="shared" si="116"/>
        <v>#VALUE!</v>
      </c>
      <c r="BC226" s="78" t="e">
        <f t="shared" si="117"/>
        <v>#VALUE!</v>
      </c>
      <c r="BD226" s="77" t="s">
        <v>27</v>
      </c>
      <c r="BE226" s="76">
        <v>0</v>
      </c>
      <c r="BF226" s="76" t="s">
        <v>27</v>
      </c>
      <c r="BG226" s="76">
        <v>0</v>
      </c>
      <c r="BH226" s="76" t="s">
        <v>27</v>
      </c>
      <c r="BI226" s="76">
        <v>0</v>
      </c>
      <c r="BJ226" s="76" t="s">
        <v>27</v>
      </c>
      <c r="BK226" s="76">
        <v>0</v>
      </c>
      <c r="BL226" s="76" t="s">
        <v>27</v>
      </c>
      <c r="BM226" s="76" t="s">
        <v>27</v>
      </c>
      <c r="BN226" s="80">
        <f t="shared" si="118"/>
        <v>0</v>
      </c>
      <c r="BO226" s="81">
        <f t="shared" si="119"/>
        <v>0</v>
      </c>
      <c r="BP226" s="77" t="s">
        <v>27</v>
      </c>
      <c r="BQ226" s="76">
        <v>0</v>
      </c>
      <c r="BR226" s="76" t="s">
        <v>27</v>
      </c>
      <c r="BS226" s="76">
        <v>0</v>
      </c>
      <c r="BT226" s="76" t="s">
        <v>27</v>
      </c>
      <c r="BU226" s="76">
        <v>0</v>
      </c>
      <c r="BV226" s="76" t="s">
        <v>27</v>
      </c>
      <c r="BW226" s="76">
        <v>0</v>
      </c>
      <c r="BX226" s="76" t="s">
        <v>27</v>
      </c>
      <c r="BY226" s="76" t="s">
        <v>27</v>
      </c>
      <c r="BZ226" s="80">
        <f t="shared" si="120"/>
        <v>0</v>
      </c>
      <c r="CA226" s="82">
        <f t="shared" si="121"/>
        <v>0</v>
      </c>
      <c r="CB226" s="77" t="s">
        <v>27</v>
      </c>
      <c r="CC226" s="76">
        <v>0</v>
      </c>
      <c r="CD226" s="76" t="s">
        <v>27</v>
      </c>
      <c r="CE226" s="76">
        <v>0</v>
      </c>
      <c r="CF226" s="76" t="s">
        <v>27</v>
      </c>
      <c r="CG226" s="76">
        <v>0</v>
      </c>
      <c r="CH226" s="76" t="s">
        <v>27</v>
      </c>
      <c r="CI226" s="76">
        <v>0</v>
      </c>
      <c r="CJ226" s="76" t="s">
        <v>27</v>
      </c>
      <c r="CK226" s="76" t="s">
        <v>27</v>
      </c>
      <c r="CL226" s="83">
        <f t="shared" si="122"/>
        <v>0</v>
      </c>
      <c r="CM226" s="82">
        <f t="shared" si="123"/>
        <v>0</v>
      </c>
      <c r="CN226" s="84"/>
      <c r="CO226" s="60"/>
      <c r="CP226" s="60"/>
      <c r="CQ226" s="60"/>
      <c r="CR226" s="60"/>
      <c r="CS226" s="60"/>
      <c r="CT226" s="60"/>
      <c r="CU226" s="60"/>
      <c r="CV226" s="85"/>
      <c r="CW226" s="86"/>
      <c r="CX226" s="87">
        <f t="shared" si="124"/>
        <v>0</v>
      </c>
      <c r="CY226" s="88">
        <f t="shared" si="125"/>
        <v>0</v>
      </c>
      <c r="CZ226" s="89" t="e">
        <f>SUMIF(Склад!#REF!,E226,Склад!#REF!)</f>
        <v>#REF!</v>
      </c>
    </row>
    <row r="227" spans="1:104" s="79" customFormat="1" ht="63.4" customHeight="1" thickBot="1" x14ac:dyDescent="0.3">
      <c r="A227" s="60">
        <v>224</v>
      </c>
      <c r="B227" s="199" t="e">
        <f>VLOOKUP(C227,Склад!B:D,3,0)</f>
        <v>#N/A</v>
      </c>
      <c r="C227" s="37" t="s">
        <v>41</v>
      </c>
      <c r="D227" s="151" t="str">
        <f t="shared" si="126"/>
        <v>661010221</v>
      </c>
      <c r="E227" s="36">
        <v>6610102</v>
      </c>
      <c r="F227" s="36">
        <v>21</v>
      </c>
      <c r="G227" s="154" t="s">
        <v>207</v>
      </c>
      <c r="H227" s="196" t="str">
        <f>IFERROR(VLOOKUP(VALUE(E227),Склад!#REF!,6,0),"-")</f>
        <v>-</v>
      </c>
      <c r="I227" s="61"/>
      <c r="J227" s="62" t="s">
        <v>223</v>
      </c>
      <c r="K227" s="62" t="s">
        <v>169</v>
      </c>
      <c r="L227" s="63" t="s">
        <v>370</v>
      </c>
      <c r="M227" s="64" t="s">
        <v>57</v>
      </c>
      <c r="N227" s="38" t="s">
        <v>354</v>
      </c>
      <c r="O227" s="38" t="s">
        <v>415</v>
      </c>
      <c r="P227" s="65">
        <v>26.5</v>
      </c>
      <c r="Q227" s="69">
        <v>69</v>
      </c>
      <c r="R227" s="66"/>
      <c r="S227" s="67"/>
      <c r="T227" s="68"/>
      <c r="U227" s="70"/>
      <c r="V227" s="71"/>
      <c r="W227" s="72"/>
      <c r="X227" s="73"/>
      <c r="Y227" s="71"/>
      <c r="Z227" s="72"/>
      <c r="AA227" s="74"/>
      <c r="AB227" s="75"/>
      <c r="AC227" s="71"/>
      <c r="AD227" s="72"/>
      <c r="AE227" s="76" t="str">
        <f t="shared" si="104"/>
        <v>-</v>
      </c>
      <c r="AF227" s="76" t="str">
        <f t="shared" si="105"/>
        <v/>
      </c>
      <c r="AG227" s="76" t="str">
        <f t="shared" si="106"/>
        <v>-</v>
      </c>
      <c r="AH227" s="76" t="str">
        <f t="shared" si="107"/>
        <v/>
      </c>
      <c r="AI227" s="76" t="str">
        <f t="shared" si="108"/>
        <v>-</v>
      </c>
      <c r="AJ227" s="76" t="str">
        <f t="shared" si="109"/>
        <v/>
      </c>
      <c r="AK227" s="76" t="str">
        <f t="shared" si="110"/>
        <v>-</v>
      </c>
      <c r="AL227" s="76" t="str">
        <f t="shared" si="111"/>
        <v/>
      </c>
      <c r="AM227" s="76" t="str">
        <f t="shared" si="112"/>
        <v>-</v>
      </c>
      <c r="AN227" s="76" t="str">
        <f t="shared" si="113"/>
        <v/>
      </c>
      <c r="AO227" s="77">
        <f t="shared" si="114"/>
        <v>0</v>
      </c>
      <c r="AP227" s="78" t="str">
        <f t="shared" si="115"/>
        <v/>
      </c>
      <c r="AR227" s="77" t="s">
        <v>27</v>
      </c>
      <c r="AS227" s="76" t="e">
        <f t="shared" si="131"/>
        <v>#VALUE!</v>
      </c>
      <c r="AT227" s="76"/>
      <c r="AU227" s="76" t="e">
        <f t="shared" si="127"/>
        <v>#VALUE!</v>
      </c>
      <c r="AV227" s="76"/>
      <c r="AW227" s="76" t="e">
        <f t="shared" si="128"/>
        <v>#VALUE!</v>
      </c>
      <c r="AX227" s="76"/>
      <c r="AY227" s="76" t="e">
        <f t="shared" si="129"/>
        <v>#VALUE!</v>
      </c>
      <c r="AZ227" s="76"/>
      <c r="BA227" s="76"/>
      <c r="BB227" s="77" t="e">
        <f t="shared" si="116"/>
        <v>#VALUE!</v>
      </c>
      <c r="BC227" s="78" t="e">
        <f t="shared" si="117"/>
        <v>#VALUE!</v>
      </c>
      <c r="BD227" s="77" t="s">
        <v>27</v>
      </c>
      <c r="BE227" s="76">
        <v>0</v>
      </c>
      <c r="BF227" s="76" t="s">
        <v>27</v>
      </c>
      <c r="BG227" s="76">
        <v>1</v>
      </c>
      <c r="BH227" s="76" t="s">
        <v>27</v>
      </c>
      <c r="BI227" s="76">
        <v>2</v>
      </c>
      <c r="BJ227" s="76" t="s">
        <v>27</v>
      </c>
      <c r="BK227" s="76">
        <v>1</v>
      </c>
      <c r="BL227" s="76" t="s">
        <v>27</v>
      </c>
      <c r="BM227" s="76" t="s">
        <v>27</v>
      </c>
      <c r="BN227" s="80">
        <f t="shared" si="118"/>
        <v>4</v>
      </c>
      <c r="BO227" s="81">
        <f t="shared" si="119"/>
        <v>0</v>
      </c>
      <c r="BP227" s="77" t="s">
        <v>27</v>
      </c>
      <c r="BQ227" s="76">
        <v>0</v>
      </c>
      <c r="BR227" s="76" t="s">
        <v>27</v>
      </c>
      <c r="BS227" s="76">
        <v>1</v>
      </c>
      <c r="BT227" s="76" t="s">
        <v>27</v>
      </c>
      <c r="BU227" s="76">
        <v>2</v>
      </c>
      <c r="BV227" s="76" t="s">
        <v>27</v>
      </c>
      <c r="BW227" s="76">
        <v>1</v>
      </c>
      <c r="BX227" s="76" t="s">
        <v>27</v>
      </c>
      <c r="BY227" s="76" t="s">
        <v>27</v>
      </c>
      <c r="BZ227" s="80">
        <f t="shared" si="120"/>
        <v>4</v>
      </c>
      <c r="CA227" s="82">
        <f t="shared" si="121"/>
        <v>0</v>
      </c>
      <c r="CB227" s="77" t="s">
        <v>27</v>
      </c>
      <c r="CC227" s="76">
        <v>0</v>
      </c>
      <c r="CD227" s="76" t="s">
        <v>27</v>
      </c>
      <c r="CE227" s="76">
        <v>0</v>
      </c>
      <c r="CF227" s="76" t="s">
        <v>27</v>
      </c>
      <c r="CG227" s="76">
        <v>0</v>
      </c>
      <c r="CH227" s="76" t="s">
        <v>27</v>
      </c>
      <c r="CI227" s="76">
        <v>0</v>
      </c>
      <c r="CJ227" s="76" t="s">
        <v>27</v>
      </c>
      <c r="CK227" s="76" t="s">
        <v>27</v>
      </c>
      <c r="CL227" s="83">
        <f t="shared" si="122"/>
        <v>0</v>
      </c>
      <c r="CM227" s="82">
        <f t="shared" si="123"/>
        <v>0</v>
      </c>
      <c r="CN227" s="84"/>
      <c r="CO227" s="60"/>
      <c r="CP227" s="60"/>
      <c r="CQ227" s="60">
        <v>3</v>
      </c>
      <c r="CR227" s="60"/>
      <c r="CS227" s="60"/>
      <c r="CT227" s="60"/>
      <c r="CU227" s="60"/>
      <c r="CV227" s="85"/>
      <c r="CW227" s="86"/>
      <c r="CX227" s="87">
        <f t="shared" si="124"/>
        <v>3</v>
      </c>
      <c r="CY227" s="88">
        <f t="shared" si="125"/>
        <v>0</v>
      </c>
      <c r="CZ227" s="89" t="e">
        <f>SUMIF(Склад!#REF!,E227,Склад!#REF!)</f>
        <v>#REF!</v>
      </c>
    </row>
    <row r="228" spans="1:104" s="79" customFormat="1" ht="63.4" customHeight="1" thickBot="1" x14ac:dyDescent="0.3">
      <c r="A228" s="60">
        <v>225</v>
      </c>
      <c r="B228" s="199" t="e">
        <f>VLOOKUP(C228,Склад!B:D,3,0)</f>
        <v>#N/A</v>
      </c>
      <c r="C228" s="37" t="s">
        <v>41</v>
      </c>
      <c r="D228" s="151" t="str">
        <f t="shared" si="126"/>
        <v>661010232</v>
      </c>
      <c r="E228" s="36">
        <v>6610102</v>
      </c>
      <c r="F228" s="36">
        <v>32</v>
      </c>
      <c r="G228" s="154" t="s">
        <v>207</v>
      </c>
      <c r="H228" s="196" t="str">
        <f>IFERROR(VLOOKUP(VALUE(E228),Склад!#REF!,6,0),"-")</f>
        <v>-</v>
      </c>
      <c r="I228" s="61"/>
      <c r="J228" s="62" t="s">
        <v>223</v>
      </c>
      <c r="K228" s="62" t="s">
        <v>169</v>
      </c>
      <c r="L228" s="63" t="s">
        <v>370</v>
      </c>
      <c r="M228" s="64" t="s">
        <v>57</v>
      </c>
      <c r="N228" s="38" t="s">
        <v>354</v>
      </c>
      <c r="O228" s="38" t="s">
        <v>415</v>
      </c>
      <c r="P228" s="65">
        <v>26.5</v>
      </c>
      <c r="Q228" s="69">
        <v>69</v>
      </c>
      <c r="R228" s="66"/>
      <c r="S228" s="67"/>
      <c r="T228" s="68"/>
      <c r="U228" s="70"/>
      <c r="V228" s="71"/>
      <c r="W228" s="72"/>
      <c r="X228" s="73"/>
      <c r="Y228" s="71"/>
      <c r="Z228" s="72"/>
      <c r="AA228" s="74"/>
      <c r="AB228" s="75"/>
      <c r="AC228" s="71"/>
      <c r="AD228" s="72"/>
      <c r="AE228" s="76" t="str">
        <f t="shared" si="104"/>
        <v>-</v>
      </c>
      <c r="AF228" s="76" t="str">
        <f t="shared" si="105"/>
        <v/>
      </c>
      <c r="AG228" s="76" t="str">
        <f t="shared" si="106"/>
        <v>-</v>
      </c>
      <c r="AH228" s="76" t="str">
        <f t="shared" si="107"/>
        <v/>
      </c>
      <c r="AI228" s="76" t="str">
        <f t="shared" si="108"/>
        <v>-</v>
      </c>
      <c r="AJ228" s="76" t="str">
        <f t="shared" si="109"/>
        <v/>
      </c>
      <c r="AK228" s="76" t="str">
        <f t="shared" si="110"/>
        <v>-</v>
      </c>
      <c r="AL228" s="76" t="str">
        <f t="shared" si="111"/>
        <v/>
      </c>
      <c r="AM228" s="76" t="str">
        <f t="shared" si="112"/>
        <v>-</v>
      </c>
      <c r="AN228" s="76" t="str">
        <f t="shared" si="113"/>
        <v/>
      </c>
      <c r="AO228" s="77">
        <f t="shared" si="114"/>
        <v>0</v>
      </c>
      <c r="AP228" s="78" t="str">
        <f t="shared" si="115"/>
        <v/>
      </c>
      <c r="AR228" s="77" t="s">
        <v>27</v>
      </c>
      <c r="AS228" s="76" t="e">
        <f t="shared" si="131"/>
        <v>#VALUE!</v>
      </c>
      <c r="AT228" s="76"/>
      <c r="AU228" s="76" t="e">
        <f t="shared" si="127"/>
        <v>#VALUE!</v>
      </c>
      <c r="AV228" s="76"/>
      <c r="AW228" s="76" t="e">
        <f t="shared" si="128"/>
        <v>#VALUE!</v>
      </c>
      <c r="AX228" s="76"/>
      <c r="AY228" s="76" t="e">
        <f t="shared" si="129"/>
        <v>#VALUE!</v>
      </c>
      <c r="AZ228" s="76"/>
      <c r="BA228" s="76"/>
      <c r="BB228" s="77" t="e">
        <f t="shared" si="116"/>
        <v>#VALUE!</v>
      </c>
      <c r="BC228" s="78" t="e">
        <f t="shared" si="117"/>
        <v>#VALUE!</v>
      </c>
      <c r="BD228" s="77" t="s">
        <v>27</v>
      </c>
      <c r="BE228" s="76">
        <v>0</v>
      </c>
      <c r="BF228" s="76" t="s">
        <v>27</v>
      </c>
      <c r="BG228" s="76">
        <v>1</v>
      </c>
      <c r="BH228" s="76" t="s">
        <v>27</v>
      </c>
      <c r="BI228" s="76">
        <v>1</v>
      </c>
      <c r="BJ228" s="76" t="s">
        <v>27</v>
      </c>
      <c r="BK228" s="76">
        <v>0</v>
      </c>
      <c r="BL228" s="76" t="s">
        <v>27</v>
      </c>
      <c r="BM228" s="76" t="s">
        <v>27</v>
      </c>
      <c r="BN228" s="80">
        <f t="shared" si="118"/>
        <v>2</v>
      </c>
      <c r="BO228" s="81">
        <f t="shared" si="119"/>
        <v>0</v>
      </c>
      <c r="BP228" s="77" t="s">
        <v>27</v>
      </c>
      <c r="BQ228" s="76">
        <v>0</v>
      </c>
      <c r="BR228" s="76" t="s">
        <v>27</v>
      </c>
      <c r="BS228" s="76">
        <v>0</v>
      </c>
      <c r="BT228" s="76" t="s">
        <v>27</v>
      </c>
      <c r="BU228" s="76">
        <v>1</v>
      </c>
      <c r="BV228" s="76" t="s">
        <v>27</v>
      </c>
      <c r="BW228" s="76">
        <v>1</v>
      </c>
      <c r="BX228" s="76" t="s">
        <v>27</v>
      </c>
      <c r="BY228" s="76" t="s">
        <v>27</v>
      </c>
      <c r="BZ228" s="80">
        <f t="shared" si="120"/>
        <v>2</v>
      </c>
      <c r="CA228" s="82">
        <f t="shared" si="121"/>
        <v>0</v>
      </c>
      <c r="CB228" s="77" t="s">
        <v>27</v>
      </c>
      <c r="CC228" s="76">
        <v>0</v>
      </c>
      <c r="CD228" s="76" t="s">
        <v>27</v>
      </c>
      <c r="CE228" s="76">
        <v>0</v>
      </c>
      <c r="CF228" s="76" t="s">
        <v>27</v>
      </c>
      <c r="CG228" s="76">
        <v>0</v>
      </c>
      <c r="CH228" s="76" t="s">
        <v>27</v>
      </c>
      <c r="CI228" s="76">
        <v>0</v>
      </c>
      <c r="CJ228" s="76" t="s">
        <v>27</v>
      </c>
      <c r="CK228" s="76" t="s">
        <v>27</v>
      </c>
      <c r="CL228" s="83">
        <f t="shared" si="122"/>
        <v>0</v>
      </c>
      <c r="CM228" s="82">
        <f t="shared" si="123"/>
        <v>0</v>
      </c>
      <c r="CN228" s="84"/>
      <c r="CO228" s="60"/>
      <c r="CP228" s="60"/>
      <c r="CQ228" s="60"/>
      <c r="CR228" s="60"/>
      <c r="CS228" s="60"/>
      <c r="CT228" s="60"/>
      <c r="CU228" s="60"/>
      <c r="CV228" s="85"/>
      <c r="CW228" s="86"/>
      <c r="CX228" s="87">
        <f t="shared" si="124"/>
        <v>0</v>
      </c>
      <c r="CY228" s="88">
        <f t="shared" si="125"/>
        <v>0</v>
      </c>
      <c r="CZ228" s="89" t="e">
        <f>SUMIF(Склад!#REF!,E228,Склад!#REF!)</f>
        <v>#REF!</v>
      </c>
    </row>
    <row r="229" spans="1:104" s="79" customFormat="1" ht="63.4" customHeight="1" thickBot="1" x14ac:dyDescent="0.3">
      <c r="A229" s="60">
        <v>226</v>
      </c>
      <c r="B229" s="199" t="e">
        <f>VLOOKUP(C229,Склад!B:D,3,0)</f>
        <v>#N/A</v>
      </c>
      <c r="C229" s="37" t="s">
        <v>41</v>
      </c>
      <c r="D229" s="151" t="str">
        <f t="shared" si="126"/>
        <v>66101026</v>
      </c>
      <c r="E229" s="36">
        <v>6610102</v>
      </c>
      <c r="F229" s="36">
        <v>6</v>
      </c>
      <c r="G229" s="154" t="s">
        <v>207</v>
      </c>
      <c r="H229" s="196" t="str">
        <f>IFERROR(VLOOKUP(VALUE(E229),Склад!#REF!,6,0),"-")</f>
        <v>-</v>
      </c>
      <c r="I229" s="61"/>
      <c r="J229" s="62" t="s">
        <v>223</v>
      </c>
      <c r="K229" s="62" t="s">
        <v>169</v>
      </c>
      <c r="L229" s="63" t="s">
        <v>370</v>
      </c>
      <c r="M229" s="64" t="s">
        <v>57</v>
      </c>
      <c r="N229" s="38" t="s">
        <v>354</v>
      </c>
      <c r="O229" s="38" t="s">
        <v>415</v>
      </c>
      <c r="P229" s="65">
        <v>26.5</v>
      </c>
      <c r="Q229" s="69">
        <v>69</v>
      </c>
      <c r="R229" s="66"/>
      <c r="S229" s="67"/>
      <c r="T229" s="68"/>
      <c r="U229" s="70"/>
      <c r="V229" s="71"/>
      <c r="W229" s="72"/>
      <c r="X229" s="73"/>
      <c r="Y229" s="71"/>
      <c r="Z229" s="72"/>
      <c r="AA229" s="74"/>
      <c r="AB229" s="75"/>
      <c r="AC229" s="71"/>
      <c r="AD229" s="72"/>
      <c r="AE229" s="76" t="str">
        <f t="shared" si="104"/>
        <v>-</v>
      </c>
      <c r="AF229" s="76" t="str">
        <f t="shared" si="105"/>
        <v/>
      </c>
      <c r="AG229" s="76" t="str">
        <f t="shared" si="106"/>
        <v>-</v>
      </c>
      <c r="AH229" s="76" t="str">
        <f t="shared" si="107"/>
        <v/>
      </c>
      <c r="AI229" s="76" t="str">
        <f t="shared" si="108"/>
        <v>-</v>
      </c>
      <c r="AJ229" s="76" t="str">
        <f t="shared" si="109"/>
        <v/>
      </c>
      <c r="AK229" s="76" t="str">
        <f t="shared" si="110"/>
        <v>-</v>
      </c>
      <c r="AL229" s="76" t="str">
        <f t="shared" si="111"/>
        <v/>
      </c>
      <c r="AM229" s="76" t="str">
        <f t="shared" si="112"/>
        <v>-</v>
      </c>
      <c r="AN229" s="76" t="str">
        <f t="shared" si="113"/>
        <v/>
      </c>
      <c r="AO229" s="77">
        <f t="shared" si="114"/>
        <v>0</v>
      </c>
      <c r="AP229" s="78" t="str">
        <f t="shared" si="115"/>
        <v/>
      </c>
      <c r="AR229" s="77" t="s">
        <v>27</v>
      </c>
      <c r="AS229" s="76" t="e">
        <f t="shared" si="131"/>
        <v>#VALUE!</v>
      </c>
      <c r="AT229" s="76"/>
      <c r="AU229" s="76" t="e">
        <f t="shared" si="127"/>
        <v>#VALUE!</v>
      </c>
      <c r="AV229" s="76"/>
      <c r="AW229" s="76" t="e">
        <f t="shared" si="128"/>
        <v>#VALUE!</v>
      </c>
      <c r="AX229" s="76"/>
      <c r="AY229" s="76" t="e">
        <f t="shared" si="129"/>
        <v>#VALUE!</v>
      </c>
      <c r="AZ229" s="76"/>
      <c r="BA229" s="76"/>
      <c r="BB229" s="77" t="e">
        <f t="shared" si="116"/>
        <v>#VALUE!</v>
      </c>
      <c r="BC229" s="78" t="e">
        <f t="shared" si="117"/>
        <v>#VALUE!</v>
      </c>
      <c r="BD229" s="77" t="s">
        <v>27</v>
      </c>
      <c r="BE229" s="76">
        <v>0</v>
      </c>
      <c r="BF229" s="76" t="s">
        <v>27</v>
      </c>
      <c r="BG229" s="76">
        <v>0</v>
      </c>
      <c r="BH229" s="76" t="s">
        <v>27</v>
      </c>
      <c r="BI229" s="76">
        <v>1</v>
      </c>
      <c r="BJ229" s="76" t="s">
        <v>27</v>
      </c>
      <c r="BK229" s="76">
        <v>1</v>
      </c>
      <c r="BL229" s="76" t="s">
        <v>27</v>
      </c>
      <c r="BM229" s="76" t="s">
        <v>27</v>
      </c>
      <c r="BN229" s="80">
        <f t="shared" si="118"/>
        <v>2</v>
      </c>
      <c r="BO229" s="81">
        <f t="shared" si="119"/>
        <v>0</v>
      </c>
      <c r="BP229" s="77" t="s">
        <v>27</v>
      </c>
      <c r="BQ229" s="76">
        <v>0</v>
      </c>
      <c r="BR229" s="76" t="s">
        <v>27</v>
      </c>
      <c r="BS229" s="76">
        <v>1</v>
      </c>
      <c r="BT229" s="76" t="s">
        <v>27</v>
      </c>
      <c r="BU229" s="76">
        <v>1</v>
      </c>
      <c r="BV229" s="76" t="s">
        <v>27</v>
      </c>
      <c r="BW229" s="76">
        <v>0</v>
      </c>
      <c r="BX229" s="76" t="s">
        <v>27</v>
      </c>
      <c r="BY229" s="76" t="s">
        <v>27</v>
      </c>
      <c r="BZ229" s="80">
        <f t="shared" si="120"/>
        <v>2</v>
      </c>
      <c r="CA229" s="82">
        <f t="shared" si="121"/>
        <v>0</v>
      </c>
      <c r="CB229" s="77" t="s">
        <v>27</v>
      </c>
      <c r="CC229" s="76">
        <v>0</v>
      </c>
      <c r="CD229" s="76" t="s">
        <v>27</v>
      </c>
      <c r="CE229" s="76">
        <v>0</v>
      </c>
      <c r="CF229" s="76" t="s">
        <v>27</v>
      </c>
      <c r="CG229" s="76">
        <v>0</v>
      </c>
      <c r="CH229" s="76" t="s">
        <v>27</v>
      </c>
      <c r="CI229" s="76">
        <v>0</v>
      </c>
      <c r="CJ229" s="76" t="s">
        <v>27</v>
      </c>
      <c r="CK229" s="76" t="s">
        <v>27</v>
      </c>
      <c r="CL229" s="83">
        <f t="shared" si="122"/>
        <v>0</v>
      </c>
      <c r="CM229" s="82">
        <f t="shared" si="123"/>
        <v>0</v>
      </c>
      <c r="CN229" s="84"/>
      <c r="CO229" s="60"/>
      <c r="CP229" s="60"/>
      <c r="CQ229" s="60"/>
      <c r="CR229" s="60"/>
      <c r="CS229" s="60"/>
      <c r="CT229" s="60"/>
      <c r="CU229" s="60"/>
      <c r="CV229" s="85"/>
      <c r="CW229" s="86"/>
      <c r="CX229" s="87">
        <f t="shared" si="124"/>
        <v>0</v>
      </c>
      <c r="CY229" s="88">
        <f t="shared" si="125"/>
        <v>0</v>
      </c>
      <c r="CZ229" s="89" t="e">
        <f>SUMIF(Склад!#REF!,E229,Склад!#REF!)</f>
        <v>#REF!</v>
      </c>
    </row>
    <row r="230" spans="1:104" s="79" customFormat="1" ht="75.599999999999994" customHeight="1" thickBot="1" x14ac:dyDescent="0.3">
      <c r="A230" s="60">
        <v>227</v>
      </c>
      <c r="B230" s="199" t="e">
        <f>VLOOKUP(C230,Склад!B:D,3,0)</f>
        <v>#N/A</v>
      </c>
      <c r="C230" s="37" t="s">
        <v>42</v>
      </c>
      <c r="D230" s="151" t="str">
        <f t="shared" si="126"/>
        <v>66101031</v>
      </c>
      <c r="E230" s="36">
        <v>6610103</v>
      </c>
      <c r="F230" s="36">
        <v>1</v>
      </c>
      <c r="G230" s="154" t="s">
        <v>207</v>
      </c>
      <c r="H230" s="196" t="str">
        <f>IFERROR(VLOOKUP(VALUE(E230),Склад!#REF!,6,0),"-")</f>
        <v>-</v>
      </c>
      <c r="I230" s="61"/>
      <c r="J230" s="62" t="s">
        <v>223</v>
      </c>
      <c r="K230" s="62" t="s">
        <v>169</v>
      </c>
      <c r="L230" s="63" t="s">
        <v>370</v>
      </c>
      <c r="M230" s="64" t="s">
        <v>356</v>
      </c>
      <c r="N230" s="38" t="s">
        <v>354</v>
      </c>
      <c r="O230" s="38" t="s">
        <v>415</v>
      </c>
      <c r="P230" s="65">
        <v>30.4</v>
      </c>
      <c r="Q230" s="69">
        <v>79</v>
      </c>
      <c r="R230" s="66"/>
      <c r="S230" s="67"/>
      <c r="T230" s="68"/>
      <c r="U230" s="70"/>
      <c r="V230" s="71"/>
      <c r="W230" s="72"/>
      <c r="X230" s="73"/>
      <c r="Y230" s="71"/>
      <c r="Z230" s="72"/>
      <c r="AA230" s="74"/>
      <c r="AB230" s="75"/>
      <c r="AC230" s="71"/>
      <c r="AD230" s="72"/>
      <c r="AE230" s="76" t="str">
        <f t="shared" si="104"/>
        <v>-</v>
      </c>
      <c r="AF230" s="76" t="str">
        <f t="shared" si="105"/>
        <v/>
      </c>
      <c r="AG230" s="76" t="str">
        <f t="shared" si="106"/>
        <v>-</v>
      </c>
      <c r="AH230" s="76" t="str">
        <f t="shared" si="107"/>
        <v/>
      </c>
      <c r="AI230" s="76" t="str">
        <f t="shared" si="108"/>
        <v>-</v>
      </c>
      <c r="AJ230" s="76" t="str">
        <f t="shared" si="109"/>
        <v/>
      </c>
      <c r="AK230" s="76" t="str">
        <f t="shared" si="110"/>
        <v>-</v>
      </c>
      <c r="AL230" s="76" t="str">
        <f t="shared" si="111"/>
        <v/>
      </c>
      <c r="AM230" s="76" t="str">
        <f t="shared" si="112"/>
        <v>-</v>
      </c>
      <c r="AN230" s="76" t="str">
        <f t="shared" si="113"/>
        <v/>
      </c>
      <c r="AO230" s="77">
        <f t="shared" si="114"/>
        <v>0</v>
      </c>
      <c r="AP230" s="78" t="str">
        <f t="shared" si="115"/>
        <v/>
      </c>
      <c r="AR230" s="77" t="s">
        <v>27</v>
      </c>
      <c r="AS230" s="76" t="e">
        <f t="shared" si="131"/>
        <v>#VALUE!</v>
      </c>
      <c r="AT230" s="76"/>
      <c r="AU230" s="76" t="e">
        <f t="shared" si="127"/>
        <v>#VALUE!</v>
      </c>
      <c r="AV230" s="76"/>
      <c r="AW230" s="76" t="e">
        <f t="shared" si="128"/>
        <v>#VALUE!</v>
      </c>
      <c r="AX230" s="76"/>
      <c r="AY230" s="76" t="e">
        <f t="shared" si="129"/>
        <v>#VALUE!</v>
      </c>
      <c r="AZ230" s="76"/>
      <c r="BA230" s="76" t="e">
        <f t="shared" ref="BA230:BA261" si="132">CW230+AN230-BM230-BY230-CK230</f>
        <v>#VALUE!</v>
      </c>
      <c r="BB230" s="77" t="e">
        <f t="shared" si="116"/>
        <v>#VALUE!</v>
      </c>
      <c r="BC230" s="78" t="e">
        <f t="shared" si="117"/>
        <v>#VALUE!</v>
      </c>
      <c r="BD230" s="77" t="s">
        <v>27</v>
      </c>
      <c r="BE230" s="76">
        <v>0</v>
      </c>
      <c r="BF230" s="76" t="s">
        <v>27</v>
      </c>
      <c r="BG230" s="76">
        <v>1</v>
      </c>
      <c r="BH230" s="76" t="s">
        <v>27</v>
      </c>
      <c r="BI230" s="76">
        <v>2</v>
      </c>
      <c r="BJ230" s="76" t="s">
        <v>27</v>
      </c>
      <c r="BK230" s="76">
        <v>1</v>
      </c>
      <c r="BL230" s="76" t="s">
        <v>27</v>
      </c>
      <c r="BM230" s="76">
        <v>0</v>
      </c>
      <c r="BN230" s="80">
        <f t="shared" si="118"/>
        <v>4</v>
      </c>
      <c r="BO230" s="81">
        <f t="shared" si="119"/>
        <v>0</v>
      </c>
      <c r="BP230" s="77" t="s">
        <v>27</v>
      </c>
      <c r="BQ230" s="76">
        <v>0</v>
      </c>
      <c r="BR230" s="76" t="s">
        <v>27</v>
      </c>
      <c r="BS230" s="76">
        <v>1</v>
      </c>
      <c r="BT230" s="76" t="s">
        <v>27</v>
      </c>
      <c r="BU230" s="76">
        <v>1</v>
      </c>
      <c r="BV230" s="76" t="s">
        <v>27</v>
      </c>
      <c r="BW230" s="76">
        <v>1</v>
      </c>
      <c r="BX230" s="76" t="s">
        <v>27</v>
      </c>
      <c r="BY230" s="76">
        <v>0</v>
      </c>
      <c r="BZ230" s="80">
        <f t="shared" si="120"/>
        <v>3</v>
      </c>
      <c r="CA230" s="82">
        <f t="shared" si="121"/>
        <v>0</v>
      </c>
      <c r="CB230" s="77" t="s">
        <v>27</v>
      </c>
      <c r="CC230" s="76">
        <v>0</v>
      </c>
      <c r="CD230" s="76" t="s">
        <v>27</v>
      </c>
      <c r="CE230" s="76">
        <v>0</v>
      </c>
      <c r="CF230" s="76" t="s">
        <v>27</v>
      </c>
      <c r="CG230" s="76">
        <v>0</v>
      </c>
      <c r="CH230" s="76" t="s">
        <v>27</v>
      </c>
      <c r="CI230" s="76">
        <v>0</v>
      </c>
      <c r="CJ230" s="76" t="s">
        <v>27</v>
      </c>
      <c r="CK230" s="76">
        <v>0</v>
      </c>
      <c r="CL230" s="83">
        <f t="shared" si="122"/>
        <v>0</v>
      </c>
      <c r="CM230" s="82">
        <f t="shared" si="123"/>
        <v>0</v>
      </c>
      <c r="CN230" s="84"/>
      <c r="CO230" s="60"/>
      <c r="CP230" s="60"/>
      <c r="CQ230" s="60"/>
      <c r="CR230" s="60"/>
      <c r="CS230" s="60"/>
      <c r="CT230" s="60"/>
      <c r="CU230" s="60"/>
      <c r="CV230" s="85"/>
      <c r="CW230" s="86"/>
      <c r="CX230" s="87">
        <f t="shared" si="124"/>
        <v>0</v>
      </c>
      <c r="CY230" s="88">
        <f t="shared" si="125"/>
        <v>0</v>
      </c>
      <c r="CZ230" s="89" t="e">
        <f>SUMIF(Склад!#REF!,E230,Склад!#REF!)</f>
        <v>#REF!</v>
      </c>
    </row>
    <row r="231" spans="1:104" s="79" customFormat="1" ht="75.599999999999994" customHeight="1" thickBot="1" x14ac:dyDescent="0.3">
      <c r="A231" s="60">
        <v>228</v>
      </c>
      <c r="B231" s="199" t="e">
        <f>VLOOKUP(C231,Склад!B:D,3,0)</f>
        <v>#N/A</v>
      </c>
      <c r="C231" s="37" t="s">
        <v>42</v>
      </c>
      <c r="D231" s="151" t="str">
        <f t="shared" si="126"/>
        <v>661010332</v>
      </c>
      <c r="E231" s="36">
        <v>6610103</v>
      </c>
      <c r="F231" s="36">
        <v>32</v>
      </c>
      <c r="G231" s="154" t="s">
        <v>207</v>
      </c>
      <c r="H231" s="196" t="str">
        <f>IFERROR(VLOOKUP(VALUE(E231),Склад!#REF!,6,0),"-")</f>
        <v>-</v>
      </c>
      <c r="I231" s="61"/>
      <c r="J231" s="62" t="s">
        <v>223</v>
      </c>
      <c r="K231" s="62" t="s">
        <v>169</v>
      </c>
      <c r="L231" s="63" t="s">
        <v>370</v>
      </c>
      <c r="M231" s="64" t="s">
        <v>356</v>
      </c>
      <c r="N231" s="38" t="s">
        <v>354</v>
      </c>
      <c r="O231" s="38" t="s">
        <v>415</v>
      </c>
      <c r="P231" s="65">
        <v>30.4</v>
      </c>
      <c r="Q231" s="69">
        <v>79</v>
      </c>
      <c r="R231" s="66"/>
      <c r="S231" s="67"/>
      <c r="T231" s="68"/>
      <c r="U231" s="70"/>
      <c r="V231" s="71"/>
      <c r="W231" s="72"/>
      <c r="X231" s="73"/>
      <c r="Y231" s="71"/>
      <c r="Z231" s="72"/>
      <c r="AA231" s="74"/>
      <c r="AB231" s="75"/>
      <c r="AC231" s="71"/>
      <c r="AD231" s="72"/>
      <c r="AE231" s="76" t="str">
        <f t="shared" si="104"/>
        <v>-</v>
      </c>
      <c r="AF231" s="76" t="str">
        <f t="shared" si="105"/>
        <v/>
      </c>
      <c r="AG231" s="76" t="str">
        <f t="shared" si="106"/>
        <v>-</v>
      </c>
      <c r="AH231" s="76" t="str">
        <f t="shared" si="107"/>
        <v/>
      </c>
      <c r="AI231" s="76" t="str">
        <f t="shared" si="108"/>
        <v>-</v>
      </c>
      <c r="AJ231" s="76" t="str">
        <f t="shared" si="109"/>
        <v/>
      </c>
      <c r="AK231" s="76" t="str">
        <f t="shared" si="110"/>
        <v>-</v>
      </c>
      <c r="AL231" s="76" t="str">
        <f t="shared" si="111"/>
        <v/>
      </c>
      <c r="AM231" s="76" t="str">
        <f t="shared" si="112"/>
        <v>-</v>
      </c>
      <c r="AN231" s="76" t="str">
        <f t="shared" si="113"/>
        <v/>
      </c>
      <c r="AO231" s="77">
        <f t="shared" si="114"/>
        <v>0</v>
      </c>
      <c r="AP231" s="78" t="str">
        <f t="shared" si="115"/>
        <v/>
      </c>
      <c r="AR231" s="77" t="s">
        <v>27</v>
      </c>
      <c r="AS231" s="76" t="e">
        <f t="shared" si="131"/>
        <v>#VALUE!</v>
      </c>
      <c r="AT231" s="76"/>
      <c r="AU231" s="76" t="e">
        <f t="shared" si="127"/>
        <v>#VALUE!</v>
      </c>
      <c r="AV231" s="76"/>
      <c r="AW231" s="76" t="e">
        <f t="shared" si="128"/>
        <v>#VALUE!</v>
      </c>
      <c r="AX231" s="76"/>
      <c r="AY231" s="76" t="e">
        <f t="shared" si="129"/>
        <v>#VALUE!</v>
      </c>
      <c r="AZ231" s="76"/>
      <c r="BA231" s="76" t="e">
        <f t="shared" si="132"/>
        <v>#VALUE!</v>
      </c>
      <c r="BB231" s="77" t="e">
        <f t="shared" si="116"/>
        <v>#VALUE!</v>
      </c>
      <c r="BC231" s="78" t="e">
        <f t="shared" si="117"/>
        <v>#VALUE!</v>
      </c>
      <c r="BD231" s="77" t="s">
        <v>27</v>
      </c>
      <c r="BE231" s="76">
        <v>0</v>
      </c>
      <c r="BF231" s="76" t="s">
        <v>27</v>
      </c>
      <c r="BG231" s="76">
        <v>1</v>
      </c>
      <c r="BH231" s="76" t="s">
        <v>27</v>
      </c>
      <c r="BI231" s="76">
        <v>2</v>
      </c>
      <c r="BJ231" s="76" t="s">
        <v>27</v>
      </c>
      <c r="BK231" s="76">
        <v>1</v>
      </c>
      <c r="BL231" s="76" t="s">
        <v>27</v>
      </c>
      <c r="BM231" s="76">
        <v>0</v>
      </c>
      <c r="BN231" s="80">
        <f t="shared" si="118"/>
        <v>4</v>
      </c>
      <c r="BO231" s="81">
        <f t="shared" si="119"/>
        <v>0</v>
      </c>
      <c r="BP231" s="77" t="s">
        <v>27</v>
      </c>
      <c r="BQ231" s="76">
        <v>0</v>
      </c>
      <c r="BR231" s="76" t="s">
        <v>27</v>
      </c>
      <c r="BS231" s="76">
        <v>1</v>
      </c>
      <c r="BT231" s="76" t="s">
        <v>27</v>
      </c>
      <c r="BU231" s="76">
        <v>1</v>
      </c>
      <c r="BV231" s="76" t="s">
        <v>27</v>
      </c>
      <c r="BW231" s="76">
        <v>1</v>
      </c>
      <c r="BX231" s="76" t="s">
        <v>27</v>
      </c>
      <c r="BY231" s="76">
        <v>0</v>
      </c>
      <c r="BZ231" s="80">
        <f t="shared" si="120"/>
        <v>3</v>
      </c>
      <c r="CA231" s="82">
        <f t="shared" si="121"/>
        <v>0</v>
      </c>
      <c r="CB231" s="77" t="s">
        <v>27</v>
      </c>
      <c r="CC231" s="76">
        <v>0</v>
      </c>
      <c r="CD231" s="76" t="s">
        <v>27</v>
      </c>
      <c r="CE231" s="76">
        <v>0</v>
      </c>
      <c r="CF231" s="76" t="s">
        <v>27</v>
      </c>
      <c r="CG231" s="76">
        <v>0</v>
      </c>
      <c r="CH231" s="76" t="s">
        <v>27</v>
      </c>
      <c r="CI231" s="76">
        <v>0</v>
      </c>
      <c r="CJ231" s="76" t="s">
        <v>27</v>
      </c>
      <c r="CK231" s="76">
        <v>0</v>
      </c>
      <c r="CL231" s="83">
        <f t="shared" si="122"/>
        <v>0</v>
      </c>
      <c r="CM231" s="82">
        <f t="shared" si="123"/>
        <v>0</v>
      </c>
      <c r="CN231" s="84"/>
      <c r="CO231" s="60"/>
      <c r="CP231" s="60"/>
      <c r="CQ231" s="60"/>
      <c r="CR231" s="60"/>
      <c r="CS231" s="60"/>
      <c r="CT231" s="60"/>
      <c r="CU231" s="60"/>
      <c r="CV231" s="85"/>
      <c r="CW231" s="86"/>
      <c r="CX231" s="87">
        <f t="shared" si="124"/>
        <v>0</v>
      </c>
      <c r="CY231" s="88">
        <f t="shared" si="125"/>
        <v>0</v>
      </c>
      <c r="CZ231" s="89" t="e">
        <f>SUMIF(Склад!#REF!,E231,Склад!#REF!)</f>
        <v>#REF!</v>
      </c>
    </row>
    <row r="232" spans="1:104" s="79" customFormat="1" ht="56.45" customHeight="1" thickBot="1" x14ac:dyDescent="0.3">
      <c r="A232" s="60">
        <v>229</v>
      </c>
      <c r="B232" s="199" t="e">
        <f>VLOOKUP(C232,Склад!B:D,3,0)</f>
        <v>#N/A</v>
      </c>
      <c r="C232" s="37" t="s">
        <v>271</v>
      </c>
      <c r="D232" s="151" t="str">
        <f t="shared" si="126"/>
        <v>66401051</v>
      </c>
      <c r="E232" s="36">
        <v>6640105</v>
      </c>
      <c r="F232" s="36">
        <v>1</v>
      </c>
      <c r="G232" s="154" t="s">
        <v>204</v>
      </c>
      <c r="H232" s="196" t="str">
        <f>IFERROR(VLOOKUP(VALUE(E232),Склад!#REF!,6,0),"-")</f>
        <v>-</v>
      </c>
      <c r="I232" s="61"/>
      <c r="J232" s="62" t="s">
        <v>222</v>
      </c>
      <c r="K232" s="62" t="s">
        <v>169</v>
      </c>
      <c r="L232" s="63" t="s">
        <v>370</v>
      </c>
      <c r="M232" s="64" t="s">
        <v>57</v>
      </c>
      <c r="N232" s="38" t="s">
        <v>354</v>
      </c>
      <c r="O232" s="38" t="s">
        <v>415</v>
      </c>
      <c r="P232" s="65">
        <v>30.4</v>
      </c>
      <c r="Q232" s="69">
        <v>79</v>
      </c>
      <c r="R232" s="66"/>
      <c r="S232" s="67"/>
      <c r="T232" s="68"/>
      <c r="U232" s="70"/>
      <c r="V232" s="71"/>
      <c r="W232" s="72"/>
      <c r="X232" s="73"/>
      <c r="Y232" s="71"/>
      <c r="Z232" s="72"/>
      <c r="AA232" s="74"/>
      <c r="AB232" s="75"/>
      <c r="AC232" s="71"/>
      <c r="AD232" s="72"/>
      <c r="AE232" s="76" t="str">
        <f t="shared" si="104"/>
        <v>-</v>
      </c>
      <c r="AF232" s="76" t="str">
        <f t="shared" si="105"/>
        <v/>
      </c>
      <c r="AG232" s="76" t="str">
        <f t="shared" si="106"/>
        <v/>
      </c>
      <c r="AH232" s="76" t="str">
        <f t="shared" si="107"/>
        <v/>
      </c>
      <c r="AI232" s="76" t="str">
        <f t="shared" si="108"/>
        <v/>
      </c>
      <c r="AJ232" s="76" t="str">
        <f t="shared" si="109"/>
        <v/>
      </c>
      <c r="AK232" s="76" t="str">
        <f t="shared" si="110"/>
        <v/>
      </c>
      <c r="AL232" s="76" t="str">
        <f t="shared" si="111"/>
        <v/>
      </c>
      <c r="AM232" s="76" t="str">
        <f t="shared" si="112"/>
        <v/>
      </c>
      <c r="AN232" s="76" t="str">
        <f t="shared" si="113"/>
        <v/>
      </c>
      <c r="AO232" s="77">
        <f t="shared" si="114"/>
        <v>0</v>
      </c>
      <c r="AP232" s="78" t="str">
        <f t="shared" si="115"/>
        <v/>
      </c>
      <c r="AR232" s="77" t="s">
        <v>27</v>
      </c>
      <c r="AS232" s="76" t="e">
        <f t="shared" si="131"/>
        <v>#VALUE!</v>
      </c>
      <c r="AT232" s="76"/>
      <c r="AU232" s="76" t="e">
        <f t="shared" si="127"/>
        <v>#VALUE!</v>
      </c>
      <c r="AV232" s="76"/>
      <c r="AW232" s="76" t="e">
        <f t="shared" si="128"/>
        <v>#VALUE!</v>
      </c>
      <c r="AX232" s="76"/>
      <c r="AY232" s="76" t="e">
        <f t="shared" si="129"/>
        <v>#VALUE!</v>
      </c>
      <c r="AZ232" s="76"/>
      <c r="BA232" s="76" t="e">
        <f t="shared" si="132"/>
        <v>#VALUE!</v>
      </c>
      <c r="BB232" s="77" t="e">
        <f t="shared" si="116"/>
        <v>#VALUE!</v>
      </c>
      <c r="BC232" s="78" t="e">
        <f t="shared" si="117"/>
        <v>#VALUE!</v>
      </c>
      <c r="BD232" s="77" t="s">
        <v>27</v>
      </c>
      <c r="BE232" s="76">
        <v>0</v>
      </c>
      <c r="BF232" s="76" t="s">
        <v>27</v>
      </c>
      <c r="BG232" s="76">
        <v>0</v>
      </c>
      <c r="BH232" s="76" t="s">
        <v>27</v>
      </c>
      <c r="BI232" s="76">
        <v>0</v>
      </c>
      <c r="BJ232" s="76" t="s">
        <v>27</v>
      </c>
      <c r="BK232" s="76">
        <v>0</v>
      </c>
      <c r="BL232" s="76" t="s">
        <v>27</v>
      </c>
      <c r="BM232" s="76">
        <v>0</v>
      </c>
      <c r="BN232" s="80">
        <f t="shared" si="118"/>
        <v>0</v>
      </c>
      <c r="BO232" s="81">
        <f t="shared" si="119"/>
        <v>0</v>
      </c>
      <c r="BP232" s="77" t="s">
        <v>27</v>
      </c>
      <c r="BQ232" s="76">
        <v>0</v>
      </c>
      <c r="BR232" s="76" t="s">
        <v>27</v>
      </c>
      <c r="BS232" s="76">
        <v>0</v>
      </c>
      <c r="BT232" s="76" t="s">
        <v>27</v>
      </c>
      <c r="BU232" s="76">
        <v>0</v>
      </c>
      <c r="BV232" s="76" t="s">
        <v>27</v>
      </c>
      <c r="BW232" s="76">
        <v>0</v>
      </c>
      <c r="BX232" s="76" t="s">
        <v>27</v>
      </c>
      <c r="BY232" s="76">
        <v>0</v>
      </c>
      <c r="BZ232" s="80">
        <f t="shared" si="120"/>
        <v>0</v>
      </c>
      <c r="CA232" s="82">
        <f t="shared" si="121"/>
        <v>0</v>
      </c>
      <c r="CB232" s="77" t="s">
        <v>27</v>
      </c>
      <c r="CC232" s="76">
        <v>0</v>
      </c>
      <c r="CD232" s="76" t="s">
        <v>27</v>
      </c>
      <c r="CE232" s="76">
        <v>0</v>
      </c>
      <c r="CF232" s="76" t="s">
        <v>27</v>
      </c>
      <c r="CG232" s="76">
        <v>0</v>
      </c>
      <c r="CH232" s="76" t="s">
        <v>27</v>
      </c>
      <c r="CI232" s="76">
        <v>0</v>
      </c>
      <c r="CJ232" s="76" t="s">
        <v>27</v>
      </c>
      <c r="CK232" s="76">
        <v>0</v>
      </c>
      <c r="CL232" s="83">
        <f t="shared" si="122"/>
        <v>0</v>
      </c>
      <c r="CM232" s="82">
        <f t="shared" si="123"/>
        <v>0</v>
      </c>
      <c r="CN232" s="84"/>
      <c r="CO232" s="60"/>
      <c r="CP232" s="60"/>
      <c r="CQ232" s="60"/>
      <c r="CR232" s="60"/>
      <c r="CS232" s="60"/>
      <c r="CT232" s="60"/>
      <c r="CU232" s="60"/>
      <c r="CV232" s="85"/>
      <c r="CW232" s="86"/>
      <c r="CX232" s="87">
        <f t="shared" si="124"/>
        <v>0</v>
      </c>
      <c r="CY232" s="88">
        <f t="shared" si="125"/>
        <v>0</v>
      </c>
      <c r="CZ232" s="89" t="e">
        <f>SUMIF(Склад!#REF!,E232,Склад!#REF!)</f>
        <v>#REF!</v>
      </c>
    </row>
    <row r="233" spans="1:104" s="79" customFormat="1" ht="56.45" customHeight="1" thickBot="1" x14ac:dyDescent="0.3">
      <c r="A233" s="60">
        <v>230</v>
      </c>
      <c r="B233" s="199" t="e">
        <f>VLOOKUP(C233,Склад!B:D,3,0)</f>
        <v>#N/A</v>
      </c>
      <c r="C233" s="37" t="s">
        <v>271</v>
      </c>
      <c r="D233" s="151" t="str">
        <f t="shared" si="126"/>
        <v>664010521</v>
      </c>
      <c r="E233" s="36">
        <v>6640105</v>
      </c>
      <c r="F233" s="36">
        <v>21</v>
      </c>
      <c r="G233" s="154" t="s">
        <v>204</v>
      </c>
      <c r="H233" s="196" t="str">
        <f>IFERROR(VLOOKUP(VALUE(E233),Склад!#REF!,6,0),"-")</f>
        <v>-</v>
      </c>
      <c r="I233" s="61"/>
      <c r="J233" s="62" t="s">
        <v>222</v>
      </c>
      <c r="K233" s="62" t="s">
        <v>169</v>
      </c>
      <c r="L233" s="63" t="s">
        <v>370</v>
      </c>
      <c r="M233" s="64" t="s">
        <v>57</v>
      </c>
      <c r="N233" s="38" t="s">
        <v>354</v>
      </c>
      <c r="O233" s="38" t="s">
        <v>415</v>
      </c>
      <c r="P233" s="65">
        <v>30.4</v>
      </c>
      <c r="Q233" s="69">
        <v>79</v>
      </c>
      <c r="R233" s="66"/>
      <c r="S233" s="67"/>
      <c r="T233" s="68"/>
      <c r="U233" s="70"/>
      <c r="V233" s="71"/>
      <c r="W233" s="72"/>
      <c r="X233" s="73"/>
      <c r="Y233" s="71"/>
      <c r="Z233" s="72"/>
      <c r="AA233" s="74"/>
      <c r="AB233" s="75"/>
      <c r="AC233" s="71"/>
      <c r="AD233" s="72"/>
      <c r="AE233" s="76" t="str">
        <f t="shared" si="104"/>
        <v>-</v>
      </c>
      <c r="AF233" s="76" t="str">
        <f t="shared" si="105"/>
        <v/>
      </c>
      <c r="AG233" s="76" t="str">
        <f t="shared" si="106"/>
        <v/>
      </c>
      <c r="AH233" s="76" t="str">
        <f t="shared" si="107"/>
        <v/>
      </c>
      <c r="AI233" s="76" t="str">
        <f t="shared" si="108"/>
        <v/>
      </c>
      <c r="AJ233" s="76" t="str">
        <f t="shared" si="109"/>
        <v/>
      </c>
      <c r="AK233" s="76" t="str">
        <f t="shared" si="110"/>
        <v/>
      </c>
      <c r="AL233" s="76" t="str">
        <f t="shared" si="111"/>
        <v/>
      </c>
      <c r="AM233" s="76" t="str">
        <f t="shared" si="112"/>
        <v/>
      </c>
      <c r="AN233" s="76" t="str">
        <f t="shared" si="113"/>
        <v/>
      </c>
      <c r="AO233" s="77">
        <f t="shared" si="114"/>
        <v>0</v>
      </c>
      <c r="AP233" s="78" t="str">
        <f t="shared" si="115"/>
        <v/>
      </c>
      <c r="AR233" s="77" t="s">
        <v>27</v>
      </c>
      <c r="AS233" s="76" t="e">
        <f t="shared" si="131"/>
        <v>#VALUE!</v>
      </c>
      <c r="AT233" s="76"/>
      <c r="AU233" s="76" t="e">
        <f t="shared" si="127"/>
        <v>#VALUE!</v>
      </c>
      <c r="AV233" s="76"/>
      <c r="AW233" s="76" t="e">
        <f t="shared" si="128"/>
        <v>#VALUE!</v>
      </c>
      <c r="AX233" s="76"/>
      <c r="AY233" s="76" t="e">
        <f t="shared" si="129"/>
        <v>#VALUE!</v>
      </c>
      <c r="AZ233" s="76"/>
      <c r="BA233" s="76" t="e">
        <f t="shared" si="132"/>
        <v>#VALUE!</v>
      </c>
      <c r="BB233" s="77" t="e">
        <f t="shared" si="116"/>
        <v>#VALUE!</v>
      </c>
      <c r="BC233" s="78" t="e">
        <f t="shared" si="117"/>
        <v>#VALUE!</v>
      </c>
      <c r="BD233" s="77" t="s">
        <v>27</v>
      </c>
      <c r="BE233" s="76">
        <v>0</v>
      </c>
      <c r="BF233" s="76" t="s">
        <v>27</v>
      </c>
      <c r="BG233" s="76">
        <v>0</v>
      </c>
      <c r="BH233" s="76" t="s">
        <v>27</v>
      </c>
      <c r="BI233" s="76">
        <v>0</v>
      </c>
      <c r="BJ233" s="76" t="s">
        <v>27</v>
      </c>
      <c r="BK233" s="76">
        <v>0</v>
      </c>
      <c r="BL233" s="76" t="s">
        <v>27</v>
      </c>
      <c r="BM233" s="76">
        <v>0</v>
      </c>
      <c r="BN233" s="80">
        <f t="shared" si="118"/>
        <v>0</v>
      </c>
      <c r="BO233" s="81">
        <f t="shared" si="119"/>
        <v>0</v>
      </c>
      <c r="BP233" s="77" t="s">
        <v>27</v>
      </c>
      <c r="BQ233" s="76">
        <v>0</v>
      </c>
      <c r="BR233" s="76" t="s">
        <v>27</v>
      </c>
      <c r="BS233" s="76">
        <v>0</v>
      </c>
      <c r="BT233" s="76" t="s">
        <v>27</v>
      </c>
      <c r="BU233" s="76">
        <v>0</v>
      </c>
      <c r="BV233" s="76" t="s">
        <v>27</v>
      </c>
      <c r="BW233" s="76">
        <v>0</v>
      </c>
      <c r="BX233" s="76" t="s">
        <v>27</v>
      </c>
      <c r="BY233" s="76">
        <v>0</v>
      </c>
      <c r="BZ233" s="80">
        <f t="shared" si="120"/>
        <v>0</v>
      </c>
      <c r="CA233" s="82">
        <f t="shared" si="121"/>
        <v>0</v>
      </c>
      <c r="CB233" s="77" t="s">
        <v>27</v>
      </c>
      <c r="CC233" s="76">
        <v>0</v>
      </c>
      <c r="CD233" s="76" t="s">
        <v>27</v>
      </c>
      <c r="CE233" s="76">
        <v>0</v>
      </c>
      <c r="CF233" s="76" t="s">
        <v>27</v>
      </c>
      <c r="CG233" s="76">
        <v>0</v>
      </c>
      <c r="CH233" s="76" t="s">
        <v>27</v>
      </c>
      <c r="CI233" s="76">
        <v>0</v>
      </c>
      <c r="CJ233" s="76" t="s">
        <v>27</v>
      </c>
      <c r="CK233" s="76">
        <v>0</v>
      </c>
      <c r="CL233" s="83">
        <f t="shared" si="122"/>
        <v>0</v>
      </c>
      <c r="CM233" s="82">
        <f t="shared" si="123"/>
        <v>0</v>
      </c>
      <c r="CN233" s="84"/>
      <c r="CO233" s="60"/>
      <c r="CP233" s="60"/>
      <c r="CQ233" s="60"/>
      <c r="CR233" s="60"/>
      <c r="CS233" s="60"/>
      <c r="CT233" s="60"/>
      <c r="CU233" s="60"/>
      <c r="CV233" s="85"/>
      <c r="CW233" s="86"/>
      <c r="CX233" s="87">
        <f t="shared" si="124"/>
        <v>0</v>
      </c>
      <c r="CY233" s="88">
        <f t="shared" si="125"/>
        <v>0</v>
      </c>
      <c r="CZ233" s="89" t="e">
        <f>SUMIF(Склад!#REF!,E233,Склад!#REF!)</f>
        <v>#REF!</v>
      </c>
    </row>
    <row r="234" spans="1:104" s="79" customFormat="1" ht="54.6" customHeight="1" thickBot="1" x14ac:dyDescent="0.3">
      <c r="A234" s="60">
        <v>231</v>
      </c>
      <c r="B234" s="199" t="e">
        <f>VLOOKUP(C234,Склад!B:D,3,0)</f>
        <v>#N/A</v>
      </c>
      <c r="C234" s="37" t="s">
        <v>271</v>
      </c>
      <c r="D234" s="151" t="str">
        <f t="shared" si="126"/>
        <v>664010532</v>
      </c>
      <c r="E234" s="36">
        <v>6640105</v>
      </c>
      <c r="F234" s="36">
        <v>32</v>
      </c>
      <c r="G234" s="154" t="s">
        <v>204</v>
      </c>
      <c r="H234" s="196" t="str">
        <f>IFERROR(VLOOKUP(VALUE(E234),Склад!#REF!,6,0),"-")</f>
        <v>-</v>
      </c>
      <c r="I234" s="61"/>
      <c r="J234" s="62" t="s">
        <v>222</v>
      </c>
      <c r="K234" s="62" t="s">
        <v>169</v>
      </c>
      <c r="L234" s="63" t="s">
        <v>370</v>
      </c>
      <c r="M234" s="64" t="s">
        <v>57</v>
      </c>
      <c r="N234" s="38" t="s">
        <v>354</v>
      </c>
      <c r="O234" s="38" t="s">
        <v>415</v>
      </c>
      <c r="P234" s="65">
        <v>30.4</v>
      </c>
      <c r="Q234" s="69">
        <v>79</v>
      </c>
      <c r="R234" s="66"/>
      <c r="S234" s="67"/>
      <c r="T234" s="68"/>
      <c r="U234" s="70"/>
      <c r="V234" s="71"/>
      <c r="W234" s="72"/>
      <c r="X234" s="73"/>
      <c r="Y234" s="71"/>
      <c r="Z234" s="72"/>
      <c r="AA234" s="74"/>
      <c r="AB234" s="75"/>
      <c r="AC234" s="71"/>
      <c r="AD234" s="72"/>
      <c r="AE234" s="76" t="str">
        <f t="shared" si="104"/>
        <v>-</v>
      </c>
      <c r="AF234" s="76" t="str">
        <f t="shared" si="105"/>
        <v/>
      </c>
      <c r="AG234" s="76" t="str">
        <f t="shared" si="106"/>
        <v/>
      </c>
      <c r="AH234" s="76" t="str">
        <f t="shared" si="107"/>
        <v/>
      </c>
      <c r="AI234" s="76" t="str">
        <f t="shared" si="108"/>
        <v/>
      </c>
      <c r="AJ234" s="76" t="str">
        <f t="shared" si="109"/>
        <v/>
      </c>
      <c r="AK234" s="76" t="str">
        <f t="shared" si="110"/>
        <v/>
      </c>
      <c r="AL234" s="76" t="str">
        <f t="shared" si="111"/>
        <v/>
      </c>
      <c r="AM234" s="76" t="str">
        <f t="shared" si="112"/>
        <v/>
      </c>
      <c r="AN234" s="76" t="str">
        <f t="shared" si="113"/>
        <v/>
      </c>
      <c r="AO234" s="77">
        <f t="shared" si="114"/>
        <v>0</v>
      </c>
      <c r="AP234" s="78" t="str">
        <f t="shared" si="115"/>
        <v/>
      </c>
      <c r="AR234" s="77" t="s">
        <v>27</v>
      </c>
      <c r="AS234" s="76" t="e">
        <f t="shared" si="131"/>
        <v>#VALUE!</v>
      </c>
      <c r="AT234" s="76"/>
      <c r="AU234" s="76" t="e">
        <f t="shared" si="127"/>
        <v>#VALUE!</v>
      </c>
      <c r="AV234" s="76"/>
      <c r="AW234" s="76" t="e">
        <f t="shared" si="128"/>
        <v>#VALUE!</v>
      </c>
      <c r="AX234" s="76"/>
      <c r="AY234" s="76" t="e">
        <f t="shared" si="129"/>
        <v>#VALUE!</v>
      </c>
      <c r="AZ234" s="76"/>
      <c r="BA234" s="76" t="e">
        <f t="shared" si="132"/>
        <v>#VALUE!</v>
      </c>
      <c r="BB234" s="77" t="e">
        <f t="shared" si="116"/>
        <v>#VALUE!</v>
      </c>
      <c r="BC234" s="78" t="e">
        <f t="shared" si="117"/>
        <v>#VALUE!</v>
      </c>
      <c r="BD234" s="77" t="s">
        <v>27</v>
      </c>
      <c r="BE234" s="76">
        <v>0</v>
      </c>
      <c r="BF234" s="76" t="s">
        <v>27</v>
      </c>
      <c r="BG234" s="76">
        <v>0</v>
      </c>
      <c r="BH234" s="76" t="s">
        <v>27</v>
      </c>
      <c r="BI234" s="76">
        <v>0</v>
      </c>
      <c r="BJ234" s="76" t="s">
        <v>27</v>
      </c>
      <c r="BK234" s="76">
        <v>0</v>
      </c>
      <c r="BL234" s="76" t="s">
        <v>27</v>
      </c>
      <c r="BM234" s="76">
        <v>0</v>
      </c>
      <c r="BN234" s="80">
        <f t="shared" si="118"/>
        <v>0</v>
      </c>
      <c r="BO234" s="81">
        <f t="shared" si="119"/>
        <v>0</v>
      </c>
      <c r="BP234" s="77" t="s">
        <v>27</v>
      </c>
      <c r="BQ234" s="76">
        <v>0</v>
      </c>
      <c r="BR234" s="76" t="s">
        <v>27</v>
      </c>
      <c r="BS234" s="76">
        <v>0</v>
      </c>
      <c r="BT234" s="76" t="s">
        <v>27</v>
      </c>
      <c r="BU234" s="76">
        <v>0</v>
      </c>
      <c r="BV234" s="76" t="s">
        <v>27</v>
      </c>
      <c r="BW234" s="76">
        <v>0</v>
      </c>
      <c r="BX234" s="76" t="s">
        <v>27</v>
      </c>
      <c r="BY234" s="76">
        <v>0</v>
      </c>
      <c r="BZ234" s="80">
        <f t="shared" si="120"/>
        <v>0</v>
      </c>
      <c r="CA234" s="82">
        <f t="shared" si="121"/>
        <v>0</v>
      </c>
      <c r="CB234" s="77" t="s">
        <v>27</v>
      </c>
      <c r="CC234" s="76">
        <v>0</v>
      </c>
      <c r="CD234" s="76" t="s">
        <v>27</v>
      </c>
      <c r="CE234" s="76">
        <v>0</v>
      </c>
      <c r="CF234" s="76" t="s">
        <v>27</v>
      </c>
      <c r="CG234" s="76">
        <v>0</v>
      </c>
      <c r="CH234" s="76" t="s">
        <v>27</v>
      </c>
      <c r="CI234" s="76">
        <v>0</v>
      </c>
      <c r="CJ234" s="76" t="s">
        <v>27</v>
      </c>
      <c r="CK234" s="76">
        <v>0</v>
      </c>
      <c r="CL234" s="83">
        <f t="shared" si="122"/>
        <v>0</v>
      </c>
      <c r="CM234" s="82">
        <f t="shared" si="123"/>
        <v>0</v>
      </c>
      <c r="CN234" s="84"/>
      <c r="CO234" s="60"/>
      <c r="CP234" s="60"/>
      <c r="CQ234" s="60">
        <v>2</v>
      </c>
      <c r="CR234" s="60"/>
      <c r="CS234" s="60">
        <v>2</v>
      </c>
      <c r="CT234" s="60"/>
      <c r="CU234" s="60">
        <v>1</v>
      </c>
      <c r="CV234" s="85"/>
      <c r="CW234" s="86">
        <v>1</v>
      </c>
      <c r="CX234" s="87">
        <f t="shared" si="124"/>
        <v>6</v>
      </c>
      <c r="CY234" s="88">
        <f t="shared" si="125"/>
        <v>0</v>
      </c>
      <c r="CZ234" s="89" t="e">
        <f>SUMIF(Склад!#REF!,E234,Склад!#REF!)</f>
        <v>#REF!</v>
      </c>
    </row>
    <row r="235" spans="1:104" s="79" customFormat="1" ht="63.4" customHeight="1" thickBot="1" x14ac:dyDescent="0.3">
      <c r="A235" s="60">
        <v>232</v>
      </c>
      <c r="B235" s="199" t="e">
        <f>VLOOKUP(C235,Склад!B:D,3,0)</f>
        <v>#N/A</v>
      </c>
      <c r="C235" s="37" t="s">
        <v>43</v>
      </c>
      <c r="D235" s="151" t="str">
        <f t="shared" si="126"/>
        <v>68401011</v>
      </c>
      <c r="E235" s="36">
        <v>6840101</v>
      </c>
      <c r="F235" s="36">
        <v>1</v>
      </c>
      <c r="G235" s="154" t="s">
        <v>214</v>
      </c>
      <c r="H235" s="196" t="str">
        <f>IFERROR(VLOOKUP(VALUE(E235),Склад!#REF!,6,0),"-")</f>
        <v>-</v>
      </c>
      <c r="I235" s="61"/>
      <c r="J235" s="62" t="s">
        <v>223</v>
      </c>
      <c r="K235" s="62" t="s">
        <v>169</v>
      </c>
      <c r="L235" s="63" t="s">
        <v>370</v>
      </c>
      <c r="M235" s="64" t="s">
        <v>57</v>
      </c>
      <c r="N235" s="38" t="s">
        <v>354</v>
      </c>
      <c r="O235" s="38" t="s">
        <v>415</v>
      </c>
      <c r="P235" s="65">
        <v>30.4</v>
      </c>
      <c r="Q235" s="69">
        <v>69</v>
      </c>
      <c r="R235" s="66"/>
      <c r="S235" s="67"/>
      <c r="T235" s="68"/>
      <c r="U235" s="70"/>
      <c r="V235" s="71"/>
      <c r="W235" s="72"/>
      <c r="X235" s="73"/>
      <c r="Y235" s="71"/>
      <c r="Z235" s="72"/>
      <c r="AA235" s="74"/>
      <c r="AB235" s="75"/>
      <c r="AC235" s="71"/>
      <c r="AD235" s="72"/>
      <c r="AE235" s="76" t="str">
        <f t="shared" si="104"/>
        <v>-</v>
      </c>
      <c r="AF235" s="76" t="str">
        <f t="shared" si="105"/>
        <v/>
      </c>
      <c r="AG235" s="76" t="str">
        <f t="shared" si="106"/>
        <v/>
      </c>
      <c r="AH235" s="76" t="str">
        <f t="shared" si="107"/>
        <v/>
      </c>
      <c r="AI235" s="76" t="str">
        <f t="shared" si="108"/>
        <v/>
      </c>
      <c r="AJ235" s="76" t="str">
        <f t="shared" si="109"/>
        <v/>
      </c>
      <c r="AK235" s="76" t="str">
        <f t="shared" si="110"/>
        <v/>
      </c>
      <c r="AL235" s="76" t="str">
        <f t="shared" si="111"/>
        <v/>
      </c>
      <c r="AM235" s="76" t="str">
        <f t="shared" si="112"/>
        <v/>
      </c>
      <c r="AN235" s="76" t="str">
        <f t="shared" si="113"/>
        <v/>
      </c>
      <c r="AO235" s="77">
        <f t="shared" si="114"/>
        <v>0</v>
      </c>
      <c r="AP235" s="78" t="str">
        <f t="shared" si="115"/>
        <v/>
      </c>
      <c r="AR235" s="77" t="s">
        <v>27</v>
      </c>
      <c r="AS235" s="76" t="e">
        <f t="shared" si="131"/>
        <v>#VALUE!</v>
      </c>
      <c r="AT235" s="76"/>
      <c r="AU235" s="76" t="e">
        <f t="shared" si="127"/>
        <v>#VALUE!</v>
      </c>
      <c r="AV235" s="76"/>
      <c r="AW235" s="76" t="e">
        <f t="shared" si="128"/>
        <v>#VALUE!</v>
      </c>
      <c r="AX235" s="76"/>
      <c r="AY235" s="76" t="e">
        <f t="shared" si="129"/>
        <v>#VALUE!</v>
      </c>
      <c r="AZ235" s="76"/>
      <c r="BA235" s="76" t="e">
        <f t="shared" si="132"/>
        <v>#VALUE!</v>
      </c>
      <c r="BB235" s="77" t="e">
        <f t="shared" si="116"/>
        <v>#VALUE!</v>
      </c>
      <c r="BC235" s="78" t="e">
        <f t="shared" si="117"/>
        <v>#VALUE!</v>
      </c>
      <c r="BD235" s="77" t="s">
        <v>27</v>
      </c>
      <c r="BE235" s="76">
        <v>0</v>
      </c>
      <c r="BF235" s="76" t="s">
        <v>27</v>
      </c>
      <c r="BG235" s="76">
        <v>1</v>
      </c>
      <c r="BH235" s="76" t="s">
        <v>27</v>
      </c>
      <c r="BI235" s="76">
        <v>3</v>
      </c>
      <c r="BJ235" s="76" t="s">
        <v>27</v>
      </c>
      <c r="BK235" s="76">
        <v>1</v>
      </c>
      <c r="BL235" s="76" t="s">
        <v>27</v>
      </c>
      <c r="BM235" s="76">
        <v>0</v>
      </c>
      <c r="BN235" s="80">
        <f t="shared" si="118"/>
        <v>5</v>
      </c>
      <c r="BO235" s="81">
        <f t="shared" si="119"/>
        <v>0</v>
      </c>
      <c r="BP235" s="77" t="s">
        <v>27</v>
      </c>
      <c r="BQ235" s="76">
        <v>0</v>
      </c>
      <c r="BR235" s="76" t="s">
        <v>27</v>
      </c>
      <c r="BS235" s="76">
        <v>1</v>
      </c>
      <c r="BT235" s="76" t="s">
        <v>27</v>
      </c>
      <c r="BU235" s="76">
        <v>2</v>
      </c>
      <c r="BV235" s="76" t="s">
        <v>27</v>
      </c>
      <c r="BW235" s="76">
        <v>1</v>
      </c>
      <c r="BX235" s="76" t="s">
        <v>27</v>
      </c>
      <c r="BY235" s="76">
        <v>0</v>
      </c>
      <c r="BZ235" s="80">
        <f t="shared" si="120"/>
        <v>4</v>
      </c>
      <c r="CA235" s="82">
        <f t="shared" si="121"/>
        <v>0</v>
      </c>
      <c r="CB235" s="77" t="s">
        <v>27</v>
      </c>
      <c r="CC235" s="76">
        <v>0</v>
      </c>
      <c r="CD235" s="76" t="s">
        <v>27</v>
      </c>
      <c r="CE235" s="76">
        <v>0</v>
      </c>
      <c r="CF235" s="76" t="s">
        <v>27</v>
      </c>
      <c r="CG235" s="76">
        <v>0</v>
      </c>
      <c r="CH235" s="76" t="s">
        <v>27</v>
      </c>
      <c r="CI235" s="76">
        <v>0</v>
      </c>
      <c r="CJ235" s="76" t="s">
        <v>27</v>
      </c>
      <c r="CK235" s="76">
        <v>0</v>
      </c>
      <c r="CL235" s="83">
        <f t="shared" si="122"/>
        <v>0</v>
      </c>
      <c r="CM235" s="82">
        <f t="shared" si="123"/>
        <v>0</v>
      </c>
      <c r="CN235" s="84"/>
      <c r="CO235" s="60"/>
      <c r="CP235" s="60"/>
      <c r="CQ235" s="60">
        <v>1</v>
      </c>
      <c r="CR235" s="60"/>
      <c r="CS235" s="60"/>
      <c r="CT235" s="60"/>
      <c r="CU235" s="60"/>
      <c r="CV235" s="85"/>
      <c r="CW235" s="86"/>
      <c r="CX235" s="87">
        <f t="shared" si="124"/>
        <v>1</v>
      </c>
      <c r="CY235" s="88">
        <f t="shared" si="125"/>
        <v>0</v>
      </c>
      <c r="CZ235" s="89" t="e">
        <f>SUMIF(Склад!#REF!,E235,Склад!#REF!)</f>
        <v>#REF!</v>
      </c>
    </row>
    <row r="236" spans="1:104" s="79" customFormat="1" ht="58.15" customHeight="1" thickBot="1" x14ac:dyDescent="0.3">
      <c r="A236" s="60">
        <v>233</v>
      </c>
      <c r="B236" s="199" t="e">
        <f>VLOOKUP(C236,Склад!B:D,3,0)</f>
        <v>#N/A</v>
      </c>
      <c r="C236" s="37" t="s">
        <v>43</v>
      </c>
      <c r="D236" s="151" t="str">
        <f t="shared" si="126"/>
        <v>68401016</v>
      </c>
      <c r="E236" s="36">
        <v>6840101</v>
      </c>
      <c r="F236" s="36">
        <v>6</v>
      </c>
      <c r="G236" s="154" t="s">
        <v>214</v>
      </c>
      <c r="H236" s="196" t="str">
        <f>IFERROR(VLOOKUP(VALUE(E236),Склад!#REF!,6,0),"-")</f>
        <v>-</v>
      </c>
      <c r="I236" s="61"/>
      <c r="J236" s="62" t="s">
        <v>223</v>
      </c>
      <c r="K236" s="62" t="s">
        <v>169</v>
      </c>
      <c r="L236" s="63" t="s">
        <v>370</v>
      </c>
      <c r="M236" s="64" t="s">
        <v>57</v>
      </c>
      <c r="N236" s="38" t="s">
        <v>354</v>
      </c>
      <c r="O236" s="38" t="s">
        <v>415</v>
      </c>
      <c r="P236" s="65">
        <v>30.4</v>
      </c>
      <c r="Q236" s="69">
        <v>69</v>
      </c>
      <c r="R236" s="66"/>
      <c r="S236" s="67"/>
      <c r="T236" s="68"/>
      <c r="U236" s="70"/>
      <c r="V236" s="71"/>
      <c r="W236" s="72"/>
      <c r="X236" s="73"/>
      <c r="Y236" s="71"/>
      <c r="Z236" s="72"/>
      <c r="AA236" s="74"/>
      <c r="AB236" s="75"/>
      <c r="AC236" s="71"/>
      <c r="AD236" s="72"/>
      <c r="AE236" s="76" t="str">
        <f t="shared" si="104"/>
        <v>-</v>
      </c>
      <c r="AF236" s="76" t="str">
        <f t="shared" si="105"/>
        <v/>
      </c>
      <c r="AG236" s="76" t="str">
        <f t="shared" si="106"/>
        <v/>
      </c>
      <c r="AH236" s="76" t="str">
        <f t="shared" si="107"/>
        <v/>
      </c>
      <c r="AI236" s="76" t="str">
        <f t="shared" si="108"/>
        <v/>
      </c>
      <c r="AJ236" s="76" t="str">
        <f t="shared" si="109"/>
        <v/>
      </c>
      <c r="AK236" s="76" t="str">
        <f t="shared" si="110"/>
        <v/>
      </c>
      <c r="AL236" s="76" t="str">
        <f t="shared" si="111"/>
        <v/>
      </c>
      <c r="AM236" s="76" t="str">
        <f t="shared" si="112"/>
        <v/>
      </c>
      <c r="AN236" s="76" t="str">
        <f t="shared" si="113"/>
        <v/>
      </c>
      <c r="AO236" s="77">
        <f t="shared" si="114"/>
        <v>0</v>
      </c>
      <c r="AP236" s="78" t="str">
        <f t="shared" si="115"/>
        <v/>
      </c>
      <c r="AR236" s="77" t="s">
        <v>27</v>
      </c>
      <c r="AS236" s="76" t="e">
        <f t="shared" si="131"/>
        <v>#VALUE!</v>
      </c>
      <c r="AT236" s="76"/>
      <c r="AU236" s="76" t="e">
        <f t="shared" si="127"/>
        <v>#VALUE!</v>
      </c>
      <c r="AV236" s="76"/>
      <c r="AW236" s="76" t="e">
        <f t="shared" si="128"/>
        <v>#VALUE!</v>
      </c>
      <c r="AX236" s="76"/>
      <c r="AY236" s="76" t="e">
        <f t="shared" si="129"/>
        <v>#VALUE!</v>
      </c>
      <c r="AZ236" s="76"/>
      <c r="BA236" s="76" t="e">
        <f t="shared" si="132"/>
        <v>#VALUE!</v>
      </c>
      <c r="BB236" s="77" t="e">
        <f t="shared" si="116"/>
        <v>#VALUE!</v>
      </c>
      <c r="BC236" s="78" t="e">
        <f t="shared" si="117"/>
        <v>#VALUE!</v>
      </c>
      <c r="BD236" s="77" t="s">
        <v>27</v>
      </c>
      <c r="BE236" s="76">
        <v>0</v>
      </c>
      <c r="BF236" s="76" t="s">
        <v>27</v>
      </c>
      <c r="BG236" s="76">
        <v>0</v>
      </c>
      <c r="BH236" s="76" t="s">
        <v>27</v>
      </c>
      <c r="BI236" s="76">
        <v>0</v>
      </c>
      <c r="BJ236" s="76" t="s">
        <v>27</v>
      </c>
      <c r="BK236" s="76">
        <v>0</v>
      </c>
      <c r="BL236" s="76" t="s">
        <v>27</v>
      </c>
      <c r="BM236" s="76">
        <v>0</v>
      </c>
      <c r="BN236" s="80">
        <f t="shared" si="118"/>
        <v>0</v>
      </c>
      <c r="BO236" s="81">
        <f t="shared" si="119"/>
        <v>0</v>
      </c>
      <c r="BP236" s="77" t="s">
        <v>27</v>
      </c>
      <c r="BQ236" s="76">
        <v>0</v>
      </c>
      <c r="BR236" s="76" t="s">
        <v>27</v>
      </c>
      <c r="BS236" s="76">
        <v>0</v>
      </c>
      <c r="BT236" s="76" t="s">
        <v>27</v>
      </c>
      <c r="BU236" s="76">
        <v>0</v>
      </c>
      <c r="BV236" s="76" t="s">
        <v>27</v>
      </c>
      <c r="BW236" s="76">
        <v>0</v>
      </c>
      <c r="BX236" s="76" t="s">
        <v>27</v>
      </c>
      <c r="BY236" s="76">
        <v>0</v>
      </c>
      <c r="BZ236" s="80">
        <f t="shared" si="120"/>
        <v>0</v>
      </c>
      <c r="CA236" s="82">
        <f t="shared" si="121"/>
        <v>0</v>
      </c>
      <c r="CB236" s="77" t="s">
        <v>27</v>
      </c>
      <c r="CC236" s="76">
        <v>0</v>
      </c>
      <c r="CD236" s="76" t="s">
        <v>27</v>
      </c>
      <c r="CE236" s="76">
        <v>0</v>
      </c>
      <c r="CF236" s="76" t="s">
        <v>27</v>
      </c>
      <c r="CG236" s="76">
        <v>0</v>
      </c>
      <c r="CH236" s="76" t="s">
        <v>27</v>
      </c>
      <c r="CI236" s="76">
        <v>0</v>
      </c>
      <c r="CJ236" s="76" t="s">
        <v>27</v>
      </c>
      <c r="CK236" s="76">
        <v>0</v>
      </c>
      <c r="CL236" s="83">
        <f t="shared" si="122"/>
        <v>0</v>
      </c>
      <c r="CM236" s="82">
        <f t="shared" si="123"/>
        <v>0</v>
      </c>
      <c r="CN236" s="84"/>
      <c r="CO236" s="60"/>
      <c r="CP236" s="60"/>
      <c r="CQ236" s="60">
        <v>2</v>
      </c>
      <c r="CR236" s="60"/>
      <c r="CS236" s="60">
        <v>1</v>
      </c>
      <c r="CT236" s="60"/>
      <c r="CU236" s="60">
        <v>3</v>
      </c>
      <c r="CV236" s="85"/>
      <c r="CW236" s="86">
        <v>1</v>
      </c>
      <c r="CX236" s="87">
        <f t="shared" si="124"/>
        <v>7</v>
      </c>
      <c r="CY236" s="88">
        <f t="shared" si="125"/>
        <v>0</v>
      </c>
      <c r="CZ236" s="89" t="e">
        <f>SUMIF(Склад!#REF!,E236,Склад!#REF!)</f>
        <v>#REF!</v>
      </c>
    </row>
    <row r="237" spans="1:104" s="79" customFormat="1" ht="63.4" customHeight="1" thickBot="1" x14ac:dyDescent="0.3">
      <c r="A237" s="60">
        <v>234</v>
      </c>
      <c r="B237" s="199" t="e">
        <f>VLOOKUP(C237,Склад!B:D,3,0)</f>
        <v>#N/A</v>
      </c>
      <c r="C237" s="37" t="s">
        <v>43</v>
      </c>
      <c r="D237" s="151" t="str">
        <f t="shared" si="126"/>
        <v>684010121</v>
      </c>
      <c r="E237" s="36">
        <v>6840101</v>
      </c>
      <c r="F237" s="36">
        <v>21</v>
      </c>
      <c r="G237" s="154" t="s">
        <v>214</v>
      </c>
      <c r="H237" s="196" t="str">
        <f>IFERROR(VLOOKUP(VALUE(E237),Склад!#REF!,6,0),"-")</f>
        <v>-</v>
      </c>
      <c r="I237" s="61"/>
      <c r="J237" s="62" t="s">
        <v>223</v>
      </c>
      <c r="K237" s="62" t="s">
        <v>169</v>
      </c>
      <c r="L237" s="63" t="s">
        <v>370</v>
      </c>
      <c r="M237" s="64" t="s">
        <v>57</v>
      </c>
      <c r="N237" s="38" t="s">
        <v>354</v>
      </c>
      <c r="O237" s="38" t="s">
        <v>415</v>
      </c>
      <c r="P237" s="65">
        <v>30.4</v>
      </c>
      <c r="Q237" s="69">
        <v>69</v>
      </c>
      <c r="R237" s="66"/>
      <c r="S237" s="67"/>
      <c r="T237" s="68"/>
      <c r="U237" s="70"/>
      <c r="V237" s="71"/>
      <c r="W237" s="72"/>
      <c r="X237" s="73"/>
      <c r="Y237" s="71"/>
      <c r="Z237" s="72"/>
      <c r="AA237" s="74"/>
      <c r="AB237" s="75"/>
      <c r="AC237" s="71"/>
      <c r="AD237" s="72"/>
      <c r="AE237" s="76" t="str">
        <f t="shared" si="104"/>
        <v>-</v>
      </c>
      <c r="AF237" s="76" t="str">
        <f t="shared" si="105"/>
        <v/>
      </c>
      <c r="AG237" s="76" t="str">
        <f t="shared" si="106"/>
        <v/>
      </c>
      <c r="AH237" s="76" t="str">
        <f t="shared" si="107"/>
        <v/>
      </c>
      <c r="AI237" s="76" t="str">
        <f t="shared" si="108"/>
        <v/>
      </c>
      <c r="AJ237" s="76" t="str">
        <f t="shared" si="109"/>
        <v/>
      </c>
      <c r="AK237" s="76" t="str">
        <f t="shared" si="110"/>
        <v/>
      </c>
      <c r="AL237" s="76" t="str">
        <f t="shared" si="111"/>
        <v/>
      </c>
      <c r="AM237" s="76" t="str">
        <f t="shared" si="112"/>
        <v/>
      </c>
      <c r="AN237" s="76" t="str">
        <f t="shared" si="113"/>
        <v/>
      </c>
      <c r="AO237" s="77">
        <f t="shared" si="114"/>
        <v>0</v>
      </c>
      <c r="AP237" s="78" t="str">
        <f t="shared" si="115"/>
        <v/>
      </c>
      <c r="AR237" s="77" t="s">
        <v>27</v>
      </c>
      <c r="AS237" s="76" t="e">
        <f t="shared" si="131"/>
        <v>#VALUE!</v>
      </c>
      <c r="AT237" s="76"/>
      <c r="AU237" s="76" t="e">
        <f t="shared" si="127"/>
        <v>#VALUE!</v>
      </c>
      <c r="AV237" s="76"/>
      <c r="AW237" s="76" t="e">
        <f t="shared" si="128"/>
        <v>#VALUE!</v>
      </c>
      <c r="AX237" s="76"/>
      <c r="AY237" s="76" t="e">
        <f t="shared" si="129"/>
        <v>#VALUE!</v>
      </c>
      <c r="AZ237" s="76"/>
      <c r="BA237" s="76" t="e">
        <f t="shared" si="132"/>
        <v>#VALUE!</v>
      </c>
      <c r="BB237" s="77" t="e">
        <f t="shared" si="116"/>
        <v>#VALUE!</v>
      </c>
      <c r="BC237" s="78" t="e">
        <f t="shared" si="117"/>
        <v>#VALUE!</v>
      </c>
      <c r="BD237" s="77" t="s">
        <v>27</v>
      </c>
      <c r="BE237" s="76">
        <v>0</v>
      </c>
      <c r="BF237" s="76" t="s">
        <v>27</v>
      </c>
      <c r="BG237" s="76">
        <v>0</v>
      </c>
      <c r="BH237" s="76" t="s">
        <v>27</v>
      </c>
      <c r="BI237" s="76">
        <v>0</v>
      </c>
      <c r="BJ237" s="76" t="s">
        <v>27</v>
      </c>
      <c r="BK237" s="76">
        <v>0</v>
      </c>
      <c r="BL237" s="76" t="s">
        <v>27</v>
      </c>
      <c r="BM237" s="76">
        <v>0</v>
      </c>
      <c r="BN237" s="80">
        <f t="shared" si="118"/>
        <v>0</v>
      </c>
      <c r="BO237" s="81">
        <f t="shared" si="119"/>
        <v>0</v>
      </c>
      <c r="BP237" s="77" t="s">
        <v>27</v>
      </c>
      <c r="BQ237" s="76">
        <v>0</v>
      </c>
      <c r="BR237" s="76" t="s">
        <v>27</v>
      </c>
      <c r="BS237" s="76">
        <v>0</v>
      </c>
      <c r="BT237" s="76" t="s">
        <v>27</v>
      </c>
      <c r="BU237" s="76">
        <v>0</v>
      </c>
      <c r="BV237" s="76" t="s">
        <v>27</v>
      </c>
      <c r="BW237" s="76">
        <v>0</v>
      </c>
      <c r="BX237" s="76" t="s">
        <v>27</v>
      </c>
      <c r="BY237" s="76">
        <v>0</v>
      </c>
      <c r="BZ237" s="80">
        <f t="shared" si="120"/>
        <v>0</v>
      </c>
      <c r="CA237" s="82">
        <f t="shared" si="121"/>
        <v>0</v>
      </c>
      <c r="CB237" s="77" t="s">
        <v>27</v>
      </c>
      <c r="CC237" s="76">
        <v>0</v>
      </c>
      <c r="CD237" s="76" t="s">
        <v>27</v>
      </c>
      <c r="CE237" s="76">
        <v>0</v>
      </c>
      <c r="CF237" s="76" t="s">
        <v>27</v>
      </c>
      <c r="CG237" s="76">
        <v>0</v>
      </c>
      <c r="CH237" s="76" t="s">
        <v>27</v>
      </c>
      <c r="CI237" s="76">
        <v>0</v>
      </c>
      <c r="CJ237" s="76" t="s">
        <v>27</v>
      </c>
      <c r="CK237" s="76">
        <v>0</v>
      </c>
      <c r="CL237" s="83">
        <f t="shared" si="122"/>
        <v>0</v>
      </c>
      <c r="CM237" s="82">
        <f t="shared" si="123"/>
        <v>0</v>
      </c>
      <c r="CN237" s="84"/>
      <c r="CO237" s="60"/>
      <c r="CP237" s="60"/>
      <c r="CQ237" s="60"/>
      <c r="CR237" s="60"/>
      <c r="CS237" s="60"/>
      <c r="CT237" s="60"/>
      <c r="CU237" s="60"/>
      <c r="CV237" s="85"/>
      <c r="CW237" s="86"/>
      <c r="CX237" s="87">
        <f t="shared" si="124"/>
        <v>0</v>
      </c>
      <c r="CY237" s="88">
        <f t="shared" si="125"/>
        <v>0</v>
      </c>
      <c r="CZ237" s="89" t="e">
        <f>SUMIF(Склад!#REF!,E237,Склад!#REF!)</f>
        <v>#REF!</v>
      </c>
    </row>
    <row r="238" spans="1:104" s="79" customFormat="1" ht="65.099999999999994" customHeight="1" thickBot="1" x14ac:dyDescent="0.3">
      <c r="A238" s="60">
        <v>235</v>
      </c>
      <c r="B238" s="199" t="e">
        <f>VLOOKUP(C238,Склад!B:D,3,0)</f>
        <v>#N/A</v>
      </c>
      <c r="C238" s="37" t="s">
        <v>43</v>
      </c>
      <c r="D238" s="151" t="str">
        <f t="shared" si="126"/>
        <v>684010132</v>
      </c>
      <c r="E238" s="36">
        <v>6840101</v>
      </c>
      <c r="F238" s="36">
        <v>32</v>
      </c>
      <c r="G238" s="154" t="s">
        <v>214</v>
      </c>
      <c r="H238" s="196" t="str">
        <f>IFERROR(VLOOKUP(VALUE(E238),Склад!#REF!,6,0),"-")</f>
        <v>-</v>
      </c>
      <c r="I238" s="61"/>
      <c r="J238" s="62" t="s">
        <v>223</v>
      </c>
      <c r="K238" s="62" t="s">
        <v>169</v>
      </c>
      <c r="L238" s="63" t="s">
        <v>370</v>
      </c>
      <c r="M238" s="64" t="s">
        <v>57</v>
      </c>
      <c r="N238" s="38" t="s">
        <v>354</v>
      </c>
      <c r="O238" s="38" t="s">
        <v>415</v>
      </c>
      <c r="P238" s="65">
        <v>30.4</v>
      </c>
      <c r="Q238" s="69">
        <v>69</v>
      </c>
      <c r="R238" s="66"/>
      <c r="S238" s="67"/>
      <c r="T238" s="68"/>
      <c r="U238" s="70"/>
      <c r="V238" s="71"/>
      <c r="W238" s="72"/>
      <c r="X238" s="73"/>
      <c r="Y238" s="71"/>
      <c r="Z238" s="72"/>
      <c r="AA238" s="74"/>
      <c r="AB238" s="75"/>
      <c r="AC238" s="71"/>
      <c r="AD238" s="72"/>
      <c r="AE238" s="76" t="str">
        <f t="shared" si="104"/>
        <v>-</v>
      </c>
      <c r="AF238" s="76" t="str">
        <f t="shared" si="105"/>
        <v/>
      </c>
      <c r="AG238" s="76" t="str">
        <f t="shared" si="106"/>
        <v/>
      </c>
      <c r="AH238" s="76" t="str">
        <f t="shared" si="107"/>
        <v/>
      </c>
      <c r="AI238" s="76" t="str">
        <f t="shared" si="108"/>
        <v/>
      </c>
      <c r="AJ238" s="76" t="str">
        <f t="shared" si="109"/>
        <v/>
      </c>
      <c r="AK238" s="76" t="str">
        <f t="shared" si="110"/>
        <v/>
      </c>
      <c r="AL238" s="76" t="str">
        <f t="shared" si="111"/>
        <v/>
      </c>
      <c r="AM238" s="76" t="str">
        <f t="shared" si="112"/>
        <v/>
      </c>
      <c r="AN238" s="76" t="str">
        <f t="shared" si="113"/>
        <v/>
      </c>
      <c r="AO238" s="77">
        <f t="shared" si="114"/>
        <v>0</v>
      </c>
      <c r="AP238" s="78" t="str">
        <f t="shared" si="115"/>
        <v/>
      </c>
      <c r="AR238" s="77" t="s">
        <v>27</v>
      </c>
      <c r="AS238" s="76" t="e">
        <f t="shared" si="131"/>
        <v>#VALUE!</v>
      </c>
      <c r="AT238" s="76"/>
      <c r="AU238" s="76" t="e">
        <f t="shared" si="127"/>
        <v>#VALUE!</v>
      </c>
      <c r="AV238" s="76"/>
      <c r="AW238" s="76" t="e">
        <f t="shared" si="128"/>
        <v>#VALUE!</v>
      </c>
      <c r="AX238" s="76"/>
      <c r="AY238" s="76" t="e">
        <f t="shared" si="129"/>
        <v>#VALUE!</v>
      </c>
      <c r="AZ238" s="76"/>
      <c r="BA238" s="76" t="e">
        <f t="shared" si="132"/>
        <v>#VALUE!</v>
      </c>
      <c r="BB238" s="77" t="e">
        <f t="shared" si="116"/>
        <v>#VALUE!</v>
      </c>
      <c r="BC238" s="78" t="e">
        <f t="shared" si="117"/>
        <v>#VALUE!</v>
      </c>
      <c r="BD238" s="77" t="s">
        <v>27</v>
      </c>
      <c r="BE238" s="76">
        <v>0</v>
      </c>
      <c r="BF238" s="76" t="s">
        <v>27</v>
      </c>
      <c r="BG238" s="76">
        <v>0</v>
      </c>
      <c r="BH238" s="76" t="s">
        <v>27</v>
      </c>
      <c r="BI238" s="76">
        <v>0</v>
      </c>
      <c r="BJ238" s="76" t="s">
        <v>27</v>
      </c>
      <c r="BK238" s="76">
        <v>0</v>
      </c>
      <c r="BL238" s="76" t="s">
        <v>27</v>
      </c>
      <c r="BM238" s="76">
        <v>0</v>
      </c>
      <c r="BN238" s="80">
        <f t="shared" si="118"/>
        <v>0</v>
      </c>
      <c r="BO238" s="81">
        <f t="shared" si="119"/>
        <v>0</v>
      </c>
      <c r="BP238" s="77" t="s">
        <v>27</v>
      </c>
      <c r="BQ238" s="76">
        <v>0</v>
      </c>
      <c r="BR238" s="76" t="s">
        <v>27</v>
      </c>
      <c r="BS238" s="76">
        <v>0</v>
      </c>
      <c r="BT238" s="76" t="s">
        <v>27</v>
      </c>
      <c r="BU238" s="76">
        <v>0</v>
      </c>
      <c r="BV238" s="76" t="s">
        <v>27</v>
      </c>
      <c r="BW238" s="76">
        <v>0</v>
      </c>
      <c r="BX238" s="76" t="s">
        <v>27</v>
      </c>
      <c r="BY238" s="76">
        <v>0</v>
      </c>
      <c r="BZ238" s="80">
        <f t="shared" si="120"/>
        <v>0</v>
      </c>
      <c r="CA238" s="82">
        <f t="shared" si="121"/>
        <v>0</v>
      </c>
      <c r="CB238" s="77" t="s">
        <v>27</v>
      </c>
      <c r="CC238" s="76">
        <v>0</v>
      </c>
      <c r="CD238" s="76" t="s">
        <v>27</v>
      </c>
      <c r="CE238" s="76">
        <v>0</v>
      </c>
      <c r="CF238" s="76" t="s">
        <v>27</v>
      </c>
      <c r="CG238" s="76">
        <v>0</v>
      </c>
      <c r="CH238" s="76" t="s">
        <v>27</v>
      </c>
      <c r="CI238" s="76">
        <v>0</v>
      </c>
      <c r="CJ238" s="76" t="s">
        <v>27</v>
      </c>
      <c r="CK238" s="76">
        <v>0</v>
      </c>
      <c r="CL238" s="83">
        <f t="shared" si="122"/>
        <v>0</v>
      </c>
      <c r="CM238" s="82">
        <f t="shared" si="123"/>
        <v>0</v>
      </c>
      <c r="CN238" s="84"/>
      <c r="CO238" s="60"/>
      <c r="CP238" s="60"/>
      <c r="CQ238" s="60"/>
      <c r="CR238" s="60"/>
      <c r="CS238" s="60"/>
      <c r="CT238" s="60"/>
      <c r="CU238" s="60"/>
      <c r="CV238" s="85"/>
      <c r="CW238" s="86"/>
      <c r="CX238" s="87">
        <f t="shared" si="124"/>
        <v>0</v>
      </c>
      <c r="CY238" s="88">
        <f t="shared" si="125"/>
        <v>0</v>
      </c>
      <c r="CZ238" s="89" t="e">
        <f>SUMIF(Склад!#REF!,E238,Склад!#REF!)</f>
        <v>#REF!</v>
      </c>
    </row>
    <row r="239" spans="1:104" s="79" customFormat="1" ht="66.95" customHeight="1" thickBot="1" x14ac:dyDescent="0.3">
      <c r="A239" s="60">
        <v>236</v>
      </c>
      <c r="B239" s="199" t="e">
        <f>VLOOKUP(C239,Склад!B:D,3,0)</f>
        <v>#N/A</v>
      </c>
      <c r="C239" s="37" t="s">
        <v>44</v>
      </c>
      <c r="D239" s="151" t="str">
        <f t="shared" si="126"/>
        <v>684010232</v>
      </c>
      <c r="E239" s="36">
        <v>6840102</v>
      </c>
      <c r="F239" s="36">
        <v>32</v>
      </c>
      <c r="G239" s="154" t="s">
        <v>214</v>
      </c>
      <c r="H239" s="196" t="str">
        <f>IFERROR(VLOOKUP(VALUE(E239),Склад!#REF!,6,0),"-")</f>
        <v>-</v>
      </c>
      <c r="I239" s="61"/>
      <c r="J239" s="62" t="s">
        <v>223</v>
      </c>
      <c r="K239" s="62" t="s">
        <v>169</v>
      </c>
      <c r="L239" s="63" t="s">
        <v>370</v>
      </c>
      <c r="M239" s="64" t="s">
        <v>356</v>
      </c>
      <c r="N239" s="38" t="s">
        <v>354</v>
      </c>
      <c r="O239" s="38" t="s">
        <v>415</v>
      </c>
      <c r="P239" s="65">
        <v>34.200000000000003</v>
      </c>
      <c r="Q239" s="69">
        <v>79</v>
      </c>
      <c r="R239" s="66"/>
      <c r="S239" s="67"/>
      <c r="T239" s="68"/>
      <c r="U239" s="70"/>
      <c r="V239" s="71"/>
      <c r="W239" s="72"/>
      <c r="X239" s="73"/>
      <c r="Y239" s="71"/>
      <c r="Z239" s="72"/>
      <c r="AA239" s="74"/>
      <c r="AB239" s="75"/>
      <c r="AC239" s="71"/>
      <c r="AD239" s="72"/>
      <c r="AE239" s="76" t="str">
        <f t="shared" si="104"/>
        <v>-</v>
      </c>
      <c r="AF239" s="76" t="str">
        <f t="shared" si="105"/>
        <v/>
      </c>
      <c r="AG239" s="76" t="str">
        <f t="shared" si="106"/>
        <v/>
      </c>
      <c r="AH239" s="76" t="str">
        <f t="shared" si="107"/>
        <v/>
      </c>
      <c r="AI239" s="76" t="str">
        <f t="shared" si="108"/>
        <v/>
      </c>
      <c r="AJ239" s="76" t="str">
        <f t="shared" si="109"/>
        <v/>
      </c>
      <c r="AK239" s="76" t="str">
        <f t="shared" si="110"/>
        <v/>
      </c>
      <c r="AL239" s="76" t="str">
        <f t="shared" si="111"/>
        <v/>
      </c>
      <c r="AM239" s="76" t="str">
        <f t="shared" si="112"/>
        <v/>
      </c>
      <c r="AN239" s="76" t="str">
        <f t="shared" si="113"/>
        <v/>
      </c>
      <c r="AO239" s="77">
        <f t="shared" si="114"/>
        <v>0</v>
      </c>
      <c r="AP239" s="78" t="str">
        <f t="shared" si="115"/>
        <v/>
      </c>
      <c r="AR239" s="77" t="s">
        <v>27</v>
      </c>
      <c r="AS239" s="76" t="e">
        <f t="shared" si="131"/>
        <v>#VALUE!</v>
      </c>
      <c r="AT239" s="76"/>
      <c r="AU239" s="76" t="e">
        <f t="shared" si="127"/>
        <v>#VALUE!</v>
      </c>
      <c r="AV239" s="76"/>
      <c r="AW239" s="76" t="e">
        <f t="shared" si="128"/>
        <v>#VALUE!</v>
      </c>
      <c r="AX239" s="76"/>
      <c r="AY239" s="76" t="e">
        <f t="shared" si="129"/>
        <v>#VALUE!</v>
      </c>
      <c r="AZ239" s="76"/>
      <c r="BA239" s="76" t="e">
        <f t="shared" si="132"/>
        <v>#VALUE!</v>
      </c>
      <c r="BB239" s="77" t="e">
        <f t="shared" si="116"/>
        <v>#VALUE!</v>
      </c>
      <c r="BC239" s="78" t="e">
        <f t="shared" si="117"/>
        <v>#VALUE!</v>
      </c>
      <c r="BD239" s="77" t="s">
        <v>27</v>
      </c>
      <c r="BE239" s="76">
        <v>0</v>
      </c>
      <c r="BF239" s="76" t="s">
        <v>27</v>
      </c>
      <c r="BG239" s="76">
        <v>0</v>
      </c>
      <c r="BH239" s="76" t="s">
        <v>27</v>
      </c>
      <c r="BI239" s="76">
        <v>0</v>
      </c>
      <c r="BJ239" s="76" t="s">
        <v>27</v>
      </c>
      <c r="BK239" s="76">
        <v>0</v>
      </c>
      <c r="BL239" s="76" t="s">
        <v>27</v>
      </c>
      <c r="BM239" s="76">
        <v>0</v>
      </c>
      <c r="BN239" s="80">
        <f t="shared" si="118"/>
        <v>0</v>
      </c>
      <c r="BO239" s="81">
        <f t="shared" si="119"/>
        <v>0</v>
      </c>
      <c r="BP239" s="77" t="s">
        <v>27</v>
      </c>
      <c r="BQ239" s="76">
        <v>0</v>
      </c>
      <c r="BR239" s="76" t="s">
        <v>27</v>
      </c>
      <c r="BS239" s="76">
        <v>0</v>
      </c>
      <c r="BT239" s="76" t="s">
        <v>27</v>
      </c>
      <c r="BU239" s="76">
        <v>0</v>
      </c>
      <c r="BV239" s="76" t="s">
        <v>27</v>
      </c>
      <c r="BW239" s="76">
        <v>0</v>
      </c>
      <c r="BX239" s="76" t="s">
        <v>27</v>
      </c>
      <c r="BY239" s="76">
        <v>0</v>
      </c>
      <c r="BZ239" s="80">
        <f t="shared" si="120"/>
        <v>0</v>
      </c>
      <c r="CA239" s="82">
        <f t="shared" si="121"/>
        <v>0</v>
      </c>
      <c r="CB239" s="77" t="s">
        <v>27</v>
      </c>
      <c r="CC239" s="76">
        <v>0</v>
      </c>
      <c r="CD239" s="76" t="s">
        <v>27</v>
      </c>
      <c r="CE239" s="76">
        <v>0</v>
      </c>
      <c r="CF239" s="76" t="s">
        <v>27</v>
      </c>
      <c r="CG239" s="76">
        <v>0</v>
      </c>
      <c r="CH239" s="76" t="s">
        <v>27</v>
      </c>
      <c r="CI239" s="76">
        <v>0</v>
      </c>
      <c r="CJ239" s="76" t="s">
        <v>27</v>
      </c>
      <c r="CK239" s="76">
        <v>0</v>
      </c>
      <c r="CL239" s="83">
        <f t="shared" si="122"/>
        <v>0</v>
      </c>
      <c r="CM239" s="82">
        <f t="shared" si="123"/>
        <v>0</v>
      </c>
      <c r="CN239" s="84"/>
      <c r="CO239" s="60"/>
      <c r="CP239" s="60"/>
      <c r="CQ239" s="60"/>
      <c r="CR239" s="60"/>
      <c r="CS239" s="60"/>
      <c r="CT239" s="60"/>
      <c r="CU239" s="60"/>
      <c r="CV239" s="85"/>
      <c r="CW239" s="86"/>
      <c r="CX239" s="87">
        <f t="shared" si="124"/>
        <v>0</v>
      </c>
      <c r="CY239" s="88">
        <f t="shared" si="125"/>
        <v>0</v>
      </c>
      <c r="CZ239" s="89" t="e">
        <f>SUMIF(Склад!#REF!,E239,Склад!#REF!)</f>
        <v>#REF!</v>
      </c>
    </row>
    <row r="240" spans="1:104" s="79" customFormat="1" ht="66.95" customHeight="1" thickBot="1" x14ac:dyDescent="0.3">
      <c r="A240" s="60">
        <v>237</v>
      </c>
      <c r="B240" s="199" t="e">
        <f>VLOOKUP(C240,Склад!B:D,3,0)</f>
        <v>#N/A</v>
      </c>
      <c r="C240" s="37" t="s">
        <v>45</v>
      </c>
      <c r="D240" s="151" t="str">
        <f t="shared" si="126"/>
        <v>77201021</v>
      </c>
      <c r="E240" s="36">
        <v>7720102</v>
      </c>
      <c r="F240" s="36">
        <v>1</v>
      </c>
      <c r="G240" s="154" t="s">
        <v>207</v>
      </c>
      <c r="H240" s="196" t="str">
        <f>IFERROR(VLOOKUP(VALUE(E240),Склад!#REF!,6,0),"-")</f>
        <v>-</v>
      </c>
      <c r="I240" s="61"/>
      <c r="J240" s="62" t="s">
        <v>33</v>
      </c>
      <c r="K240" s="62" t="s">
        <v>169</v>
      </c>
      <c r="L240" s="63" t="s">
        <v>370</v>
      </c>
      <c r="M240" s="64" t="s">
        <v>57</v>
      </c>
      <c r="N240" s="38" t="s">
        <v>354</v>
      </c>
      <c r="O240" s="38" t="s">
        <v>415</v>
      </c>
      <c r="P240" s="65">
        <v>22.7</v>
      </c>
      <c r="Q240" s="69">
        <v>59</v>
      </c>
      <c r="R240" s="66"/>
      <c r="S240" s="67"/>
      <c r="T240" s="68"/>
      <c r="U240" s="70"/>
      <c r="V240" s="71"/>
      <c r="W240" s="72"/>
      <c r="X240" s="73"/>
      <c r="Y240" s="71"/>
      <c r="Z240" s="72"/>
      <c r="AA240" s="74"/>
      <c r="AB240" s="75"/>
      <c r="AC240" s="71"/>
      <c r="AD240" s="72"/>
      <c r="AE240" s="76" t="str">
        <f t="shared" si="104"/>
        <v>-</v>
      </c>
      <c r="AF240" s="76" t="str">
        <f t="shared" si="105"/>
        <v/>
      </c>
      <c r="AG240" s="76" t="str">
        <f t="shared" si="106"/>
        <v>-</v>
      </c>
      <c r="AH240" s="76" t="str">
        <f t="shared" si="107"/>
        <v/>
      </c>
      <c r="AI240" s="76" t="str">
        <f t="shared" si="108"/>
        <v>-</v>
      </c>
      <c r="AJ240" s="76" t="str">
        <f t="shared" si="109"/>
        <v/>
      </c>
      <c r="AK240" s="76" t="str">
        <f t="shared" si="110"/>
        <v>-</v>
      </c>
      <c r="AL240" s="76" t="str">
        <f t="shared" si="111"/>
        <v/>
      </c>
      <c r="AM240" s="76" t="str">
        <f t="shared" si="112"/>
        <v>-</v>
      </c>
      <c r="AN240" s="76" t="str">
        <f t="shared" si="113"/>
        <v/>
      </c>
      <c r="AO240" s="77">
        <f t="shared" si="114"/>
        <v>0</v>
      </c>
      <c r="AP240" s="78" t="str">
        <f t="shared" si="115"/>
        <v/>
      </c>
      <c r="AR240" s="77" t="s">
        <v>27</v>
      </c>
      <c r="AS240" s="76" t="e">
        <f t="shared" si="131"/>
        <v>#VALUE!</v>
      </c>
      <c r="AT240" s="76"/>
      <c r="AU240" s="76" t="e">
        <f t="shared" si="127"/>
        <v>#VALUE!</v>
      </c>
      <c r="AV240" s="76"/>
      <c r="AW240" s="76" t="e">
        <f t="shared" si="128"/>
        <v>#VALUE!</v>
      </c>
      <c r="AX240" s="76"/>
      <c r="AY240" s="76" t="e">
        <f t="shared" si="129"/>
        <v>#VALUE!</v>
      </c>
      <c r="AZ240" s="76"/>
      <c r="BA240" s="76" t="e">
        <f t="shared" si="132"/>
        <v>#VALUE!</v>
      </c>
      <c r="BB240" s="77" t="e">
        <f t="shared" si="116"/>
        <v>#VALUE!</v>
      </c>
      <c r="BC240" s="78" t="e">
        <f t="shared" si="117"/>
        <v>#VALUE!</v>
      </c>
      <c r="BD240" s="77" t="s">
        <v>27</v>
      </c>
      <c r="BE240" s="76">
        <v>0</v>
      </c>
      <c r="BF240" s="76" t="s">
        <v>27</v>
      </c>
      <c r="BG240" s="76">
        <v>0</v>
      </c>
      <c r="BH240" s="76" t="s">
        <v>27</v>
      </c>
      <c r="BI240" s="76">
        <v>0</v>
      </c>
      <c r="BJ240" s="76" t="s">
        <v>27</v>
      </c>
      <c r="BK240" s="76">
        <v>0</v>
      </c>
      <c r="BL240" s="76" t="s">
        <v>27</v>
      </c>
      <c r="BM240" s="76">
        <v>0</v>
      </c>
      <c r="BN240" s="80">
        <f t="shared" si="118"/>
        <v>0</v>
      </c>
      <c r="BO240" s="81">
        <f t="shared" si="119"/>
        <v>0</v>
      </c>
      <c r="BP240" s="77" t="s">
        <v>27</v>
      </c>
      <c r="BQ240" s="76">
        <v>0</v>
      </c>
      <c r="BR240" s="76" t="s">
        <v>27</v>
      </c>
      <c r="BS240" s="76">
        <v>0</v>
      </c>
      <c r="BT240" s="76" t="s">
        <v>27</v>
      </c>
      <c r="BU240" s="76">
        <v>0</v>
      </c>
      <c r="BV240" s="76" t="s">
        <v>27</v>
      </c>
      <c r="BW240" s="76">
        <v>0</v>
      </c>
      <c r="BX240" s="76" t="s">
        <v>27</v>
      </c>
      <c r="BY240" s="76">
        <v>0</v>
      </c>
      <c r="BZ240" s="80">
        <f t="shared" si="120"/>
        <v>0</v>
      </c>
      <c r="CA240" s="82">
        <f t="shared" si="121"/>
        <v>0</v>
      </c>
      <c r="CB240" s="77" t="s">
        <v>27</v>
      </c>
      <c r="CC240" s="76">
        <v>0</v>
      </c>
      <c r="CD240" s="76" t="s">
        <v>27</v>
      </c>
      <c r="CE240" s="76">
        <v>0</v>
      </c>
      <c r="CF240" s="76" t="s">
        <v>27</v>
      </c>
      <c r="CG240" s="76">
        <v>0</v>
      </c>
      <c r="CH240" s="76" t="s">
        <v>27</v>
      </c>
      <c r="CI240" s="76">
        <v>0</v>
      </c>
      <c r="CJ240" s="76" t="s">
        <v>27</v>
      </c>
      <c r="CK240" s="76">
        <v>0</v>
      </c>
      <c r="CL240" s="83">
        <f t="shared" si="122"/>
        <v>0</v>
      </c>
      <c r="CM240" s="82">
        <f t="shared" si="123"/>
        <v>0</v>
      </c>
      <c r="CN240" s="84"/>
      <c r="CO240" s="60"/>
      <c r="CP240" s="60"/>
      <c r="CQ240" s="60"/>
      <c r="CR240" s="60"/>
      <c r="CS240" s="60"/>
      <c r="CT240" s="60"/>
      <c r="CU240" s="60"/>
      <c r="CV240" s="85"/>
      <c r="CW240" s="86"/>
      <c r="CX240" s="87">
        <f t="shared" si="124"/>
        <v>0</v>
      </c>
      <c r="CY240" s="88">
        <f t="shared" si="125"/>
        <v>0</v>
      </c>
      <c r="CZ240" s="89" t="e">
        <f>SUMIF(Склад!#REF!,E240,Склад!#REF!)</f>
        <v>#REF!</v>
      </c>
    </row>
    <row r="241" spans="1:104" s="79" customFormat="1" ht="66.95" customHeight="1" thickBot="1" x14ac:dyDescent="0.3">
      <c r="A241" s="60">
        <v>238</v>
      </c>
      <c r="B241" s="199" t="e">
        <f>VLOOKUP(C241,Склад!B:D,3,0)</f>
        <v>#N/A</v>
      </c>
      <c r="C241" s="37" t="s">
        <v>45</v>
      </c>
      <c r="D241" s="151" t="str">
        <f t="shared" si="126"/>
        <v>772010221</v>
      </c>
      <c r="E241" s="36">
        <v>7720102</v>
      </c>
      <c r="F241" s="36">
        <v>21</v>
      </c>
      <c r="G241" s="154" t="s">
        <v>207</v>
      </c>
      <c r="H241" s="196" t="str">
        <f>IFERROR(VLOOKUP(VALUE(E241),Склад!#REF!,6,0),"-")</f>
        <v>-</v>
      </c>
      <c r="I241" s="61"/>
      <c r="J241" s="62" t="s">
        <v>33</v>
      </c>
      <c r="K241" s="62" t="s">
        <v>169</v>
      </c>
      <c r="L241" s="63" t="s">
        <v>370</v>
      </c>
      <c r="M241" s="64" t="s">
        <v>57</v>
      </c>
      <c r="N241" s="38" t="s">
        <v>354</v>
      </c>
      <c r="O241" s="38" t="s">
        <v>415</v>
      </c>
      <c r="P241" s="65">
        <v>22.7</v>
      </c>
      <c r="Q241" s="69">
        <v>59</v>
      </c>
      <c r="R241" s="66"/>
      <c r="S241" s="67"/>
      <c r="T241" s="68"/>
      <c r="U241" s="70"/>
      <c r="V241" s="71"/>
      <c r="W241" s="72"/>
      <c r="X241" s="73"/>
      <c r="Y241" s="71"/>
      <c r="Z241" s="72"/>
      <c r="AA241" s="74"/>
      <c r="AB241" s="75"/>
      <c r="AC241" s="71"/>
      <c r="AD241" s="72"/>
      <c r="AE241" s="76" t="str">
        <f t="shared" si="104"/>
        <v>-</v>
      </c>
      <c r="AF241" s="76" t="str">
        <f t="shared" si="105"/>
        <v/>
      </c>
      <c r="AG241" s="76" t="str">
        <f t="shared" si="106"/>
        <v>-</v>
      </c>
      <c r="AH241" s="76" t="str">
        <f t="shared" si="107"/>
        <v/>
      </c>
      <c r="AI241" s="76" t="str">
        <f t="shared" si="108"/>
        <v>-</v>
      </c>
      <c r="AJ241" s="76" t="str">
        <f t="shared" si="109"/>
        <v/>
      </c>
      <c r="AK241" s="76" t="str">
        <f t="shared" si="110"/>
        <v>-</v>
      </c>
      <c r="AL241" s="76" t="str">
        <f t="shared" si="111"/>
        <v/>
      </c>
      <c r="AM241" s="76" t="str">
        <f t="shared" si="112"/>
        <v>-</v>
      </c>
      <c r="AN241" s="76" t="str">
        <f t="shared" si="113"/>
        <v/>
      </c>
      <c r="AO241" s="77">
        <f t="shared" si="114"/>
        <v>0</v>
      </c>
      <c r="AP241" s="78" t="str">
        <f t="shared" si="115"/>
        <v/>
      </c>
      <c r="AR241" s="77" t="s">
        <v>27</v>
      </c>
      <c r="AS241" s="76" t="e">
        <f t="shared" si="131"/>
        <v>#VALUE!</v>
      </c>
      <c r="AT241" s="76"/>
      <c r="AU241" s="76" t="e">
        <f t="shared" si="127"/>
        <v>#VALUE!</v>
      </c>
      <c r="AV241" s="76"/>
      <c r="AW241" s="76" t="e">
        <f t="shared" si="128"/>
        <v>#VALUE!</v>
      </c>
      <c r="AX241" s="76"/>
      <c r="AY241" s="76" t="e">
        <f t="shared" si="129"/>
        <v>#VALUE!</v>
      </c>
      <c r="AZ241" s="76"/>
      <c r="BA241" s="76" t="e">
        <f t="shared" si="132"/>
        <v>#VALUE!</v>
      </c>
      <c r="BB241" s="77" t="e">
        <f t="shared" si="116"/>
        <v>#VALUE!</v>
      </c>
      <c r="BC241" s="78" t="e">
        <f t="shared" si="117"/>
        <v>#VALUE!</v>
      </c>
      <c r="BD241" s="77" t="s">
        <v>27</v>
      </c>
      <c r="BE241" s="76">
        <v>0</v>
      </c>
      <c r="BF241" s="76" t="s">
        <v>27</v>
      </c>
      <c r="BG241" s="76">
        <v>0</v>
      </c>
      <c r="BH241" s="76" t="s">
        <v>27</v>
      </c>
      <c r="BI241" s="76">
        <v>0</v>
      </c>
      <c r="BJ241" s="76" t="s">
        <v>27</v>
      </c>
      <c r="BK241" s="76">
        <v>0</v>
      </c>
      <c r="BL241" s="76" t="s">
        <v>27</v>
      </c>
      <c r="BM241" s="76">
        <v>0</v>
      </c>
      <c r="BN241" s="80">
        <f t="shared" si="118"/>
        <v>0</v>
      </c>
      <c r="BO241" s="81">
        <f t="shared" si="119"/>
        <v>0</v>
      </c>
      <c r="BP241" s="77" t="s">
        <v>27</v>
      </c>
      <c r="BQ241" s="76">
        <v>0</v>
      </c>
      <c r="BR241" s="76" t="s">
        <v>27</v>
      </c>
      <c r="BS241" s="76">
        <v>0</v>
      </c>
      <c r="BT241" s="76" t="s">
        <v>27</v>
      </c>
      <c r="BU241" s="76">
        <v>0</v>
      </c>
      <c r="BV241" s="76" t="s">
        <v>27</v>
      </c>
      <c r="BW241" s="76">
        <v>0</v>
      </c>
      <c r="BX241" s="76" t="s">
        <v>27</v>
      </c>
      <c r="BY241" s="76">
        <v>0</v>
      </c>
      <c r="BZ241" s="80">
        <f t="shared" si="120"/>
        <v>0</v>
      </c>
      <c r="CA241" s="82">
        <f t="shared" si="121"/>
        <v>0</v>
      </c>
      <c r="CB241" s="77" t="s">
        <v>27</v>
      </c>
      <c r="CC241" s="76">
        <v>0</v>
      </c>
      <c r="CD241" s="76" t="s">
        <v>27</v>
      </c>
      <c r="CE241" s="76">
        <v>0</v>
      </c>
      <c r="CF241" s="76" t="s">
        <v>27</v>
      </c>
      <c r="CG241" s="76">
        <v>0</v>
      </c>
      <c r="CH241" s="76" t="s">
        <v>27</v>
      </c>
      <c r="CI241" s="76">
        <v>0</v>
      </c>
      <c r="CJ241" s="76" t="s">
        <v>27</v>
      </c>
      <c r="CK241" s="76">
        <v>0</v>
      </c>
      <c r="CL241" s="83">
        <f t="shared" si="122"/>
        <v>0</v>
      </c>
      <c r="CM241" s="82">
        <f t="shared" si="123"/>
        <v>0</v>
      </c>
      <c r="CN241" s="84"/>
      <c r="CO241" s="60"/>
      <c r="CP241" s="60"/>
      <c r="CQ241" s="60"/>
      <c r="CR241" s="60"/>
      <c r="CS241" s="60"/>
      <c r="CT241" s="60"/>
      <c r="CU241" s="60"/>
      <c r="CV241" s="85"/>
      <c r="CW241" s="86"/>
      <c r="CX241" s="87">
        <f t="shared" si="124"/>
        <v>0</v>
      </c>
      <c r="CY241" s="88">
        <f t="shared" si="125"/>
        <v>0</v>
      </c>
      <c r="CZ241" s="89" t="e">
        <f>SUMIF(Склад!#REF!,E241,Склад!#REF!)</f>
        <v>#REF!</v>
      </c>
    </row>
    <row r="242" spans="1:104" s="79" customFormat="1" ht="66.95" customHeight="1" thickBot="1" x14ac:dyDescent="0.3">
      <c r="A242" s="60">
        <v>239</v>
      </c>
      <c r="B242" s="199" t="e">
        <f>VLOOKUP(C242,Склад!B:D,3,0)</f>
        <v>#N/A</v>
      </c>
      <c r="C242" s="37" t="s">
        <v>45</v>
      </c>
      <c r="D242" s="151" t="str">
        <f t="shared" si="126"/>
        <v>772010232</v>
      </c>
      <c r="E242" s="36">
        <v>7720102</v>
      </c>
      <c r="F242" s="36">
        <v>32</v>
      </c>
      <c r="G242" s="154" t="s">
        <v>207</v>
      </c>
      <c r="H242" s="196" t="str">
        <f>IFERROR(VLOOKUP(VALUE(E242),Склад!#REF!,6,0),"-")</f>
        <v>-</v>
      </c>
      <c r="I242" s="61"/>
      <c r="J242" s="62" t="s">
        <v>33</v>
      </c>
      <c r="K242" s="62" t="s">
        <v>169</v>
      </c>
      <c r="L242" s="63" t="s">
        <v>370</v>
      </c>
      <c r="M242" s="64" t="s">
        <v>57</v>
      </c>
      <c r="N242" s="38" t="s">
        <v>354</v>
      </c>
      <c r="O242" s="38" t="s">
        <v>415</v>
      </c>
      <c r="P242" s="65">
        <v>22.7</v>
      </c>
      <c r="Q242" s="69">
        <v>59</v>
      </c>
      <c r="R242" s="66"/>
      <c r="S242" s="67"/>
      <c r="T242" s="68"/>
      <c r="U242" s="70"/>
      <c r="V242" s="71"/>
      <c r="W242" s="72"/>
      <c r="X242" s="73"/>
      <c r="Y242" s="71"/>
      <c r="Z242" s="72"/>
      <c r="AA242" s="74"/>
      <c r="AB242" s="75"/>
      <c r="AC242" s="71"/>
      <c r="AD242" s="72"/>
      <c r="AE242" s="76" t="str">
        <f t="shared" si="104"/>
        <v>-</v>
      </c>
      <c r="AF242" s="76" t="str">
        <f t="shared" si="105"/>
        <v/>
      </c>
      <c r="AG242" s="76" t="str">
        <f t="shared" si="106"/>
        <v>-</v>
      </c>
      <c r="AH242" s="76" t="str">
        <f t="shared" si="107"/>
        <v/>
      </c>
      <c r="AI242" s="76" t="str">
        <f t="shared" si="108"/>
        <v>-</v>
      </c>
      <c r="AJ242" s="76" t="str">
        <f t="shared" si="109"/>
        <v/>
      </c>
      <c r="AK242" s="76" t="str">
        <f t="shared" si="110"/>
        <v>-</v>
      </c>
      <c r="AL242" s="76" t="str">
        <f t="shared" si="111"/>
        <v/>
      </c>
      <c r="AM242" s="76" t="str">
        <f t="shared" si="112"/>
        <v>-</v>
      </c>
      <c r="AN242" s="76" t="str">
        <f t="shared" si="113"/>
        <v/>
      </c>
      <c r="AO242" s="77">
        <f t="shared" si="114"/>
        <v>0</v>
      </c>
      <c r="AP242" s="78" t="str">
        <f t="shared" si="115"/>
        <v/>
      </c>
      <c r="AR242" s="77" t="s">
        <v>27</v>
      </c>
      <c r="AS242" s="76" t="e">
        <f t="shared" si="131"/>
        <v>#VALUE!</v>
      </c>
      <c r="AT242" s="76"/>
      <c r="AU242" s="76" t="e">
        <f t="shared" si="127"/>
        <v>#VALUE!</v>
      </c>
      <c r="AV242" s="76"/>
      <c r="AW242" s="76" t="e">
        <f t="shared" si="128"/>
        <v>#VALUE!</v>
      </c>
      <c r="AX242" s="76"/>
      <c r="AY242" s="76" t="e">
        <f t="shared" si="129"/>
        <v>#VALUE!</v>
      </c>
      <c r="AZ242" s="76"/>
      <c r="BA242" s="76" t="e">
        <f t="shared" si="132"/>
        <v>#VALUE!</v>
      </c>
      <c r="BB242" s="77" t="e">
        <f t="shared" si="116"/>
        <v>#VALUE!</v>
      </c>
      <c r="BC242" s="78" t="e">
        <f t="shared" si="117"/>
        <v>#VALUE!</v>
      </c>
      <c r="BD242" s="77" t="s">
        <v>27</v>
      </c>
      <c r="BE242" s="76">
        <v>0</v>
      </c>
      <c r="BF242" s="76" t="s">
        <v>27</v>
      </c>
      <c r="BG242" s="76">
        <v>0</v>
      </c>
      <c r="BH242" s="76" t="s">
        <v>27</v>
      </c>
      <c r="BI242" s="76">
        <v>0</v>
      </c>
      <c r="BJ242" s="76" t="s">
        <v>27</v>
      </c>
      <c r="BK242" s="76">
        <v>0</v>
      </c>
      <c r="BL242" s="76" t="s">
        <v>27</v>
      </c>
      <c r="BM242" s="76">
        <v>0</v>
      </c>
      <c r="BN242" s="80">
        <f t="shared" si="118"/>
        <v>0</v>
      </c>
      <c r="BO242" s="81">
        <f t="shared" si="119"/>
        <v>0</v>
      </c>
      <c r="BP242" s="77" t="s">
        <v>27</v>
      </c>
      <c r="BQ242" s="76">
        <v>0</v>
      </c>
      <c r="BR242" s="76" t="s">
        <v>27</v>
      </c>
      <c r="BS242" s="76">
        <v>0</v>
      </c>
      <c r="BT242" s="76" t="s">
        <v>27</v>
      </c>
      <c r="BU242" s="76">
        <v>0</v>
      </c>
      <c r="BV242" s="76" t="s">
        <v>27</v>
      </c>
      <c r="BW242" s="76">
        <v>0</v>
      </c>
      <c r="BX242" s="76" t="s">
        <v>27</v>
      </c>
      <c r="BY242" s="76">
        <v>0</v>
      </c>
      <c r="BZ242" s="80">
        <f t="shared" si="120"/>
        <v>0</v>
      </c>
      <c r="CA242" s="82">
        <f t="shared" si="121"/>
        <v>0</v>
      </c>
      <c r="CB242" s="77" t="s">
        <v>27</v>
      </c>
      <c r="CC242" s="76">
        <v>0</v>
      </c>
      <c r="CD242" s="76" t="s">
        <v>27</v>
      </c>
      <c r="CE242" s="76">
        <v>0</v>
      </c>
      <c r="CF242" s="76" t="s">
        <v>27</v>
      </c>
      <c r="CG242" s="76">
        <v>0</v>
      </c>
      <c r="CH242" s="76" t="s">
        <v>27</v>
      </c>
      <c r="CI242" s="76">
        <v>0</v>
      </c>
      <c r="CJ242" s="76" t="s">
        <v>27</v>
      </c>
      <c r="CK242" s="76">
        <v>0</v>
      </c>
      <c r="CL242" s="83">
        <f t="shared" si="122"/>
        <v>0</v>
      </c>
      <c r="CM242" s="82">
        <f t="shared" si="123"/>
        <v>0</v>
      </c>
      <c r="CN242" s="84"/>
      <c r="CO242" s="60"/>
      <c r="CP242" s="60"/>
      <c r="CQ242" s="60"/>
      <c r="CR242" s="60"/>
      <c r="CS242" s="60"/>
      <c r="CT242" s="60"/>
      <c r="CU242" s="60"/>
      <c r="CV242" s="85"/>
      <c r="CW242" s="86"/>
      <c r="CX242" s="87">
        <f t="shared" si="124"/>
        <v>0</v>
      </c>
      <c r="CY242" s="88">
        <f t="shared" si="125"/>
        <v>0</v>
      </c>
      <c r="CZ242" s="89" t="e">
        <f>SUMIF(Склад!#REF!,E242,Склад!#REF!)</f>
        <v>#REF!</v>
      </c>
    </row>
    <row r="243" spans="1:104" s="79" customFormat="1" ht="95.25" customHeight="1" thickBot="1" x14ac:dyDescent="0.3">
      <c r="A243" s="60">
        <v>240</v>
      </c>
      <c r="B243" s="199" t="e">
        <f>VLOOKUP(C243,Склад!B:D,3,0)</f>
        <v>#N/A</v>
      </c>
      <c r="C243" s="37" t="s">
        <v>45</v>
      </c>
      <c r="D243" s="151" t="str">
        <f t="shared" si="126"/>
        <v>77201026</v>
      </c>
      <c r="E243" s="36">
        <v>7720102</v>
      </c>
      <c r="F243" s="36">
        <v>6</v>
      </c>
      <c r="G243" s="154" t="s">
        <v>207</v>
      </c>
      <c r="H243" s="196" t="str">
        <f>IFERROR(VLOOKUP(VALUE(E243),Склад!#REF!,6,0),"-")</f>
        <v>-</v>
      </c>
      <c r="I243" s="61"/>
      <c r="J243" s="62" t="s">
        <v>33</v>
      </c>
      <c r="K243" s="62" t="s">
        <v>169</v>
      </c>
      <c r="L243" s="63" t="s">
        <v>370</v>
      </c>
      <c r="M243" s="64" t="s">
        <v>57</v>
      </c>
      <c r="N243" s="38" t="s">
        <v>354</v>
      </c>
      <c r="O243" s="38" t="s">
        <v>415</v>
      </c>
      <c r="P243" s="65">
        <v>22.7</v>
      </c>
      <c r="Q243" s="69">
        <v>59</v>
      </c>
      <c r="R243" s="66"/>
      <c r="S243" s="67"/>
      <c r="T243" s="68"/>
      <c r="U243" s="70"/>
      <c r="V243" s="71"/>
      <c r="W243" s="72"/>
      <c r="X243" s="73"/>
      <c r="Y243" s="71"/>
      <c r="Z243" s="72"/>
      <c r="AA243" s="74"/>
      <c r="AB243" s="75"/>
      <c r="AC243" s="71"/>
      <c r="AD243" s="72"/>
      <c r="AE243" s="76" t="str">
        <f t="shared" si="104"/>
        <v>-</v>
      </c>
      <c r="AF243" s="76" t="str">
        <f t="shared" si="105"/>
        <v/>
      </c>
      <c r="AG243" s="76" t="str">
        <f t="shared" si="106"/>
        <v>-</v>
      </c>
      <c r="AH243" s="76" t="str">
        <f t="shared" si="107"/>
        <v/>
      </c>
      <c r="AI243" s="76" t="str">
        <f t="shared" si="108"/>
        <v>-</v>
      </c>
      <c r="AJ243" s="76" t="str">
        <f t="shared" si="109"/>
        <v/>
      </c>
      <c r="AK243" s="76" t="str">
        <f t="shared" si="110"/>
        <v>-</v>
      </c>
      <c r="AL243" s="76" t="str">
        <f t="shared" si="111"/>
        <v/>
      </c>
      <c r="AM243" s="76" t="str">
        <f t="shared" si="112"/>
        <v>-</v>
      </c>
      <c r="AN243" s="76" t="str">
        <f t="shared" si="113"/>
        <v/>
      </c>
      <c r="AO243" s="77">
        <f t="shared" si="114"/>
        <v>0</v>
      </c>
      <c r="AP243" s="78" t="str">
        <f t="shared" si="115"/>
        <v/>
      </c>
      <c r="AR243" s="77" t="s">
        <v>27</v>
      </c>
      <c r="AS243" s="76" t="e">
        <f t="shared" si="131"/>
        <v>#VALUE!</v>
      </c>
      <c r="AT243" s="76" t="e">
        <f>CP243+AG243-BF243-BR243-CD243</f>
        <v>#VALUE!</v>
      </c>
      <c r="AU243" s="76" t="e">
        <f t="shared" si="127"/>
        <v>#VALUE!</v>
      </c>
      <c r="AV243" s="76" t="e">
        <f>CR243+AI243-BH243-BT243-CF243</f>
        <v>#VALUE!</v>
      </c>
      <c r="AW243" s="76" t="e">
        <f t="shared" si="128"/>
        <v>#VALUE!</v>
      </c>
      <c r="AX243" s="76" t="e">
        <f>CT243+AK243-BJ243-BV243-CH243</f>
        <v>#VALUE!</v>
      </c>
      <c r="AY243" s="76" t="e">
        <f t="shared" si="129"/>
        <v>#VALUE!</v>
      </c>
      <c r="AZ243" s="76" t="e">
        <f>CV243+AM243-BL243-BX243-CJ243</f>
        <v>#VALUE!</v>
      </c>
      <c r="BA243" s="76" t="e">
        <f t="shared" si="132"/>
        <v>#VALUE!</v>
      </c>
      <c r="BB243" s="77" t="e">
        <f t="shared" si="116"/>
        <v>#VALUE!</v>
      </c>
      <c r="BC243" s="78" t="e">
        <f t="shared" si="117"/>
        <v>#VALUE!</v>
      </c>
      <c r="BD243" s="77" t="s">
        <v>27</v>
      </c>
      <c r="BE243" s="76">
        <v>0</v>
      </c>
      <c r="BF243" s="76">
        <v>0</v>
      </c>
      <c r="BG243" s="76">
        <v>0</v>
      </c>
      <c r="BH243" s="76">
        <v>0</v>
      </c>
      <c r="BI243" s="76">
        <v>0</v>
      </c>
      <c r="BJ243" s="76">
        <v>0</v>
      </c>
      <c r="BK243" s="76">
        <v>0</v>
      </c>
      <c r="BL243" s="76">
        <v>0</v>
      </c>
      <c r="BM243" s="76">
        <v>0</v>
      </c>
      <c r="BN243" s="80">
        <f t="shared" si="118"/>
        <v>0</v>
      </c>
      <c r="BO243" s="81">
        <f t="shared" si="119"/>
        <v>0</v>
      </c>
      <c r="BP243" s="77" t="s">
        <v>27</v>
      </c>
      <c r="BQ243" s="76">
        <v>0</v>
      </c>
      <c r="BR243" s="76">
        <v>0</v>
      </c>
      <c r="BS243" s="76">
        <v>1</v>
      </c>
      <c r="BT243" s="76">
        <v>0</v>
      </c>
      <c r="BU243" s="76">
        <v>2</v>
      </c>
      <c r="BV243" s="76">
        <v>0</v>
      </c>
      <c r="BW243" s="76">
        <v>1</v>
      </c>
      <c r="BX243" s="76">
        <v>0</v>
      </c>
      <c r="BY243" s="76">
        <v>0</v>
      </c>
      <c r="BZ243" s="80">
        <f t="shared" si="120"/>
        <v>4</v>
      </c>
      <c r="CA243" s="82">
        <f t="shared" si="121"/>
        <v>0</v>
      </c>
      <c r="CB243" s="77" t="s">
        <v>27</v>
      </c>
      <c r="CC243" s="76">
        <v>0</v>
      </c>
      <c r="CD243" s="76">
        <v>0</v>
      </c>
      <c r="CE243" s="76">
        <v>0</v>
      </c>
      <c r="CF243" s="76">
        <v>0</v>
      </c>
      <c r="CG243" s="76">
        <v>0</v>
      </c>
      <c r="CH243" s="76">
        <v>0</v>
      </c>
      <c r="CI243" s="76">
        <v>0</v>
      </c>
      <c r="CJ243" s="76">
        <v>0</v>
      </c>
      <c r="CK243" s="76">
        <v>0</v>
      </c>
      <c r="CL243" s="83">
        <f t="shared" si="122"/>
        <v>0</v>
      </c>
      <c r="CM243" s="82">
        <f t="shared" si="123"/>
        <v>0</v>
      </c>
      <c r="CN243" s="84"/>
      <c r="CO243" s="60"/>
      <c r="CP243" s="60"/>
      <c r="CQ243" s="60"/>
      <c r="CR243" s="60"/>
      <c r="CS243" s="60"/>
      <c r="CT243" s="60"/>
      <c r="CU243" s="60"/>
      <c r="CV243" s="85"/>
      <c r="CW243" s="86"/>
      <c r="CX243" s="87">
        <f t="shared" si="124"/>
        <v>0</v>
      </c>
      <c r="CY243" s="88">
        <f t="shared" si="125"/>
        <v>0</v>
      </c>
      <c r="CZ243" s="89" t="e">
        <f>SUMIF(Склад!#REF!,E243,Склад!#REF!)</f>
        <v>#REF!</v>
      </c>
    </row>
    <row r="244" spans="1:104" s="79" customFormat="1" ht="80.849999999999994" customHeight="1" thickBot="1" x14ac:dyDescent="0.3">
      <c r="A244" s="60">
        <v>241</v>
      </c>
      <c r="B244" s="199" t="e">
        <f>VLOOKUP(C244,Склад!B:D,3,0)</f>
        <v>#N/A</v>
      </c>
      <c r="C244" s="37" t="s">
        <v>91</v>
      </c>
      <c r="D244" s="151" t="str">
        <f t="shared" si="126"/>
        <v>88101011</v>
      </c>
      <c r="E244" s="36">
        <v>8810101</v>
      </c>
      <c r="F244" s="36">
        <v>1</v>
      </c>
      <c r="G244" s="154" t="s">
        <v>207</v>
      </c>
      <c r="H244" s="196" t="str">
        <f>IFERROR(VLOOKUP(VALUE(E244),Склад!#REF!,6,0),"-")</f>
        <v>-</v>
      </c>
      <c r="I244" s="61"/>
      <c r="J244" s="62" t="s">
        <v>223</v>
      </c>
      <c r="K244" s="62" t="s">
        <v>169</v>
      </c>
      <c r="L244" s="63" t="s">
        <v>370</v>
      </c>
      <c r="M244" s="64" t="s">
        <v>356</v>
      </c>
      <c r="N244" s="38" t="s">
        <v>354</v>
      </c>
      <c r="O244" s="38" t="s">
        <v>415</v>
      </c>
      <c r="P244" s="65">
        <v>22.7</v>
      </c>
      <c r="Q244" s="69">
        <v>59</v>
      </c>
      <c r="R244" s="66"/>
      <c r="S244" s="67"/>
      <c r="T244" s="68"/>
      <c r="U244" s="70"/>
      <c r="V244" s="71"/>
      <c r="W244" s="72"/>
      <c r="X244" s="73"/>
      <c r="Y244" s="71"/>
      <c r="Z244" s="72"/>
      <c r="AA244" s="74"/>
      <c r="AB244" s="75"/>
      <c r="AC244" s="71"/>
      <c r="AD244" s="72"/>
      <c r="AE244" s="76" t="str">
        <f t="shared" si="104"/>
        <v>-</v>
      </c>
      <c r="AF244" s="76" t="str">
        <f t="shared" si="105"/>
        <v/>
      </c>
      <c r="AG244" s="76" t="str">
        <f t="shared" si="106"/>
        <v>-</v>
      </c>
      <c r="AH244" s="76" t="str">
        <f t="shared" si="107"/>
        <v/>
      </c>
      <c r="AI244" s="76" t="str">
        <f t="shared" si="108"/>
        <v>-</v>
      </c>
      <c r="AJ244" s="76" t="str">
        <f t="shared" si="109"/>
        <v/>
      </c>
      <c r="AK244" s="76" t="str">
        <f t="shared" si="110"/>
        <v>-</v>
      </c>
      <c r="AL244" s="76" t="str">
        <f t="shared" si="111"/>
        <v/>
      </c>
      <c r="AM244" s="76" t="str">
        <f t="shared" si="112"/>
        <v>-</v>
      </c>
      <c r="AN244" s="76" t="str">
        <f t="shared" si="113"/>
        <v/>
      </c>
      <c r="AO244" s="77">
        <f t="shared" si="114"/>
        <v>0</v>
      </c>
      <c r="AP244" s="78" t="str">
        <f t="shared" si="115"/>
        <v/>
      </c>
      <c r="AR244" s="77" t="s">
        <v>27</v>
      </c>
      <c r="AS244" s="76" t="e">
        <f t="shared" si="131"/>
        <v>#VALUE!</v>
      </c>
      <c r="AT244" s="76" t="e">
        <f>CP244+AG244-BF244-BR244-CD244</f>
        <v>#VALUE!</v>
      </c>
      <c r="AU244" s="76" t="e">
        <f t="shared" si="127"/>
        <v>#VALUE!</v>
      </c>
      <c r="AV244" s="76" t="e">
        <f>CR244+AI244-BH244-BT244-CF244</f>
        <v>#VALUE!</v>
      </c>
      <c r="AW244" s="76" t="e">
        <f t="shared" si="128"/>
        <v>#VALUE!</v>
      </c>
      <c r="AX244" s="76" t="e">
        <f>CT244+AK244-BJ244-BV244-CH244</f>
        <v>#VALUE!</v>
      </c>
      <c r="AY244" s="76" t="e">
        <f t="shared" si="129"/>
        <v>#VALUE!</v>
      </c>
      <c r="AZ244" s="76" t="e">
        <f>CV244+AM244-BL244-BX244-CJ244</f>
        <v>#VALUE!</v>
      </c>
      <c r="BA244" s="76" t="e">
        <f t="shared" si="132"/>
        <v>#VALUE!</v>
      </c>
      <c r="BB244" s="77" t="e">
        <f t="shared" si="116"/>
        <v>#VALUE!</v>
      </c>
      <c r="BC244" s="78" t="e">
        <f t="shared" si="117"/>
        <v>#VALUE!</v>
      </c>
      <c r="BD244" s="77" t="s">
        <v>27</v>
      </c>
      <c r="BE244" s="76">
        <v>1</v>
      </c>
      <c r="BF244" s="76">
        <v>0</v>
      </c>
      <c r="BG244" s="76">
        <v>2</v>
      </c>
      <c r="BH244" s="76">
        <v>0</v>
      </c>
      <c r="BI244" s="76">
        <v>3</v>
      </c>
      <c r="BJ244" s="76">
        <v>0</v>
      </c>
      <c r="BK244" s="76">
        <v>0</v>
      </c>
      <c r="BL244" s="76">
        <v>0</v>
      </c>
      <c r="BM244" s="76">
        <v>1</v>
      </c>
      <c r="BN244" s="80">
        <f t="shared" si="118"/>
        <v>7</v>
      </c>
      <c r="BO244" s="81">
        <f t="shared" si="119"/>
        <v>0</v>
      </c>
      <c r="BP244" s="77" t="s">
        <v>27</v>
      </c>
      <c r="BQ244" s="76">
        <v>0</v>
      </c>
      <c r="BR244" s="76">
        <v>0</v>
      </c>
      <c r="BS244" s="76">
        <v>1</v>
      </c>
      <c r="BT244" s="76">
        <v>0</v>
      </c>
      <c r="BU244" s="76">
        <v>2</v>
      </c>
      <c r="BV244" s="76">
        <v>0</v>
      </c>
      <c r="BW244" s="76">
        <v>1</v>
      </c>
      <c r="BX244" s="76">
        <v>0</v>
      </c>
      <c r="BY244" s="76">
        <v>0</v>
      </c>
      <c r="BZ244" s="80">
        <f t="shared" si="120"/>
        <v>4</v>
      </c>
      <c r="CA244" s="82">
        <f t="shared" si="121"/>
        <v>0</v>
      </c>
      <c r="CB244" s="77" t="s">
        <v>27</v>
      </c>
      <c r="CC244" s="76">
        <v>0</v>
      </c>
      <c r="CD244" s="76">
        <v>0</v>
      </c>
      <c r="CE244" s="76">
        <v>0</v>
      </c>
      <c r="CF244" s="76">
        <v>0</v>
      </c>
      <c r="CG244" s="76">
        <v>0</v>
      </c>
      <c r="CH244" s="76">
        <v>0</v>
      </c>
      <c r="CI244" s="76">
        <v>0</v>
      </c>
      <c r="CJ244" s="76">
        <v>0</v>
      </c>
      <c r="CK244" s="76">
        <v>0</v>
      </c>
      <c r="CL244" s="83">
        <f t="shared" si="122"/>
        <v>0</v>
      </c>
      <c r="CM244" s="82">
        <f t="shared" si="123"/>
        <v>0</v>
      </c>
      <c r="CN244" s="84"/>
      <c r="CO244" s="60"/>
      <c r="CP244" s="60"/>
      <c r="CQ244" s="60"/>
      <c r="CR244" s="60"/>
      <c r="CS244" s="60"/>
      <c r="CT244" s="60"/>
      <c r="CU244" s="60"/>
      <c r="CV244" s="85"/>
      <c r="CW244" s="86"/>
      <c r="CX244" s="87">
        <f t="shared" si="124"/>
        <v>0</v>
      </c>
      <c r="CY244" s="88">
        <f t="shared" si="125"/>
        <v>0</v>
      </c>
      <c r="CZ244" s="89" t="e">
        <f>SUMIF(Склад!#REF!,E244,Склад!#REF!)</f>
        <v>#REF!</v>
      </c>
    </row>
    <row r="245" spans="1:104" s="79" customFormat="1" ht="80.849999999999994" customHeight="1" thickBot="1" x14ac:dyDescent="0.3">
      <c r="A245" s="60">
        <v>242</v>
      </c>
      <c r="B245" s="199" t="e">
        <f>VLOOKUP(C245,Склад!B:D,3,0)</f>
        <v>#N/A</v>
      </c>
      <c r="C245" s="37" t="s">
        <v>91</v>
      </c>
      <c r="D245" s="151" t="str">
        <f t="shared" si="126"/>
        <v>881010121</v>
      </c>
      <c r="E245" s="36">
        <v>8810101</v>
      </c>
      <c r="F245" s="36">
        <v>21</v>
      </c>
      <c r="G245" s="154" t="s">
        <v>207</v>
      </c>
      <c r="H245" s="196" t="str">
        <f>IFERROR(VLOOKUP(VALUE(E245),Склад!#REF!,6,0),"-")</f>
        <v>-</v>
      </c>
      <c r="I245" s="61"/>
      <c r="J245" s="62" t="s">
        <v>223</v>
      </c>
      <c r="K245" s="62" t="s">
        <v>169</v>
      </c>
      <c r="L245" s="63" t="s">
        <v>370</v>
      </c>
      <c r="M245" s="64" t="s">
        <v>356</v>
      </c>
      <c r="N245" s="38" t="s">
        <v>354</v>
      </c>
      <c r="O245" s="38" t="s">
        <v>415</v>
      </c>
      <c r="P245" s="65">
        <v>22.7</v>
      </c>
      <c r="Q245" s="69">
        <v>59</v>
      </c>
      <c r="R245" s="66"/>
      <c r="S245" s="67"/>
      <c r="T245" s="68"/>
      <c r="U245" s="70"/>
      <c r="V245" s="71"/>
      <c r="W245" s="72"/>
      <c r="X245" s="73"/>
      <c r="Y245" s="71"/>
      <c r="Z245" s="72"/>
      <c r="AA245" s="74"/>
      <c r="AB245" s="75"/>
      <c r="AC245" s="71"/>
      <c r="AD245" s="72"/>
      <c r="AE245" s="76" t="str">
        <f t="shared" si="104"/>
        <v>-</v>
      </c>
      <c r="AF245" s="76" t="str">
        <f t="shared" si="105"/>
        <v/>
      </c>
      <c r="AG245" s="76" t="str">
        <f t="shared" si="106"/>
        <v>-</v>
      </c>
      <c r="AH245" s="76" t="str">
        <f t="shared" si="107"/>
        <v/>
      </c>
      <c r="AI245" s="76" t="str">
        <f t="shared" si="108"/>
        <v>-</v>
      </c>
      <c r="AJ245" s="76" t="str">
        <f t="shared" si="109"/>
        <v/>
      </c>
      <c r="AK245" s="76" t="str">
        <f t="shared" si="110"/>
        <v>-</v>
      </c>
      <c r="AL245" s="76" t="str">
        <f t="shared" si="111"/>
        <v/>
      </c>
      <c r="AM245" s="76" t="str">
        <f t="shared" si="112"/>
        <v>-</v>
      </c>
      <c r="AN245" s="76" t="str">
        <f t="shared" si="113"/>
        <v/>
      </c>
      <c r="AO245" s="77">
        <f t="shared" si="114"/>
        <v>0</v>
      </c>
      <c r="AP245" s="78" t="str">
        <f t="shared" si="115"/>
        <v/>
      </c>
      <c r="AR245" s="77" t="s">
        <v>27</v>
      </c>
      <c r="AS245" s="76" t="e">
        <f t="shared" si="131"/>
        <v>#VALUE!</v>
      </c>
      <c r="AT245" s="76" t="e">
        <f>CP245+AG245-BF245-BR245-CD245</f>
        <v>#VALUE!</v>
      </c>
      <c r="AU245" s="76" t="e">
        <f t="shared" si="127"/>
        <v>#VALUE!</v>
      </c>
      <c r="AV245" s="76" t="e">
        <f>CR245+AI245-BH245-BT245-CF245</f>
        <v>#VALUE!</v>
      </c>
      <c r="AW245" s="76" t="e">
        <f t="shared" si="128"/>
        <v>#VALUE!</v>
      </c>
      <c r="AX245" s="76" t="e">
        <f>CT245+AK245-BJ245-BV245-CH245</f>
        <v>#VALUE!</v>
      </c>
      <c r="AY245" s="76" t="e">
        <f t="shared" si="129"/>
        <v>#VALUE!</v>
      </c>
      <c r="AZ245" s="76" t="e">
        <f>CV245+AM245-BL245-BX245-CJ245</f>
        <v>#VALUE!</v>
      </c>
      <c r="BA245" s="76" t="e">
        <f t="shared" si="132"/>
        <v>#VALUE!</v>
      </c>
      <c r="BB245" s="77" t="e">
        <f t="shared" si="116"/>
        <v>#VALUE!</v>
      </c>
      <c r="BC245" s="78" t="e">
        <f t="shared" si="117"/>
        <v>#VALUE!</v>
      </c>
      <c r="BD245" s="77" t="s">
        <v>27</v>
      </c>
      <c r="BE245" s="76">
        <v>0</v>
      </c>
      <c r="BF245" s="76">
        <v>0</v>
      </c>
      <c r="BG245" s="76">
        <v>1</v>
      </c>
      <c r="BH245" s="76">
        <v>0</v>
      </c>
      <c r="BI245" s="76">
        <v>2</v>
      </c>
      <c r="BJ245" s="76">
        <v>0</v>
      </c>
      <c r="BK245" s="76">
        <v>1</v>
      </c>
      <c r="BL245" s="76">
        <v>0</v>
      </c>
      <c r="BM245" s="76">
        <v>0</v>
      </c>
      <c r="BN245" s="80">
        <f t="shared" si="118"/>
        <v>4</v>
      </c>
      <c r="BO245" s="81">
        <f t="shared" si="119"/>
        <v>0</v>
      </c>
      <c r="BP245" s="77" t="s">
        <v>27</v>
      </c>
      <c r="BQ245" s="76">
        <v>0</v>
      </c>
      <c r="BR245" s="76">
        <v>0</v>
      </c>
      <c r="BS245" s="76">
        <v>0</v>
      </c>
      <c r="BT245" s="76">
        <v>0</v>
      </c>
      <c r="BU245" s="76">
        <v>0</v>
      </c>
      <c r="BV245" s="76">
        <v>0</v>
      </c>
      <c r="BW245" s="76">
        <v>0</v>
      </c>
      <c r="BX245" s="76">
        <v>0</v>
      </c>
      <c r="BY245" s="76">
        <v>0</v>
      </c>
      <c r="BZ245" s="80">
        <f t="shared" si="120"/>
        <v>0</v>
      </c>
      <c r="CA245" s="82">
        <f t="shared" si="121"/>
        <v>0</v>
      </c>
      <c r="CB245" s="77" t="s">
        <v>27</v>
      </c>
      <c r="CC245" s="76">
        <v>0</v>
      </c>
      <c r="CD245" s="76">
        <v>0</v>
      </c>
      <c r="CE245" s="76">
        <v>0</v>
      </c>
      <c r="CF245" s="76">
        <v>0</v>
      </c>
      <c r="CG245" s="76">
        <v>0</v>
      </c>
      <c r="CH245" s="76">
        <v>0</v>
      </c>
      <c r="CI245" s="76">
        <v>0</v>
      </c>
      <c r="CJ245" s="76">
        <v>0</v>
      </c>
      <c r="CK245" s="76">
        <v>0</v>
      </c>
      <c r="CL245" s="83">
        <f t="shared" si="122"/>
        <v>0</v>
      </c>
      <c r="CM245" s="82">
        <f t="shared" si="123"/>
        <v>0</v>
      </c>
      <c r="CN245" s="84"/>
      <c r="CO245" s="60"/>
      <c r="CP245" s="60"/>
      <c r="CQ245" s="60"/>
      <c r="CR245" s="60"/>
      <c r="CS245" s="60"/>
      <c r="CT245" s="60"/>
      <c r="CU245" s="60"/>
      <c r="CV245" s="85"/>
      <c r="CW245" s="86"/>
      <c r="CX245" s="87">
        <f t="shared" si="124"/>
        <v>0</v>
      </c>
      <c r="CY245" s="88">
        <f t="shared" si="125"/>
        <v>0</v>
      </c>
      <c r="CZ245" s="89" t="e">
        <f>SUMIF(Склад!#REF!,E245,Склад!#REF!)</f>
        <v>#REF!</v>
      </c>
    </row>
    <row r="246" spans="1:104" s="79" customFormat="1" ht="80.849999999999994" customHeight="1" thickBot="1" x14ac:dyDescent="0.3">
      <c r="A246" s="60">
        <v>243</v>
      </c>
      <c r="B246" s="199" t="e">
        <f>VLOOKUP(C246,Склад!B:D,3,0)</f>
        <v>#N/A</v>
      </c>
      <c r="C246" s="37" t="s">
        <v>91</v>
      </c>
      <c r="D246" s="151" t="str">
        <f t="shared" si="126"/>
        <v>881010132</v>
      </c>
      <c r="E246" s="36">
        <v>8810101</v>
      </c>
      <c r="F246" s="36">
        <v>32</v>
      </c>
      <c r="G246" s="154" t="s">
        <v>207</v>
      </c>
      <c r="H246" s="196" t="str">
        <f>IFERROR(VLOOKUP(VALUE(E246),Склад!#REF!,6,0),"-")</f>
        <v>-</v>
      </c>
      <c r="I246" s="61"/>
      <c r="J246" s="62" t="s">
        <v>223</v>
      </c>
      <c r="K246" s="62" t="s">
        <v>169</v>
      </c>
      <c r="L246" s="63" t="s">
        <v>370</v>
      </c>
      <c r="M246" s="64" t="s">
        <v>356</v>
      </c>
      <c r="N246" s="38" t="s">
        <v>354</v>
      </c>
      <c r="O246" s="38" t="s">
        <v>415</v>
      </c>
      <c r="P246" s="65">
        <v>22.7</v>
      </c>
      <c r="Q246" s="69">
        <v>59</v>
      </c>
      <c r="R246" s="66"/>
      <c r="S246" s="67"/>
      <c r="T246" s="68"/>
      <c r="U246" s="70"/>
      <c r="V246" s="71"/>
      <c r="W246" s="72"/>
      <c r="X246" s="73"/>
      <c r="Y246" s="71"/>
      <c r="Z246" s="72"/>
      <c r="AA246" s="74"/>
      <c r="AB246" s="75"/>
      <c r="AC246" s="71"/>
      <c r="AD246" s="72"/>
      <c r="AE246" s="76" t="str">
        <f t="shared" si="104"/>
        <v>-</v>
      </c>
      <c r="AF246" s="76" t="str">
        <f t="shared" si="105"/>
        <v/>
      </c>
      <c r="AG246" s="76" t="str">
        <f t="shared" si="106"/>
        <v>-</v>
      </c>
      <c r="AH246" s="76" t="str">
        <f t="shared" si="107"/>
        <v/>
      </c>
      <c r="AI246" s="76" t="str">
        <f t="shared" si="108"/>
        <v>-</v>
      </c>
      <c r="AJ246" s="76" t="str">
        <f t="shared" si="109"/>
        <v/>
      </c>
      <c r="AK246" s="76" t="str">
        <f t="shared" si="110"/>
        <v>-</v>
      </c>
      <c r="AL246" s="76" t="str">
        <f t="shared" si="111"/>
        <v/>
      </c>
      <c r="AM246" s="76" t="str">
        <f t="shared" si="112"/>
        <v>-</v>
      </c>
      <c r="AN246" s="76" t="str">
        <f t="shared" si="113"/>
        <v/>
      </c>
      <c r="AO246" s="77">
        <f t="shared" si="114"/>
        <v>0</v>
      </c>
      <c r="AP246" s="78" t="str">
        <f t="shared" si="115"/>
        <v/>
      </c>
      <c r="AR246" s="77" t="s">
        <v>27</v>
      </c>
      <c r="AS246" s="76" t="e">
        <f t="shared" si="131"/>
        <v>#VALUE!</v>
      </c>
      <c r="AT246" s="76" t="e">
        <f>CP246+AG246-BF246-BR246-CD246</f>
        <v>#VALUE!</v>
      </c>
      <c r="AU246" s="76" t="e">
        <f t="shared" si="127"/>
        <v>#VALUE!</v>
      </c>
      <c r="AV246" s="76" t="e">
        <f>CR246+AI246-BH246-BT246-CF246</f>
        <v>#VALUE!</v>
      </c>
      <c r="AW246" s="76" t="e">
        <f t="shared" si="128"/>
        <v>#VALUE!</v>
      </c>
      <c r="AX246" s="76" t="e">
        <f>CT246+AK246-BJ246-BV246-CH246</f>
        <v>#VALUE!</v>
      </c>
      <c r="AY246" s="76" t="e">
        <f t="shared" si="129"/>
        <v>#VALUE!</v>
      </c>
      <c r="AZ246" s="76" t="e">
        <f>CV246+AM246-BL246-BX246-CJ246</f>
        <v>#VALUE!</v>
      </c>
      <c r="BA246" s="76" t="e">
        <f t="shared" si="132"/>
        <v>#VALUE!</v>
      </c>
      <c r="BB246" s="77" t="e">
        <f t="shared" si="116"/>
        <v>#VALUE!</v>
      </c>
      <c r="BC246" s="78" t="e">
        <f t="shared" si="117"/>
        <v>#VALUE!</v>
      </c>
      <c r="BD246" s="77" t="s">
        <v>27</v>
      </c>
      <c r="BE246" s="76">
        <v>1</v>
      </c>
      <c r="BF246" s="76">
        <v>1</v>
      </c>
      <c r="BG246" s="76">
        <v>1</v>
      </c>
      <c r="BH246" s="76">
        <v>1</v>
      </c>
      <c r="BI246" s="76">
        <v>2</v>
      </c>
      <c r="BJ246" s="76"/>
      <c r="BK246" s="76">
        <v>2</v>
      </c>
      <c r="BL246" s="76">
        <v>1</v>
      </c>
      <c r="BM246" s="76">
        <v>1</v>
      </c>
      <c r="BN246" s="80">
        <f t="shared" si="118"/>
        <v>10</v>
      </c>
      <c r="BO246" s="81">
        <f t="shared" si="119"/>
        <v>0</v>
      </c>
      <c r="BP246" s="77" t="s">
        <v>27</v>
      </c>
      <c r="BQ246" s="76">
        <v>1</v>
      </c>
      <c r="BR246" s="76"/>
      <c r="BS246" s="76">
        <v>2</v>
      </c>
      <c r="BT246" s="76"/>
      <c r="BU246" s="76">
        <v>2</v>
      </c>
      <c r="BV246" s="76"/>
      <c r="BW246" s="76">
        <v>1</v>
      </c>
      <c r="BX246" s="76"/>
      <c r="BY246" s="76">
        <v>0</v>
      </c>
      <c r="BZ246" s="80">
        <f t="shared" si="120"/>
        <v>6</v>
      </c>
      <c r="CA246" s="82">
        <f t="shared" si="121"/>
        <v>0</v>
      </c>
      <c r="CB246" s="77" t="s">
        <v>27</v>
      </c>
      <c r="CC246" s="76">
        <v>0</v>
      </c>
      <c r="CD246" s="76"/>
      <c r="CE246" s="76">
        <v>3</v>
      </c>
      <c r="CF246" s="76"/>
      <c r="CG246" s="76">
        <v>3</v>
      </c>
      <c r="CH246" s="76"/>
      <c r="CI246" s="76">
        <v>0</v>
      </c>
      <c r="CJ246" s="76"/>
      <c r="CK246" s="76">
        <v>0</v>
      </c>
      <c r="CL246" s="83">
        <f t="shared" si="122"/>
        <v>6</v>
      </c>
      <c r="CM246" s="82">
        <f t="shared" si="123"/>
        <v>0</v>
      </c>
      <c r="CN246" s="84"/>
      <c r="CO246" s="60"/>
      <c r="CP246" s="60"/>
      <c r="CQ246" s="60">
        <v>2</v>
      </c>
      <c r="CR246" s="60">
        <v>2</v>
      </c>
      <c r="CS246" s="60"/>
      <c r="CT246" s="60">
        <v>5</v>
      </c>
      <c r="CU246" s="60">
        <v>1</v>
      </c>
      <c r="CV246" s="85">
        <v>2</v>
      </c>
      <c r="CW246" s="86">
        <v>1</v>
      </c>
      <c r="CX246" s="87">
        <f t="shared" si="124"/>
        <v>13</v>
      </c>
      <c r="CY246" s="88">
        <f t="shared" si="125"/>
        <v>0</v>
      </c>
      <c r="CZ246" s="89" t="e">
        <f>SUMIF(Склад!#REF!,E246,Склад!#REF!)</f>
        <v>#REF!</v>
      </c>
    </row>
    <row r="247" spans="1:104" s="79" customFormat="1" ht="72.2" customHeight="1" thickBot="1" x14ac:dyDescent="0.3">
      <c r="A247" s="60">
        <v>244</v>
      </c>
      <c r="B247" s="199" t="e">
        <f>VLOOKUP(C247,Склад!B:D,3,0)</f>
        <v>#N/A</v>
      </c>
      <c r="C247" s="37" t="s">
        <v>272</v>
      </c>
      <c r="D247" s="151" t="str">
        <f t="shared" si="126"/>
        <v>11101021</v>
      </c>
      <c r="E247" s="36">
        <v>1110102</v>
      </c>
      <c r="F247" s="36">
        <v>1</v>
      </c>
      <c r="G247" s="154" t="s">
        <v>209</v>
      </c>
      <c r="H247" s="196" t="str">
        <f>IFERROR(VLOOKUP(VALUE(E247),Склад!#REF!,6,0),"-")</f>
        <v>-</v>
      </c>
      <c r="I247" s="61"/>
      <c r="J247" s="62" t="s">
        <v>169</v>
      </c>
      <c r="K247" s="62" t="s">
        <v>169</v>
      </c>
      <c r="L247" s="63" t="s">
        <v>371</v>
      </c>
      <c r="M247" s="64" t="s">
        <v>357</v>
      </c>
      <c r="N247" s="38" t="s">
        <v>354</v>
      </c>
      <c r="O247" s="38" t="s">
        <v>415</v>
      </c>
      <c r="P247" s="65">
        <v>30.4</v>
      </c>
      <c r="Q247" s="69">
        <v>69</v>
      </c>
      <c r="R247" s="66"/>
      <c r="S247" s="67"/>
      <c r="T247" s="68"/>
      <c r="U247" s="70"/>
      <c r="V247" s="71"/>
      <c r="W247" s="72"/>
      <c r="X247" s="73"/>
      <c r="Y247" s="71"/>
      <c r="Z247" s="72"/>
      <c r="AA247" s="74"/>
      <c r="AB247" s="75"/>
      <c r="AC247" s="71"/>
      <c r="AD247" s="72"/>
      <c r="AE247" s="76" t="str">
        <f t="shared" si="104"/>
        <v>-</v>
      </c>
      <c r="AF247" s="76" t="str">
        <f t="shared" si="105"/>
        <v/>
      </c>
      <c r="AG247" s="76" t="str">
        <f t="shared" si="106"/>
        <v/>
      </c>
      <c r="AH247" s="76" t="str">
        <f t="shared" si="107"/>
        <v/>
      </c>
      <c r="AI247" s="76" t="str">
        <f t="shared" si="108"/>
        <v/>
      </c>
      <c r="AJ247" s="76" t="str">
        <f t="shared" si="109"/>
        <v/>
      </c>
      <c r="AK247" s="76" t="str">
        <f t="shared" si="110"/>
        <v/>
      </c>
      <c r="AL247" s="76" t="str">
        <f t="shared" si="111"/>
        <v/>
      </c>
      <c r="AM247" s="76" t="str">
        <f t="shared" si="112"/>
        <v/>
      </c>
      <c r="AN247" s="76" t="str">
        <f t="shared" si="113"/>
        <v>-</v>
      </c>
      <c r="AO247" s="77">
        <f t="shared" si="114"/>
        <v>0</v>
      </c>
      <c r="AP247" s="78" t="str">
        <f t="shared" si="115"/>
        <v/>
      </c>
      <c r="AR247" s="77" t="s">
        <v>27</v>
      </c>
      <c r="AS247" s="76" t="e">
        <f t="shared" si="131"/>
        <v>#VALUE!</v>
      </c>
      <c r="AT247" s="76" t="e">
        <f>CP247+AG247-BF247-BR247-CD247</f>
        <v>#VALUE!</v>
      </c>
      <c r="AU247" s="76" t="e">
        <f t="shared" si="127"/>
        <v>#VALUE!</v>
      </c>
      <c r="AV247" s="76" t="e">
        <f>CR247+AI247-BH247-BT247-CF247</f>
        <v>#VALUE!</v>
      </c>
      <c r="AW247" s="76" t="e">
        <f t="shared" si="128"/>
        <v>#VALUE!</v>
      </c>
      <c r="AX247" s="76" t="e">
        <f>CT247+AK247-BJ247-BV247-CH247</f>
        <v>#VALUE!</v>
      </c>
      <c r="AY247" s="76" t="e">
        <f t="shared" si="129"/>
        <v>#VALUE!</v>
      </c>
      <c r="AZ247" s="76" t="e">
        <f>CV247+AM247-BL247-BX247-CJ247</f>
        <v>#VALUE!</v>
      </c>
      <c r="BA247" s="76" t="e">
        <f t="shared" si="132"/>
        <v>#VALUE!</v>
      </c>
      <c r="BB247" s="77" t="e">
        <f t="shared" si="116"/>
        <v>#VALUE!</v>
      </c>
      <c r="BC247" s="78" t="e">
        <f t="shared" si="117"/>
        <v>#VALUE!</v>
      </c>
      <c r="BD247" s="77" t="s">
        <v>27</v>
      </c>
      <c r="BE247" s="76">
        <v>0</v>
      </c>
      <c r="BF247" s="76">
        <v>1</v>
      </c>
      <c r="BG247" s="76">
        <v>1</v>
      </c>
      <c r="BH247" s="76">
        <v>1</v>
      </c>
      <c r="BI247" s="76">
        <v>2</v>
      </c>
      <c r="BJ247" s="76">
        <v>1</v>
      </c>
      <c r="BK247" s="76">
        <v>1</v>
      </c>
      <c r="BL247" s="76"/>
      <c r="BM247" s="76">
        <v>1</v>
      </c>
      <c r="BN247" s="80">
        <f t="shared" si="118"/>
        <v>8</v>
      </c>
      <c r="BO247" s="81">
        <f t="shared" si="119"/>
        <v>0</v>
      </c>
      <c r="BP247" s="77" t="s">
        <v>27</v>
      </c>
      <c r="BQ247" s="76">
        <v>0</v>
      </c>
      <c r="BR247" s="76"/>
      <c r="BS247" s="76">
        <v>1</v>
      </c>
      <c r="BT247" s="76"/>
      <c r="BU247" s="76">
        <v>1</v>
      </c>
      <c r="BV247" s="76"/>
      <c r="BW247" s="76">
        <v>1</v>
      </c>
      <c r="BX247" s="76"/>
      <c r="BY247" s="76">
        <v>0</v>
      </c>
      <c r="BZ247" s="80">
        <f t="shared" si="120"/>
        <v>3</v>
      </c>
      <c r="CA247" s="82">
        <f t="shared" si="121"/>
        <v>0</v>
      </c>
      <c r="CB247" s="77" t="s">
        <v>27</v>
      </c>
      <c r="CC247" s="76">
        <v>0</v>
      </c>
      <c r="CD247" s="76"/>
      <c r="CE247" s="76">
        <v>0</v>
      </c>
      <c r="CF247" s="76"/>
      <c r="CG247" s="76">
        <v>0</v>
      </c>
      <c r="CH247" s="76"/>
      <c r="CI247" s="76">
        <v>0</v>
      </c>
      <c r="CJ247" s="76"/>
      <c r="CK247" s="76">
        <v>0</v>
      </c>
      <c r="CL247" s="83">
        <f t="shared" si="122"/>
        <v>0</v>
      </c>
      <c r="CM247" s="82">
        <f t="shared" si="123"/>
        <v>0</v>
      </c>
      <c r="CN247" s="84"/>
      <c r="CO247" s="60"/>
      <c r="CP247" s="60"/>
      <c r="CQ247" s="60"/>
      <c r="CR247" s="60"/>
      <c r="CS247" s="60"/>
      <c r="CT247" s="60"/>
      <c r="CU247" s="60"/>
      <c r="CV247" s="85"/>
      <c r="CW247" s="86"/>
      <c r="CX247" s="87">
        <f t="shared" si="124"/>
        <v>0</v>
      </c>
      <c r="CY247" s="88">
        <f t="shared" si="125"/>
        <v>0</v>
      </c>
      <c r="CZ247" s="89" t="e">
        <f>SUMIF(Склад!#REF!,E247,Склад!#REF!)</f>
        <v>#REF!</v>
      </c>
    </row>
    <row r="248" spans="1:104" s="79" customFormat="1" ht="72.2" customHeight="1" thickBot="1" x14ac:dyDescent="0.3">
      <c r="A248" s="60">
        <v>245</v>
      </c>
      <c r="B248" s="199" t="e">
        <f>VLOOKUP(C248,Склад!B:D,3,0)</f>
        <v>#N/A</v>
      </c>
      <c r="C248" s="37" t="s">
        <v>272</v>
      </c>
      <c r="D248" s="151" t="str">
        <f t="shared" si="126"/>
        <v>11101022</v>
      </c>
      <c r="E248" s="36">
        <v>1110102</v>
      </c>
      <c r="F248" s="36">
        <v>2</v>
      </c>
      <c r="G248" s="154" t="s">
        <v>209</v>
      </c>
      <c r="H248" s="196" t="str">
        <f>IFERROR(VLOOKUP(VALUE(E248),Склад!#REF!,6,0),"-")</f>
        <v>-</v>
      </c>
      <c r="I248" s="61"/>
      <c r="J248" s="62" t="s">
        <v>169</v>
      </c>
      <c r="K248" s="62" t="s">
        <v>169</v>
      </c>
      <c r="L248" s="63" t="s">
        <v>371</v>
      </c>
      <c r="M248" s="64" t="s">
        <v>357</v>
      </c>
      <c r="N248" s="38" t="s">
        <v>354</v>
      </c>
      <c r="O248" s="38" t="s">
        <v>415</v>
      </c>
      <c r="P248" s="65">
        <v>30.4</v>
      </c>
      <c r="Q248" s="69">
        <v>69</v>
      </c>
      <c r="R248" s="66"/>
      <c r="S248" s="67"/>
      <c r="T248" s="68"/>
      <c r="U248" s="70"/>
      <c r="V248" s="71"/>
      <c r="W248" s="72"/>
      <c r="X248" s="73"/>
      <c r="Y248" s="71"/>
      <c r="Z248" s="72"/>
      <c r="AA248" s="74"/>
      <c r="AB248" s="75"/>
      <c r="AC248" s="71"/>
      <c r="AD248" s="72"/>
      <c r="AE248" s="76" t="str">
        <f t="shared" si="104"/>
        <v>-</v>
      </c>
      <c r="AF248" s="76" t="str">
        <f t="shared" si="105"/>
        <v/>
      </c>
      <c r="AG248" s="76" t="str">
        <f t="shared" si="106"/>
        <v/>
      </c>
      <c r="AH248" s="76" t="str">
        <f t="shared" si="107"/>
        <v/>
      </c>
      <c r="AI248" s="76" t="str">
        <f t="shared" si="108"/>
        <v/>
      </c>
      <c r="AJ248" s="76" t="str">
        <f t="shared" si="109"/>
        <v/>
      </c>
      <c r="AK248" s="76" t="str">
        <f t="shared" si="110"/>
        <v/>
      </c>
      <c r="AL248" s="76" t="str">
        <f t="shared" si="111"/>
        <v/>
      </c>
      <c r="AM248" s="76" t="str">
        <f t="shared" si="112"/>
        <v/>
      </c>
      <c r="AN248" s="76" t="str">
        <f t="shared" si="113"/>
        <v>-</v>
      </c>
      <c r="AO248" s="77">
        <f t="shared" si="114"/>
        <v>0</v>
      </c>
      <c r="AP248" s="78" t="str">
        <f t="shared" si="115"/>
        <v/>
      </c>
      <c r="AR248" s="77" t="s">
        <v>27</v>
      </c>
      <c r="AS248" s="76" t="e">
        <f t="shared" si="131"/>
        <v>#VALUE!</v>
      </c>
      <c r="AT248" s="76"/>
      <c r="AU248" s="76" t="e">
        <f t="shared" si="127"/>
        <v>#VALUE!</v>
      </c>
      <c r="AV248" s="76"/>
      <c r="AW248" s="76" t="e">
        <f t="shared" si="128"/>
        <v>#VALUE!</v>
      </c>
      <c r="AX248" s="76"/>
      <c r="AY248" s="76" t="e">
        <f t="shared" si="129"/>
        <v>#VALUE!</v>
      </c>
      <c r="AZ248" s="76"/>
      <c r="BA248" s="76" t="e">
        <f t="shared" si="132"/>
        <v>#VALUE!</v>
      </c>
      <c r="BB248" s="77" t="e">
        <f t="shared" si="116"/>
        <v>#VALUE!</v>
      </c>
      <c r="BC248" s="78" t="e">
        <f t="shared" si="117"/>
        <v>#VALUE!</v>
      </c>
      <c r="BD248" s="77" t="s">
        <v>27</v>
      </c>
      <c r="BE248" s="76">
        <v>1</v>
      </c>
      <c r="BF248" s="76" t="s">
        <v>27</v>
      </c>
      <c r="BG248" s="76">
        <v>2</v>
      </c>
      <c r="BH248" s="76" t="s">
        <v>27</v>
      </c>
      <c r="BI248" s="76">
        <v>3</v>
      </c>
      <c r="BJ248" s="76" t="s">
        <v>27</v>
      </c>
      <c r="BK248" s="76">
        <v>2</v>
      </c>
      <c r="BL248" s="76" t="s">
        <v>27</v>
      </c>
      <c r="BM248" s="76">
        <v>1</v>
      </c>
      <c r="BN248" s="80">
        <f t="shared" si="118"/>
        <v>9</v>
      </c>
      <c r="BO248" s="81">
        <f t="shared" si="119"/>
        <v>0</v>
      </c>
      <c r="BP248" s="77" t="s">
        <v>27</v>
      </c>
      <c r="BQ248" s="76">
        <v>0</v>
      </c>
      <c r="BR248" s="76" t="s">
        <v>27</v>
      </c>
      <c r="BS248" s="76">
        <v>1</v>
      </c>
      <c r="BT248" s="76" t="s">
        <v>27</v>
      </c>
      <c r="BU248" s="76">
        <v>2</v>
      </c>
      <c r="BV248" s="76" t="s">
        <v>27</v>
      </c>
      <c r="BW248" s="76">
        <v>1</v>
      </c>
      <c r="BX248" s="76" t="s">
        <v>27</v>
      </c>
      <c r="BY248" s="76">
        <v>0</v>
      </c>
      <c r="BZ248" s="80">
        <f t="shared" si="120"/>
        <v>4</v>
      </c>
      <c r="CA248" s="82">
        <f t="shared" si="121"/>
        <v>0</v>
      </c>
      <c r="CB248" s="77" t="s">
        <v>27</v>
      </c>
      <c r="CC248" s="76">
        <v>0</v>
      </c>
      <c r="CD248" s="76" t="s">
        <v>27</v>
      </c>
      <c r="CE248" s="76">
        <v>6</v>
      </c>
      <c r="CF248" s="76" t="s">
        <v>27</v>
      </c>
      <c r="CG248" s="76">
        <v>8</v>
      </c>
      <c r="CH248" s="76" t="s">
        <v>27</v>
      </c>
      <c r="CI248" s="76">
        <v>6</v>
      </c>
      <c r="CJ248" s="76" t="s">
        <v>27</v>
      </c>
      <c r="CK248" s="76">
        <v>0</v>
      </c>
      <c r="CL248" s="83">
        <f t="shared" si="122"/>
        <v>20</v>
      </c>
      <c r="CM248" s="82">
        <f t="shared" si="123"/>
        <v>0</v>
      </c>
      <c r="CN248" s="84"/>
      <c r="CO248" s="60"/>
      <c r="CP248" s="60"/>
      <c r="CQ248" s="60"/>
      <c r="CR248" s="60"/>
      <c r="CS248" s="60"/>
      <c r="CT248" s="60"/>
      <c r="CU248" s="60"/>
      <c r="CV248" s="85"/>
      <c r="CW248" s="86"/>
      <c r="CX248" s="87">
        <f t="shared" si="124"/>
        <v>0</v>
      </c>
      <c r="CY248" s="88">
        <f t="shared" si="125"/>
        <v>0</v>
      </c>
      <c r="CZ248" s="89" t="e">
        <f>SUMIF(Склад!#REF!,E248,Склад!#REF!)</f>
        <v>#REF!</v>
      </c>
    </row>
    <row r="249" spans="1:104" s="79" customFormat="1" ht="72.2" customHeight="1" thickBot="1" x14ac:dyDescent="0.3">
      <c r="A249" s="60">
        <v>246</v>
      </c>
      <c r="B249" s="199" t="e">
        <f>VLOOKUP(C249,Склад!B:D,3,0)</f>
        <v>#N/A</v>
      </c>
      <c r="C249" s="37" t="s">
        <v>272</v>
      </c>
      <c r="D249" s="151" t="str">
        <f t="shared" si="126"/>
        <v>11101023</v>
      </c>
      <c r="E249" s="36">
        <v>1110102</v>
      </c>
      <c r="F249" s="36">
        <v>3</v>
      </c>
      <c r="G249" s="154" t="s">
        <v>209</v>
      </c>
      <c r="H249" s="196" t="str">
        <f>IFERROR(VLOOKUP(VALUE(E249),Склад!#REF!,6,0),"-")</f>
        <v>-</v>
      </c>
      <c r="I249" s="61"/>
      <c r="J249" s="62" t="s">
        <v>169</v>
      </c>
      <c r="K249" s="62" t="s">
        <v>169</v>
      </c>
      <c r="L249" s="63" t="s">
        <v>371</v>
      </c>
      <c r="M249" s="64" t="s">
        <v>357</v>
      </c>
      <c r="N249" s="38" t="s">
        <v>354</v>
      </c>
      <c r="O249" s="38" t="s">
        <v>415</v>
      </c>
      <c r="P249" s="65">
        <v>30.4</v>
      </c>
      <c r="Q249" s="69">
        <v>69</v>
      </c>
      <c r="R249" s="66"/>
      <c r="S249" s="67"/>
      <c r="T249" s="68"/>
      <c r="U249" s="70"/>
      <c r="V249" s="71"/>
      <c r="W249" s="72"/>
      <c r="X249" s="73"/>
      <c r="Y249" s="71"/>
      <c r="Z249" s="72"/>
      <c r="AA249" s="74"/>
      <c r="AB249" s="75"/>
      <c r="AC249" s="71"/>
      <c r="AD249" s="72"/>
      <c r="AE249" s="76" t="str">
        <f t="shared" si="104"/>
        <v>-</v>
      </c>
      <c r="AF249" s="76" t="str">
        <f t="shared" si="105"/>
        <v/>
      </c>
      <c r="AG249" s="76" t="str">
        <f t="shared" si="106"/>
        <v/>
      </c>
      <c r="AH249" s="76" t="str">
        <f t="shared" si="107"/>
        <v/>
      </c>
      <c r="AI249" s="76" t="str">
        <f t="shared" si="108"/>
        <v/>
      </c>
      <c r="AJ249" s="76" t="str">
        <f t="shared" si="109"/>
        <v/>
      </c>
      <c r="AK249" s="76" t="str">
        <f t="shared" si="110"/>
        <v/>
      </c>
      <c r="AL249" s="76" t="str">
        <f t="shared" si="111"/>
        <v/>
      </c>
      <c r="AM249" s="76" t="str">
        <f t="shared" si="112"/>
        <v/>
      </c>
      <c r="AN249" s="76" t="str">
        <f t="shared" si="113"/>
        <v>-</v>
      </c>
      <c r="AO249" s="77">
        <f t="shared" si="114"/>
        <v>0</v>
      </c>
      <c r="AP249" s="78" t="str">
        <f t="shared" si="115"/>
        <v/>
      </c>
      <c r="AR249" s="77" t="s">
        <v>27</v>
      </c>
      <c r="AS249" s="76" t="e">
        <f t="shared" si="131"/>
        <v>#VALUE!</v>
      </c>
      <c r="AT249" s="76"/>
      <c r="AU249" s="76" t="e">
        <f t="shared" si="127"/>
        <v>#VALUE!</v>
      </c>
      <c r="AV249" s="76"/>
      <c r="AW249" s="76" t="e">
        <f t="shared" si="128"/>
        <v>#VALUE!</v>
      </c>
      <c r="AX249" s="76"/>
      <c r="AY249" s="76" t="e">
        <f t="shared" si="129"/>
        <v>#VALUE!</v>
      </c>
      <c r="AZ249" s="76"/>
      <c r="BA249" s="76" t="e">
        <f t="shared" si="132"/>
        <v>#VALUE!</v>
      </c>
      <c r="BB249" s="77" t="e">
        <f t="shared" si="116"/>
        <v>#VALUE!</v>
      </c>
      <c r="BC249" s="78" t="e">
        <f t="shared" si="117"/>
        <v>#VALUE!</v>
      </c>
      <c r="BD249" s="77" t="s">
        <v>27</v>
      </c>
      <c r="BE249" s="76">
        <v>1</v>
      </c>
      <c r="BF249" s="76" t="s">
        <v>27</v>
      </c>
      <c r="BG249" s="76">
        <v>2</v>
      </c>
      <c r="BH249" s="76" t="s">
        <v>27</v>
      </c>
      <c r="BI249" s="76">
        <v>3</v>
      </c>
      <c r="BJ249" s="76" t="s">
        <v>27</v>
      </c>
      <c r="BK249" s="76">
        <v>2</v>
      </c>
      <c r="BL249" s="76" t="s">
        <v>27</v>
      </c>
      <c r="BM249" s="76">
        <v>1</v>
      </c>
      <c r="BN249" s="80">
        <f t="shared" si="118"/>
        <v>9</v>
      </c>
      <c r="BO249" s="81">
        <f t="shared" si="119"/>
        <v>0</v>
      </c>
      <c r="BP249" s="77" t="s">
        <v>27</v>
      </c>
      <c r="BQ249" s="76">
        <v>0</v>
      </c>
      <c r="BR249" s="76" t="s">
        <v>27</v>
      </c>
      <c r="BS249" s="76">
        <v>1</v>
      </c>
      <c r="BT249" s="76" t="s">
        <v>27</v>
      </c>
      <c r="BU249" s="76">
        <v>2</v>
      </c>
      <c r="BV249" s="76" t="s">
        <v>27</v>
      </c>
      <c r="BW249" s="76">
        <v>1</v>
      </c>
      <c r="BX249" s="76" t="s">
        <v>27</v>
      </c>
      <c r="BY249" s="76">
        <v>0</v>
      </c>
      <c r="BZ249" s="80">
        <f t="shared" si="120"/>
        <v>4</v>
      </c>
      <c r="CA249" s="82">
        <f t="shared" si="121"/>
        <v>0</v>
      </c>
      <c r="CB249" s="77" t="s">
        <v>27</v>
      </c>
      <c r="CC249" s="76">
        <v>0</v>
      </c>
      <c r="CD249" s="76" t="s">
        <v>27</v>
      </c>
      <c r="CE249" s="76">
        <v>6</v>
      </c>
      <c r="CF249" s="76" t="s">
        <v>27</v>
      </c>
      <c r="CG249" s="76">
        <v>8</v>
      </c>
      <c r="CH249" s="76" t="s">
        <v>27</v>
      </c>
      <c r="CI249" s="76">
        <v>6</v>
      </c>
      <c r="CJ249" s="76" t="s">
        <v>27</v>
      </c>
      <c r="CK249" s="76">
        <v>0</v>
      </c>
      <c r="CL249" s="83">
        <f t="shared" si="122"/>
        <v>20</v>
      </c>
      <c r="CM249" s="82">
        <f t="shared" si="123"/>
        <v>0</v>
      </c>
      <c r="CN249" s="84"/>
      <c r="CO249" s="60">
        <v>2</v>
      </c>
      <c r="CP249" s="60"/>
      <c r="CQ249" s="60">
        <v>4</v>
      </c>
      <c r="CR249" s="60"/>
      <c r="CS249" s="60">
        <v>8</v>
      </c>
      <c r="CT249" s="60"/>
      <c r="CU249" s="60">
        <v>4</v>
      </c>
      <c r="CV249" s="85"/>
      <c r="CW249" s="86">
        <v>2</v>
      </c>
      <c r="CX249" s="87">
        <f t="shared" si="124"/>
        <v>20</v>
      </c>
      <c r="CY249" s="88">
        <f t="shared" si="125"/>
        <v>0</v>
      </c>
      <c r="CZ249" s="89" t="e">
        <f>SUMIF(Склад!#REF!,E249,Склад!#REF!)</f>
        <v>#REF!</v>
      </c>
    </row>
    <row r="250" spans="1:104" s="79" customFormat="1" ht="93.95" customHeight="1" thickBot="1" x14ac:dyDescent="0.3">
      <c r="A250" s="60">
        <v>247</v>
      </c>
      <c r="B250" s="199" t="e">
        <f>VLOOKUP(C250,Склад!B:D,3,0)</f>
        <v>#N/A</v>
      </c>
      <c r="C250" s="37" t="s">
        <v>38</v>
      </c>
      <c r="D250" s="151" t="str">
        <f t="shared" si="126"/>
        <v>16901021</v>
      </c>
      <c r="E250" s="36">
        <v>1690102</v>
      </c>
      <c r="F250" s="36">
        <v>1</v>
      </c>
      <c r="G250" s="154" t="s">
        <v>201</v>
      </c>
      <c r="H250" s="196" t="str">
        <f>IFERROR(VLOOKUP(VALUE(E250),Склад!#REF!,6,0),"-")</f>
        <v>-</v>
      </c>
      <c r="I250" s="61"/>
      <c r="J250" s="62" t="s">
        <v>169</v>
      </c>
      <c r="K250" s="62" t="s">
        <v>169</v>
      </c>
      <c r="L250" s="63" t="s">
        <v>371</v>
      </c>
      <c r="M250" s="64" t="s">
        <v>357</v>
      </c>
      <c r="N250" s="38" t="s">
        <v>354</v>
      </c>
      <c r="O250" s="38" t="s">
        <v>415</v>
      </c>
      <c r="P250" s="65">
        <v>30.4</v>
      </c>
      <c r="Q250" s="69">
        <v>69</v>
      </c>
      <c r="R250" s="66"/>
      <c r="S250" s="67"/>
      <c r="T250" s="68"/>
      <c r="U250" s="70"/>
      <c r="V250" s="71"/>
      <c r="W250" s="72"/>
      <c r="X250" s="73"/>
      <c r="Y250" s="71"/>
      <c r="Z250" s="72"/>
      <c r="AA250" s="74"/>
      <c r="AB250" s="75"/>
      <c r="AC250" s="71"/>
      <c r="AD250" s="72"/>
      <c r="AE250" s="76" t="str">
        <f t="shared" si="104"/>
        <v>-</v>
      </c>
      <c r="AF250" s="76" t="str">
        <f t="shared" si="105"/>
        <v/>
      </c>
      <c r="AG250" s="76" t="str">
        <f t="shared" si="106"/>
        <v/>
      </c>
      <c r="AH250" s="76" t="str">
        <f t="shared" si="107"/>
        <v/>
      </c>
      <c r="AI250" s="76" t="str">
        <f t="shared" si="108"/>
        <v/>
      </c>
      <c r="AJ250" s="76" t="str">
        <f t="shared" si="109"/>
        <v/>
      </c>
      <c r="AK250" s="76" t="str">
        <f t="shared" si="110"/>
        <v/>
      </c>
      <c r="AL250" s="76" t="str">
        <f t="shared" si="111"/>
        <v/>
      </c>
      <c r="AM250" s="76" t="str">
        <f t="shared" si="112"/>
        <v/>
      </c>
      <c r="AN250" s="76" t="str">
        <f t="shared" si="113"/>
        <v>-</v>
      </c>
      <c r="AO250" s="77">
        <f t="shared" si="114"/>
        <v>0</v>
      </c>
      <c r="AP250" s="78" t="str">
        <f t="shared" si="115"/>
        <v/>
      </c>
      <c r="AR250" s="77" t="s">
        <v>27</v>
      </c>
      <c r="AS250" s="76" t="e">
        <f t="shared" si="131"/>
        <v>#VALUE!</v>
      </c>
      <c r="AT250" s="76"/>
      <c r="AU250" s="76" t="e">
        <f t="shared" ref="AU250:AU281" si="133">CQ250+AH250-BG250-BS250-CE250</f>
        <v>#VALUE!</v>
      </c>
      <c r="AV250" s="76"/>
      <c r="AW250" s="76" t="e">
        <f t="shared" ref="AW250:AW281" si="134">CS250+AJ250-BI250-BU250-CG250</f>
        <v>#VALUE!</v>
      </c>
      <c r="AX250" s="76"/>
      <c r="AY250" s="76" t="e">
        <f t="shared" ref="AY250:AY281" si="135">CU250+AL250-BK250-BW250-CI250</f>
        <v>#VALUE!</v>
      </c>
      <c r="AZ250" s="76"/>
      <c r="BA250" s="76" t="e">
        <f t="shared" si="132"/>
        <v>#VALUE!</v>
      </c>
      <c r="BB250" s="77" t="e">
        <f t="shared" si="116"/>
        <v>#VALUE!</v>
      </c>
      <c r="BC250" s="78" t="e">
        <f t="shared" si="117"/>
        <v>#VALUE!</v>
      </c>
      <c r="BD250" s="77" t="s">
        <v>27</v>
      </c>
      <c r="BE250" s="76">
        <v>1</v>
      </c>
      <c r="BF250" s="76" t="s">
        <v>27</v>
      </c>
      <c r="BG250" s="76">
        <v>2</v>
      </c>
      <c r="BH250" s="76" t="s">
        <v>27</v>
      </c>
      <c r="BI250" s="76">
        <v>3</v>
      </c>
      <c r="BJ250" s="76" t="s">
        <v>27</v>
      </c>
      <c r="BK250" s="76">
        <v>2</v>
      </c>
      <c r="BL250" s="76" t="s">
        <v>27</v>
      </c>
      <c r="BM250" s="76">
        <v>1</v>
      </c>
      <c r="BN250" s="80">
        <f t="shared" si="118"/>
        <v>9</v>
      </c>
      <c r="BO250" s="81">
        <f t="shared" si="119"/>
        <v>0</v>
      </c>
      <c r="BP250" s="77" t="s">
        <v>27</v>
      </c>
      <c r="BQ250" s="76">
        <v>0</v>
      </c>
      <c r="BR250" s="76" t="s">
        <v>27</v>
      </c>
      <c r="BS250" s="76">
        <v>1</v>
      </c>
      <c r="BT250" s="76" t="s">
        <v>27</v>
      </c>
      <c r="BU250" s="76">
        <v>2</v>
      </c>
      <c r="BV250" s="76" t="s">
        <v>27</v>
      </c>
      <c r="BW250" s="76">
        <v>1</v>
      </c>
      <c r="BX250" s="76" t="s">
        <v>27</v>
      </c>
      <c r="BY250" s="76">
        <v>0</v>
      </c>
      <c r="BZ250" s="80">
        <f t="shared" si="120"/>
        <v>4</v>
      </c>
      <c r="CA250" s="82">
        <f t="shared" si="121"/>
        <v>0</v>
      </c>
      <c r="CB250" s="77" t="s">
        <v>27</v>
      </c>
      <c r="CC250" s="76">
        <v>0</v>
      </c>
      <c r="CD250" s="76" t="s">
        <v>27</v>
      </c>
      <c r="CE250" s="76">
        <v>6</v>
      </c>
      <c r="CF250" s="76" t="s">
        <v>27</v>
      </c>
      <c r="CG250" s="76">
        <v>8</v>
      </c>
      <c r="CH250" s="76" t="s">
        <v>27</v>
      </c>
      <c r="CI250" s="76">
        <v>6</v>
      </c>
      <c r="CJ250" s="76" t="s">
        <v>27</v>
      </c>
      <c r="CK250" s="76">
        <v>0</v>
      </c>
      <c r="CL250" s="83">
        <f t="shared" si="122"/>
        <v>20</v>
      </c>
      <c r="CM250" s="82">
        <f t="shared" si="123"/>
        <v>0</v>
      </c>
      <c r="CN250" s="84"/>
      <c r="CO250" s="60"/>
      <c r="CP250" s="60"/>
      <c r="CQ250" s="60"/>
      <c r="CR250" s="60"/>
      <c r="CS250" s="60"/>
      <c r="CT250" s="60"/>
      <c r="CU250" s="60"/>
      <c r="CV250" s="85"/>
      <c r="CW250" s="86"/>
      <c r="CX250" s="87">
        <f t="shared" si="124"/>
        <v>0</v>
      </c>
      <c r="CY250" s="88">
        <f t="shared" si="125"/>
        <v>0</v>
      </c>
      <c r="CZ250" s="89" t="e">
        <f>SUMIF(Склад!#REF!,E250,Склад!#REF!)</f>
        <v>#REF!</v>
      </c>
    </row>
    <row r="251" spans="1:104" s="79" customFormat="1" ht="56.45" customHeight="1" thickBot="1" x14ac:dyDescent="0.3">
      <c r="A251" s="60">
        <v>248</v>
      </c>
      <c r="B251" s="199" t="e">
        <f>VLOOKUP(C251,Склад!B:D,3,0)</f>
        <v>#N/A</v>
      </c>
      <c r="C251" s="37" t="s">
        <v>38</v>
      </c>
      <c r="D251" s="151" t="str">
        <f t="shared" si="126"/>
        <v>16901022</v>
      </c>
      <c r="E251" s="36">
        <v>1690102</v>
      </c>
      <c r="F251" s="36">
        <v>2</v>
      </c>
      <c r="G251" s="154" t="s">
        <v>201</v>
      </c>
      <c r="H251" s="196" t="str">
        <f>IFERROR(VLOOKUP(VALUE(E251),Склад!#REF!,6,0),"-")</f>
        <v>-</v>
      </c>
      <c r="I251" s="61"/>
      <c r="J251" s="62" t="s">
        <v>169</v>
      </c>
      <c r="K251" s="62" t="s">
        <v>169</v>
      </c>
      <c r="L251" s="63" t="s">
        <v>371</v>
      </c>
      <c r="M251" s="64" t="s">
        <v>357</v>
      </c>
      <c r="N251" s="38" t="s">
        <v>354</v>
      </c>
      <c r="O251" s="38" t="s">
        <v>415</v>
      </c>
      <c r="P251" s="65">
        <v>30.4</v>
      </c>
      <c r="Q251" s="69">
        <v>69</v>
      </c>
      <c r="R251" s="66"/>
      <c r="S251" s="67"/>
      <c r="T251" s="68"/>
      <c r="U251" s="70"/>
      <c r="V251" s="71"/>
      <c r="W251" s="72"/>
      <c r="X251" s="73"/>
      <c r="Y251" s="71"/>
      <c r="Z251" s="72"/>
      <c r="AA251" s="74"/>
      <c r="AB251" s="75"/>
      <c r="AC251" s="71"/>
      <c r="AD251" s="72"/>
      <c r="AE251" s="76" t="str">
        <f t="shared" si="104"/>
        <v>-</v>
      </c>
      <c r="AF251" s="76" t="str">
        <f t="shared" si="105"/>
        <v/>
      </c>
      <c r="AG251" s="76" t="str">
        <f t="shared" si="106"/>
        <v/>
      </c>
      <c r="AH251" s="76" t="str">
        <f t="shared" si="107"/>
        <v/>
      </c>
      <c r="AI251" s="76" t="str">
        <f t="shared" si="108"/>
        <v/>
      </c>
      <c r="AJ251" s="76" t="str">
        <f t="shared" si="109"/>
        <v/>
      </c>
      <c r="AK251" s="76" t="str">
        <f t="shared" si="110"/>
        <v/>
      </c>
      <c r="AL251" s="76" t="str">
        <f t="shared" si="111"/>
        <v/>
      </c>
      <c r="AM251" s="76" t="str">
        <f t="shared" si="112"/>
        <v/>
      </c>
      <c r="AN251" s="76" t="str">
        <f t="shared" si="113"/>
        <v>-</v>
      </c>
      <c r="AO251" s="77">
        <f t="shared" si="114"/>
        <v>0</v>
      </c>
      <c r="AP251" s="78" t="str">
        <f t="shared" si="115"/>
        <v/>
      </c>
      <c r="AR251" s="77" t="s">
        <v>27</v>
      </c>
      <c r="AS251" s="76" t="e">
        <f t="shared" si="131"/>
        <v>#VALUE!</v>
      </c>
      <c r="AT251" s="76"/>
      <c r="AU251" s="76" t="e">
        <f t="shared" si="133"/>
        <v>#VALUE!</v>
      </c>
      <c r="AV251" s="76"/>
      <c r="AW251" s="76" t="e">
        <f t="shared" si="134"/>
        <v>#VALUE!</v>
      </c>
      <c r="AX251" s="76"/>
      <c r="AY251" s="76" t="e">
        <f t="shared" si="135"/>
        <v>#VALUE!</v>
      </c>
      <c r="AZ251" s="76"/>
      <c r="BA251" s="76" t="e">
        <f t="shared" si="132"/>
        <v>#VALUE!</v>
      </c>
      <c r="BB251" s="77" t="e">
        <f t="shared" si="116"/>
        <v>#VALUE!</v>
      </c>
      <c r="BC251" s="78" t="e">
        <f t="shared" si="117"/>
        <v>#VALUE!</v>
      </c>
      <c r="BD251" s="77" t="s">
        <v>27</v>
      </c>
      <c r="BE251" s="76">
        <v>0</v>
      </c>
      <c r="BF251" s="76" t="s">
        <v>27</v>
      </c>
      <c r="BG251" s="76">
        <v>1</v>
      </c>
      <c r="BH251" s="76" t="s">
        <v>27</v>
      </c>
      <c r="BI251" s="76">
        <v>2</v>
      </c>
      <c r="BJ251" s="76" t="s">
        <v>27</v>
      </c>
      <c r="BK251" s="76">
        <v>1</v>
      </c>
      <c r="BL251" s="76" t="s">
        <v>27</v>
      </c>
      <c r="BM251" s="76">
        <v>0</v>
      </c>
      <c r="BN251" s="80">
        <f t="shared" si="118"/>
        <v>4</v>
      </c>
      <c r="BO251" s="81">
        <f t="shared" si="119"/>
        <v>0</v>
      </c>
      <c r="BP251" s="77" t="s">
        <v>27</v>
      </c>
      <c r="BQ251" s="76">
        <v>0</v>
      </c>
      <c r="BR251" s="76" t="s">
        <v>27</v>
      </c>
      <c r="BS251" s="76">
        <v>1</v>
      </c>
      <c r="BT251" s="76" t="s">
        <v>27</v>
      </c>
      <c r="BU251" s="76">
        <v>1</v>
      </c>
      <c r="BV251" s="76" t="s">
        <v>27</v>
      </c>
      <c r="BW251" s="76">
        <v>1</v>
      </c>
      <c r="BX251" s="76" t="s">
        <v>27</v>
      </c>
      <c r="BY251" s="76">
        <v>0</v>
      </c>
      <c r="BZ251" s="80">
        <f t="shared" si="120"/>
        <v>3</v>
      </c>
      <c r="CA251" s="82">
        <f t="shared" si="121"/>
        <v>0</v>
      </c>
      <c r="CB251" s="77" t="s">
        <v>27</v>
      </c>
      <c r="CC251" s="76">
        <v>0</v>
      </c>
      <c r="CD251" s="76" t="s">
        <v>27</v>
      </c>
      <c r="CE251" s="76">
        <v>0</v>
      </c>
      <c r="CF251" s="76" t="s">
        <v>27</v>
      </c>
      <c r="CG251" s="76">
        <v>0</v>
      </c>
      <c r="CH251" s="76" t="s">
        <v>27</v>
      </c>
      <c r="CI251" s="76">
        <v>0</v>
      </c>
      <c r="CJ251" s="76" t="s">
        <v>27</v>
      </c>
      <c r="CK251" s="76">
        <v>0</v>
      </c>
      <c r="CL251" s="83">
        <f t="shared" si="122"/>
        <v>0</v>
      </c>
      <c r="CM251" s="82">
        <f t="shared" si="123"/>
        <v>0</v>
      </c>
      <c r="CN251" s="84"/>
      <c r="CO251" s="60"/>
      <c r="CP251" s="60"/>
      <c r="CQ251" s="60"/>
      <c r="CR251" s="60"/>
      <c r="CS251" s="60"/>
      <c r="CT251" s="60"/>
      <c r="CU251" s="60"/>
      <c r="CV251" s="85"/>
      <c r="CW251" s="86"/>
      <c r="CX251" s="87">
        <f t="shared" si="124"/>
        <v>0</v>
      </c>
      <c r="CY251" s="88">
        <f t="shared" si="125"/>
        <v>0</v>
      </c>
      <c r="CZ251" s="89" t="e">
        <f>SUMIF(Склад!#REF!,E251,Склад!#REF!)</f>
        <v>#REF!</v>
      </c>
    </row>
    <row r="252" spans="1:104" s="79" customFormat="1" ht="56.45" customHeight="1" thickBot="1" x14ac:dyDescent="0.3">
      <c r="A252" s="60">
        <v>249</v>
      </c>
      <c r="B252" s="199" t="e">
        <f>VLOOKUP(C252,Склад!B:D,3,0)</f>
        <v>#N/A</v>
      </c>
      <c r="C252" s="37" t="s">
        <v>38</v>
      </c>
      <c r="D252" s="151" t="str">
        <f t="shared" si="126"/>
        <v>16901023</v>
      </c>
      <c r="E252" s="36">
        <v>1690102</v>
      </c>
      <c r="F252" s="36">
        <v>3</v>
      </c>
      <c r="G252" s="154" t="s">
        <v>201</v>
      </c>
      <c r="H252" s="196" t="str">
        <f>IFERROR(VLOOKUP(VALUE(E252),Склад!#REF!,6,0),"-")</f>
        <v>-</v>
      </c>
      <c r="I252" s="61"/>
      <c r="J252" s="62" t="s">
        <v>169</v>
      </c>
      <c r="K252" s="62" t="s">
        <v>169</v>
      </c>
      <c r="L252" s="63" t="s">
        <v>371</v>
      </c>
      <c r="M252" s="64" t="s">
        <v>357</v>
      </c>
      <c r="N252" s="38" t="s">
        <v>354</v>
      </c>
      <c r="O252" s="38" t="s">
        <v>415</v>
      </c>
      <c r="P252" s="65">
        <v>30.4</v>
      </c>
      <c r="Q252" s="69">
        <v>69</v>
      </c>
      <c r="R252" s="66"/>
      <c r="S252" s="67"/>
      <c r="T252" s="68"/>
      <c r="U252" s="70"/>
      <c r="V252" s="71"/>
      <c r="W252" s="72"/>
      <c r="X252" s="73"/>
      <c r="Y252" s="71"/>
      <c r="Z252" s="72"/>
      <c r="AA252" s="74"/>
      <c r="AB252" s="75"/>
      <c r="AC252" s="71"/>
      <c r="AD252" s="72"/>
      <c r="AE252" s="76" t="str">
        <f t="shared" si="104"/>
        <v>-</v>
      </c>
      <c r="AF252" s="76" t="str">
        <f t="shared" si="105"/>
        <v/>
      </c>
      <c r="AG252" s="76" t="str">
        <f t="shared" si="106"/>
        <v/>
      </c>
      <c r="AH252" s="76" t="str">
        <f t="shared" si="107"/>
        <v/>
      </c>
      <c r="AI252" s="76" t="str">
        <f t="shared" si="108"/>
        <v/>
      </c>
      <c r="AJ252" s="76" t="str">
        <f t="shared" si="109"/>
        <v/>
      </c>
      <c r="AK252" s="76" t="str">
        <f t="shared" si="110"/>
        <v/>
      </c>
      <c r="AL252" s="76" t="str">
        <f t="shared" si="111"/>
        <v/>
      </c>
      <c r="AM252" s="76" t="str">
        <f t="shared" si="112"/>
        <v/>
      </c>
      <c r="AN252" s="76" t="str">
        <f t="shared" si="113"/>
        <v>-</v>
      </c>
      <c r="AO252" s="77">
        <f t="shared" si="114"/>
        <v>0</v>
      </c>
      <c r="AP252" s="78" t="str">
        <f t="shared" si="115"/>
        <v/>
      </c>
      <c r="AR252" s="77" t="s">
        <v>27</v>
      </c>
      <c r="AS252" s="76" t="e">
        <f t="shared" si="131"/>
        <v>#VALUE!</v>
      </c>
      <c r="AT252" s="76"/>
      <c r="AU252" s="76" t="e">
        <f t="shared" si="133"/>
        <v>#VALUE!</v>
      </c>
      <c r="AV252" s="76"/>
      <c r="AW252" s="76" t="e">
        <f t="shared" si="134"/>
        <v>#VALUE!</v>
      </c>
      <c r="AX252" s="76"/>
      <c r="AY252" s="76" t="e">
        <f t="shared" si="135"/>
        <v>#VALUE!</v>
      </c>
      <c r="AZ252" s="76"/>
      <c r="BA252" s="76" t="e">
        <f t="shared" si="132"/>
        <v>#VALUE!</v>
      </c>
      <c r="BB252" s="77" t="e">
        <f t="shared" si="116"/>
        <v>#VALUE!</v>
      </c>
      <c r="BC252" s="78" t="e">
        <f t="shared" si="117"/>
        <v>#VALUE!</v>
      </c>
      <c r="BD252" s="77" t="s">
        <v>27</v>
      </c>
      <c r="BE252" s="76">
        <v>1</v>
      </c>
      <c r="BF252" s="76" t="s">
        <v>27</v>
      </c>
      <c r="BG252" s="76">
        <v>2</v>
      </c>
      <c r="BH252" s="76" t="s">
        <v>27</v>
      </c>
      <c r="BI252" s="76">
        <v>2</v>
      </c>
      <c r="BJ252" s="76" t="s">
        <v>27</v>
      </c>
      <c r="BK252" s="76">
        <v>2</v>
      </c>
      <c r="BL252" s="76" t="s">
        <v>27</v>
      </c>
      <c r="BM252" s="76">
        <v>1</v>
      </c>
      <c r="BN252" s="80">
        <f t="shared" si="118"/>
        <v>8</v>
      </c>
      <c r="BO252" s="81">
        <f t="shared" si="119"/>
        <v>0</v>
      </c>
      <c r="BP252" s="77" t="s">
        <v>27</v>
      </c>
      <c r="BQ252" s="76">
        <v>0</v>
      </c>
      <c r="BR252" s="76" t="s">
        <v>27</v>
      </c>
      <c r="BS252" s="76">
        <v>1</v>
      </c>
      <c r="BT252" s="76" t="s">
        <v>27</v>
      </c>
      <c r="BU252" s="76">
        <v>2</v>
      </c>
      <c r="BV252" s="76" t="s">
        <v>27</v>
      </c>
      <c r="BW252" s="76">
        <v>1</v>
      </c>
      <c r="BX252" s="76" t="s">
        <v>27</v>
      </c>
      <c r="BY252" s="76">
        <v>0</v>
      </c>
      <c r="BZ252" s="80">
        <f t="shared" si="120"/>
        <v>4</v>
      </c>
      <c r="CA252" s="82">
        <f t="shared" si="121"/>
        <v>0</v>
      </c>
      <c r="CB252" s="77" t="s">
        <v>27</v>
      </c>
      <c r="CC252" s="76">
        <v>0</v>
      </c>
      <c r="CD252" s="76" t="s">
        <v>27</v>
      </c>
      <c r="CE252" s="76">
        <v>0</v>
      </c>
      <c r="CF252" s="76" t="s">
        <v>27</v>
      </c>
      <c r="CG252" s="76">
        <v>0</v>
      </c>
      <c r="CH252" s="76" t="s">
        <v>27</v>
      </c>
      <c r="CI252" s="76">
        <v>0</v>
      </c>
      <c r="CJ252" s="76" t="s">
        <v>27</v>
      </c>
      <c r="CK252" s="76">
        <v>0</v>
      </c>
      <c r="CL252" s="83">
        <f t="shared" si="122"/>
        <v>0</v>
      </c>
      <c r="CM252" s="82">
        <f t="shared" si="123"/>
        <v>0</v>
      </c>
      <c r="CN252" s="84"/>
      <c r="CO252" s="60">
        <v>1</v>
      </c>
      <c r="CP252" s="60"/>
      <c r="CQ252" s="60">
        <v>1</v>
      </c>
      <c r="CR252" s="60"/>
      <c r="CS252" s="60">
        <v>1</v>
      </c>
      <c r="CT252" s="60"/>
      <c r="CU252" s="60">
        <v>0</v>
      </c>
      <c r="CV252" s="85"/>
      <c r="CW252" s="86"/>
      <c r="CX252" s="87">
        <f t="shared" si="124"/>
        <v>3</v>
      </c>
      <c r="CY252" s="88">
        <f t="shared" si="125"/>
        <v>0</v>
      </c>
      <c r="CZ252" s="89" t="e">
        <f>SUMIF(Склад!#REF!,E252,Склад!#REF!)</f>
        <v>#REF!</v>
      </c>
    </row>
    <row r="253" spans="1:104" s="79" customFormat="1" ht="56.45" customHeight="1" thickBot="1" x14ac:dyDescent="0.3">
      <c r="A253" s="60">
        <v>250</v>
      </c>
      <c r="B253" s="199" t="e">
        <f>VLOOKUP(C253,Склад!B:D,3,0)</f>
        <v>#N/A</v>
      </c>
      <c r="C253" s="37" t="s">
        <v>39</v>
      </c>
      <c r="D253" s="151" t="str">
        <f t="shared" si="126"/>
        <v>63801041</v>
      </c>
      <c r="E253" s="36">
        <v>6380104</v>
      </c>
      <c r="F253" s="36">
        <v>1</v>
      </c>
      <c r="G253" s="154" t="s">
        <v>204</v>
      </c>
      <c r="H253" s="196" t="str">
        <f>IFERROR(VLOOKUP(VALUE(E253),Склад!#REF!,6,0),"-")</f>
        <v>-</v>
      </c>
      <c r="I253" s="61"/>
      <c r="J253" s="62" t="s">
        <v>223</v>
      </c>
      <c r="K253" s="62" t="s">
        <v>169</v>
      </c>
      <c r="L253" s="63" t="s">
        <v>372</v>
      </c>
      <c r="M253" s="64" t="s">
        <v>57</v>
      </c>
      <c r="N253" s="38" t="s">
        <v>354</v>
      </c>
      <c r="O253" s="38" t="s">
        <v>415</v>
      </c>
      <c r="P253" s="65">
        <v>34.200000000000003</v>
      </c>
      <c r="Q253" s="69">
        <v>79</v>
      </c>
      <c r="R253" s="66"/>
      <c r="S253" s="67"/>
      <c r="T253" s="68"/>
      <c r="U253" s="70"/>
      <c r="V253" s="71"/>
      <c r="W253" s="72"/>
      <c r="X253" s="73"/>
      <c r="Y253" s="71"/>
      <c r="Z253" s="72"/>
      <c r="AA253" s="74"/>
      <c r="AB253" s="75"/>
      <c r="AC253" s="71"/>
      <c r="AD253" s="72"/>
      <c r="AE253" s="76" t="str">
        <f t="shared" si="104"/>
        <v>-</v>
      </c>
      <c r="AF253" s="76" t="str">
        <f t="shared" si="105"/>
        <v/>
      </c>
      <c r="AG253" s="76" t="str">
        <f t="shared" si="106"/>
        <v/>
      </c>
      <c r="AH253" s="76" t="str">
        <f t="shared" si="107"/>
        <v/>
      </c>
      <c r="AI253" s="76" t="str">
        <f t="shared" si="108"/>
        <v/>
      </c>
      <c r="AJ253" s="76" t="str">
        <f t="shared" si="109"/>
        <v/>
      </c>
      <c r="AK253" s="76" t="str">
        <f t="shared" si="110"/>
        <v/>
      </c>
      <c r="AL253" s="76" t="str">
        <f t="shared" si="111"/>
        <v/>
      </c>
      <c r="AM253" s="76" t="str">
        <f t="shared" si="112"/>
        <v/>
      </c>
      <c r="AN253" s="76" t="str">
        <f t="shared" si="113"/>
        <v/>
      </c>
      <c r="AO253" s="77">
        <f t="shared" si="114"/>
        <v>0</v>
      </c>
      <c r="AP253" s="78" t="str">
        <f t="shared" si="115"/>
        <v/>
      </c>
      <c r="AR253" s="77" t="s">
        <v>27</v>
      </c>
      <c r="AS253" s="76" t="e">
        <f t="shared" si="131"/>
        <v>#VALUE!</v>
      </c>
      <c r="AT253" s="76"/>
      <c r="AU253" s="76" t="e">
        <f t="shared" si="133"/>
        <v>#VALUE!</v>
      </c>
      <c r="AV253" s="76"/>
      <c r="AW253" s="76" t="e">
        <f t="shared" si="134"/>
        <v>#VALUE!</v>
      </c>
      <c r="AX253" s="76"/>
      <c r="AY253" s="76" t="e">
        <f t="shared" si="135"/>
        <v>#VALUE!</v>
      </c>
      <c r="AZ253" s="76"/>
      <c r="BA253" s="76" t="e">
        <f t="shared" si="132"/>
        <v>#VALUE!</v>
      </c>
      <c r="BB253" s="77" t="e">
        <f t="shared" si="116"/>
        <v>#VALUE!</v>
      </c>
      <c r="BC253" s="78" t="e">
        <f t="shared" si="117"/>
        <v>#VALUE!</v>
      </c>
      <c r="BD253" s="77" t="s">
        <v>27</v>
      </c>
      <c r="BE253" s="76">
        <v>1</v>
      </c>
      <c r="BF253" s="76" t="s">
        <v>27</v>
      </c>
      <c r="BG253" s="76">
        <v>2</v>
      </c>
      <c r="BH253" s="76" t="s">
        <v>27</v>
      </c>
      <c r="BI253" s="76">
        <v>2</v>
      </c>
      <c r="BJ253" s="76" t="s">
        <v>27</v>
      </c>
      <c r="BK253" s="76">
        <v>2</v>
      </c>
      <c r="BL253" s="76" t="s">
        <v>27</v>
      </c>
      <c r="BM253" s="76">
        <v>1</v>
      </c>
      <c r="BN253" s="80">
        <f t="shared" si="118"/>
        <v>8</v>
      </c>
      <c r="BO253" s="81">
        <f t="shared" si="119"/>
        <v>0</v>
      </c>
      <c r="BP253" s="77" t="s">
        <v>27</v>
      </c>
      <c r="BQ253" s="76">
        <v>0</v>
      </c>
      <c r="BR253" s="76" t="s">
        <v>27</v>
      </c>
      <c r="BS253" s="76">
        <v>1</v>
      </c>
      <c r="BT253" s="76" t="s">
        <v>27</v>
      </c>
      <c r="BU253" s="76">
        <v>2</v>
      </c>
      <c r="BV253" s="76" t="s">
        <v>27</v>
      </c>
      <c r="BW253" s="76">
        <v>1</v>
      </c>
      <c r="BX253" s="76" t="s">
        <v>27</v>
      </c>
      <c r="BY253" s="76">
        <v>0</v>
      </c>
      <c r="BZ253" s="80">
        <f t="shared" si="120"/>
        <v>4</v>
      </c>
      <c r="CA253" s="82">
        <f t="shared" si="121"/>
        <v>0</v>
      </c>
      <c r="CB253" s="77" t="s">
        <v>27</v>
      </c>
      <c r="CC253" s="76">
        <v>0</v>
      </c>
      <c r="CD253" s="76" t="s">
        <v>27</v>
      </c>
      <c r="CE253" s="76">
        <v>0</v>
      </c>
      <c r="CF253" s="76" t="s">
        <v>27</v>
      </c>
      <c r="CG253" s="76">
        <v>0</v>
      </c>
      <c r="CH253" s="76" t="s">
        <v>27</v>
      </c>
      <c r="CI253" s="76">
        <v>0</v>
      </c>
      <c r="CJ253" s="76" t="s">
        <v>27</v>
      </c>
      <c r="CK253" s="76">
        <v>0</v>
      </c>
      <c r="CL253" s="83">
        <f t="shared" si="122"/>
        <v>0</v>
      </c>
      <c r="CM253" s="82">
        <f t="shared" si="123"/>
        <v>0</v>
      </c>
      <c r="CN253" s="84"/>
      <c r="CO253" s="60">
        <v>3</v>
      </c>
      <c r="CP253" s="60"/>
      <c r="CQ253" s="60">
        <v>8</v>
      </c>
      <c r="CR253" s="60"/>
      <c r="CS253" s="60">
        <v>4</v>
      </c>
      <c r="CT253" s="60"/>
      <c r="CU253" s="60">
        <v>0</v>
      </c>
      <c r="CV253" s="85"/>
      <c r="CW253" s="86">
        <v>1</v>
      </c>
      <c r="CX253" s="87">
        <f t="shared" si="124"/>
        <v>16</v>
      </c>
      <c r="CY253" s="88">
        <f t="shared" si="125"/>
        <v>0</v>
      </c>
      <c r="CZ253" s="89" t="e">
        <f>SUMIF(Склад!#REF!,E253,Склад!#REF!)</f>
        <v>#REF!</v>
      </c>
    </row>
    <row r="254" spans="1:104" s="79" customFormat="1" ht="58.15" customHeight="1" thickBot="1" x14ac:dyDescent="0.3">
      <c r="A254" s="60">
        <v>251</v>
      </c>
      <c r="B254" s="199" t="e">
        <f>VLOOKUP(C254,Склад!B:D,3,0)</f>
        <v>#N/A</v>
      </c>
      <c r="C254" s="37" t="s">
        <v>39</v>
      </c>
      <c r="D254" s="151" t="str">
        <f t="shared" si="126"/>
        <v>638010432</v>
      </c>
      <c r="E254" s="36">
        <v>6380104</v>
      </c>
      <c r="F254" s="36">
        <v>32</v>
      </c>
      <c r="G254" s="154" t="s">
        <v>204</v>
      </c>
      <c r="H254" s="196" t="str">
        <f>IFERROR(VLOOKUP(VALUE(E254),Склад!#REF!,6,0),"-")</f>
        <v>-</v>
      </c>
      <c r="I254" s="61"/>
      <c r="J254" s="62" t="s">
        <v>223</v>
      </c>
      <c r="K254" s="62" t="s">
        <v>169</v>
      </c>
      <c r="L254" s="63" t="s">
        <v>372</v>
      </c>
      <c r="M254" s="64" t="s">
        <v>57</v>
      </c>
      <c r="N254" s="38" t="s">
        <v>354</v>
      </c>
      <c r="O254" s="38" t="s">
        <v>415</v>
      </c>
      <c r="P254" s="65">
        <v>34.200000000000003</v>
      </c>
      <c r="Q254" s="69">
        <v>79</v>
      </c>
      <c r="R254" s="66"/>
      <c r="S254" s="67"/>
      <c r="T254" s="68"/>
      <c r="U254" s="70"/>
      <c r="V254" s="71"/>
      <c r="W254" s="72"/>
      <c r="X254" s="73"/>
      <c r="Y254" s="71"/>
      <c r="Z254" s="72"/>
      <c r="AA254" s="74"/>
      <c r="AB254" s="75"/>
      <c r="AC254" s="71"/>
      <c r="AD254" s="72"/>
      <c r="AE254" s="76" t="str">
        <f t="shared" si="104"/>
        <v>-</v>
      </c>
      <c r="AF254" s="76" t="str">
        <f t="shared" si="105"/>
        <v/>
      </c>
      <c r="AG254" s="76" t="str">
        <f t="shared" si="106"/>
        <v/>
      </c>
      <c r="AH254" s="76" t="str">
        <f t="shared" si="107"/>
        <v/>
      </c>
      <c r="AI254" s="76" t="str">
        <f t="shared" si="108"/>
        <v/>
      </c>
      <c r="AJ254" s="76" t="str">
        <f t="shared" si="109"/>
        <v/>
      </c>
      <c r="AK254" s="76" t="str">
        <f t="shared" si="110"/>
        <v/>
      </c>
      <c r="AL254" s="76" t="str">
        <f t="shared" si="111"/>
        <v/>
      </c>
      <c r="AM254" s="76" t="str">
        <f t="shared" si="112"/>
        <v/>
      </c>
      <c r="AN254" s="76" t="str">
        <f t="shared" si="113"/>
        <v/>
      </c>
      <c r="AO254" s="77">
        <f t="shared" si="114"/>
        <v>0</v>
      </c>
      <c r="AP254" s="78" t="str">
        <f t="shared" si="115"/>
        <v/>
      </c>
      <c r="AR254" s="77" t="s">
        <v>27</v>
      </c>
      <c r="AS254" s="76" t="e">
        <f t="shared" si="131"/>
        <v>#VALUE!</v>
      </c>
      <c r="AT254" s="76"/>
      <c r="AU254" s="76" t="e">
        <f t="shared" si="133"/>
        <v>#VALUE!</v>
      </c>
      <c r="AV254" s="76"/>
      <c r="AW254" s="76" t="e">
        <f t="shared" si="134"/>
        <v>#VALUE!</v>
      </c>
      <c r="AX254" s="76"/>
      <c r="AY254" s="76" t="e">
        <f t="shared" si="135"/>
        <v>#VALUE!</v>
      </c>
      <c r="AZ254" s="76"/>
      <c r="BA254" s="76" t="e">
        <f t="shared" si="132"/>
        <v>#VALUE!</v>
      </c>
      <c r="BB254" s="77" t="e">
        <f t="shared" si="116"/>
        <v>#VALUE!</v>
      </c>
      <c r="BC254" s="78" t="e">
        <f t="shared" si="117"/>
        <v>#VALUE!</v>
      </c>
      <c r="BD254" s="77" t="s">
        <v>27</v>
      </c>
      <c r="BE254" s="76">
        <v>1</v>
      </c>
      <c r="BF254" s="76" t="s">
        <v>27</v>
      </c>
      <c r="BG254" s="76">
        <v>2</v>
      </c>
      <c r="BH254" s="76" t="s">
        <v>27</v>
      </c>
      <c r="BI254" s="76">
        <v>2</v>
      </c>
      <c r="BJ254" s="76" t="s">
        <v>27</v>
      </c>
      <c r="BK254" s="76">
        <v>2</v>
      </c>
      <c r="BL254" s="76" t="s">
        <v>27</v>
      </c>
      <c r="BM254" s="76">
        <v>1</v>
      </c>
      <c r="BN254" s="80">
        <f t="shared" si="118"/>
        <v>8</v>
      </c>
      <c r="BO254" s="81">
        <f t="shared" si="119"/>
        <v>0</v>
      </c>
      <c r="BP254" s="77" t="s">
        <v>27</v>
      </c>
      <c r="BQ254" s="76">
        <v>0</v>
      </c>
      <c r="BR254" s="76" t="s">
        <v>27</v>
      </c>
      <c r="BS254" s="76">
        <v>1</v>
      </c>
      <c r="BT254" s="76" t="s">
        <v>27</v>
      </c>
      <c r="BU254" s="76">
        <v>2</v>
      </c>
      <c r="BV254" s="76" t="s">
        <v>27</v>
      </c>
      <c r="BW254" s="76">
        <v>1</v>
      </c>
      <c r="BX254" s="76" t="s">
        <v>27</v>
      </c>
      <c r="BY254" s="76">
        <v>0</v>
      </c>
      <c r="BZ254" s="80">
        <f t="shared" si="120"/>
        <v>4</v>
      </c>
      <c r="CA254" s="82">
        <f t="shared" si="121"/>
        <v>0</v>
      </c>
      <c r="CB254" s="77" t="s">
        <v>27</v>
      </c>
      <c r="CC254" s="76">
        <v>0</v>
      </c>
      <c r="CD254" s="76" t="s">
        <v>27</v>
      </c>
      <c r="CE254" s="76">
        <v>0</v>
      </c>
      <c r="CF254" s="76" t="s">
        <v>27</v>
      </c>
      <c r="CG254" s="76">
        <v>0</v>
      </c>
      <c r="CH254" s="76" t="s">
        <v>27</v>
      </c>
      <c r="CI254" s="76">
        <v>0</v>
      </c>
      <c r="CJ254" s="76" t="s">
        <v>27</v>
      </c>
      <c r="CK254" s="76">
        <v>0</v>
      </c>
      <c r="CL254" s="83">
        <f t="shared" si="122"/>
        <v>0</v>
      </c>
      <c r="CM254" s="82">
        <f t="shared" si="123"/>
        <v>0</v>
      </c>
      <c r="CN254" s="84"/>
      <c r="CO254" s="60"/>
      <c r="CP254" s="60"/>
      <c r="CQ254" s="60"/>
      <c r="CR254" s="60"/>
      <c r="CS254" s="60"/>
      <c r="CT254" s="60"/>
      <c r="CU254" s="60"/>
      <c r="CV254" s="85"/>
      <c r="CW254" s="86"/>
      <c r="CX254" s="87">
        <f t="shared" si="124"/>
        <v>0</v>
      </c>
      <c r="CY254" s="88">
        <f t="shared" si="125"/>
        <v>0</v>
      </c>
      <c r="CZ254" s="89" t="e">
        <f>SUMIF(Склад!#REF!,E254,Склад!#REF!)</f>
        <v>#REF!</v>
      </c>
    </row>
    <row r="255" spans="1:104" s="79" customFormat="1" ht="56.45" customHeight="1" thickBot="1" x14ac:dyDescent="0.3">
      <c r="A255" s="60">
        <v>252</v>
      </c>
      <c r="B255" s="199" t="e">
        <f>VLOOKUP(C255,Склад!B:D,3,0)</f>
        <v>#N/A</v>
      </c>
      <c r="C255" s="37" t="s">
        <v>273</v>
      </c>
      <c r="D255" s="151" t="str">
        <f t="shared" si="126"/>
        <v>66401021</v>
      </c>
      <c r="E255" s="36">
        <v>6640102</v>
      </c>
      <c r="F255" s="36">
        <v>1</v>
      </c>
      <c r="G255" s="154" t="s">
        <v>204</v>
      </c>
      <c r="H255" s="196" t="str">
        <f>IFERROR(VLOOKUP(VALUE(E255),Склад!#REF!,6,0),"-")</f>
        <v>-</v>
      </c>
      <c r="I255" s="61"/>
      <c r="J255" s="62" t="s">
        <v>223</v>
      </c>
      <c r="K255" s="62" t="s">
        <v>169</v>
      </c>
      <c r="L255" s="63" t="s">
        <v>372</v>
      </c>
      <c r="M255" s="64" t="s">
        <v>57</v>
      </c>
      <c r="N255" s="38" t="s">
        <v>354</v>
      </c>
      <c r="O255" s="38" t="s">
        <v>415</v>
      </c>
      <c r="P255" s="65">
        <v>34.200000000000003</v>
      </c>
      <c r="Q255" s="69">
        <v>89</v>
      </c>
      <c r="R255" s="66"/>
      <c r="S255" s="67"/>
      <c r="T255" s="68"/>
      <c r="U255" s="70"/>
      <c r="V255" s="71"/>
      <c r="W255" s="72"/>
      <c r="X255" s="73"/>
      <c r="Y255" s="71"/>
      <c r="Z255" s="72"/>
      <c r="AA255" s="74"/>
      <c r="AB255" s="75"/>
      <c r="AC255" s="71"/>
      <c r="AD255" s="72"/>
      <c r="AE255" s="76" t="str">
        <f t="shared" si="104"/>
        <v>-</v>
      </c>
      <c r="AF255" s="76" t="str">
        <f t="shared" si="105"/>
        <v/>
      </c>
      <c r="AG255" s="76" t="str">
        <f t="shared" si="106"/>
        <v/>
      </c>
      <c r="AH255" s="76" t="str">
        <f t="shared" si="107"/>
        <v/>
      </c>
      <c r="AI255" s="76" t="str">
        <f t="shared" si="108"/>
        <v/>
      </c>
      <c r="AJ255" s="76" t="str">
        <f t="shared" si="109"/>
        <v/>
      </c>
      <c r="AK255" s="76" t="str">
        <f t="shared" si="110"/>
        <v/>
      </c>
      <c r="AL255" s="76" t="str">
        <f t="shared" si="111"/>
        <v/>
      </c>
      <c r="AM255" s="76" t="str">
        <f t="shared" si="112"/>
        <v/>
      </c>
      <c r="AN255" s="76" t="str">
        <f t="shared" si="113"/>
        <v/>
      </c>
      <c r="AO255" s="77">
        <f t="shared" si="114"/>
        <v>0</v>
      </c>
      <c r="AP255" s="78" t="str">
        <f t="shared" si="115"/>
        <v/>
      </c>
      <c r="AR255" s="77" t="s">
        <v>27</v>
      </c>
      <c r="AS255" s="76" t="e">
        <f t="shared" si="131"/>
        <v>#VALUE!</v>
      </c>
      <c r="AT255" s="76" t="e">
        <f t="shared" ref="AT255:AT260" si="136">CP255+AG255-BF255-BR255-CD255</f>
        <v>#VALUE!</v>
      </c>
      <c r="AU255" s="76" t="e">
        <f t="shared" si="133"/>
        <v>#VALUE!</v>
      </c>
      <c r="AV255" s="76" t="e">
        <f t="shared" ref="AV255:AV260" si="137">CR255+AI255-BH255-BT255-CF255</f>
        <v>#VALUE!</v>
      </c>
      <c r="AW255" s="76" t="e">
        <f t="shared" si="134"/>
        <v>#VALUE!</v>
      </c>
      <c r="AX255" s="76" t="e">
        <f t="shared" ref="AX255:AX260" si="138">CT255+AK255-BJ255-BV255-CH255</f>
        <v>#VALUE!</v>
      </c>
      <c r="AY255" s="76" t="e">
        <f t="shared" si="135"/>
        <v>#VALUE!</v>
      </c>
      <c r="AZ255" s="76" t="e">
        <f t="shared" ref="AZ255:AZ260" si="139">CV255+AM255-BL255-BX255-CJ255</f>
        <v>#VALUE!</v>
      </c>
      <c r="BA255" s="76" t="e">
        <f t="shared" si="132"/>
        <v>#VALUE!</v>
      </c>
      <c r="BB255" s="77" t="e">
        <f t="shared" si="116"/>
        <v>#VALUE!</v>
      </c>
      <c r="BC255" s="78" t="e">
        <f t="shared" si="117"/>
        <v>#VALUE!</v>
      </c>
      <c r="BD255" s="77" t="s">
        <v>27</v>
      </c>
      <c r="BE255" s="76">
        <v>0</v>
      </c>
      <c r="BF255" s="76"/>
      <c r="BG255" s="76">
        <v>0</v>
      </c>
      <c r="BH255" s="76"/>
      <c r="BI255" s="76">
        <v>0</v>
      </c>
      <c r="BJ255" s="76"/>
      <c r="BK255" s="76">
        <v>0</v>
      </c>
      <c r="BL255" s="76"/>
      <c r="BM255" s="76">
        <v>0</v>
      </c>
      <c r="BN255" s="80">
        <f t="shared" si="118"/>
        <v>0</v>
      </c>
      <c r="BO255" s="81">
        <f t="shared" si="119"/>
        <v>0</v>
      </c>
      <c r="BP255" s="77" t="s">
        <v>27</v>
      </c>
      <c r="BQ255" s="76">
        <v>0</v>
      </c>
      <c r="BR255" s="76"/>
      <c r="BS255" s="76">
        <v>0</v>
      </c>
      <c r="BT255" s="76"/>
      <c r="BU255" s="76">
        <v>0</v>
      </c>
      <c r="BV255" s="76"/>
      <c r="BW255" s="76">
        <v>0</v>
      </c>
      <c r="BX255" s="76"/>
      <c r="BY255" s="76">
        <v>0</v>
      </c>
      <c r="BZ255" s="80">
        <f t="shared" si="120"/>
        <v>0</v>
      </c>
      <c r="CA255" s="82">
        <f t="shared" si="121"/>
        <v>0</v>
      </c>
      <c r="CB255" s="77" t="s">
        <v>27</v>
      </c>
      <c r="CC255" s="76">
        <v>0</v>
      </c>
      <c r="CD255" s="76"/>
      <c r="CE255" s="76">
        <v>0</v>
      </c>
      <c r="CF255" s="76"/>
      <c r="CG255" s="76">
        <v>0</v>
      </c>
      <c r="CH255" s="76"/>
      <c r="CI255" s="76">
        <v>0</v>
      </c>
      <c r="CJ255" s="76"/>
      <c r="CK255" s="76">
        <v>0</v>
      </c>
      <c r="CL255" s="83">
        <f t="shared" si="122"/>
        <v>0</v>
      </c>
      <c r="CM255" s="82">
        <f t="shared" si="123"/>
        <v>0</v>
      </c>
      <c r="CN255" s="84"/>
      <c r="CO255" s="60"/>
      <c r="CP255" s="60"/>
      <c r="CQ255" s="60"/>
      <c r="CR255" s="60"/>
      <c r="CS255" s="60"/>
      <c r="CT255" s="60"/>
      <c r="CU255" s="60"/>
      <c r="CV255" s="85"/>
      <c r="CW255" s="86"/>
      <c r="CX255" s="87">
        <f t="shared" si="124"/>
        <v>0</v>
      </c>
      <c r="CY255" s="88">
        <f t="shared" si="125"/>
        <v>0</v>
      </c>
      <c r="CZ255" s="89" t="e">
        <f>SUMIF(Склад!#REF!,E255,Склад!#REF!)</f>
        <v>#REF!</v>
      </c>
    </row>
    <row r="256" spans="1:104" s="79" customFormat="1" ht="56.45" customHeight="1" thickBot="1" x14ac:dyDescent="0.3">
      <c r="A256" s="60">
        <v>253</v>
      </c>
      <c r="B256" s="199" t="e">
        <f>VLOOKUP(C256,Склад!B:D,3,0)</f>
        <v>#N/A</v>
      </c>
      <c r="C256" s="37" t="s">
        <v>273</v>
      </c>
      <c r="D256" s="151" t="str">
        <f t="shared" si="126"/>
        <v>664010232</v>
      </c>
      <c r="E256" s="36">
        <v>6640102</v>
      </c>
      <c r="F256" s="36">
        <v>32</v>
      </c>
      <c r="G256" s="154" t="s">
        <v>204</v>
      </c>
      <c r="H256" s="196" t="str">
        <f>IFERROR(VLOOKUP(VALUE(E256),Склад!#REF!,6,0),"-")</f>
        <v>-</v>
      </c>
      <c r="I256" s="61"/>
      <c r="J256" s="62" t="s">
        <v>223</v>
      </c>
      <c r="K256" s="62" t="s">
        <v>169</v>
      </c>
      <c r="L256" s="63" t="s">
        <v>372</v>
      </c>
      <c r="M256" s="64" t="s">
        <v>57</v>
      </c>
      <c r="N256" s="38" t="s">
        <v>354</v>
      </c>
      <c r="O256" s="38" t="s">
        <v>415</v>
      </c>
      <c r="P256" s="65">
        <v>34.200000000000003</v>
      </c>
      <c r="Q256" s="69">
        <v>89</v>
      </c>
      <c r="R256" s="66"/>
      <c r="S256" s="67"/>
      <c r="T256" s="68"/>
      <c r="U256" s="70"/>
      <c r="V256" s="71"/>
      <c r="W256" s="72"/>
      <c r="X256" s="73"/>
      <c r="Y256" s="71"/>
      <c r="Z256" s="72"/>
      <c r="AA256" s="74"/>
      <c r="AB256" s="75"/>
      <c r="AC256" s="71"/>
      <c r="AD256" s="72"/>
      <c r="AE256" s="76" t="str">
        <f t="shared" si="104"/>
        <v>-</v>
      </c>
      <c r="AF256" s="76" t="str">
        <f t="shared" si="105"/>
        <v/>
      </c>
      <c r="AG256" s="76" t="str">
        <f t="shared" si="106"/>
        <v/>
      </c>
      <c r="AH256" s="76" t="str">
        <f t="shared" si="107"/>
        <v/>
      </c>
      <c r="AI256" s="76" t="str">
        <f t="shared" si="108"/>
        <v/>
      </c>
      <c r="AJ256" s="76" t="str">
        <f t="shared" si="109"/>
        <v/>
      </c>
      <c r="AK256" s="76" t="str">
        <f t="shared" si="110"/>
        <v/>
      </c>
      <c r="AL256" s="76" t="str">
        <f t="shared" si="111"/>
        <v/>
      </c>
      <c r="AM256" s="76" t="str">
        <f t="shared" si="112"/>
        <v/>
      </c>
      <c r="AN256" s="76" t="str">
        <f t="shared" si="113"/>
        <v/>
      </c>
      <c r="AO256" s="77">
        <f t="shared" si="114"/>
        <v>0</v>
      </c>
      <c r="AP256" s="78" t="str">
        <f t="shared" si="115"/>
        <v/>
      </c>
      <c r="AR256" s="77" t="s">
        <v>27</v>
      </c>
      <c r="AS256" s="76" t="e">
        <f t="shared" ref="AS256:AS287" si="140">CO256+AF256-BE256-BQ256-CC256</f>
        <v>#VALUE!</v>
      </c>
      <c r="AT256" s="76" t="e">
        <f t="shared" si="136"/>
        <v>#VALUE!</v>
      </c>
      <c r="AU256" s="76" t="e">
        <f t="shared" si="133"/>
        <v>#VALUE!</v>
      </c>
      <c r="AV256" s="76" t="e">
        <f t="shared" si="137"/>
        <v>#VALUE!</v>
      </c>
      <c r="AW256" s="76" t="e">
        <f t="shared" si="134"/>
        <v>#VALUE!</v>
      </c>
      <c r="AX256" s="76" t="e">
        <f t="shared" si="138"/>
        <v>#VALUE!</v>
      </c>
      <c r="AY256" s="76" t="e">
        <f t="shared" si="135"/>
        <v>#VALUE!</v>
      </c>
      <c r="AZ256" s="76" t="e">
        <f t="shared" si="139"/>
        <v>#VALUE!</v>
      </c>
      <c r="BA256" s="76" t="e">
        <f t="shared" si="132"/>
        <v>#VALUE!</v>
      </c>
      <c r="BB256" s="77" t="e">
        <f t="shared" si="116"/>
        <v>#VALUE!</v>
      </c>
      <c r="BC256" s="78" t="e">
        <f t="shared" si="117"/>
        <v>#VALUE!</v>
      </c>
      <c r="BD256" s="77" t="s">
        <v>27</v>
      </c>
      <c r="BE256" s="76">
        <v>0</v>
      </c>
      <c r="BF256" s="76"/>
      <c r="BG256" s="76">
        <v>0</v>
      </c>
      <c r="BH256" s="76"/>
      <c r="BI256" s="76">
        <v>0</v>
      </c>
      <c r="BJ256" s="76"/>
      <c r="BK256" s="76">
        <v>0</v>
      </c>
      <c r="BL256" s="76"/>
      <c r="BM256" s="76">
        <v>0</v>
      </c>
      <c r="BN256" s="80">
        <f t="shared" si="118"/>
        <v>0</v>
      </c>
      <c r="BO256" s="81">
        <f t="shared" si="119"/>
        <v>0</v>
      </c>
      <c r="BP256" s="77" t="s">
        <v>27</v>
      </c>
      <c r="BQ256" s="76">
        <v>0</v>
      </c>
      <c r="BR256" s="76"/>
      <c r="BS256" s="76">
        <v>0</v>
      </c>
      <c r="BT256" s="76"/>
      <c r="BU256" s="76">
        <v>0</v>
      </c>
      <c r="BV256" s="76"/>
      <c r="BW256" s="76">
        <v>0</v>
      </c>
      <c r="BX256" s="76"/>
      <c r="BY256" s="76">
        <v>0</v>
      </c>
      <c r="BZ256" s="80">
        <f t="shared" si="120"/>
        <v>0</v>
      </c>
      <c r="CA256" s="82">
        <f t="shared" si="121"/>
        <v>0</v>
      </c>
      <c r="CB256" s="77" t="s">
        <v>27</v>
      </c>
      <c r="CC256" s="76">
        <v>0</v>
      </c>
      <c r="CD256" s="76"/>
      <c r="CE256" s="76">
        <v>0</v>
      </c>
      <c r="CF256" s="76"/>
      <c r="CG256" s="76">
        <v>0</v>
      </c>
      <c r="CH256" s="76"/>
      <c r="CI256" s="76">
        <v>0</v>
      </c>
      <c r="CJ256" s="76"/>
      <c r="CK256" s="76">
        <v>0</v>
      </c>
      <c r="CL256" s="83">
        <f t="shared" si="122"/>
        <v>0</v>
      </c>
      <c r="CM256" s="82">
        <f t="shared" si="123"/>
        <v>0</v>
      </c>
      <c r="CN256" s="84"/>
      <c r="CO256" s="60"/>
      <c r="CP256" s="60"/>
      <c r="CQ256" s="60"/>
      <c r="CR256" s="60"/>
      <c r="CS256" s="60"/>
      <c r="CT256" s="60"/>
      <c r="CU256" s="60"/>
      <c r="CV256" s="85"/>
      <c r="CW256" s="86"/>
      <c r="CX256" s="87">
        <f t="shared" si="124"/>
        <v>0</v>
      </c>
      <c r="CY256" s="88">
        <f t="shared" si="125"/>
        <v>0</v>
      </c>
      <c r="CZ256" s="89" t="e">
        <f>SUMIF(Склад!#REF!,E256,Склад!#REF!)</f>
        <v>#REF!</v>
      </c>
    </row>
    <row r="257" spans="1:104" s="79" customFormat="1" ht="52.9" customHeight="1" thickBot="1" x14ac:dyDescent="0.3">
      <c r="A257" s="60">
        <v>254</v>
      </c>
      <c r="B257" s="199" t="str">
        <f>VLOOKUP(C257,Склад!B:D,3,0)</f>
        <v>Кепки</v>
      </c>
      <c r="C257" s="37" t="s">
        <v>189</v>
      </c>
      <c r="D257" s="151" t="str">
        <f t="shared" si="126"/>
        <v>638091062</v>
      </c>
      <c r="E257" s="36">
        <v>6380910</v>
      </c>
      <c r="F257" s="36">
        <v>62</v>
      </c>
      <c r="G257" s="154" t="s">
        <v>207</v>
      </c>
      <c r="H257" s="196" t="str">
        <f>IFERROR(VLOOKUP(VALUE(E257),Склад!#REF!,6,0),"-")</f>
        <v>-</v>
      </c>
      <c r="I257" s="61"/>
      <c r="J257" s="62" t="s">
        <v>223</v>
      </c>
      <c r="K257" s="62" t="s">
        <v>223</v>
      </c>
      <c r="L257" s="63" t="s">
        <v>373</v>
      </c>
      <c r="M257" s="64" t="s">
        <v>57</v>
      </c>
      <c r="N257" s="38" t="s">
        <v>354</v>
      </c>
      <c r="O257" s="38" t="s">
        <v>425</v>
      </c>
      <c r="P257" s="65">
        <v>30.4</v>
      </c>
      <c r="Q257" s="69">
        <v>79</v>
      </c>
      <c r="R257" s="66"/>
      <c r="S257" s="67"/>
      <c r="T257" s="68"/>
      <c r="U257" s="70"/>
      <c r="V257" s="71"/>
      <c r="W257" s="72"/>
      <c r="X257" s="73"/>
      <c r="Y257" s="71"/>
      <c r="Z257" s="72"/>
      <c r="AA257" s="74"/>
      <c r="AB257" s="75"/>
      <c r="AC257" s="71"/>
      <c r="AD257" s="72"/>
      <c r="AE257" s="76" t="str">
        <f t="shared" si="104"/>
        <v>-</v>
      </c>
      <c r="AF257" s="76" t="str">
        <f t="shared" si="105"/>
        <v/>
      </c>
      <c r="AG257" s="76" t="str">
        <f t="shared" si="106"/>
        <v>-</v>
      </c>
      <c r="AH257" s="76" t="str">
        <f t="shared" si="107"/>
        <v/>
      </c>
      <c r="AI257" s="76" t="str">
        <f t="shared" si="108"/>
        <v>-</v>
      </c>
      <c r="AJ257" s="76" t="str">
        <f t="shared" si="109"/>
        <v/>
      </c>
      <c r="AK257" s="76" t="str">
        <f t="shared" si="110"/>
        <v>-</v>
      </c>
      <c r="AL257" s="76" t="str">
        <f t="shared" si="111"/>
        <v/>
      </c>
      <c r="AM257" s="76" t="str">
        <f t="shared" si="112"/>
        <v>-</v>
      </c>
      <c r="AN257" s="76" t="str">
        <f t="shared" si="113"/>
        <v/>
      </c>
      <c r="AO257" s="77">
        <f t="shared" si="114"/>
        <v>0</v>
      </c>
      <c r="AP257" s="78" t="str">
        <f t="shared" si="115"/>
        <v/>
      </c>
      <c r="AR257" s="77" t="s">
        <v>27</v>
      </c>
      <c r="AS257" s="76" t="e">
        <f t="shared" si="140"/>
        <v>#VALUE!</v>
      </c>
      <c r="AT257" s="76" t="e">
        <f t="shared" si="136"/>
        <v>#VALUE!</v>
      </c>
      <c r="AU257" s="76" t="e">
        <f t="shared" si="133"/>
        <v>#VALUE!</v>
      </c>
      <c r="AV257" s="76" t="e">
        <f t="shared" si="137"/>
        <v>#VALUE!</v>
      </c>
      <c r="AW257" s="76" t="e">
        <f t="shared" si="134"/>
        <v>#VALUE!</v>
      </c>
      <c r="AX257" s="76" t="e">
        <f t="shared" si="138"/>
        <v>#VALUE!</v>
      </c>
      <c r="AY257" s="76" t="e">
        <f t="shared" si="135"/>
        <v>#VALUE!</v>
      </c>
      <c r="AZ257" s="76" t="e">
        <f t="shared" si="139"/>
        <v>#VALUE!</v>
      </c>
      <c r="BA257" s="76" t="e">
        <f t="shared" si="132"/>
        <v>#VALUE!</v>
      </c>
      <c r="BB257" s="77" t="e">
        <f t="shared" si="116"/>
        <v>#VALUE!</v>
      </c>
      <c r="BC257" s="78" t="e">
        <f t="shared" si="117"/>
        <v>#VALUE!</v>
      </c>
      <c r="BD257" s="77" t="s">
        <v>27</v>
      </c>
      <c r="BE257" s="76">
        <v>0</v>
      </c>
      <c r="BF257" s="76">
        <v>0</v>
      </c>
      <c r="BG257" s="76">
        <v>0</v>
      </c>
      <c r="BH257" s="76">
        <v>0</v>
      </c>
      <c r="BI257" s="76">
        <v>2</v>
      </c>
      <c r="BJ257" s="76">
        <v>0</v>
      </c>
      <c r="BK257" s="76">
        <v>0</v>
      </c>
      <c r="BL257" s="76">
        <v>0</v>
      </c>
      <c r="BM257" s="76">
        <v>0</v>
      </c>
      <c r="BN257" s="80">
        <f t="shared" si="118"/>
        <v>2</v>
      </c>
      <c r="BO257" s="81">
        <f t="shared" si="119"/>
        <v>0</v>
      </c>
      <c r="BP257" s="77" t="s">
        <v>27</v>
      </c>
      <c r="BQ257" s="76">
        <v>0</v>
      </c>
      <c r="BR257" s="76">
        <v>0</v>
      </c>
      <c r="BS257" s="76">
        <v>1</v>
      </c>
      <c r="BT257" s="76">
        <v>0</v>
      </c>
      <c r="BU257" s="76">
        <v>1</v>
      </c>
      <c r="BV257" s="76">
        <v>0</v>
      </c>
      <c r="BW257" s="76">
        <v>1</v>
      </c>
      <c r="BX257" s="76">
        <v>0</v>
      </c>
      <c r="BY257" s="76">
        <v>0</v>
      </c>
      <c r="BZ257" s="80">
        <f t="shared" si="120"/>
        <v>3</v>
      </c>
      <c r="CA257" s="82">
        <f t="shared" si="121"/>
        <v>0</v>
      </c>
      <c r="CB257" s="77" t="s">
        <v>27</v>
      </c>
      <c r="CC257" s="76">
        <v>0</v>
      </c>
      <c r="CD257" s="76">
        <v>0</v>
      </c>
      <c r="CE257" s="76">
        <v>0</v>
      </c>
      <c r="CF257" s="76">
        <v>0</v>
      </c>
      <c r="CG257" s="76">
        <v>0</v>
      </c>
      <c r="CH257" s="76">
        <v>0</v>
      </c>
      <c r="CI257" s="76">
        <v>0</v>
      </c>
      <c r="CJ257" s="76">
        <v>0</v>
      </c>
      <c r="CK257" s="76">
        <v>0</v>
      </c>
      <c r="CL257" s="83">
        <f t="shared" si="122"/>
        <v>0</v>
      </c>
      <c r="CM257" s="82">
        <f t="shared" si="123"/>
        <v>0</v>
      </c>
      <c r="CN257" s="84"/>
      <c r="CO257" s="60"/>
      <c r="CP257" s="60"/>
      <c r="CQ257" s="60">
        <v>2</v>
      </c>
      <c r="CR257" s="60"/>
      <c r="CS257" s="60">
        <v>1</v>
      </c>
      <c r="CT257" s="60"/>
      <c r="CU257" s="60">
        <v>1</v>
      </c>
      <c r="CV257" s="85"/>
      <c r="CW257" s="86"/>
      <c r="CX257" s="87">
        <f t="shared" si="124"/>
        <v>4</v>
      </c>
      <c r="CY257" s="88">
        <f t="shared" si="125"/>
        <v>0</v>
      </c>
      <c r="CZ257" s="89" t="e">
        <f>SUMIF(Склад!#REF!,E257,Склад!#REF!)</f>
        <v>#REF!</v>
      </c>
    </row>
    <row r="258" spans="1:104" s="79" customFormat="1" ht="54.6" customHeight="1" thickBot="1" x14ac:dyDescent="0.3">
      <c r="A258" s="60">
        <v>255</v>
      </c>
      <c r="B258" s="199" t="str">
        <f>VLOOKUP(C258,Склад!B:D,3,0)</f>
        <v>Кепки</v>
      </c>
      <c r="C258" s="37" t="s">
        <v>52</v>
      </c>
      <c r="D258" s="151" t="str">
        <f t="shared" si="126"/>
        <v>684090862</v>
      </c>
      <c r="E258" s="36">
        <v>6840908</v>
      </c>
      <c r="F258" s="36">
        <v>62</v>
      </c>
      <c r="G258" s="154" t="s">
        <v>207</v>
      </c>
      <c r="H258" s="196" t="str">
        <f>IFERROR(VLOOKUP(VALUE(E258),Склад!#REF!,6,0),"-")</f>
        <v>-</v>
      </c>
      <c r="I258" s="61"/>
      <c r="J258" s="62" t="s">
        <v>223</v>
      </c>
      <c r="K258" s="62" t="s">
        <v>223</v>
      </c>
      <c r="L258" s="63" t="s">
        <v>373</v>
      </c>
      <c r="M258" s="64" t="s">
        <v>57</v>
      </c>
      <c r="N258" s="38" t="s">
        <v>354</v>
      </c>
      <c r="O258" s="38" t="s">
        <v>425</v>
      </c>
      <c r="P258" s="65">
        <v>30.4</v>
      </c>
      <c r="Q258" s="69">
        <v>79</v>
      </c>
      <c r="R258" s="66"/>
      <c r="S258" s="67"/>
      <c r="T258" s="68"/>
      <c r="U258" s="70"/>
      <c r="V258" s="71"/>
      <c r="W258" s="72"/>
      <c r="X258" s="73"/>
      <c r="Y258" s="71"/>
      <c r="Z258" s="72"/>
      <c r="AA258" s="74"/>
      <c r="AB258" s="75"/>
      <c r="AC258" s="71"/>
      <c r="AD258" s="72"/>
      <c r="AE258" s="76" t="str">
        <f t="shared" si="104"/>
        <v>-</v>
      </c>
      <c r="AF258" s="76" t="str">
        <f t="shared" si="105"/>
        <v/>
      </c>
      <c r="AG258" s="76" t="str">
        <f t="shared" si="106"/>
        <v>-</v>
      </c>
      <c r="AH258" s="76" t="str">
        <f t="shared" si="107"/>
        <v/>
      </c>
      <c r="AI258" s="76" t="str">
        <f t="shared" si="108"/>
        <v>-</v>
      </c>
      <c r="AJ258" s="76" t="str">
        <f t="shared" si="109"/>
        <v/>
      </c>
      <c r="AK258" s="76" t="str">
        <f t="shared" si="110"/>
        <v>-</v>
      </c>
      <c r="AL258" s="76" t="str">
        <f t="shared" si="111"/>
        <v/>
      </c>
      <c r="AM258" s="76" t="str">
        <f t="shared" si="112"/>
        <v>-</v>
      </c>
      <c r="AN258" s="76" t="str">
        <f t="shared" si="113"/>
        <v/>
      </c>
      <c r="AO258" s="77">
        <f t="shared" si="114"/>
        <v>0</v>
      </c>
      <c r="AP258" s="78" t="str">
        <f t="shared" si="115"/>
        <v/>
      </c>
      <c r="AR258" s="77" t="s">
        <v>27</v>
      </c>
      <c r="AS258" s="76" t="e">
        <f t="shared" si="140"/>
        <v>#VALUE!</v>
      </c>
      <c r="AT258" s="76" t="e">
        <f t="shared" si="136"/>
        <v>#VALUE!</v>
      </c>
      <c r="AU258" s="76" t="e">
        <f t="shared" si="133"/>
        <v>#VALUE!</v>
      </c>
      <c r="AV258" s="76" t="e">
        <f t="shared" si="137"/>
        <v>#VALUE!</v>
      </c>
      <c r="AW258" s="76" t="e">
        <f t="shared" si="134"/>
        <v>#VALUE!</v>
      </c>
      <c r="AX258" s="76" t="e">
        <f t="shared" si="138"/>
        <v>#VALUE!</v>
      </c>
      <c r="AY258" s="76" t="e">
        <f t="shared" si="135"/>
        <v>#VALUE!</v>
      </c>
      <c r="AZ258" s="76" t="e">
        <f t="shared" si="139"/>
        <v>#VALUE!</v>
      </c>
      <c r="BA258" s="76" t="e">
        <f t="shared" si="132"/>
        <v>#VALUE!</v>
      </c>
      <c r="BB258" s="77" t="e">
        <f t="shared" si="116"/>
        <v>#VALUE!</v>
      </c>
      <c r="BC258" s="78" t="e">
        <f t="shared" si="117"/>
        <v>#VALUE!</v>
      </c>
      <c r="BD258" s="77" t="s">
        <v>27</v>
      </c>
      <c r="BE258" s="76">
        <v>0</v>
      </c>
      <c r="BF258" s="76"/>
      <c r="BG258" s="76">
        <v>1</v>
      </c>
      <c r="BH258" s="76"/>
      <c r="BI258" s="76">
        <v>2</v>
      </c>
      <c r="BJ258" s="76"/>
      <c r="BK258" s="76">
        <v>1</v>
      </c>
      <c r="BL258" s="76"/>
      <c r="BM258" s="76">
        <v>0</v>
      </c>
      <c r="BN258" s="80">
        <f t="shared" si="118"/>
        <v>4</v>
      </c>
      <c r="BO258" s="81">
        <f t="shared" si="119"/>
        <v>0</v>
      </c>
      <c r="BP258" s="77" t="s">
        <v>27</v>
      </c>
      <c r="BQ258" s="76">
        <v>0</v>
      </c>
      <c r="BR258" s="76"/>
      <c r="BS258" s="76">
        <v>1</v>
      </c>
      <c r="BT258" s="76"/>
      <c r="BU258" s="76">
        <v>2</v>
      </c>
      <c r="BV258" s="76"/>
      <c r="BW258" s="76">
        <v>1</v>
      </c>
      <c r="BX258" s="76"/>
      <c r="BY258" s="76">
        <v>0</v>
      </c>
      <c r="BZ258" s="80">
        <f t="shared" si="120"/>
        <v>4</v>
      </c>
      <c r="CA258" s="82">
        <f t="shared" si="121"/>
        <v>0</v>
      </c>
      <c r="CB258" s="77" t="s">
        <v>27</v>
      </c>
      <c r="CC258" s="76">
        <v>0</v>
      </c>
      <c r="CD258" s="76"/>
      <c r="CE258" s="76">
        <v>0</v>
      </c>
      <c r="CF258" s="76"/>
      <c r="CG258" s="76">
        <v>0</v>
      </c>
      <c r="CH258" s="76"/>
      <c r="CI258" s="76">
        <v>0</v>
      </c>
      <c r="CJ258" s="76"/>
      <c r="CK258" s="76">
        <v>0</v>
      </c>
      <c r="CL258" s="83">
        <f t="shared" si="122"/>
        <v>0</v>
      </c>
      <c r="CM258" s="82">
        <f t="shared" si="123"/>
        <v>0</v>
      </c>
      <c r="CN258" s="84"/>
      <c r="CO258" s="60"/>
      <c r="CP258" s="60"/>
      <c r="CQ258" s="60"/>
      <c r="CR258" s="60"/>
      <c r="CS258" s="60"/>
      <c r="CT258" s="60"/>
      <c r="CU258" s="60"/>
      <c r="CV258" s="85"/>
      <c r="CW258" s="86"/>
      <c r="CX258" s="87">
        <f t="shared" si="124"/>
        <v>0</v>
      </c>
      <c r="CY258" s="88">
        <f t="shared" si="125"/>
        <v>0</v>
      </c>
      <c r="CZ258" s="89" t="e">
        <f>SUMIF(Склад!#REF!,E258,Склад!#REF!)</f>
        <v>#REF!</v>
      </c>
    </row>
    <row r="259" spans="1:104" s="79" customFormat="1" ht="72.2" customHeight="1" thickBot="1" x14ac:dyDescent="0.3">
      <c r="A259" s="60">
        <v>256</v>
      </c>
      <c r="B259" s="199" t="str">
        <f>VLOOKUP(C259,Склад!B:D,3,0)</f>
        <v>Шапки</v>
      </c>
      <c r="C259" s="37" t="s">
        <v>53</v>
      </c>
      <c r="D259" s="151" t="str">
        <f t="shared" si="126"/>
        <v>882090862</v>
      </c>
      <c r="E259" s="36">
        <v>8820908</v>
      </c>
      <c r="F259" s="36">
        <v>62</v>
      </c>
      <c r="G259" s="154" t="s">
        <v>207</v>
      </c>
      <c r="H259" s="196" t="str">
        <f>IFERROR(VLOOKUP(VALUE(E259),Склад!#REF!,6,0),"-")</f>
        <v>-</v>
      </c>
      <c r="I259" s="61"/>
      <c r="J259" s="62" t="s">
        <v>223</v>
      </c>
      <c r="K259" s="62" t="s">
        <v>223</v>
      </c>
      <c r="L259" s="63" t="s">
        <v>373</v>
      </c>
      <c r="M259" s="64" t="s">
        <v>356</v>
      </c>
      <c r="N259" s="38" t="s">
        <v>354</v>
      </c>
      <c r="O259" s="38" t="s">
        <v>425</v>
      </c>
      <c r="P259" s="65">
        <v>30.4</v>
      </c>
      <c r="Q259" s="69">
        <v>79</v>
      </c>
      <c r="R259" s="66"/>
      <c r="S259" s="67"/>
      <c r="T259" s="68"/>
      <c r="U259" s="70"/>
      <c r="V259" s="71"/>
      <c r="W259" s="72"/>
      <c r="X259" s="73"/>
      <c r="Y259" s="71"/>
      <c r="Z259" s="72"/>
      <c r="AA259" s="74"/>
      <c r="AB259" s="75"/>
      <c r="AC259" s="71"/>
      <c r="AD259" s="72"/>
      <c r="AE259" s="76" t="str">
        <f t="shared" ref="AE259:AE322" si="141">IF(IFERROR(FIND($AE$3,$G259),FALSE),"","-")</f>
        <v>-</v>
      </c>
      <c r="AF259" s="76" t="str">
        <f t="shared" ref="AF259:AF322" si="142">IF(IFERROR(FIND($AF$3,$G259),FALSE),"","-")</f>
        <v/>
      </c>
      <c r="AG259" s="76" t="str">
        <f t="shared" ref="AG259:AG322" si="143">IF(IFERROR(FIND($AG$3,$G259),FALSE),"","-")</f>
        <v>-</v>
      </c>
      <c r="AH259" s="76" t="str">
        <f t="shared" ref="AH259:AH322" si="144">IF(IFERROR(FIND($AH$3,$G259),FALSE),"","-")</f>
        <v/>
      </c>
      <c r="AI259" s="76" t="str">
        <f t="shared" ref="AI259:AI322" si="145">IF(IFERROR(FIND($AI$3,$G259),FALSE),"","-")</f>
        <v>-</v>
      </c>
      <c r="AJ259" s="76" t="str">
        <f t="shared" ref="AJ259:AJ322" si="146">IF(IFERROR(FIND($AJ$3,$G259),FALSE),"","-")</f>
        <v/>
      </c>
      <c r="AK259" s="76" t="str">
        <f t="shared" ref="AK259:AK322" si="147">IF(IFERROR(FIND($AK$3,$G259),FALSE),"","-")</f>
        <v>-</v>
      </c>
      <c r="AL259" s="76" t="str">
        <f t="shared" ref="AL259:AL322" si="148">IF(IFERROR(FIND($AL$3,$G259),FALSE),"","-")</f>
        <v/>
      </c>
      <c r="AM259" s="76" t="str">
        <f t="shared" ref="AM259:AM322" si="149">IF(IFERROR(FIND($AM$3,$G259),FALSE),"","-")</f>
        <v>-</v>
      </c>
      <c r="AN259" s="76" t="str">
        <f t="shared" ref="AN259:AN322" si="150">IF(IFERROR(FIND($AN$3,$G259),FALSE),"","-")</f>
        <v/>
      </c>
      <c r="AO259" s="77">
        <f t="shared" si="114"/>
        <v>0</v>
      </c>
      <c r="AP259" s="78" t="str">
        <f t="shared" si="115"/>
        <v/>
      </c>
      <c r="AR259" s="77" t="s">
        <v>27</v>
      </c>
      <c r="AS259" s="76" t="e">
        <f t="shared" si="140"/>
        <v>#VALUE!</v>
      </c>
      <c r="AT259" s="76" t="e">
        <f t="shared" si="136"/>
        <v>#VALUE!</v>
      </c>
      <c r="AU259" s="76" t="e">
        <f t="shared" si="133"/>
        <v>#VALUE!</v>
      </c>
      <c r="AV259" s="76" t="e">
        <f t="shared" si="137"/>
        <v>#VALUE!</v>
      </c>
      <c r="AW259" s="76" t="e">
        <f t="shared" si="134"/>
        <v>#VALUE!</v>
      </c>
      <c r="AX259" s="76" t="e">
        <f t="shared" si="138"/>
        <v>#VALUE!</v>
      </c>
      <c r="AY259" s="76" t="e">
        <f t="shared" si="135"/>
        <v>#VALUE!</v>
      </c>
      <c r="AZ259" s="76" t="e">
        <f t="shared" si="139"/>
        <v>#VALUE!</v>
      </c>
      <c r="BA259" s="76" t="e">
        <f t="shared" si="132"/>
        <v>#VALUE!</v>
      </c>
      <c r="BB259" s="77" t="e">
        <f t="shared" si="116"/>
        <v>#VALUE!</v>
      </c>
      <c r="BC259" s="78" t="e">
        <f t="shared" si="117"/>
        <v>#VALUE!</v>
      </c>
      <c r="BD259" s="77" t="s">
        <v>27</v>
      </c>
      <c r="BE259" s="76">
        <v>0</v>
      </c>
      <c r="BF259" s="76"/>
      <c r="BG259" s="76">
        <v>0</v>
      </c>
      <c r="BH259" s="76"/>
      <c r="BI259" s="76">
        <v>0</v>
      </c>
      <c r="BJ259" s="76"/>
      <c r="BK259" s="76">
        <v>0</v>
      </c>
      <c r="BL259" s="76"/>
      <c r="BM259" s="76">
        <v>0</v>
      </c>
      <c r="BN259" s="80">
        <f t="shared" si="118"/>
        <v>0</v>
      </c>
      <c r="BO259" s="81">
        <f t="shared" si="119"/>
        <v>0</v>
      </c>
      <c r="BP259" s="77" t="s">
        <v>27</v>
      </c>
      <c r="BQ259" s="76">
        <v>0</v>
      </c>
      <c r="BR259" s="76"/>
      <c r="BS259" s="76">
        <v>0</v>
      </c>
      <c r="BT259" s="76"/>
      <c r="BU259" s="76">
        <v>0</v>
      </c>
      <c r="BV259" s="76"/>
      <c r="BW259" s="76">
        <v>0</v>
      </c>
      <c r="BX259" s="76"/>
      <c r="BY259" s="76">
        <v>0</v>
      </c>
      <c r="BZ259" s="80">
        <f t="shared" si="120"/>
        <v>0</v>
      </c>
      <c r="CA259" s="82">
        <f t="shared" si="121"/>
        <v>0</v>
      </c>
      <c r="CB259" s="77" t="s">
        <v>27</v>
      </c>
      <c r="CC259" s="76">
        <v>0</v>
      </c>
      <c r="CD259" s="76"/>
      <c r="CE259" s="76">
        <v>0</v>
      </c>
      <c r="CF259" s="76"/>
      <c r="CG259" s="76">
        <v>0</v>
      </c>
      <c r="CH259" s="76"/>
      <c r="CI259" s="76">
        <v>0</v>
      </c>
      <c r="CJ259" s="76"/>
      <c r="CK259" s="76">
        <v>0</v>
      </c>
      <c r="CL259" s="83">
        <f t="shared" si="122"/>
        <v>0</v>
      </c>
      <c r="CM259" s="82">
        <f t="shared" si="123"/>
        <v>0</v>
      </c>
      <c r="CN259" s="84"/>
      <c r="CO259" s="60"/>
      <c r="CP259" s="60"/>
      <c r="CQ259" s="60"/>
      <c r="CR259" s="60"/>
      <c r="CS259" s="60"/>
      <c r="CT259" s="60"/>
      <c r="CU259" s="60"/>
      <c r="CV259" s="85"/>
      <c r="CW259" s="86"/>
      <c r="CX259" s="87">
        <f t="shared" si="124"/>
        <v>0</v>
      </c>
      <c r="CY259" s="88">
        <f t="shared" si="125"/>
        <v>0</v>
      </c>
      <c r="CZ259" s="89" t="e">
        <f>SUMIF(Склад!#REF!,E259,Склад!#REF!)</f>
        <v>#REF!</v>
      </c>
    </row>
    <row r="260" spans="1:104" s="79" customFormat="1" ht="56.45" customHeight="1" thickBot="1" x14ac:dyDescent="0.3">
      <c r="A260" s="60">
        <v>257</v>
      </c>
      <c r="B260" s="199" t="e">
        <f>VLOOKUP(C260,Склад!B:D,3,0)</f>
        <v>#N/A</v>
      </c>
      <c r="C260" s="37" t="s">
        <v>46</v>
      </c>
      <c r="D260" s="151" t="str">
        <f t="shared" si="126"/>
        <v>63801052</v>
      </c>
      <c r="E260" s="36">
        <v>6380105</v>
      </c>
      <c r="F260" s="36">
        <v>2</v>
      </c>
      <c r="G260" s="154" t="s">
        <v>204</v>
      </c>
      <c r="H260" s="196" t="str">
        <f>IFERROR(VLOOKUP(VALUE(E260),Склад!#REF!,6,0),"-")</f>
        <v>-</v>
      </c>
      <c r="I260" s="61"/>
      <c r="J260" s="62" t="s">
        <v>223</v>
      </c>
      <c r="K260" s="62" t="s">
        <v>400</v>
      </c>
      <c r="L260" s="63" t="s">
        <v>49</v>
      </c>
      <c r="M260" s="64" t="s">
        <v>57</v>
      </c>
      <c r="N260" s="38" t="s">
        <v>354</v>
      </c>
      <c r="O260" s="38" t="s">
        <v>415</v>
      </c>
      <c r="P260" s="65">
        <v>30.4</v>
      </c>
      <c r="Q260" s="69">
        <v>79</v>
      </c>
      <c r="R260" s="66"/>
      <c r="S260" s="67"/>
      <c r="T260" s="68"/>
      <c r="U260" s="70"/>
      <c r="V260" s="71"/>
      <c r="W260" s="72"/>
      <c r="X260" s="73"/>
      <c r="Y260" s="71"/>
      <c r="Z260" s="72"/>
      <c r="AA260" s="74"/>
      <c r="AB260" s="75"/>
      <c r="AC260" s="71"/>
      <c r="AD260" s="72"/>
      <c r="AE260" s="76" t="str">
        <f t="shared" si="141"/>
        <v>-</v>
      </c>
      <c r="AF260" s="76" t="str">
        <f t="shared" si="142"/>
        <v/>
      </c>
      <c r="AG260" s="76" t="str">
        <f t="shared" si="143"/>
        <v/>
      </c>
      <c r="AH260" s="76" t="str">
        <f t="shared" si="144"/>
        <v/>
      </c>
      <c r="AI260" s="76" t="str">
        <f t="shared" si="145"/>
        <v/>
      </c>
      <c r="AJ260" s="76" t="str">
        <f t="shared" si="146"/>
        <v/>
      </c>
      <c r="AK260" s="76" t="str">
        <f t="shared" si="147"/>
        <v/>
      </c>
      <c r="AL260" s="76" t="str">
        <f t="shared" si="148"/>
        <v/>
      </c>
      <c r="AM260" s="76" t="str">
        <f t="shared" si="149"/>
        <v/>
      </c>
      <c r="AN260" s="76" t="str">
        <f t="shared" si="150"/>
        <v/>
      </c>
      <c r="AO260" s="77">
        <f t="shared" ref="AO260:AO323" si="151">SUM(AE260:AN260)</f>
        <v>0</v>
      </c>
      <c r="AP260" s="78" t="str">
        <f t="shared" ref="AP260:AP323" si="152">IF(AO260&gt;0,AO260*P260,"")</f>
        <v/>
      </c>
      <c r="AR260" s="77" t="s">
        <v>27</v>
      </c>
      <c r="AS260" s="76" t="e">
        <f t="shared" si="140"/>
        <v>#VALUE!</v>
      </c>
      <c r="AT260" s="76" t="e">
        <f t="shared" si="136"/>
        <v>#VALUE!</v>
      </c>
      <c r="AU260" s="76" t="e">
        <f t="shared" si="133"/>
        <v>#VALUE!</v>
      </c>
      <c r="AV260" s="76" t="e">
        <f t="shared" si="137"/>
        <v>#VALUE!</v>
      </c>
      <c r="AW260" s="76" t="e">
        <f t="shared" si="134"/>
        <v>#VALUE!</v>
      </c>
      <c r="AX260" s="76" t="e">
        <f t="shared" si="138"/>
        <v>#VALUE!</v>
      </c>
      <c r="AY260" s="76" t="e">
        <f t="shared" si="135"/>
        <v>#VALUE!</v>
      </c>
      <c r="AZ260" s="76" t="e">
        <f t="shared" si="139"/>
        <v>#VALUE!</v>
      </c>
      <c r="BA260" s="76" t="e">
        <f t="shared" si="132"/>
        <v>#VALUE!</v>
      </c>
      <c r="BB260" s="77" t="e">
        <f t="shared" ref="BB260:BB323" si="153">SUM(AR260:BA260)</f>
        <v>#VALUE!</v>
      </c>
      <c r="BC260" s="78" t="e">
        <f t="shared" ref="BC260:BC323" si="154">BB260*R260</f>
        <v>#VALUE!</v>
      </c>
      <c r="BD260" s="77" t="s">
        <v>27</v>
      </c>
      <c r="BE260" s="76">
        <v>0</v>
      </c>
      <c r="BF260" s="76"/>
      <c r="BG260" s="76">
        <v>0</v>
      </c>
      <c r="BH260" s="76"/>
      <c r="BI260" s="76">
        <v>0</v>
      </c>
      <c r="BJ260" s="76"/>
      <c r="BK260" s="76">
        <v>0</v>
      </c>
      <c r="BL260" s="76"/>
      <c r="BM260" s="76">
        <v>0</v>
      </c>
      <c r="BN260" s="80">
        <f t="shared" ref="BN260:BN323" si="155">SUM(BD260:BM260)</f>
        <v>0</v>
      </c>
      <c r="BO260" s="81">
        <f t="shared" ref="BO260:BO323" si="156">BN260*R260</f>
        <v>0</v>
      </c>
      <c r="BP260" s="77" t="s">
        <v>27</v>
      </c>
      <c r="BQ260" s="76">
        <v>0</v>
      </c>
      <c r="BR260" s="76"/>
      <c r="BS260" s="76">
        <v>0</v>
      </c>
      <c r="BT260" s="76"/>
      <c r="BU260" s="76">
        <v>0</v>
      </c>
      <c r="BV260" s="76"/>
      <c r="BW260" s="76">
        <v>0</v>
      </c>
      <c r="BX260" s="76"/>
      <c r="BY260" s="76">
        <v>0</v>
      </c>
      <c r="BZ260" s="80">
        <f t="shared" ref="BZ260:BZ323" si="157">SUM(BP260:BY260)</f>
        <v>0</v>
      </c>
      <c r="CA260" s="82">
        <f t="shared" ref="CA260:CA323" si="158">BZ260*R260</f>
        <v>0</v>
      </c>
      <c r="CB260" s="77" t="s">
        <v>27</v>
      </c>
      <c r="CC260" s="76">
        <v>0</v>
      </c>
      <c r="CD260" s="76"/>
      <c r="CE260" s="76">
        <v>0</v>
      </c>
      <c r="CF260" s="76"/>
      <c r="CG260" s="76">
        <v>0</v>
      </c>
      <c r="CH260" s="76"/>
      <c r="CI260" s="76">
        <v>0</v>
      </c>
      <c r="CJ260" s="76"/>
      <c r="CK260" s="76">
        <v>0</v>
      </c>
      <c r="CL260" s="83">
        <f t="shared" ref="CL260:CL323" si="159">SUM(CB260:CK260)</f>
        <v>0</v>
      </c>
      <c r="CM260" s="82">
        <f t="shared" ref="CM260:CM323" si="160">CL260*R260</f>
        <v>0</v>
      </c>
      <c r="CN260" s="84"/>
      <c r="CO260" s="60"/>
      <c r="CP260" s="60"/>
      <c r="CQ260" s="60"/>
      <c r="CR260" s="60"/>
      <c r="CS260" s="60"/>
      <c r="CT260" s="60"/>
      <c r="CU260" s="60"/>
      <c r="CV260" s="85"/>
      <c r="CW260" s="86"/>
      <c r="CX260" s="87">
        <f t="shared" ref="CX260:CX323" si="161">SUM(CN260:CW260)</f>
        <v>0</v>
      </c>
      <c r="CY260" s="88">
        <f t="shared" ref="CY260:CY323" si="162">IF(AO260&gt;0,1,0)</f>
        <v>0</v>
      </c>
      <c r="CZ260" s="89" t="e">
        <f>SUMIF(Склад!#REF!,E260,Склад!#REF!)</f>
        <v>#REF!</v>
      </c>
    </row>
    <row r="261" spans="1:104" s="79" customFormat="1" ht="56.45" customHeight="1" thickBot="1" x14ac:dyDescent="0.3">
      <c r="A261" s="60">
        <v>258</v>
      </c>
      <c r="B261" s="199" t="e">
        <f>VLOOKUP(C261,Склад!B:D,3,0)</f>
        <v>#N/A</v>
      </c>
      <c r="C261" s="37" t="s">
        <v>46</v>
      </c>
      <c r="D261" s="151" t="str">
        <f t="shared" ref="D261:D324" si="163">E261&amp;F261</f>
        <v>638010532</v>
      </c>
      <c r="E261" s="36">
        <v>6380105</v>
      </c>
      <c r="F261" s="36">
        <v>32</v>
      </c>
      <c r="G261" s="154" t="s">
        <v>204</v>
      </c>
      <c r="H261" s="196" t="str">
        <f>IFERROR(VLOOKUP(VALUE(E261),Склад!#REF!,6,0),"-")</f>
        <v>-</v>
      </c>
      <c r="I261" s="61"/>
      <c r="J261" s="62" t="s">
        <v>223</v>
      </c>
      <c r="K261" s="62" t="s">
        <v>400</v>
      </c>
      <c r="L261" s="63" t="s">
        <v>49</v>
      </c>
      <c r="M261" s="64" t="s">
        <v>57</v>
      </c>
      <c r="N261" s="38" t="s">
        <v>354</v>
      </c>
      <c r="O261" s="38" t="s">
        <v>415</v>
      </c>
      <c r="P261" s="65">
        <v>30.4</v>
      </c>
      <c r="Q261" s="69">
        <v>79</v>
      </c>
      <c r="R261" s="66"/>
      <c r="S261" s="67"/>
      <c r="T261" s="68"/>
      <c r="U261" s="70"/>
      <c r="V261" s="71"/>
      <c r="W261" s="72"/>
      <c r="X261" s="73"/>
      <c r="Y261" s="71"/>
      <c r="Z261" s="72"/>
      <c r="AA261" s="74"/>
      <c r="AB261" s="75"/>
      <c r="AC261" s="71"/>
      <c r="AD261" s="72"/>
      <c r="AE261" s="76" t="str">
        <f t="shared" si="141"/>
        <v>-</v>
      </c>
      <c r="AF261" s="76" t="str">
        <f t="shared" si="142"/>
        <v/>
      </c>
      <c r="AG261" s="76" t="str">
        <f t="shared" si="143"/>
        <v/>
      </c>
      <c r="AH261" s="76" t="str">
        <f t="shared" si="144"/>
        <v/>
      </c>
      <c r="AI261" s="76" t="str">
        <f t="shared" si="145"/>
        <v/>
      </c>
      <c r="AJ261" s="76" t="str">
        <f t="shared" si="146"/>
        <v/>
      </c>
      <c r="AK261" s="76" t="str">
        <f t="shared" si="147"/>
        <v/>
      </c>
      <c r="AL261" s="76" t="str">
        <f t="shared" si="148"/>
        <v/>
      </c>
      <c r="AM261" s="76" t="str">
        <f t="shared" si="149"/>
        <v/>
      </c>
      <c r="AN261" s="76" t="str">
        <f t="shared" si="150"/>
        <v/>
      </c>
      <c r="AO261" s="77">
        <f t="shared" si="151"/>
        <v>0</v>
      </c>
      <c r="AP261" s="78" t="str">
        <f t="shared" si="152"/>
        <v/>
      </c>
      <c r="AR261" s="77" t="s">
        <v>27</v>
      </c>
      <c r="AS261" s="76" t="e">
        <f t="shared" si="140"/>
        <v>#VALUE!</v>
      </c>
      <c r="AT261" s="76"/>
      <c r="AU261" s="76" t="e">
        <f t="shared" si="133"/>
        <v>#VALUE!</v>
      </c>
      <c r="AV261" s="76"/>
      <c r="AW261" s="76" t="e">
        <f t="shared" si="134"/>
        <v>#VALUE!</v>
      </c>
      <c r="AX261" s="76"/>
      <c r="AY261" s="76" t="e">
        <f t="shared" si="135"/>
        <v>#VALUE!</v>
      </c>
      <c r="AZ261" s="76"/>
      <c r="BA261" s="76" t="e">
        <f t="shared" si="132"/>
        <v>#VALUE!</v>
      </c>
      <c r="BB261" s="77" t="e">
        <f t="shared" si="153"/>
        <v>#VALUE!</v>
      </c>
      <c r="BC261" s="78" t="e">
        <f t="shared" si="154"/>
        <v>#VALUE!</v>
      </c>
      <c r="BD261" s="77" t="s">
        <v>27</v>
      </c>
      <c r="BE261" s="76">
        <v>0</v>
      </c>
      <c r="BF261" s="76"/>
      <c r="BG261" s="76">
        <v>0</v>
      </c>
      <c r="BH261" s="76"/>
      <c r="BI261" s="76">
        <v>0</v>
      </c>
      <c r="BJ261" s="76"/>
      <c r="BK261" s="76">
        <v>0</v>
      </c>
      <c r="BL261" s="76"/>
      <c r="BM261" s="76">
        <v>0</v>
      </c>
      <c r="BN261" s="80">
        <f t="shared" si="155"/>
        <v>0</v>
      </c>
      <c r="BO261" s="81">
        <f t="shared" si="156"/>
        <v>0</v>
      </c>
      <c r="BP261" s="77" t="s">
        <v>27</v>
      </c>
      <c r="BQ261" s="76">
        <v>0</v>
      </c>
      <c r="BR261" s="76"/>
      <c r="BS261" s="76">
        <v>0</v>
      </c>
      <c r="BT261" s="76"/>
      <c r="BU261" s="76">
        <v>0</v>
      </c>
      <c r="BV261" s="76"/>
      <c r="BW261" s="76">
        <v>0</v>
      </c>
      <c r="BX261" s="76"/>
      <c r="BY261" s="76">
        <v>0</v>
      </c>
      <c r="BZ261" s="80">
        <f t="shared" si="157"/>
        <v>0</v>
      </c>
      <c r="CA261" s="82">
        <f t="shared" si="158"/>
        <v>0</v>
      </c>
      <c r="CB261" s="77" t="s">
        <v>27</v>
      </c>
      <c r="CC261" s="76">
        <v>0</v>
      </c>
      <c r="CD261" s="76"/>
      <c r="CE261" s="76">
        <v>0</v>
      </c>
      <c r="CF261" s="76"/>
      <c r="CG261" s="76">
        <v>0</v>
      </c>
      <c r="CH261" s="76"/>
      <c r="CI261" s="76">
        <v>0</v>
      </c>
      <c r="CJ261" s="76"/>
      <c r="CK261" s="76">
        <v>0</v>
      </c>
      <c r="CL261" s="83">
        <f t="shared" si="159"/>
        <v>0</v>
      </c>
      <c r="CM261" s="82">
        <f t="shared" si="160"/>
        <v>0</v>
      </c>
      <c r="CN261" s="84"/>
      <c r="CO261" s="60"/>
      <c r="CP261" s="60"/>
      <c r="CQ261" s="60"/>
      <c r="CR261" s="60"/>
      <c r="CS261" s="60"/>
      <c r="CT261" s="60"/>
      <c r="CU261" s="60"/>
      <c r="CV261" s="85"/>
      <c r="CW261" s="86"/>
      <c r="CX261" s="87">
        <f t="shared" si="161"/>
        <v>0</v>
      </c>
      <c r="CY261" s="88">
        <f t="shared" si="162"/>
        <v>0</v>
      </c>
      <c r="CZ261" s="89" t="e">
        <f>SUMIF(Склад!#REF!,E261,Склад!#REF!)</f>
        <v>#REF!</v>
      </c>
    </row>
    <row r="262" spans="1:104" s="79" customFormat="1" ht="56.45" customHeight="1" thickBot="1" x14ac:dyDescent="0.3">
      <c r="A262" s="60">
        <v>259</v>
      </c>
      <c r="B262" s="199" t="e">
        <f>VLOOKUP(C262,Склад!B:D,3,0)</f>
        <v>#N/A</v>
      </c>
      <c r="C262" s="37" t="s">
        <v>46</v>
      </c>
      <c r="D262" s="151" t="str">
        <f t="shared" si="163"/>
        <v>63801055</v>
      </c>
      <c r="E262" s="36">
        <v>6380105</v>
      </c>
      <c r="F262" s="36">
        <v>5</v>
      </c>
      <c r="G262" s="154" t="s">
        <v>204</v>
      </c>
      <c r="H262" s="196" t="str">
        <f>IFERROR(VLOOKUP(VALUE(E262),Склад!#REF!,6,0),"-")</f>
        <v>-</v>
      </c>
      <c r="I262" s="61"/>
      <c r="J262" s="62" t="s">
        <v>223</v>
      </c>
      <c r="K262" s="62" t="s">
        <v>400</v>
      </c>
      <c r="L262" s="63" t="s">
        <v>49</v>
      </c>
      <c r="M262" s="64" t="s">
        <v>57</v>
      </c>
      <c r="N262" s="38" t="s">
        <v>354</v>
      </c>
      <c r="O262" s="38" t="s">
        <v>415</v>
      </c>
      <c r="P262" s="65">
        <v>30.4</v>
      </c>
      <c r="Q262" s="69">
        <v>79</v>
      </c>
      <c r="R262" s="66"/>
      <c r="S262" s="67"/>
      <c r="T262" s="68"/>
      <c r="U262" s="70"/>
      <c r="V262" s="71"/>
      <c r="W262" s="72"/>
      <c r="X262" s="73"/>
      <c r="Y262" s="71"/>
      <c r="Z262" s="72"/>
      <c r="AA262" s="74"/>
      <c r="AB262" s="75"/>
      <c r="AC262" s="71"/>
      <c r="AD262" s="72"/>
      <c r="AE262" s="76" t="str">
        <f t="shared" si="141"/>
        <v>-</v>
      </c>
      <c r="AF262" s="76" t="str">
        <f t="shared" si="142"/>
        <v/>
      </c>
      <c r="AG262" s="76" t="str">
        <f t="shared" si="143"/>
        <v/>
      </c>
      <c r="AH262" s="76" t="str">
        <f t="shared" si="144"/>
        <v/>
      </c>
      <c r="AI262" s="76" t="str">
        <f t="shared" si="145"/>
        <v/>
      </c>
      <c r="AJ262" s="76" t="str">
        <f t="shared" si="146"/>
        <v/>
      </c>
      <c r="AK262" s="76" t="str">
        <f t="shared" si="147"/>
        <v/>
      </c>
      <c r="AL262" s="76" t="str">
        <f t="shared" si="148"/>
        <v/>
      </c>
      <c r="AM262" s="76" t="str">
        <f t="shared" si="149"/>
        <v/>
      </c>
      <c r="AN262" s="76" t="str">
        <f t="shared" si="150"/>
        <v/>
      </c>
      <c r="AO262" s="77">
        <f t="shared" si="151"/>
        <v>0</v>
      </c>
      <c r="AP262" s="78" t="str">
        <f t="shared" si="152"/>
        <v/>
      </c>
      <c r="AR262" s="77" t="s">
        <v>27</v>
      </c>
      <c r="AS262" s="76" t="e">
        <f t="shared" si="140"/>
        <v>#VALUE!</v>
      </c>
      <c r="AT262" s="76"/>
      <c r="AU262" s="76" t="e">
        <f t="shared" si="133"/>
        <v>#VALUE!</v>
      </c>
      <c r="AV262" s="76"/>
      <c r="AW262" s="76" t="e">
        <f t="shared" si="134"/>
        <v>#VALUE!</v>
      </c>
      <c r="AX262" s="76"/>
      <c r="AY262" s="76" t="e">
        <f t="shared" si="135"/>
        <v>#VALUE!</v>
      </c>
      <c r="AZ262" s="76"/>
      <c r="BA262" s="76" t="e">
        <f t="shared" ref="BA262:BA293" si="164">CW262+AN262-BM262-BY262-CK262</f>
        <v>#VALUE!</v>
      </c>
      <c r="BB262" s="77" t="e">
        <f t="shared" si="153"/>
        <v>#VALUE!</v>
      </c>
      <c r="BC262" s="78" t="e">
        <f t="shared" si="154"/>
        <v>#VALUE!</v>
      </c>
      <c r="BD262" s="77" t="s">
        <v>27</v>
      </c>
      <c r="BE262" s="76">
        <v>0</v>
      </c>
      <c r="BF262" s="76"/>
      <c r="BG262" s="76">
        <v>0</v>
      </c>
      <c r="BH262" s="76"/>
      <c r="BI262" s="76">
        <v>0</v>
      </c>
      <c r="BJ262" s="76"/>
      <c r="BK262" s="76">
        <v>0</v>
      </c>
      <c r="BL262" s="76"/>
      <c r="BM262" s="76">
        <v>0</v>
      </c>
      <c r="BN262" s="80">
        <f t="shared" si="155"/>
        <v>0</v>
      </c>
      <c r="BO262" s="81">
        <f t="shared" si="156"/>
        <v>0</v>
      </c>
      <c r="BP262" s="77" t="s">
        <v>27</v>
      </c>
      <c r="BQ262" s="76">
        <v>0</v>
      </c>
      <c r="BR262" s="76"/>
      <c r="BS262" s="76">
        <v>0</v>
      </c>
      <c r="BT262" s="76"/>
      <c r="BU262" s="76">
        <v>0</v>
      </c>
      <c r="BV262" s="76"/>
      <c r="BW262" s="76">
        <v>0</v>
      </c>
      <c r="BX262" s="76"/>
      <c r="BY262" s="76">
        <v>0</v>
      </c>
      <c r="BZ262" s="80">
        <f t="shared" si="157"/>
        <v>0</v>
      </c>
      <c r="CA262" s="82">
        <f t="shared" si="158"/>
        <v>0</v>
      </c>
      <c r="CB262" s="77" t="s">
        <v>27</v>
      </c>
      <c r="CC262" s="76">
        <v>0</v>
      </c>
      <c r="CD262" s="76"/>
      <c r="CE262" s="76">
        <v>0</v>
      </c>
      <c r="CF262" s="76"/>
      <c r="CG262" s="76">
        <v>0</v>
      </c>
      <c r="CH262" s="76"/>
      <c r="CI262" s="76">
        <v>0</v>
      </c>
      <c r="CJ262" s="76"/>
      <c r="CK262" s="76">
        <v>0</v>
      </c>
      <c r="CL262" s="83">
        <f t="shared" si="159"/>
        <v>0</v>
      </c>
      <c r="CM262" s="82">
        <f t="shared" si="160"/>
        <v>0</v>
      </c>
      <c r="CN262" s="84"/>
      <c r="CO262" s="60"/>
      <c r="CP262" s="60"/>
      <c r="CQ262" s="60"/>
      <c r="CR262" s="60"/>
      <c r="CS262" s="60"/>
      <c r="CT262" s="60"/>
      <c r="CU262" s="60"/>
      <c r="CV262" s="85"/>
      <c r="CW262" s="86"/>
      <c r="CX262" s="87">
        <f t="shared" si="161"/>
        <v>0</v>
      </c>
      <c r="CY262" s="88">
        <f t="shared" si="162"/>
        <v>0</v>
      </c>
      <c r="CZ262" s="89" t="e">
        <f>SUMIF(Склад!#REF!,E262,Склад!#REF!)</f>
        <v>#REF!</v>
      </c>
    </row>
    <row r="263" spans="1:104" s="79" customFormat="1" ht="56.45" customHeight="1" thickBot="1" x14ac:dyDescent="0.3">
      <c r="A263" s="60">
        <v>260</v>
      </c>
      <c r="B263" s="199" t="e">
        <f>VLOOKUP(C263,Склад!B:D,3,0)</f>
        <v>#N/A</v>
      </c>
      <c r="C263" s="37" t="s">
        <v>46</v>
      </c>
      <c r="D263" s="151" t="str">
        <f t="shared" si="163"/>
        <v>638010556</v>
      </c>
      <c r="E263" s="36">
        <v>6380105</v>
      </c>
      <c r="F263" s="36">
        <v>56</v>
      </c>
      <c r="G263" s="154" t="s">
        <v>204</v>
      </c>
      <c r="H263" s="196" t="str">
        <f>IFERROR(VLOOKUP(VALUE(E263),Склад!#REF!,6,0),"-")</f>
        <v>-</v>
      </c>
      <c r="I263" s="61"/>
      <c r="J263" s="62" t="s">
        <v>223</v>
      </c>
      <c r="K263" s="62" t="s">
        <v>400</v>
      </c>
      <c r="L263" s="63" t="s">
        <v>49</v>
      </c>
      <c r="M263" s="64" t="s">
        <v>57</v>
      </c>
      <c r="N263" s="38" t="s">
        <v>354</v>
      </c>
      <c r="O263" s="38" t="s">
        <v>415</v>
      </c>
      <c r="P263" s="65">
        <v>30.4</v>
      </c>
      <c r="Q263" s="69">
        <v>79</v>
      </c>
      <c r="R263" s="66"/>
      <c r="S263" s="67"/>
      <c r="T263" s="68"/>
      <c r="U263" s="70"/>
      <c r="V263" s="71"/>
      <c r="W263" s="72"/>
      <c r="X263" s="73"/>
      <c r="Y263" s="71"/>
      <c r="Z263" s="72"/>
      <c r="AA263" s="74"/>
      <c r="AB263" s="75"/>
      <c r="AC263" s="71"/>
      <c r="AD263" s="72"/>
      <c r="AE263" s="76" t="str">
        <f t="shared" si="141"/>
        <v>-</v>
      </c>
      <c r="AF263" s="76" t="str">
        <f t="shared" si="142"/>
        <v/>
      </c>
      <c r="AG263" s="76" t="str">
        <f t="shared" si="143"/>
        <v/>
      </c>
      <c r="AH263" s="76" t="str">
        <f t="shared" si="144"/>
        <v/>
      </c>
      <c r="AI263" s="76" t="str">
        <f t="shared" si="145"/>
        <v/>
      </c>
      <c r="AJ263" s="76" t="str">
        <f t="shared" si="146"/>
        <v/>
      </c>
      <c r="AK263" s="76" t="str">
        <f t="shared" si="147"/>
        <v/>
      </c>
      <c r="AL263" s="76" t="str">
        <f t="shared" si="148"/>
        <v/>
      </c>
      <c r="AM263" s="76" t="str">
        <f t="shared" si="149"/>
        <v/>
      </c>
      <c r="AN263" s="76" t="str">
        <f t="shared" si="150"/>
        <v/>
      </c>
      <c r="AO263" s="77">
        <f t="shared" si="151"/>
        <v>0</v>
      </c>
      <c r="AP263" s="78" t="str">
        <f t="shared" si="152"/>
        <v/>
      </c>
      <c r="AR263" s="77" t="s">
        <v>27</v>
      </c>
      <c r="AS263" s="76" t="e">
        <f t="shared" si="140"/>
        <v>#VALUE!</v>
      </c>
      <c r="AT263" s="76"/>
      <c r="AU263" s="76" t="e">
        <f t="shared" si="133"/>
        <v>#VALUE!</v>
      </c>
      <c r="AV263" s="76"/>
      <c r="AW263" s="76" t="e">
        <f t="shared" si="134"/>
        <v>#VALUE!</v>
      </c>
      <c r="AX263" s="76"/>
      <c r="AY263" s="76" t="e">
        <f t="shared" si="135"/>
        <v>#VALUE!</v>
      </c>
      <c r="AZ263" s="76"/>
      <c r="BA263" s="76" t="e">
        <f t="shared" si="164"/>
        <v>#VALUE!</v>
      </c>
      <c r="BB263" s="77" t="e">
        <f t="shared" si="153"/>
        <v>#VALUE!</v>
      </c>
      <c r="BC263" s="78" t="e">
        <f t="shared" si="154"/>
        <v>#VALUE!</v>
      </c>
      <c r="BD263" s="77" t="s">
        <v>27</v>
      </c>
      <c r="BE263" s="76">
        <v>0</v>
      </c>
      <c r="BF263" s="76"/>
      <c r="BG263" s="76">
        <v>0</v>
      </c>
      <c r="BH263" s="76"/>
      <c r="BI263" s="76">
        <v>0</v>
      </c>
      <c r="BJ263" s="76"/>
      <c r="BK263" s="76">
        <v>0</v>
      </c>
      <c r="BL263" s="76"/>
      <c r="BM263" s="76">
        <v>0</v>
      </c>
      <c r="BN263" s="80">
        <f t="shared" si="155"/>
        <v>0</v>
      </c>
      <c r="BO263" s="81">
        <f t="shared" si="156"/>
        <v>0</v>
      </c>
      <c r="BP263" s="77" t="s">
        <v>27</v>
      </c>
      <c r="BQ263" s="76">
        <v>0</v>
      </c>
      <c r="BR263" s="76"/>
      <c r="BS263" s="76">
        <v>0</v>
      </c>
      <c r="BT263" s="76"/>
      <c r="BU263" s="76">
        <v>0</v>
      </c>
      <c r="BV263" s="76"/>
      <c r="BW263" s="76">
        <v>0</v>
      </c>
      <c r="BX263" s="76"/>
      <c r="BY263" s="76">
        <v>0</v>
      </c>
      <c r="BZ263" s="80">
        <f t="shared" si="157"/>
        <v>0</v>
      </c>
      <c r="CA263" s="82">
        <f t="shared" si="158"/>
        <v>0</v>
      </c>
      <c r="CB263" s="77" t="s">
        <v>27</v>
      </c>
      <c r="CC263" s="76">
        <v>0</v>
      </c>
      <c r="CD263" s="76"/>
      <c r="CE263" s="76">
        <v>0</v>
      </c>
      <c r="CF263" s="76"/>
      <c r="CG263" s="76">
        <v>0</v>
      </c>
      <c r="CH263" s="76"/>
      <c r="CI263" s="76">
        <v>0</v>
      </c>
      <c r="CJ263" s="76"/>
      <c r="CK263" s="76">
        <v>0</v>
      </c>
      <c r="CL263" s="83">
        <f t="shared" si="159"/>
        <v>0</v>
      </c>
      <c r="CM263" s="82">
        <f t="shared" si="160"/>
        <v>0</v>
      </c>
      <c r="CN263" s="84"/>
      <c r="CO263" s="60"/>
      <c r="CP263" s="60"/>
      <c r="CQ263" s="60"/>
      <c r="CR263" s="60"/>
      <c r="CS263" s="60"/>
      <c r="CT263" s="60"/>
      <c r="CU263" s="60"/>
      <c r="CV263" s="85"/>
      <c r="CW263" s="86"/>
      <c r="CX263" s="87">
        <f t="shared" si="161"/>
        <v>0</v>
      </c>
      <c r="CY263" s="88">
        <f t="shared" si="162"/>
        <v>0</v>
      </c>
      <c r="CZ263" s="89" t="e">
        <f>SUMIF(Склад!#REF!,E263,Склад!#REF!)</f>
        <v>#REF!</v>
      </c>
    </row>
    <row r="264" spans="1:104" s="79" customFormat="1" ht="66.95" customHeight="1" thickBot="1" x14ac:dyDescent="0.3">
      <c r="A264" s="60">
        <v>261</v>
      </c>
      <c r="B264" s="199" t="str">
        <f>VLOOKUP(C264,Склад!B:D,3,0)</f>
        <v>Кепки</v>
      </c>
      <c r="C264" s="37" t="s">
        <v>47</v>
      </c>
      <c r="D264" s="151" t="str">
        <f t="shared" si="163"/>
        <v>66101052</v>
      </c>
      <c r="E264" s="36">
        <v>6610105</v>
      </c>
      <c r="F264" s="36">
        <v>2</v>
      </c>
      <c r="G264" s="154" t="s">
        <v>207</v>
      </c>
      <c r="H264" s="196" t="str">
        <f>IFERROR(VLOOKUP(VALUE(E264),Склад!#REF!,6,0),"-")</f>
        <v>-</v>
      </c>
      <c r="I264" s="61"/>
      <c r="J264" s="62" t="s">
        <v>223</v>
      </c>
      <c r="K264" s="62" t="s">
        <v>400</v>
      </c>
      <c r="L264" s="63" t="s">
        <v>49</v>
      </c>
      <c r="M264" s="64" t="s">
        <v>57</v>
      </c>
      <c r="N264" s="38" t="s">
        <v>354</v>
      </c>
      <c r="O264" s="38" t="s">
        <v>415</v>
      </c>
      <c r="P264" s="65">
        <v>26.5</v>
      </c>
      <c r="Q264" s="69">
        <v>69</v>
      </c>
      <c r="R264" s="66"/>
      <c r="S264" s="67"/>
      <c r="T264" s="68"/>
      <c r="U264" s="70"/>
      <c r="V264" s="71"/>
      <c r="W264" s="72"/>
      <c r="X264" s="73"/>
      <c r="Y264" s="71"/>
      <c r="Z264" s="72"/>
      <c r="AA264" s="74"/>
      <c r="AB264" s="75"/>
      <c r="AC264" s="71"/>
      <c r="AD264" s="72"/>
      <c r="AE264" s="76" t="str">
        <f t="shared" si="141"/>
        <v>-</v>
      </c>
      <c r="AF264" s="76" t="str">
        <f t="shared" si="142"/>
        <v/>
      </c>
      <c r="AG264" s="76" t="str">
        <f t="shared" si="143"/>
        <v>-</v>
      </c>
      <c r="AH264" s="76" t="str">
        <f t="shared" si="144"/>
        <v/>
      </c>
      <c r="AI264" s="76" t="str">
        <f t="shared" si="145"/>
        <v>-</v>
      </c>
      <c r="AJ264" s="76" t="str">
        <f t="shared" si="146"/>
        <v/>
      </c>
      <c r="AK264" s="76" t="str">
        <f t="shared" si="147"/>
        <v>-</v>
      </c>
      <c r="AL264" s="76" t="str">
        <f t="shared" si="148"/>
        <v/>
      </c>
      <c r="AM264" s="76" t="str">
        <f t="shared" si="149"/>
        <v>-</v>
      </c>
      <c r="AN264" s="76" t="str">
        <f t="shared" si="150"/>
        <v/>
      </c>
      <c r="AO264" s="77">
        <f t="shared" si="151"/>
        <v>0</v>
      </c>
      <c r="AP264" s="78" t="str">
        <f t="shared" si="152"/>
        <v/>
      </c>
      <c r="AR264" s="77" t="s">
        <v>27</v>
      </c>
      <c r="AS264" s="76" t="e">
        <f t="shared" si="140"/>
        <v>#VALUE!</v>
      </c>
      <c r="AT264" s="76"/>
      <c r="AU264" s="76" t="e">
        <f t="shared" si="133"/>
        <v>#VALUE!</v>
      </c>
      <c r="AV264" s="76"/>
      <c r="AW264" s="76" t="e">
        <f t="shared" si="134"/>
        <v>#VALUE!</v>
      </c>
      <c r="AX264" s="76"/>
      <c r="AY264" s="76" t="e">
        <f t="shared" si="135"/>
        <v>#VALUE!</v>
      </c>
      <c r="AZ264" s="76"/>
      <c r="BA264" s="76" t="e">
        <f t="shared" si="164"/>
        <v>#VALUE!</v>
      </c>
      <c r="BB264" s="77" t="e">
        <f t="shared" si="153"/>
        <v>#VALUE!</v>
      </c>
      <c r="BC264" s="78" t="e">
        <f t="shared" si="154"/>
        <v>#VALUE!</v>
      </c>
      <c r="BD264" s="77" t="s">
        <v>27</v>
      </c>
      <c r="BE264" s="76">
        <v>0</v>
      </c>
      <c r="BF264" s="76"/>
      <c r="BG264" s="76">
        <v>1</v>
      </c>
      <c r="BH264" s="76"/>
      <c r="BI264" s="76">
        <v>1</v>
      </c>
      <c r="BJ264" s="76"/>
      <c r="BK264" s="76">
        <v>1</v>
      </c>
      <c r="BL264" s="76"/>
      <c r="BM264" s="76">
        <v>0</v>
      </c>
      <c r="BN264" s="80">
        <f t="shared" si="155"/>
        <v>3</v>
      </c>
      <c r="BO264" s="81">
        <f t="shared" si="156"/>
        <v>0</v>
      </c>
      <c r="BP264" s="77" t="s">
        <v>27</v>
      </c>
      <c r="BQ264" s="76">
        <v>0</v>
      </c>
      <c r="BR264" s="76"/>
      <c r="BS264" s="76">
        <v>1</v>
      </c>
      <c r="BT264" s="76"/>
      <c r="BU264" s="76">
        <v>1</v>
      </c>
      <c r="BV264" s="76"/>
      <c r="BW264" s="76">
        <v>1</v>
      </c>
      <c r="BX264" s="76"/>
      <c r="BY264" s="76">
        <v>0</v>
      </c>
      <c r="BZ264" s="80">
        <f t="shared" si="157"/>
        <v>3</v>
      </c>
      <c r="CA264" s="82">
        <f t="shared" si="158"/>
        <v>0</v>
      </c>
      <c r="CB264" s="77" t="s">
        <v>27</v>
      </c>
      <c r="CC264" s="76">
        <v>0</v>
      </c>
      <c r="CD264" s="76"/>
      <c r="CE264" s="76">
        <v>3</v>
      </c>
      <c r="CF264" s="76"/>
      <c r="CG264" s="76">
        <v>5</v>
      </c>
      <c r="CH264" s="76"/>
      <c r="CI264" s="76">
        <v>3</v>
      </c>
      <c r="CJ264" s="76"/>
      <c r="CK264" s="76">
        <v>0</v>
      </c>
      <c r="CL264" s="83">
        <f t="shared" si="159"/>
        <v>11</v>
      </c>
      <c r="CM264" s="82">
        <f t="shared" si="160"/>
        <v>0</v>
      </c>
      <c r="CN264" s="84"/>
      <c r="CO264" s="60"/>
      <c r="CP264" s="60"/>
      <c r="CQ264" s="60">
        <v>1</v>
      </c>
      <c r="CR264" s="60"/>
      <c r="CS264" s="60"/>
      <c r="CT264" s="60"/>
      <c r="CU264" s="60"/>
      <c r="CV264" s="85">
        <v>1</v>
      </c>
      <c r="CW264" s="86"/>
      <c r="CX264" s="87">
        <f t="shared" si="161"/>
        <v>2</v>
      </c>
      <c r="CY264" s="88">
        <f t="shared" si="162"/>
        <v>0</v>
      </c>
      <c r="CZ264" s="89" t="e">
        <f>SUMIF(Склад!#REF!,E264,Склад!#REF!)</f>
        <v>#REF!</v>
      </c>
    </row>
    <row r="265" spans="1:104" s="79" customFormat="1" ht="66.95" customHeight="1" thickBot="1" x14ac:dyDescent="0.3">
      <c r="A265" s="60">
        <v>262</v>
      </c>
      <c r="B265" s="199" t="str">
        <f>VLOOKUP(C265,Склад!B:D,3,0)</f>
        <v>Кепки</v>
      </c>
      <c r="C265" s="37" t="s">
        <v>47</v>
      </c>
      <c r="D265" s="151" t="str">
        <f t="shared" si="163"/>
        <v>661010532</v>
      </c>
      <c r="E265" s="36">
        <v>6610105</v>
      </c>
      <c r="F265" s="36">
        <v>32</v>
      </c>
      <c r="G265" s="154" t="s">
        <v>207</v>
      </c>
      <c r="H265" s="196" t="str">
        <f>IFERROR(VLOOKUP(VALUE(E265),Склад!#REF!,6,0),"-")</f>
        <v>-</v>
      </c>
      <c r="I265" s="61"/>
      <c r="J265" s="62" t="s">
        <v>223</v>
      </c>
      <c r="K265" s="62" t="s">
        <v>400</v>
      </c>
      <c r="L265" s="63" t="s">
        <v>49</v>
      </c>
      <c r="M265" s="64" t="s">
        <v>57</v>
      </c>
      <c r="N265" s="38" t="s">
        <v>354</v>
      </c>
      <c r="O265" s="38" t="s">
        <v>415</v>
      </c>
      <c r="P265" s="65">
        <v>26.5</v>
      </c>
      <c r="Q265" s="69">
        <v>69</v>
      </c>
      <c r="R265" s="66"/>
      <c r="S265" s="67"/>
      <c r="T265" s="68"/>
      <c r="U265" s="70"/>
      <c r="V265" s="71"/>
      <c r="W265" s="72"/>
      <c r="X265" s="73"/>
      <c r="Y265" s="71"/>
      <c r="Z265" s="72"/>
      <c r="AA265" s="74"/>
      <c r="AB265" s="75"/>
      <c r="AC265" s="71"/>
      <c r="AD265" s="72"/>
      <c r="AE265" s="76" t="str">
        <f t="shared" si="141"/>
        <v>-</v>
      </c>
      <c r="AF265" s="76" t="str">
        <f t="shared" si="142"/>
        <v/>
      </c>
      <c r="AG265" s="76" t="str">
        <f t="shared" si="143"/>
        <v>-</v>
      </c>
      <c r="AH265" s="76" t="str">
        <f t="shared" si="144"/>
        <v/>
      </c>
      <c r="AI265" s="76" t="str">
        <f t="shared" si="145"/>
        <v>-</v>
      </c>
      <c r="AJ265" s="76" t="str">
        <f t="shared" si="146"/>
        <v/>
      </c>
      <c r="AK265" s="76" t="str">
        <f t="shared" si="147"/>
        <v>-</v>
      </c>
      <c r="AL265" s="76" t="str">
        <f t="shared" si="148"/>
        <v/>
      </c>
      <c r="AM265" s="76" t="str">
        <f t="shared" si="149"/>
        <v>-</v>
      </c>
      <c r="AN265" s="76" t="str">
        <f t="shared" si="150"/>
        <v/>
      </c>
      <c r="AO265" s="77">
        <f t="shared" si="151"/>
        <v>0</v>
      </c>
      <c r="AP265" s="78" t="str">
        <f t="shared" si="152"/>
        <v/>
      </c>
      <c r="AR265" s="77" t="s">
        <v>27</v>
      </c>
      <c r="AS265" s="76" t="e">
        <f t="shared" si="140"/>
        <v>#VALUE!</v>
      </c>
      <c r="AT265" s="76"/>
      <c r="AU265" s="76" t="e">
        <f t="shared" si="133"/>
        <v>#VALUE!</v>
      </c>
      <c r="AV265" s="76"/>
      <c r="AW265" s="76" t="e">
        <f t="shared" si="134"/>
        <v>#VALUE!</v>
      </c>
      <c r="AX265" s="76"/>
      <c r="AY265" s="76" t="e">
        <f t="shared" si="135"/>
        <v>#VALUE!</v>
      </c>
      <c r="AZ265" s="76"/>
      <c r="BA265" s="76" t="e">
        <f t="shared" si="164"/>
        <v>#VALUE!</v>
      </c>
      <c r="BB265" s="77" t="e">
        <f t="shared" si="153"/>
        <v>#VALUE!</v>
      </c>
      <c r="BC265" s="78" t="e">
        <f t="shared" si="154"/>
        <v>#VALUE!</v>
      </c>
      <c r="BD265" s="77" t="s">
        <v>27</v>
      </c>
      <c r="BE265" s="76">
        <v>0</v>
      </c>
      <c r="BF265" s="76"/>
      <c r="BG265" s="76">
        <v>0</v>
      </c>
      <c r="BH265" s="76"/>
      <c r="BI265" s="76">
        <v>0</v>
      </c>
      <c r="BJ265" s="76"/>
      <c r="BK265" s="76">
        <v>0</v>
      </c>
      <c r="BL265" s="76"/>
      <c r="BM265" s="76">
        <v>0</v>
      </c>
      <c r="BN265" s="80">
        <f t="shared" si="155"/>
        <v>0</v>
      </c>
      <c r="BO265" s="81">
        <f t="shared" si="156"/>
        <v>0</v>
      </c>
      <c r="BP265" s="77" t="s">
        <v>27</v>
      </c>
      <c r="BQ265" s="76">
        <v>0</v>
      </c>
      <c r="BR265" s="76"/>
      <c r="BS265" s="76">
        <v>0</v>
      </c>
      <c r="BT265" s="76"/>
      <c r="BU265" s="76">
        <v>0</v>
      </c>
      <c r="BV265" s="76"/>
      <c r="BW265" s="76">
        <v>0</v>
      </c>
      <c r="BX265" s="76"/>
      <c r="BY265" s="76">
        <v>0</v>
      </c>
      <c r="BZ265" s="80">
        <f t="shared" si="157"/>
        <v>0</v>
      </c>
      <c r="CA265" s="82">
        <f t="shared" si="158"/>
        <v>0</v>
      </c>
      <c r="CB265" s="77" t="s">
        <v>27</v>
      </c>
      <c r="CC265" s="76">
        <v>0</v>
      </c>
      <c r="CD265" s="76"/>
      <c r="CE265" s="76">
        <v>0</v>
      </c>
      <c r="CF265" s="76"/>
      <c r="CG265" s="76">
        <v>0</v>
      </c>
      <c r="CH265" s="76"/>
      <c r="CI265" s="76">
        <v>0</v>
      </c>
      <c r="CJ265" s="76"/>
      <c r="CK265" s="76">
        <v>0</v>
      </c>
      <c r="CL265" s="83">
        <f t="shared" si="159"/>
        <v>0</v>
      </c>
      <c r="CM265" s="82">
        <f t="shared" si="160"/>
        <v>0</v>
      </c>
      <c r="CN265" s="84"/>
      <c r="CO265" s="60"/>
      <c r="CP265" s="60"/>
      <c r="CQ265" s="60"/>
      <c r="CR265" s="60"/>
      <c r="CS265" s="60"/>
      <c r="CT265" s="60"/>
      <c r="CU265" s="60"/>
      <c r="CV265" s="60"/>
      <c r="CW265" s="60"/>
      <c r="CX265" s="87">
        <f t="shared" si="161"/>
        <v>0</v>
      </c>
      <c r="CY265" s="88">
        <f t="shared" si="162"/>
        <v>0</v>
      </c>
      <c r="CZ265" s="89" t="e">
        <f>SUMIF(Склад!#REF!,E265,Склад!#REF!)</f>
        <v>#REF!</v>
      </c>
    </row>
    <row r="266" spans="1:104" s="79" customFormat="1" ht="66.95" customHeight="1" thickBot="1" x14ac:dyDescent="0.3">
      <c r="A266" s="60">
        <v>263</v>
      </c>
      <c r="B266" s="199" t="str">
        <f>VLOOKUP(C266,Склад!B:D,3,0)</f>
        <v>Кепки</v>
      </c>
      <c r="C266" s="37" t="s">
        <v>47</v>
      </c>
      <c r="D266" s="151" t="str">
        <f t="shared" si="163"/>
        <v>66101055</v>
      </c>
      <c r="E266" s="36">
        <v>6610105</v>
      </c>
      <c r="F266" s="36">
        <v>5</v>
      </c>
      <c r="G266" s="154" t="s">
        <v>207</v>
      </c>
      <c r="H266" s="196" t="str">
        <f>IFERROR(VLOOKUP(VALUE(E266),Склад!#REF!,6,0),"-")</f>
        <v>-</v>
      </c>
      <c r="I266" s="61"/>
      <c r="J266" s="62" t="s">
        <v>223</v>
      </c>
      <c r="K266" s="62" t="s">
        <v>400</v>
      </c>
      <c r="L266" s="63" t="s">
        <v>49</v>
      </c>
      <c r="M266" s="64" t="s">
        <v>57</v>
      </c>
      <c r="N266" s="38" t="s">
        <v>354</v>
      </c>
      <c r="O266" s="38" t="s">
        <v>415</v>
      </c>
      <c r="P266" s="65">
        <v>26.5</v>
      </c>
      <c r="Q266" s="69">
        <v>69</v>
      </c>
      <c r="R266" s="66"/>
      <c r="S266" s="67"/>
      <c r="T266" s="68"/>
      <c r="U266" s="70"/>
      <c r="V266" s="71"/>
      <c r="W266" s="72"/>
      <c r="X266" s="73"/>
      <c r="Y266" s="71"/>
      <c r="Z266" s="72"/>
      <c r="AA266" s="74"/>
      <c r="AB266" s="75"/>
      <c r="AC266" s="71"/>
      <c r="AD266" s="72"/>
      <c r="AE266" s="76" t="str">
        <f t="shared" si="141"/>
        <v>-</v>
      </c>
      <c r="AF266" s="76" t="str">
        <f t="shared" si="142"/>
        <v/>
      </c>
      <c r="AG266" s="76" t="str">
        <f t="shared" si="143"/>
        <v>-</v>
      </c>
      <c r="AH266" s="76" t="str">
        <f t="shared" si="144"/>
        <v/>
      </c>
      <c r="AI266" s="76" t="str">
        <f t="shared" si="145"/>
        <v>-</v>
      </c>
      <c r="AJ266" s="76" t="str">
        <f t="shared" si="146"/>
        <v/>
      </c>
      <c r="AK266" s="76" t="str">
        <f t="shared" si="147"/>
        <v>-</v>
      </c>
      <c r="AL266" s="76" t="str">
        <f t="shared" si="148"/>
        <v/>
      </c>
      <c r="AM266" s="76" t="str">
        <f t="shared" si="149"/>
        <v>-</v>
      </c>
      <c r="AN266" s="76" t="str">
        <f t="shared" si="150"/>
        <v/>
      </c>
      <c r="AO266" s="77">
        <f t="shared" si="151"/>
        <v>0</v>
      </c>
      <c r="AP266" s="78" t="str">
        <f t="shared" si="152"/>
        <v/>
      </c>
      <c r="AR266" s="77" t="s">
        <v>27</v>
      </c>
      <c r="AS266" s="76" t="e">
        <f t="shared" si="140"/>
        <v>#VALUE!</v>
      </c>
      <c r="AT266" s="76"/>
      <c r="AU266" s="76" t="e">
        <f t="shared" si="133"/>
        <v>#VALUE!</v>
      </c>
      <c r="AV266" s="76"/>
      <c r="AW266" s="76" t="e">
        <f t="shared" si="134"/>
        <v>#VALUE!</v>
      </c>
      <c r="AX266" s="76"/>
      <c r="AY266" s="76" t="e">
        <f t="shared" si="135"/>
        <v>#VALUE!</v>
      </c>
      <c r="AZ266" s="76"/>
      <c r="BA266" s="76" t="e">
        <f t="shared" si="164"/>
        <v>#VALUE!</v>
      </c>
      <c r="BB266" s="77" t="e">
        <f t="shared" si="153"/>
        <v>#VALUE!</v>
      </c>
      <c r="BC266" s="78" t="e">
        <f t="shared" si="154"/>
        <v>#VALUE!</v>
      </c>
      <c r="BD266" s="77" t="s">
        <v>27</v>
      </c>
      <c r="BE266" s="76">
        <v>0</v>
      </c>
      <c r="BF266" s="76"/>
      <c r="BG266" s="76">
        <v>0</v>
      </c>
      <c r="BH266" s="76"/>
      <c r="BI266" s="76">
        <v>0</v>
      </c>
      <c r="BJ266" s="76"/>
      <c r="BK266" s="76">
        <v>0</v>
      </c>
      <c r="BL266" s="76"/>
      <c r="BM266" s="76">
        <v>0</v>
      </c>
      <c r="BN266" s="80">
        <f t="shared" si="155"/>
        <v>0</v>
      </c>
      <c r="BO266" s="81">
        <f t="shared" si="156"/>
        <v>0</v>
      </c>
      <c r="BP266" s="77" t="s">
        <v>27</v>
      </c>
      <c r="BQ266" s="76">
        <v>0</v>
      </c>
      <c r="BR266" s="76"/>
      <c r="BS266" s="76">
        <v>0</v>
      </c>
      <c r="BT266" s="76"/>
      <c r="BU266" s="76">
        <v>0</v>
      </c>
      <c r="BV266" s="76"/>
      <c r="BW266" s="76">
        <v>0</v>
      </c>
      <c r="BX266" s="76"/>
      <c r="BY266" s="76">
        <v>0</v>
      </c>
      <c r="BZ266" s="80">
        <f t="shared" si="157"/>
        <v>0</v>
      </c>
      <c r="CA266" s="82">
        <f t="shared" si="158"/>
        <v>0</v>
      </c>
      <c r="CB266" s="77" t="s">
        <v>27</v>
      </c>
      <c r="CC266" s="76">
        <v>0</v>
      </c>
      <c r="CD266" s="76"/>
      <c r="CE266" s="76">
        <v>0</v>
      </c>
      <c r="CF266" s="76"/>
      <c r="CG266" s="76">
        <v>0</v>
      </c>
      <c r="CH266" s="76"/>
      <c r="CI266" s="76">
        <v>0</v>
      </c>
      <c r="CJ266" s="76"/>
      <c r="CK266" s="76">
        <v>0</v>
      </c>
      <c r="CL266" s="83">
        <f t="shared" si="159"/>
        <v>0</v>
      </c>
      <c r="CM266" s="82">
        <f t="shared" si="160"/>
        <v>0</v>
      </c>
      <c r="CN266" s="84"/>
      <c r="CO266" s="60"/>
      <c r="CP266" s="60"/>
      <c r="CQ266" s="60"/>
      <c r="CR266" s="60"/>
      <c r="CS266" s="60"/>
      <c r="CT266" s="60"/>
      <c r="CU266" s="60"/>
      <c r="CV266" s="85"/>
      <c r="CW266" s="86"/>
      <c r="CX266" s="87">
        <f t="shared" si="161"/>
        <v>0</v>
      </c>
      <c r="CY266" s="88">
        <f t="shared" si="162"/>
        <v>0</v>
      </c>
      <c r="CZ266" s="89" t="e">
        <f>SUMIF(Склад!#REF!,E266,Склад!#REF!)</f>
        <v>#REF!</v>
      </c>
    </row>
    <row r="267" spans="1:104" s="79" customFormat="1" ht="66.95" customHeight="1" thickBot="1" x14ac:dyDescent="0.3">
      <c r="A267" s="60">
        <v>264</v>
      </c>
      <c r="B267" s="199" t="str">
        <f>VLOOKUP(C267,Склад!B:D,3,0)</f>
        <v>Кепки</v>
      </c>
      <c r="C267" s="37" t="s">
        <v>47</v>
      </c>
      <c r="D267" s="151" t="str">
        <f t="shared" si="163"/>
        <v>661010556</v>
      </c>
      <c r="E267" s="36">
        <v>6610105</v>
      </c>
      <c r="F267" s="36">
        <v>56</v>
      </c>
      <c r="G267" s="154" t="s">
        <v>207</v>
      </c>
      <c r="H267" s="196" t="str">
        <f>IFERROR(VLOOKUP(VALUE(E267),Склад!#REF!,6,0),"-")</f>
        <v>-</v>
      </c>
      <c r="I267" s="61"/>
      <c r="J267" s="62" t="s">
        <v>223</v>
      </c>
      <c r="K267" s="62" t="s">
        <v>400</v>
      </c>
      <c r="L267" s="63" t="s">
        <v>49</v>
      </c>
      <c r="M267" s="64" t="s">
        <v>57</v>
      </c>
      <c r="N267" s="38" t="s">
        <v>354</v>
      </c>
      <c r="O267" s="38" t="s">
        <v>415</v>
      </c>
      <c r="P267" s="65">
        <v>26.5</v>
      </c>
      <c r="Q267" s="69">
        <v>69</v>
      </c>
      <c r="R267" s="66"/>
      <c r="S267" s="67"/>
      <c r="T267" s="68"/>
      <c r="U267" s="70"/>
      <c r="V267" s="71"/>
      <c r="W267" s="72"/>
      <c r="X267" s="73"/>
      <c r="Y267" s="71"/>
      <c r="Z267" s="72"/>
      <c r="AA267" s="74"/>
      <c r="AB267" s="75"/>
      <c r="AC267" s="71"/>
      <c r="AD267" s="72"/>
      <c r="AE267" s="76" t="str">
        <f t="shared" si="141"/>
        <v>-</v>
      </c>
      <c r="AF267" s="76" t="str">
        <f t="shared" si="142"/>
        <v/>
      </c>
      <c r="AG267" s="76" t="str">
        <f t="shared" si="143"/>
        <v>-</v>
      </c>
      <c r="AH267" s="76" t="str">
        <f t="shared" si="144"/>
        <v/>
      </c>
      <c r="AI267" s="76" t="str">
        <f t="shared" si="145"/>
        <v>-</v>
      </c>
      <c r="AJ267" s="76" t="str">
        <f t="shared" si="146"/>
        <v/>
      </c>
      <c r="AK267" s="76" t="str">
        <f t="shared" si="147"/>
        <v>-</v>
      </c>
      <c r="AL267" s="76" t="str">
        <f t="shared" si="148"/>
        <v/>
      </c>
      <c r="AM267" s="76" t="str">
        <f t="shared" si="149"/>
        <v>-</v>
      </c>
      <c r="AN267" s="76" t="str">
        <f t="shared" si="150"/>
        <v/>
      </c>
      <c r="AO267" s="77">
        <f t="shared" si="151"/>
        <v>0</v>
      </c>
      <c r="AP267" s="78" t="str">
        <f t="shared" si="152"/>
        <v/>
      </c>
      <c r="AR267" s="77" t="s">
        <v>27</v>
      </c>
      <c r="AS267" s="76" t="e">
        <f t="shared" si="140"/>
        <v>#VALUE!</v>
      </c>
      <c r="AT267" s="76" t="e">
        <f t="shared" ref="AT267:AT274" si="165">CP267+AG267-BF267-BR267-CD267</f>
        <v>#VALUE!</v>
      </c>
      <c r="AU267" s="76" t="e">
        <f t="shared" si="133"/>
        <v>#VALUE!</v>
      </c>
      <c r="AV267" s="76" t="e">
        <f t="shared" ref="AV267:AV274" si="166">CR267+AI267-BH267-BT267-CF267</f>
        <v>#VALUE!</v>
      </c>
      <c r="AW267" s="76" t="e">
        <f t="shared" si="134"/>
        <v>#VALUE!</v>
      </c>
      <c r="AX267" s="76" t="e">
        <f t="shared" ref="AX267:AX274" si="167">CT267+AK267-BJ267-BV267-CH267</f>
        <v>#VALUE!</v>
      </c>
      <c r="AY267" s="76" t="e">
        <f t="shared" si="135"/>
        <v>#VALUE!</v>
      </c>
      <c r="AZ267" s="76" t="e">
        <f t="shared" ref="AZ267:AZ274" si="168">CV267+AM267-BL267-BX267-CJ267</f>
        <v>#VALUE!</v>
      </c>
      <c r="BA267" s="76" t="e">
        <f t="shared" si="164"/>
        <v>#VALUE!</v>
      </c>
      <c r="BB267" s="77" t="e">
        <f t="shared" si="153"/>
        <v>#VALUE!</v>
      </c>
      <c r="BC267" s="78" t="e">
        <f t="shared" si="154"/>
        <v>#VALUE!</v>
      </c>
      <c r="BD267" s="77" t="s">
        <v>27</v>
      </c>
      <c r="BE267" s="76">
        <v>0</v>
      </c>
      <c r="BF267" s="76"/>
      <c r="BG267" s="76">
        <v>1</v>
      </c>
      <c r="BH267" s="76"/>
      <c r="BI267" s="76">
        <v>2</v>
      </c>
      <c r="BJ267" s="76"/>
      <c r="BK267" s="76">
        <v>1</v>
      </c>
      <c r="BL267" s="76"/>
      <c r="BM267" s="76">
        <v>0</v>
      </c>
      <c r="BN267" s="80">
        <f t="shared" si="155"/>
        <v>4</v>
      </c>
      <c r="BO267" s="81">
        <f t="shared" si="156"/>
        <v>0</v>
      </c>
      <c r="BP267" s="77" t="s">
        <v>27</v>
      </c>
      <c r="BQ267" s="76">
        <v>0</v>
      </c>
      <c r="BR267" s="76"/>
      <c r="BS267" s="76">
        <v>1</v>
      </c>
      <c r="BT267" s="76"/>
      <c r="BU267" s="76">
        <v>2</v>
      </c>
      <c r="BV267" s="76"/>
      <c r="BW267" s="76">
        <v>1</v>
      </c>
      <c r="BX267" s="76"/>
      <c r="BY267" s="76">
        <v>0</v>
      </c>
      <c r="BZ267" s="80">
        <f t="shared" si="157"/>
        <v>4</v>
      </c>
      <c r="CA267" s="82">
        <f t="shared" si="158"/>
        <v>0</v>
      </c>
      <c r="CB267" s="77" t="s">
        <v>27</v>
      </c>
      <c r="CC267" s="76">
        <v>0</v>
      </c>
      <c r="CD267" s="76"/>
      <c r="CE267" s="76">
        <v>2</v>
      </c>
      <c r="CF267" s="76"/>
      <c r="CG267" s="76">
        <v>3</v>
      </c>
      <c r="CH267" s="76"/>
      <c r="CI267" s="76">
        <v>2</v>
      </c>
      <c r="CJ267" s="76">
        <v>0</v>
      </c>
      <c r="CK267" s="76">
        <v>0</v>
      </c>
      <c r="CL267" s="83">
        <f t="shared" si="159"/>
        <v>7</v>
      </c>
      <c r="CM267" s="82">
        <f t="shared" si="160"/>
        <v>0</v>
      </c>
      <c r="CN267" s="84"/>
      <c r="CO267" s="60"/>
      <c r="CP267" s="60"/>
      <c r="CQ267" s="60"/>
      <c r="CR267" s="60"/>
      <c r="CS267" s="60"/>
      <c r="CT267" s="60"/>
      <c r="CU267" s="60"/>
      <c r="CV267" s="85"/>
      <c r="CW267" s="86"/>
      <c r="CX267" s="87">
        <f t="shared" si="161"/>
        <v>0</v>
      </c>
      <c r="CY267" s="88">
        <f t="shared" si="162"/>
        <v>0</v>
      </c>
      <c r="CZ267" s="89" t="e">
        <f>SUMIF(Склад!#REF!,E267,Склад!#REF!)</f>
        <v>#REF!</v>
      </c>
    </row>
    <row r="268" spans="1:104" s="79" customFormat="1" ht="59.85" customHeight="1" thickBot="1" x14ac:dyDescent="0.3">
      <c r="A268" s="60">
        <v>265</v>
      </c>
      <c r="B268" s="199" t="str">
        <f>VLOOKUP(C268,Склад!B:D,3,0)</f>
        <v>Кепки</v>
      </c>
      <c r="C268" s="37" t="s">
        <v>48</v>
      </c>
      <c r="D268" s="151" t="str">
        <f t="shared" si="163"/>
        <v>68401062</v>
      </c>
      <c r="E268" s="36">
        <v>6840106</v>
      </c>
      <c r="F268" s="36">
        <v>2</v>
      </c>
      <c r="G268" s="154" t="s">
        <v>204</v>
      </c>
      <c r="H268" s="196" t="str">
        <f>IFERROR(VLOOKUP(VALUE(E268),Склад!#REF!,6,0),"-")</f>
        <v>-</v>
      </c>
      <c r="I268" s="61"/>
      <c r="J268" s="62" t="s">
        <v>223</v>
      </c>
      <c r="K268" s="62" t="s">
        <v>400</v>
      </c>
      <c r="L268" s="63" t="s">
        <v>49</v>
      </c>
      <c r="M268" s="64" t="s">
        <v>57</v>
      </c>
      <c r="N268" s="38" t="s">
        <v>354</v>
      </c>
      <c r="O268" s="38" t="s">
        <v>415</v>
      </c>
      <c r="P268" s="65">
        <v>34.200000000000003</v>
      </c>
      <c r="Q268" s="69">
        <v>79</v>
      </c>
      <c r="R268" s="66"/>
      <c r="S268" s="67"/>
      <c r="T268" s="68"/>
      <c r="U268" s="70"/>
      <c r="V268" s="71"/>
      <c r="W268" s="72"/>
      <c r="X268" s="73"/>
      <c r="Y268" s="71"/>
      <c r="Z268" s="72"/>
      <c r="AA268" s="74"/>
      <c r="AB268" s="75"/>
      <c r="AC268" s="71"/>
      <c r="AD268" s="72"/>
      <c r="AE268" s="76" t="str">
        <f t="shared" si="141"/>
        <v>-</v>
      </c>
      <c r="AF268" s="76" t="str">
        <f t="shared" si="142"/>
        <v/>
      </c>
      <c r="AG268" s="76" t="str">
        <f t="shared" si="143"/>
        <v/>
      </c>
      <c r="AH268" s="76" t="str">
        <f t="shared" si="144"/>
        <v/>
      </c>
      <c r="AI268" s="76" t="str">
        <f t="shared" si="145"/>
        <v/>
      </c>
      <c r="AJ268" s="76" t="str">
        <f t="shared" si="146"/>
        <v/>
      </c>
      <c r="AK268" s="76" t="str">
        <f t="shared" si="147"/>
        <v/>
      </c>
      <c r="AL268" s="76" t="str">
        <f t="shared" si="148"/>
        <v/>
      </c>
      <c r="AM268" s="76" t="str">
        <f t="shared" si="149"/>
        <v/>
      </c>
      <c r="AN268" s="76" t="str">
        <f t="shared" si="150"/>
        <v/>
      </c>
      <c r="AO268" s="77">
        <f t="shared" si="151"/>
        <v>0</v>
      </c>
      <c r="AP268" s="78" t="str">
        <f t="shared" si="152"/>
        <v/>
      </c>
      <c r="AR268" s="77" t="s">
        <v>27</v>
      </c>
      <c r="AS268" s="76" t="e">
        <f t="shared" si="140"/>
        <v>#VALUE!</v>
      </c>
      <c r="AT268" s="76" t="e">
        <f t="shared" si="165"/>
        <v>#VALUE!</v>
      </c>
      <c r="AU268" s="76" t="e">
        <f t="shared" si="133"/>
        <v>#VALUE!</v>
      </c>
      <c r="AV268" s="76" t="e">
        <f t="shared" si="166"/>
        <v>#VALUE!</v>
      </c>
      <c r="AW268" s="76" t="e">
        <f t="shared" si="134"/>
        <v>#VALUE!</v>
      </c>
      <c r="AX268" s="76" t="e">
        <f t="shared" si="167"/>
        <v>#VALUE!</v>
      </c>
      <c r="AY268" s="76" t="e">
        <f t="shared" si="135"/>
        <v>#VALUE!</v>
      </c>
      <c r="AZ268" s="76" t="e">
        <f t="shared" si="168"/>
        <v>#VALUE!</v>
      </c>
      <c r="BA268" s="76" t="e">
        <f t="shared" si="164"/>
        <v>#VALUE!</v>
      </c>
      <c r="BB268" s="77" t="e">
        <f t="shared" si="153"/>
        <v>#VALUE!</v>
      </c>
      <c r="BC268" s="78" t="e">
        <f t="shared" si="154"/>
        <v>#VALUE!</v>
      </c>
      <c r="BD268" s="77" t="s">
        <v>27</v>
      </c>
      <c r="BE268" s="76">
        <v>0</v>
      </c>
      <c r="BF268" s="76"/>
      <c r="BG268" s="76">
        <v>1</v>
      </c>
      <c r="BH268" s="76"/>
      <c r="BI268" s="76">
        <v>2</v>
      </c>
      <c r="BJ268" s="76"/>
      <c r="BK268" s="76">
        <v>1</v>
      </c>
      <c r="BL268" s="76"/>
      <c r="BM268" s="76">
        <v>0</v>
      </c>
      <c r="BN268" s="80">
        <f t="shared" si="155"/>
        <v>4</v>
      </c>
      <c r="BO268" s="81">
        <f t="shared" si="156"/>
        <v>0</v>
      </c>
      <c r="BP268" s="77" t="s">
        <v>27</v>
      </c>
      <c r="BQ268" s="76">
        <v>0</v>
      </c>
      <c r="BR268" s="76"/>
      <c r="BS268" s="76">
        <v>1</v>
      </c>
      <c r="BT268" s="76"/>
      <c r="BU268" s="76">
        <v>2</v>
      </c>
      <c r="BV268" s="76"/>
      <c r="BW268" s="76">
        <v>1</v>
      </c>
      <c r="BX268" s="76"/>
      <c r="BY268" s="76">
        <v>0</v>
      </c>
      <c r="BZ268" s="80">
        <f t="shared" si="157"/>
        <v>4</v>
      </c>
      <c r="CA268" s="82">
        <f t="shared" si="158"/>
        <v>0</v>
      </c>
      <c r="CB268" s="77" t="s">
        <v>27</v>
      </c>
      <c r="CC268" s="76">
        <v>0</v>
      </c>
      <c r="CD268" s="76"/>
      <c r="CE268" s="76">
        <v>2</v>
      </c>
      <c r="CF268" s="76"/>
      <c r="CG268" s="76">
        <v>3</v>
      </c>
      <c r="CH268" s="76"/>
      <c r="CI268" s="76">
        <v>2</v>
      </c>
      <c r="CJ268" s="76">
        <v>0</v>
      </c>
      <c r="CK268" s="76">
        <v>0</v>
      </c>
      <c r="CL268" s="83">
        <f t="shared" si="159"/>
        <v>7</v>
      </c>
      <c r="CM268" s="82">
        <f t="shared" si="160"/>
        <v>0</v>
      </c>
      <c r="CN268" s="84"/>
      <c r="CO268" s="60"/>
      <c r="CP268" s="60"/>
      <c r="CQ268" s="60"/>
      <c r="CR268" s="60"/>
      <c r="CS268" s="60"/>
      <c r="CT268" s="60"/>
      <c r="CU268" s="60"/>
      <c r="CV268" s="85"/>
      <c r="CW268" s="86"/>
      <c r="CX268" s="87">
        <f t="shared" si="161"/>
        <v>0</v>
      </c>
      <c r="CY268" s="88">
        <f t="shared" si="162"/>
        <v>0</v>
      </c>
      <c r="CZ268" s="89" t="e">
        <f>SUMIF(Склад!#REF!,E268,Склад!#REF!)</f>
        <v>#REF!</v>
      </c>
    </row>
    <row r="269" spans="1:104" s="79" customFormat="1" ht="59.85" customHeight="1" thickBot="1" x14ac:dyDescent="0.3">
      <c r="A269" s="60">
        <v>266</v>
      </c>
      <c r="B269" s="199" t="str">
        <f>VLOOKUP(C269,Склад!B:D,3,0)</f>
        <v>Кепки</v>
      </c>
      <c r="C269" s="37" t="s">
        <v>48</v>
      </c>
      <c r="D269" s="151" t="str">
        <f t="shared" si="163"/>
        <v>684010632</v>
      </c>
      <c r="E269" s="36">
        <v>6840106</v>
      </c>
      <c r="F269" s="36">
        <v>32</v>
      </c>
      <c r="G269" s="154" t="s">
        <v>204</v>
      </c>
      <c r="H269" s="196" t="str">
        <f>IFERROR(VLOOKUP(VALUE(E269),Склад!#REF!,6,0),"-")</f>
        <v>-</v>
      </c>
      <c r="I269" s="61"/>
      <c r="J269" s="62" t="s">
        <v>223</v>
      </c>
      <c r="K269" s="62" t="s">
        <v>400</v>
      </c>
      <c r="L269" s="63" t="s">
        <v>49</v>
      </c>
      <c r="M269" s="64" t="s">
        <v>57</v>
      </c>
      <c r="N269" s="38" t="s">
        <v>354</v>
      </c>
      <c r="O269" s="38" t="s">
        <v>415</v>
      </c>
      <c r="P269" s="65">
        <v>34.200000000000003</v>
      </c>
      <c r="Q269" s="69">
        <v>79</v>
      </c>
      <c r="R269" s="66"/>
      <c r="S269" s="67"/>
      <c r="T269" s="68"/>
      <c r="U269" s="70"/>
      <c r="V269" s="71"/>
      <c r="W269" s="72"/>
      <c r="X269" s="73"/>
      <c r="Y269" s="71"/>
      <c r="Z269" s="72"/>
      <c r="AA269" s="74"/>
      <c r="AB269" s="75"/>
      <c r="AC269" s="71"/>
      <c r="AD269" s="72"/>
      <c r="AE269" s="76" t="str">
        <f t="shared" si="141"/>
        <v>-</v>
      </c>
      <c r="AF269" s="76" t="str">
        <f t="shared" si="142"/>
        <v/>
      </c>
      <c r="AG269" s="76" t="str">
        <f t="shared" si="143"/>
        <v/>
      </c>
      <c r="AH269" s="76" t="str">
        <f t="shared" si="144"/>
        <v/>
      </c>
      <c r="AI269" s="76" t="str">
        <f t="shared" si="145"/>
        <v/>
      </c>
      <c r="AJ269" s="76" t="str">
        <f t="shared" si="146"/>
        <v/>
      </c>
      <c r="AK269" s="76" t="str">
        <f t="shared" si="147"/>
        <v/>
      </c>
      <c r="AL269" s="76" t="str">
        <f t="shared" si="148"/>
        <v/>
      </c>
      <c r="AM269" s="76" t="str">
        <f t="shared" si="149"/>
        <v/>
      </c>
      <c r="AN269" s="76" t="str">
        <f t="shared" si="150"/>
        <v/>
      </c>
      <c r="AO269" s="77">
        <f t="shared" si="151"/>
        <v>0</v>
      </c>
      <c r="AP269" s="78" t="str">
        <f t="shared" si="152"/>
        <v/>
      </c>
      <c r="AR269" s="77" t="s">
        <v>27</v>
      </c>
      <c r="AS269" s="76" t="e">
        <f t="shared" si="140"/>
        <v>#VALUE!</v>
      </c>
      <c r="AT269" s="76" t="e">
        <f t="shared" si="165"/>
        <v>#VALUE!</v>
      </c>
      <c r="AU269" s="76" t="e">
        <f t="shared" si="133"/>
        <v>#VALUE!</v>
      </c>
      <c r="AV269" s="76" t="e">
        <f t="shared" si="166"/>
        <v>#VALUE!</v>
      </c>
      <c r="AW269" s="76" t="e">
        <f t="shared" si="134"/>
        <v>#VALUE!</v>
      </c>
      <c r="AX269" s="76" t="e">
        <f t="shared" si="167"/>
        <v>#VALUE!</v>
      </c>
      <c r="AY269" s="76" t="e">
        <f t="shared" si="135"/>
        <v>#VALUE!</v>
      </c>
      <c r="AZ269" s="76" t="e">
        <f t="shared" si="168"/>
        <v>#VALUE!</v>
      </c>
      <c r="BA269" s="76" t="e">
        <f t="shared" si="164"/>
        <v>#VALUE!</v>
      </c>
      <c r="BB269" s="77" t="e">
        <f t="shared" si="153"/>
        <v>#VALUE!</v>
      </c>
      <c r="BC269" s="78" t="e">
        <f t="shared" si="154"/>
        <v>#VALUE!</v>
      </c>
      <c r="BD269" s="77" t="s">
        <v>27</v>
      </c>
      <c r="BE269" s="76">
        <v>0</v>
      </c>
      <c r="BF269" s="76">
        <v>0</v>
      </c>
      <c r="BG269" s="76">
        <v>1</v>
      </c>
      <c r="BH269" s="76">
        <v>0</v>
      </c>
      <c r="BI269" s="76">
        <v>1</v>
      </c>
      <c r="BJ269" s="76">
        <v>0</v>
      </c>
      <c r="BK269" s="76">
        <v>0</v>
      </c>
      <c r="BL269" s="76">
        <v>0</v>
      </c>
      <c r="BM269" s="76">
        <v>0</v>
      </c>
      <c r="BN269" s="80">
        <f t="shared" si="155"/>
        <v>2</v>
      </c>
      <c r="BO269" s="81">
        <f t="shared" si="156"/>
        <v>0</v>
      </c>
      <c r="BP269" s="77" t="s">
        <v>27</v>
      </c>
      <c r="BQ269" s="76">
        <v>0</v>
      </c>
      <c r="BR269" s="76">
        <v>0</v>
      </c>
      <c r="BS269" s="76">
        <v>1</v>
      </c>
      <c r="BT269" s="76">
        <v>0</v>
      </c>
      <c r="BU269" s="76">
        <v>1</v>
      </c>
      <c r="BV269" s="76">
        <v>0</v>
      </c>
      <c r="BW269" s="76">
        <v>0</v>
      </c>
      <c r="BX269" s="76">
        <v>0</v>
      </c>
      <c r="BY269" s="76">
        <v>0</v>
      </c>
      <c r="BZ269" s="80">
        <f t="shared" si="157"/>
        <v>2</v>
      </c>
      <c r="CA269" s="82">
        <f t="shared" si="158"/>
        <v>0</v>
      </c>
      <c r="CB269" s="77" t="s">
        <v>27</v>
      </c>
      <c r="CC269" s="76">
        <v>0</v>
      </c>
      <c r="CD269" s="76">
        <v>0</v>
      </c>
      <c r="CE269" s="76">
        <v>3</v>
      </c>
      <c r="CF269" s="76">
        <v>0</v>
      </c>
      <c r="CG269" s="76">
        <v>5</v>
      </c>
      <c r="CH269" s="76">
        <v>0</v>
      </c>
      <c r="CI269" s="76">
        <v>3</v>
      </c>
      <c r="CJ269" s="76">
        <v>0</v>
      </c>
      <c r="CK269" s="76">
        <v>0</v>
      </c>
      <c r="CL269" s="83">
        <f t="shared" si="159"/>
        <v>11</v>
      </c>
      <c r="CM269" s="82">
        <f t="shared" si="160"/>
        <v>0</v>
      </c>
      <c r="CN269" s="84"/>
      <c r="CO269" s="60">
        <v>1</v>
      </c>
      <c r="CP269" s="60">
        <v>1</v>
      </c>
      <c r="CQ269" s="60">
        <v>1</v>
      </c>
      <c r="CR269" s="60">
        <v>1</v>
      </c>
      <c r="CS269" s="60">
        <v>5</v>
      </c>
      <c r="CT269" s="60"/>
      <c r="CU269" s="60">
        <v>2</v>
      </c>
      <c r="CV269" s="85">
        <v>1</v>
      </c>
      <c r="CW269" s="86">
        <v>1</v>
      </c>
      <c r="CX269" s="87">
        <f t="shared" si="161"/>
        <v>13</v>
      </c>
      <c r="CY269" s="88">
        <f t="shared" si="162"/>
        <v>0</v>
      </c>
      <c r="CZ269" s="89" t="e">
        <f>SUMIF(Склад!#REF!,E269,Склад!#REF!)</f>
        <v>#REF!</v>
      </c>
    </row>
    <row r="270" spans="1:104" s="79" customFormat="1" ht="59.85" customHeight="1" thickBot="1" x14ac:dyDescent="0.3">
      <c r="A270" s="60">
        <v>267</v>
      </c>
      <c r="B270" s="199" t="str">
        <f>VLOOKUP(C270,Склад!B:D,3,0)</f>
        <v>Кепки</v>
      </c>
      <c r="C270" s="37" t="s">
        <v>48</v>
      </c>
      <c r="D270" s="151" t="str">
        <f t="shared" si="163"/>
        <v>68401065</v>
      </c>
      <c r="E270" s="36">
        <v>6840106</v>
      </c>
      <c r="F270" s="36">
        <v>5</v>
      </c>
      <c r="G270" s="154" t="s">
        <v>204</v>
      </c>
      <c r="H270" s="196" t="str">
        <f>IFERROR(VLOOKUP(VALUE(E270),Склад!#REF!,6,0),"-")</f>
        <v>-</v>
      </c>
      <c r="I270" s="61"/>
      <c r="J270" s="62" t="s">
        <v>223</v>
      </c>
      <c r="K270" s="62" t="s">
        <v>400</v>
      </c>
      <c r="L270" s="63" t="s">
        <v>49</v>
      </c>
      <c r="M270" s="64" t="s">
        <v>57</v>
      </c>
      <c r="N270" s="38" t="s">
        <v>354</v>
      </c>
      <c r="O270" s="38" t="s">
        <v>415</v>
      </c>
      <c r="P270" s="65">
        <v>34.200000000000003</v>
      </c>
      <c r="Q270" s="69">
        <v>79</v>
      </c>
      <c r="R270" s="66"/>
      <c r="S270" s="67"/>
      <c r="T270" s="68"/>
      <c r="U270" s="70"/>
      <c r="V270" s="71"/>
      <c r="W270" s="72"/>
      <c r="X270" s="73"/>
      <c r="Y270" s="71"/>
      <c r="Z270" s="72"/>
      <c r="AA270" s="74"/>
      <c r="AB270" s="75"/>
      <c r="AC270" s="71"/>
      <c r="AD270" s="72"/>
      <c r="AE270" s="76" t="str">
        <f t="shared" si="141"/>
        <v>-</v>
      </c>
      <c r="AF270" s="76" t="str">
        <f t="shared" si="142"/>
        <v/>
      </c>
      <c r="AG270" s="76" t="str">
        <f t="shared" si="143"/>
        <v/>
      </c>
      <c r="AH270" s="76" t="str">
        <f t="shared" si="144"/>
        <v/>
      </c>
      <c r="AI270" s="76" t="str">
        <f t="shared" si="145"/>
        <v/>
      </c>
      <c r="AJ270" s="76" t="str">
        <f t="shared" si="146"/>
        <v/>
      </c>
      <c r="AK270" s="76" t="str">
        <f t="shared" si="147"/>
        <v/>
      </c>
      <c r="AL270" s="76" t="str">
        <f t="shared" si="148"/>
        <v/>
      </c>
      <c r="AM270" s="76" t="str">
        <f t="shared" si="149"/>
        <v/>
      </c>
      <c r="AN270" s="76" t="str">
        <f t="shared" si="150"/>
        <v/>
      </c>
      <c r="AO270" s="77">
        <f t="shared" si="151"/>
        <v>0</v>
      </c>
      <c r="AP270" s="78" t="str">
        <f t="shared" si="152"/>
        <v/>
      </c>
      <c r="AR270" s="77" t="s">
        <v>27</v>
      </c>
      <c r="AS270" s="76" t="e">
        <f t="shared" si="140"/>
        <v>#VALUE!</v>
      </c>
      <c r="AT270" s="76" t="e">
        <f t="shared" si="165"/>
        <v>#VALUE!</v>
      </c>
      <c r="AU270" s="76" t="e">
        <f t="shared" si="133"/>
        <v>#VALUE!</v>
      </c>
      <c r="AV270" s="76" t="e">
        <f t="shared" si="166"/>
        <v>#VALUE!</v>
      </c>
      <c r="AW270" s="76" t="e">
        <f t="shared" si="134"/>
        <v>#VALUE!</v>
      </c>
      <c r="AX270" s="76" t="e">
        <f t="shared" si="167"/>
        <v>#VALUE!</v>
      </c>
      <c r="AY270" s="76" t="e">
        <f t="shared" si="135"/>
        <v>#VALUE!</v>
      </c>
      <c r="AZ270" s="76" t="e">
        <f t="shared" si="168"/>
        <v>#VALUE!</v>
      </c>
      <c r="BA270" s="76" t="e">
        <f t="shared" si="164"/>
        <v>#VALUE!</v>
      </c>
      <c r="BB270" s="77" t="e">
        <f t="shared" si="153"/>
        <v>#VALUE!</v>
      </c>
      <c r="BC270" s="78" t="e">
        <f t="shared" si="154"/>
        <v>#VALUE!</v>
      </c>
      <c r="BD270" s="77" t="s">
        <v>27</v>
      </c>
      <c r="BE270" s="76">
        <v>0</v>
      </c>
      <c r="BF270" s="76">
        <v>0</v>
      </c>
      <c r="BG270" s="76">
        <v>0</v>
      </c>
      <c r="BH270" s="76">
        <v>0</v>
      </c>
      <c r="BI270" s="76">
        <v>2</v>
      </c>
      <c r="BJ270" s="76">
        <v>0</v>
      </c>
      <c r="BK270" s="76">
        <v>2</v>
      </c>
      <c r="BL270" s="76">
        <v>0</v>
      </c>
      <c r="BM270" s="76">
        <v>0</v>
      </c>
      <c r="BN270" s="80">
        <f t="shared" si="155"/>
        <v>4</v>
      </c>
      <c r="BO270" s="81">
        <f t="shared" si="156"/>
        <v>0</v>
      </c>
      <c r="BP270" s="77" t="s">
        <v>27</v>
      </c>
      <c r="BQ270" s="76">
        <v>0</v>
      </c>
      <c r="BR270" s="76"/>
      <c r="BS270" s="76"/>
      <c r="BT270" s="76">
        <v>2</v>
      </c>
      <c r="BU270" s="76">
        <v>2</v>
      </c>
      <c r="BV270" s="76">
        <v>2</v>
      </c>
      <c r="BW270" s="76">
        <v>0</v>
      </c>
      <c r="BX270" s="76">
        <v>1</v>
      </c>
      <c r="BY270" s="76"/>
      <c r="BZ270" s="80">
        <f t="shared" si="157"/>
        <v>7</v>
      </c>
      <c r="CA270" s="82">
        <f t="shared" si="158"/>
        <v>0</v>
      </c>
      <c r="CB270" s="77" t="s">
        <v>27</v>
      </c>
      <c r="CC270" s="76">
        <v>0</v>
      </c>
      <c r="CD270" s="76">
        <v>0</v>
      </c>
      <c r="CE270" s="76">
        <v>4</v>
      </c>
      <c r="CF270" s="76">
        <v>0</v>
      </c>
      <c r="CG270" s="76">
        <v>7</v>
      </c>
      <c r="CH270" s="76">
        <v>0</v>
      </c>
      <c r="CI270" s="76">
        <v>4</v>
      </c>
      <c r="CJ270" s="76">
        <v>0</v>
      </c>
      <c r="CK270" s="76">
        <v>0</v>
      </c>
      <c r="CL270" s="83">
        <f t="shared" si="159"/>
        <v>15</v>
      </c>
      <c r="CM270" s="82">
        <f t="shared" si="160"/>
        <v>0</v>
      </c>
      <c r="CN270" s="84"/>
      <c r="CO270" s="60"/>
      <c r="CP270" s="60"/>
      <c r="CQ270" s="60">
        <v>1</v>
      </c>
      <c r="CR270" s="60">
        <v>1</v>
      </c>
      <c r="CS270" s="60">
        <v>5</v>
      </c>
      <c r="CT270" s="60">
        <v>1</v>
      </c>
      <c r="CU270" s="60">
        <v>2</v>
      </c>
      <c r="CV270" s="85"/>
      <c r="CW270" s="86"/>
      <c r="CX270" s="87">
        <f t="shared" si="161"/>
        <v>10</v>
      </c>
      <c r="CY270" s="88">
        <f t="shared" si="162"/>
        <v>0</v>
      </c>
      <c r="CZ270" s="89" t="e">
        <f>SUMIF(Склад!#REF!,E270,Склад!#REF!)</f>
        <v>#REF!</v>
      </c>
    </row>
    <row r="271" spans="1:104" s="79" customFormat="1" ht="59.85" customHeight="1" thickBot="1" x14ac:dyDescent="0.3">
      <c r="A271" s="60">
        <v>268</v>
      </c>
      <c r="B271" s="199" t="str">
        <f>VLOOKUP(C271,Склад!B:D,3,0)</f>
        <v>Кепки</v>
      </c>
      <c r="C271" s="37" t="s">
        <v>48</v>
      </c>
      <c r="D271" s="151" t="str">
        <f t="shared" si="163"/>
        <v>684010656</v>
      </c>
      <c r="E271" s="36">
        <v>6840106</v>
      </c>
      <c r="F271" s="36">
        <v>56</v>
      </c>
      <c r="G271" s="154" t="s">
        <v>204</v>
      </c>
      <c r="H271" s="196" t="str">
        <f>IFERROR(VLOOKUP(VALUE(E271),Склад!#REF!,6,0),"-")</f>
        <v>-</v>
      </c>
      <c r="I271" s="61"/>
      <c r="J271" s="62" t="s">
        <v>223</v>
      </c>
      <c r="K271" s="62" t="s">
        <v>400</v>
      </c>
      <c r="L271" s="63" t="s">
        <v>49</v>
      </c>
      <c r="M271" s="64" t="s">
        <v>57</v>
      </c>
      <c r="N271" s="38" t="s">
        <v>354</v>
      </c>
      <c r="O271" s="38" t="s">
        <v>415</v>
      </c>
      <c r="P271" s="65">
        <v>34.200000000000003</v>
      </c>
      <c r="Q271" s="69">
        <v>79</v>
      </c>
      <c r="R271" s="66"/>
      <c r="S271" s="67"/>
      <c r="T271" s="68"/>
      <c r="U271" s="70"/>
      <c r="V271" s="71"/>
      <c r="W271" s="72"/>
      <c r="X271" s="73"/>
      <c r="Y271" s="71"/>
      <c r="Z271" s="72"/>
      <c r="AA271" s="74"/>
      <c r="AB271" s="75"/>
      <c r="AC271" s="71"/>
      <c r="AD271" s="72"/>
      <c r="AE271" s="76" t="str">
        <f t="shared" si="141"/>
        <v>-</v>
      </c>
      <c r="AF271" s="76" t="str">
        <f t="shared" si="142"/>
        <v/>
      </c>
      <c r="AG271" s="76" t="str">
        <f t="shared" si="143"/>
        <v/>
      </c>
      <c r="AH271" s="76" t="str">
        <f t="shared" si="144"/>
        <v/>
      </c>
      <c r="AI271" s="76" t="str">
        <f t="shared" si="145"/>
        <v/>
      </c>
      <c r="AJ271" s="76" t="str">
        <f t="shared" si="146"/>
        <v/>
      </c>
      <c r="AK271" s="76" t="str">
        <f t="shared" si="147"/>
        <v/>
      </c>
      <c r="AL271" s="76" t="str">
        <f t="shared" si="148"/>
        <v/>
      </c>
      <c r="AM271" s="76" t="str">
        <f t="shared" si="149"/>
        <v/>
      </c>
      <c r="AN271" s="76" t="str">
        <f t="shared" si="150"/>
        <v/>
      </c>
      <c r="AO271" s="77">
        <f t="shared" si="151"/>
        <v>0</v>
      </c>
      <c r="AP271" s="78" t="str">
        <f t="shared" si="152"/>
        <v/>
      </c>
      <c r="AR271" s="77" t="s">
        <v>27</v>
      </c>
      <c r="AS271" s="76" t="e">
        <f t="shared" si="140"/>
        <v>#VALUE!</v>
      </c>
      <c r="AT271" s="76" t="e">
        <f t="shared" si="165"/>
        <v>#VALUE!</v>
      </c>
      <c r="AU271" s="76" t="e">
        <f t="shared" si="133"/>
        <v>#VALUE!</v>
      </c>
      <c r="AV271" s="76" t="e">
        <f t="shared" si="166"/>
        <v>#VALUE!</v>
      </c>
      <c r="AW271" s="76" t="e">
        <f t="shared" si="134"/>
        <v>#VALUE!</v>
      </c>
      <c r="AX271" s="76" t="e">
        <f t="shared" si="167"/>
        <v>#VALUE!</v>
      </c>
      <c r="AY271" s="76" t="e">
        <f t="shared" si="135"/>
        <v>#VALUE!</v>
      </c>
      <c r="AZ271" s="76" t="e">
        <f t="shared" si="168"/>
        <v>#VALUE!</v>
      </c>
      <c r="BA271" s="76" t="e">
        <f t="shared" si="164"/>
        <v>#VALUE!</v>
      </c>
      <c r="BB271" s="77" t="e">
        <f t="shared" si="153"/>
        <v>#VALUE!</v>
      </c>
      <c r="BC271" s="78" t="e">
        <f t="shared" si="154"/>
        <v>#VALUE!</v>
      </c>
      <c r="BD271" s="77" t="s">
        <v>27</v>
      </c>
      <c r="BE271" s="76">
        <v>0</v>
      </c>
      <c r="BF271" s="76"/>
      <c r="BG271" s="76">
        <v>0</v>
      </c>
      <c r="BH271" s="76"/>
      <c r="BI271" s="76">
        <v>0</v>
      </c>
      <c r="BJ271" s="76"/>
      <c r="BK271" s="76">
        <v>0</v>
      </c>
      <c r="BL271" s="76"/>
      <c r="BM271" s="76">
        <v>0</v>
      </c>
      <c r="BN271" s="80">
        <f t="shared" si="155"/>
        <v>0</v>
      </c>
      <c r="BO271" s="81">
        <f t="shared" si="156"/>
        <v>0</v>
      </c>
      <c r="BP271" s="77" t="s">
        <v>27</v>
      </c>
      <c r="BQ271" s="76">
        <v>0</v>
      </c>
      <c r="BR271" s="76"/>
      <c r="BS271" s="76">
        <v>0</v>
      </c>
      <c r="BT271" s="76"/>
      <c r="BU271" s="76">
        <v>0</v>
      </c>
      <c r="BV271" s="76"/>
      <c r="BW271" s="76">
        <v>0</v>
      </c>
      <c r="BX271" s="76"/>
      <c r="BY271" s="76">
        <v>0</v>
      </c>
      <c r="BZ271" s="80">
        <f t="shared" si="157"/>
        <v>0</v>
      </c>
      <c r="CA271" s="82">
        <f t="shared" si="158"/>
        <v>0</v>
      </c>
      <c r="CB271" s="77" t="s">
        <v>27</v>
      </c>
      <c r="CC271" s="76">
        <v>0</v>
      </c>
      <c r="CD271" s="76"/>
      <c r="CE271" s="76">
        <v>0</v>
      </c>
      <c r="CF271" s="76"/>
      <c r="CG271" s="76">
        <v>0</v>
      </c>
      <c r="CH271" s="76"/>
      <c r="CI271" s="76">
        <v>0</v>
      </c>
      <c r="CJ271" s="76"/>
      <c r="CK271" s="76">
        <v>0</v>
      </c>
      <c r="CL271" s="83">
        <f t="shared" si="159"/>
        <v>0</v>
      </c>
      <c r="CM271" s="82">
        <f t="shared" si="160"/>
        <v>0</v>
      </c>
      <c r="CN271" s="84"/>
      <c r="CO271" s="60"/>
      <c r="CP271" s="60"/>
      <c r="CQ271" s="60"/>
      <c r="CR271" s="60"/>
      <c r="CS271" s="60"/>
      <c r="CT271" s="60"/>
      <c r="CU271" s="60"/>
      <c r="CV271" s="85"/>
      <c r="CW271" s="86"/>
      <c r="CX271" s="87">
        <f t="shared" si="161"/>
        <v>0</v>
      </c>
      <c r="CY271" s="88">
        <f t="shared" si="162"/>
        <v>0</v>
      </c>
      <c r="CZ271" s="89" t="e">
        <f>SUMIF(Склад!#REF!,E271,Склад!#REF!)</f>
        <v>#REF!</v>
      </c>
    </row>
    <row r="272" spans="1:104" s="79" customFormat="1" ht="75.599999999999994" customHeight="1" thickBot="1" x14ac:dyDescent="0.3">
      <c r="A272" s="60">
        <v>269</v>
      </c>
      <c r="B272" s="199" t="str">
        <f>VLOOKUP(C272,Склад!B:D,3,0)</f>
        <v>Бейсболки</v>
      </c>
      <c r="C272" s="37" t="s">
        <v>188</v>
      </c>
      <c r="D272" s="151" t="str">
        <f t="shared" si="163"/>
        <v>77201012</v>
      </c>
      <c r="E272" s="36">
        <v>7720101</v>
      </c>
      <c r="F272" s="36">
        <v>2</v>
      </c>
      <c r="G272" s="154" t="s">
        <v>207</v>
      </c>
      <c r="H272" s="196" t="str">
        <f>IFERROR(VLOOKUP(VALUE(E272),Склад!#REF!,6,0),"-")</f>
        <v>-</v>
      </c>
      <c r="I272" s="61"/>
      <c r="J272" s="62" t="s">
        <v>33</v>
      </c>
      <c r="K272" s="62" t="s">
        <v>400</v>
      </c>
      <c r="L272" s="63" t="s">
        <v>49</v>
      </c>
      <c r="M272" s="64" t="s">
        <v>57</v>
      </c>
      <c r="N272" s="38" t="s">
        <v>354</v>
      </c>
      <c r="O272" s="38" t="s">
        <v>415</v>
      </c>
      <c r="P272" s="65">
        <v>26.5</v>
      </c>
      <c r="Q272" s="69">
        <v>69</v>
      </c>
      <c r="R272" s="66"/>
      <c r="S272" s="67"/>
      <c r="T272" s="68"/>
      <c r="U272" s="70"/>
      <c r="V272" s="71"/>
      <c r="W272" s="72"/>
      <c r="X272" s="73"/>
      <c r="Y272" s="71"/>
      <c r="Z272" s="72"/>
      <c r="AA272" s="74"/>
      <c r="AB272" s="75"/>
      <c r="AC272" s="71"/>
      <c r="AD272" s="72"/>
      <c r="AE272" s="76" t="str">
        <f t="shared" si="141"/>
        <v>-</v>
      </c>
      <c r="AF272" s="76" t="str">
        <f t="shared" si="142"/>
        <v/>
      </c>
      <c r="AG272" s="76" t="str">
        <f t="shared" si="143"/>
        <v>-</v>
      </c>
      <c r="AH272" s="76" t="str">
        <f t="shared" si="144"/>
        <v/>
      </c>
      <c r="AI272" s="76" t="str">
        <f t="shared" si="145"/>
        <v>-</v>
      </c>
      <c r="AJ272" s="76" t="str">
        <f t="shared" si="146"/>
        <v/>
      </c>
      <c r="AK272" s="76" t="str">
        <f t="shared" si="147"/>
        <v>-</v>
      </c>
      <c r="AL272" s="76" t="str">
        <f t="shared" si="148"/>
        <v/>
      </c>
      <c r="AM272" s="76" t="str">
        <f t="shared" si="149"/>
        <v>-</v>
      </c>
      <c r="AN272" s="76" t="str">
        <f t="shared" si="150"/>
        <v/>
      </c>
      <c r="AO272" s="77">
        <f t="shared" si="151"/>
        <v>0</v>
      </c>
      <c r="AP272" s="78" t="str">
        <f t="shared" si="152"/>
        <v/>
      </c>
      <c r="AR272" s="77" t="s">
        <v>27</v>
      </c>
      <c r="AS272" s="76" t="e">
        <f t="shared" si="140"/>
        <v>#VALUE!</v>
      </c>
      <c r="AT272" s="76" t="e">
        <f t="shared" si="165"/>
        <v>#VALUE!</v>
      </c>
      <c r="AU272" s="76" t="e">
        <f t="shared" si="133"/>
        <v>#VALUE!</v>
      </c>
      <c r="AV272" s="76" t="e">
        <f t="shared" si="166"/>
        <v>#VALUE!</v>
      </c>
      <c r="AW272" s="76" t="e">
        <f t="shared" si="134"/>
        <v>#VALUE!</v>
      </c>
      <c r="AX272" s="76" t="e">
        <f t="shared" si="167"/>
        <v>#VALUE!</v>
      </c>
      <c r="AY272" s="76" t="e">
        <f t="shared" si="135"/>
        <v>#VALUE!</v>
      </c>
      <c r="AZ272" s="76" t="e">
        <f t="shared" si="168"/>
        <v>#VALUE!</v>
      </c>
      <c r="BA272" s="76" t="e">
        <f t="shared" si="164"/>
        <v>#VALUE!</v>
      </c>
      <c r="BB272" s="77" t="e">
        <f t="shared" si="153"/>
        <v>#VALUE!</v>
      </c>
      <c r="BC272" s="78" t="e">
        <f t="shared" si="154"/>
        <v>#VALUE!</v>
      </c>
      <c r="BD272" s="77" t="s">
        <v>27</v>
      </c>
      <c r="BE272" s="76">
        <v>0</v>
      </c>
      <c r="BF272" s="76"/>
      <c r="BG272" s="76">
        <v>1</v>
      </c>
      <c r="BH272" s="76"/>
      <c r="BI272" s="76">
        <v>2</v>
      </c>
      <c r="BJ272" s="76"/>
      <c r="BK272" s="76">
        <v>1</v>
      </c>
      <c r="BL272" s="76"/>
      <c r="BM272" s="76">
        <v>0</v>
      </c>
      <c r="BN272" s="80">
        <f t="shared" si="155"/>
        <v>4</v>
      </c>
      <c r="BO272" s="81">
        <f t="shared" si="156"/>
        <v>0</v>
      </c>
      <c r="BP272" s="77" t="s">
        <v>27</v>
      </c>
      <c r="BQ272" s="76">
        <v>0</v>
      </c>
      <c r="BR272" s="76"/>
      <c r="BS272" s="76">
        <v>1</v>
      </c>
      <c r="BT272" s="76"/>
      <c r="BU272" s="76">
        <v>2</v>
      </c>
      <c r="BV272" s="76"/>
      <c r="BW272" s="76">
        <v>1</v>
      </c>
      <c r="BX272" s="76"/>
      <c r="BY272" s="76">
        <v>0</v>
      </c>
      <c r="BZ272" s="80">
        <f t="shared" si="157"/>
        <v>4</v>
      </c>
      <c r="CA272" s="82">
        <f t="shared" si="158"/>
        <v>0</v>
      </c>
      <c r="CB272" s="77" t="s">
        <v>27</v>
      </c>
      <c r="CC272" s="76">
        <v>0</v>
      </c>
      <c r="CD272" s="76"/>
      <c r="CE272" s="76">
        <v>3</v>
      </c>
      <c r="CF272" s="76"/>
      <c r="CG272" s="76">
        <v>5</v>
      </c>
      <c r="CH272" s="76"/>
      <c r="CI272" s="76">
        <v>3</v>
      </c>
      <c r="CJ272" s="76"/>
      <c r="CK272" s="76">
        <v>0</v>
      </c>
      <c r="CL272" s="83">
        <f t="shared" si="159"/>
        <v>11</v>
      </c>
      <c r="CM272" s="82">
        <f t="shared" si="160"/>
        <v>0</v>
      </c>
      <c r="CN272" s="84"/>
      <c r="CO272" s="60"/>
      <c r="CP272" s="60"/>
      <c r="CQ272" s="60"/>
      <c r="CR272" s="60"/>
      <c r="CS272" s="60"/>
      <c r="CT272" s="60"/>
      <c r="CU272" s="60"/>
      <c r="CV272" s="85"/>
      <c r="CW272" s="86"/>
      <c r="CX272" s="87">
        <f t="shared" si="161"/>
        <v>0</v>
      </c>
      <c r="CY272" s="88">
        <f t="shared" si="162"/>
        <v>0</v>
      </c>
      <c r="CZ272" s="89" t="e">
        <f>SUMIF(Склад!#REF!,E272,Склад!#REF!)</f>
        <v>#REF!</v>
      </c>
    </row>
    <row r="273" spans="1:104" s="79" customFormat="1" ht="93.95" customHeight="1" thickBot="1" x14ac:dyDescent="0.3">
      <c r="A273" s="60">
        <v>270</v>
      </c>
      <c r="B273" s="199" t="str">
        <f>VLOOKUP(C273,Склад!B:D,3,0)</f>
        <v>Бейсболки</v>
      </c>
      <c r="C273" s="37" t="s">
        <v>188</v>
      </c>
      <c r="D273" s="151" t="str">
        <f t="shared" si="163"/>
        <v>772010132</v>
      </c>
      <c r="E273" s="36">
        <v>7720101</v>
      </c>
      <c r="F273" s="36">
        <v>32</v>
      </c>
      <c r="G273" s="154" t="s">
        <v>207</v>
      </c>
      <c r="H273" s="196" t="str">
        <f>IFERROR(VLOOKUP(VALUE(E273),Склад!#REF!,6,0),"-")</f>
        <v>-</v>
      </c>
      <c r="I273" s="61"/>
      <c r="J273" s="62" t="s">
        <v>33</v>
      </c>
      <c r="K273" s="62" t="s">
        <v>400</v>
      </c>
      <c r="L273" s="63" t="s">
        <v>49</v>
      </c>
      <c r="M273" s="64" t="s">
        <v>57</v>
      </c>
      <c r="N273" s="38" t="s">
        <v>354</v>
      </c>
      <c r="O273" s="38" t="s">
        <v>415</v>
      </c>
      <c r="P273" s="65">
        <v>26.5</v>
      </c>
      <c r="Q273" s="69">
        <v>69</v>
      </c>
      <c r="R273" s="66"/>
      <c r="S273" s="67"/>
      <c r="T273" s="68"/>
      <c r="U273" s="70"/>
      <c r="V273" s="71"/>
      <c r="W273" s="72"/>
      <c r="X273" s="73"/>
      <c r="Y273" s="71"/>
      <c r="Z273" s="72"/>
      <c r="AA273" s="74"/>
      <c r="AB273" s="75"/>
      <c r="AC273" s="71"/>
      <c r="AD273" s="72"/>
      <c r="AE273" s="76" t="str">
        <f t="shared" si="141"/>
        <v>-</v>
      </c>
      <c r="AF273" s="76" t="str">
        <f t="shared" si="142"/>
        <v/>
      </c>
      <c r="AG273" s="76" t="str">
        <f t="shared" si="143"/>
        <v>-</v>
      </c>
      <c r="AH273" s="76" t="str">
        <f t="shared" si="144"/>
        <v/>
      </c>
      <c r="AI273" s="76" t="str">
        <f t="shared" si="145"/>
        <v>-</v>
      </c>
      <c r="AJ273" s="76" t="str">
        <f t="shared" si="146"/>
        <v/>
      </c>
      <c r="AK273" s="76" t="str">
        <f t="shared" si="147"/>
        <v>-</v>
      </c>
      <c r="AL273" s="76" t="str">
        <f t="shared" si="148"/>
        <v/>
      </c>
      <c r="AM273" s="76" t="str">
        <f t="shared" si="149"/>
        <v>-</v>
      </c>
      <c r="AN273" s="76" t="str">
        <f t="shared" si="150"/>
        <v/>
      </c>
      <c r="AO273" s="77">
        <f t="shared" si="151"/>
        <v>0</v>
      </c>
      <c r="AP273" s="78" t="str">
        <f t="shared" si="152"/>
        <v/>
      </c>
      <c r="AR273" s="77" t="s">
        <v>27</v>
      </c>
      <c r="AS273" s="76" t="e">
        <f t="shared" si="140"/>
        <v>#VALUE!</v>
      </c>
      <c r="AT273" s="76" t="e">
        <f t="shared" si="165"/>
        <v>#VALUE!</v>
      </c>
      <c r="AU273" s="76" t="e">
        <f t="shared" si="133"/>
        <v>#VALUE!</v>
      </c>
      <c r="AV273" s="76" t="e">
        <f t="shared" si="166"/>
        <v>#VALUE!</v>
      </c>
      <c r="AW273" s="76" t="e">
        <f t="shared" si="134"/>
        <v>#VALUE!</v>
      </c>
      <c r="AX273" s="76" t="e">
        <f t="shared" si="167"/>
        <v>#VALUE!</v>
      </c>
      <c r="AY273" s="76" t="e">
        <f t="shared" si="135"/>
        <v>#VALUE!</v>
      </c>
      <c r="AZ273" s="76" t="e">
        <f t="shared" si="168"/>
        <v>#VALUE!</v>
      </c>
      <c r="BA273" s="76" t="e">
        <f t="shared" si="164"/>
        <v>#VALUE!</v>
      </c>
      <c r="BB273" s="77" t="e">
        <f t="shared" si="153"/>
        <v>#VALUE!</v>
      </c>
      <c r="BC273" s="78" t="e">
        <f t="shared" si="154"/>
        <v>#VALUE!</v>
      </c>
      <c r="BD273" s="77" t="s">
        <v>27</v>
      </c>
      <c r="BE273" s="76">
        <v>0</v>
      </c>
      <c r="BF273" s="76"/>
      <c r="BG273" s="76">
        <v>1</v>
      </c>
      <c r="BH273" s="76"/>
      <c r="BI273" s="76">
        <v>2</v>
      </c>
      <c r="BJ273" s="76"/>
      <c r="BK273" s="76">
        <v>1</v>
      </c>
      <c r="BL273" s="76"/>
      <c r="BM273" s="76">
        <v>0</v>
      </c>
      <c r="BN273" s="80">
        <f t="shared" si="155"/>
        <v>4</v>
      </c>
      <c r="BO273" s="81">
        <f t="shared" si="156"/>
        <v>0</v>
      </c>
      <c r="BP273" s="77" t="s">
        <v>27</v>
      </c>
      <c r="BQ273" s="76">
        <v>0</v>
      </c>
      <c r="BR273" s="76"/>
      <c r="BS273" s="76">
        <v>1</v>
      </c>
      <c r="BT273" s="76"/>
      <c r="BU273" s="76">
        <v>2</v>
      </c>
      <c r="BV273" s="76"/>
      <c r="BW273" s="76">
        <v>1</v>
      </c>
      <c r="BX273" s="76"/>
      <c r="BY273" s="76">
        <v>0</v>
      </c>
      <c r="BZ273" s="80">
        <f t="shared" si="157"/>
        <v>4</v>
      </c>
      <c r="CA273" s="82">
        <f t="shared" si="158"/>
        <v>0</v>
      </c>
      <c r="CB273" s="77" t="s">
        <v>27</v>
      </c>
      <c r="CC273" s="76">
        <v>0</v>
      </c>
      <c r="CD273" s="76"/>
      <c r="CE273" s="76">
        <v>4</v>
      </c>
      <c r="CF273" s="76"/>
      <c r="CG273" s="76">
        <v>7</v>
      </c>
      <c r="CH273" s="76"/>
      <c r="CI273" s="76">
        <v>4</v>
      </c>
      <c r="CJ273" s="76"/>
      <c r="CK273" s="76">
        <v>0</v>
      </c>
      <c r="CL273" s="83">
        <f t="shared" si="159"/>
        <v>15</v>
      </c>
      <c r="CM273" s="82">
        <f t="shared" si="160"/>
        <v>0</v>
      </c>
      <c r="CN273" s="84"/>
      <c r="CO273" s="60"/>
      <c r="CP273" s="60"/>
      <c r="CQ273" s="60"/>
      <c r="CR273" s="60"/>
      <c r="CS273" s="60"/>
      <c r="CT273" s="60"/>
      <c r="CU273" s="60"/>
      <c r="CV273" s="85"/>
      <c r="CW273" s="86"/>
      <c r="CX273" s="87">
        <f t="shared" si="161"/>
        <v>0</v>
      </c>
      <c r="CY273" s="88">
        <f t="shared" si="162"/>
        <v>0</v>
      </c>
      <c r="CZ273" s="89" t="e">
        <f>SUMIF(Склад!#REF!,E273,Склад!#REF!)</f>
        <v>#REF!</v>
      </c>
    </row>
    <row r="274" spans="1:104" s="79" customFormat="1" ht="54.6" customHeight="1" thickBot="1" x14ac:dyDescent="0.3">
      <c r="A274" s="60">
        <v>271</v>
      </c>
      <c r="B274" s="199" t="e">
        <f>VLOOKUP(C274,Склад!B:D,3,0)</f>
        <v>#N/A</v>
      </c>
      <c r="C274" s="37" t="s">
        <v>46</v>
      </c>
      <c r="D274" s="151" t="str">
        <f t="shared" si="163"/>
        <v>6190508331</v>
      </c>
      <c r="E274" s="36">
        <v>6190508</v>
      </c>
      <c r="F274" s="36">
        <v>331</v>
      </c>
      <c r="G274" s="154" t="s">
        <v>207</v>
      </c>
      <c r="H274" s="196" t="str">
        <f>IFERROR(VLOOKUP(VALUE(E274),Склад!#REF!,6,0),"-")</f>
        <v>-</v>
      </c>
      <c r="I274" s="61"/>
      <c r="J274" s="62" t="s">
        <v>222</v>
      </c>
      <c r="K274" s="62" t="s">
        <v>169</v>
      </c>
      <c r="L274" s="63" t="s">
        <v>374</v>
      </c>
      <c r="M274" s="64" t="s">
        <v>57</v>
      </c>
      <c r="N274" s="38" t="s">
        <v>354</v>
      </c>
      <c r="O274" s="38" t="s">
        <v>426</v>
      </c>
      <c r="P274" s="65">
        <v>26.5</v>
      </c>
      <c r="Q274" s="69">
        <v>69</v>
      </c>
      <c r="R274" s="66"/>
      <c r="S274" s="67"/>
      <c r="T274" s="68"/>
      <c r="U274" s="70"/>
      <c r="V274" s="71"/>
      <c r="W274" s="72"/>
      <c r="X274" s="73"/>
      <c r="Y274" s="71"/>
      <c r="Z274" s="72"/>
      <c r="AA274" s="74"/>
      <c r="AB274" s="75"/>
      <c r="AC274" s="71"/>
      <c r="AD274" s="72"/>
      <c r="AE274" s="76" t="str">
        <f t="shared" si="141"/>
        <v>-</v>
      </c>
      <c r="AF274" s="76" t="str">
        <f t="shared" si="142"/>
        <v/>
      </c>
      <c r="AG274" s="76" t="str">
        <f t="shared" si="143"/>
        <v>-</v>
      </c>
      <c r="AH274" s="76" t="str">
        <f t="shared" si="144"/>
        <v/>
      </c>
      <c r="AI274" s="76" t="str">
        <f t="shared" si="145"/>
        <v>-</v>
      </c>
      <c r="AJ274" s="76" t="str">
        <f t="shared" si="146"/>
        <v/>
      </c>
      <c r="AK274" s="76" t="str">
        <f t="shared" si="147"/>
        <v>-</v>
      </c>
      <c r="AL274" s="76" t="str">
        <f t="shared" si="148"/>
        <v/>
      </c>
      <c r="AM274" s="76" t="str">
        <f t="shared" si="149"/>
        <v>-</v>
      </c>
      <c r="AN274" s="76" t="str">
        <f t="shared" si="150"/>
        <v/>
      </c>
      <c r="AO274" s="77">
        <f t="shared" si="151"/>
        <v>0</v>
      </c>
      <c r="AP274" s="78" t="str">
        <f t="shared" si="152"/>
        <v/>
      </c>
      <c r="AR274" s="77" t="s">
        <v>27</v>
      </c>
      <c r="AS274" s="76" t="e">
        <f t="shared" si="140"/>
        <v>#VALUE!</v>
      </c>
      <c r="AT274" s="76" t="e">
        <f t="shared" si="165"/>
        <v>#VALUE!</v>
      </c>
      <c r="AU274" s="76" t="e">
        <f t="shared" si="133"/>
        <v>#VALUE!</v>
      </c>
      <c r="AV274" s="76" t="e">
        <f t="shared" si="166"/>
        <v>#VALUE!</v>
      </c>
      <c r="AW274" s="76" t="e">
        <f t="shared" si="134"/>
        <v>#VALUE!</v>
      </c>
      <c r="AX274" s="76" t="e">
        <f t="shared" si="167"/>
        <v>#VALUE!</v>
      </c>
      <c r="AY274" s="76" t="e">
        <f t="shared" si="135"/>
        <v>#VALUE!</v>
      </c>
      <c r="AZ274" s="76" t="e">
        <f t="shared" si="168"/>
        <v>#VALUE!</v>
      </c>
      <c r="BA274" s="76" t="e">
        <f t="shared" si="164"/>
        <v>#VALUE!</v>
      </c>
      <c r="BB274" s="77" t="e">
        <f t="shared" si="153"/>
        <v>#VALUE!</v>
      </c>
      <c r="BC274" s="78" t="e">
        <f t="shared" si="154"/>
        <v>#VALUE!</v>
      </c>
      <c r="BD274" s="77" t="s">
        <v>27</v>
      </c>
      <c r="BE274" s="76">
        <v>0</v>
      </c>
      <c r="BF274" s="76"/>
      <c r="BG274" s="76">
        <v>0</v>
      </c>
      <c r="BH274" s="76"/>
      <c r="BI274" s="76">
        <v>0</v>
      </c>
      <c r="BJ274" s="76"/>
      <c r="BK274" s="76">
        <v>0</v>
      </c>
      <c r="BL274" s="76"/>
      <c r="BM274" s="76">
        <v>0</v>
      </c>
      <c r="BN274" s="80">
        <f t="shared" si="155"/>
        <v>0</v>
      </c>
      <c r="BO274" s="81">
        <f t="shared" si="156"/>
        <v>0</v>
      </c>
      <c r="BP274" s="77" t="s">
        <v>27</v>
      </c>
      <c r="BQ274" s="76">
        <v>0</v>
      </c>
      <c r="BR274" s="76"/>
      <c r="BS274" s="76">
        <v>0</v>
      </c>
      <c r="BT274" s="76"/>
      <c r="BU274" s="76">
        <v>0</v>
      </c>
      <c r="BV274" s="76"/>
      <c r="BW274" s="76">
        <v>0</v>
      </c>
      <c r="BX274" s="76"/>
      <c r="BY274" s="76">
        <v>0</v>
      </c>
      <c r="BZ274" s="80">
        <f t="shared" si="157"/>
        <v>0</v>
      </c>
      <c r="CA274" s="82">
        <f t="shared" si="158"/>
        <v>0</v>
      </c>
      <c r="CB274" s="77" t="s">
        <v>27</v>
      </c>
      <c r="CC274" s="76">
        <v>0</v>
      </c>
      <c r="CD274" s="76"/>
      <c r="CE274" s="76">
        <v>0</v>
      </c>
      <c r="CF274" s="76"/>
      <c r="CG274" s="76">
        <v>0</v>
      </c>
      <c r="CH274" s="76"/>
      <c r="CI274" s="76">
        <v>0</v>
      </c>
      <c r="CJ274" s="76"/>
      <c r="CK274" s="76">
        <v>0</v>
      </c>
      <c r="CL274" s="83">
        <f t="shared" si="159"/>
        <v>0</v>
      </c>
      <c r="CM274" s="82">
        <f t="shared" si="160"/>
        <v>0</v>
      </c>
      <c r="CN274" s="84"/>
      <c r="CO274" s="60"/>
      <c r="CP274" s="60"/>
      <c r="CQ274" s="60"/>
      <c r="CR274" s="60"/>
      <c r="CS274" s="60"/>
      <c r="CT274" s="60"/>
      <c r="CU274" s="60"/>
      <c r="CV274" s="85"/>
      <c r="CW274" s="86"/>
      <c r="CX274" s="87">
        <f t="shared" si="161"/>
        <v>0</v>
      </c>
      <c r="CY274" s="88">
        <f t="shared" si="162"/>
        <v>0</v>
      </c>
      <c r="CZ274" s="89" t="e">
        <f>SUMIF(Склад!#REF!,E274,Склад!#REF!)</f>
        <v>#REF!</v>
      </c>
    </row>
    <row r="275" spans="1:104" s="79" customFormat="1" ht="77.45" customHeight="1" thickBot="1" x14ac:dyDescent="0.3">
      <c r="A275" s="60">
        <v>272</v>
      </c>
      <c r="B275" s="199" t="e">
        <f>VLOOKUP(C275,Склад!B:D,3,0)</f>
        <v>#N/A</v>
      </c>
      <c r="C275" s="37" t="s">
        <v>46</v>
      </c>
      <c r="D275" s="151" t="str">
        <f t="shared" si="163"/>
        <v>6190508371</v>
      </c>
      <c r="E275" s="36">
        <v>6190508</v>
      </c>
      <c r="F275" s="36">
        <v>371</v>
      </c>
      <c r="G275" s="154" t="s">
        <v>207</v>
      </c>
      <c r="H275" s="196" t="str">
        <f>IFERROR(VLOOKUP(VALUE(E275),Склад!#REF!,6,0),"-")</f>
        <v>-</v>
      </c>
      <c r="I275" s="61"/>
      <c r="J275" s="62" t="s">
        <v>222</v>
      </c>
      <c r="K275" s="62" t="s">
        <v>169</v>
      </c>
      <c r="L275" s="63" t="s">
        <v>374</v>
      </c>
      <c r="M275" s="64" t="s">
        <v>57</v>
      </c>
      <c r="N275" s="38" t="s">
        <v>354</v>
      </c>
      <c r="O275" s="38" t="s">
        <v>426</v>
      </c>
      <c r="P275" s="65">
        <v>26.5</v>
      </c>
      <c r="Q275" s="69">
        <v>69</v>
      </c>
      <c r="R275" s="66"/>
      <c r="S275" s="67"/>
      <c r="T275" s="68"/>
      <c r="U275" s="70"/>
      <c r="V275" s="71"/>
      <c r="W275" s="72"/>
      <c r="X275" s="73"/>
      <c r="Y275" s="71"/>
      <c r="Z275" s="72"/>
      <c r="AA275" s="74"/>
      <c r="AB275" s="75"/>
      <c r="AC275" s="71"/>
      <c r="AD275" s="72"/>
      <c r="AE275" s="76" t="str">
        <f t="shared" si="141"/>
        <v>-</v>
      </c>
      <c r="AF275" s="76" t="str">
        <f t="shared" si="142"/>
        <v/>
      </c>
      <c r="AG275" s="76" t="str">
        <f t="shared" si="143"/>
        <v>-</v>
      </c>
      <c r="AH275" s="76" t="str">
        <f t="shared" si="144"/>
        <v/>
      </c>
      <c r="AI275" s="76" t="str">
        <f t="shared" si="145"/>
        <v>-</v>
      </c>
      <c r="AJ275" s="76" t="str">
        <f t="shared" si="146"/>
        <v/>
      </c>
      <c r="AK275" s="76" t="str">
        <f t="shared" si="147"/>
        <v>-</v>
      </c>
      <c r="AL275" s="76" t="str">
        <f t="shared" si="148"/>
        <v/>
      </c>
      <c r="AM275" s="76" t="str">
        <f t="shared" si="149"/>
        <v>-</v>
      </c>
      <c r="AN275" s="76" t="str">
        <f t="shared" si="150"/>
        <v/>
      </c>
      <c r="AO275" s="77">
        <f t="shared" si="151"/>
        <v>0</v>
      </c>
      <c r="AP275" s="78" t="str">
        <f t="shared" si="152"/>
        <v/>
      </c>
      <c r="AR275" s="77" t="s">
        <v>27</v>
      </c>
      <c r="AS275" s="76" t="e">
        <f t="shared" si="140"/>
        <v>#VALUE!</v>
      </c>
      <c r="AT275" s="76"/>
      <c r="AU275" s="76" t="e">
        <f t="shared" si="133"/>
        <v>#VALUE!</v>
      </c>
      <c r="AV275" s="76"/>
      <c r="AW275" s="76" t="e">
        <f t="shared" si="134"/>
        <v>#VALUE!</v>
      </c>
      <c r="AX275" s="76"/>
      <c r="AY275" s="76" t="e">
        <f t="shared" si="135"/>
        <v>#VALUE!</v>
      </c>
      <c r="AZ275" s="76"/>
      <c r="BA275" s="76" t="e">
        <f t="shared" si="164"/>
        <v>#VALUE!</v>
      </c>
      <c r="BB275" s="77" t="e">
        <f t="shared" si="153"/>
        <v>#VALUE!</v>
      </c>
      <c r="BC275" s="78" t="e">
        <f t="shared" si="154"/>
        <v>#VALUE!</v>
      </c>
      <c r="BD275" s="77" t="s">
        <v>27</v>
      </c>
      <c r="BE275" s="76">
        <v>0</v>
      </c>
      <c r="BF275" s="76"/>
      <c r="BG275" s="76">
        <v>0</v>
      </c>
      <c r="BH275" s="76"/>
      <c r="BI275" s="76">
        <v>0</v>
      </c>
      <c r="BJ275" s="76"/>
      <c r="BK275" s="76">
        <v>0</v>
      </c>
      <c r="BL275" s="76"/>
      <c r="BM275" s="76">
        <v>0</v>
      </c>
      <c r="BN275" s="80">
        <f t="shared" si="155"/>
        <v>0</v>
      </c>
      <c r="BO275" s="81">
        <f t="shared" si="156"/>
        <v>0</v>
      </c>
      <c r="BP275" s="77" t="s">
        <v>27</v>
      </c>
      <c r="BQ275" s="76">
        <v>0</v>
      </c>
      <c r="BR275" s="76"/>
      <c r="BS275" s="76">
        <v>0</v>
      </c>
      <c r="BT275" s="76"/>
      <c r="BU275" s="76">
        <v>0</v>
      </c>
      <c r="BV275" s="76"/>
      <c r="BW275" s="76">
        <v>0</v>
      </c>
      <c r="BX275" s="76"/>
      <c r="BY275" s="76">
        <v>0</v>
      </c>
      <c r="BZ275" s="80">
        <f t="shared" si="157"/>
        <v>0</v>
      </c>
      <c r="CA275" s="82">
        <f t="shared" si="158"/>
        <v>0</v>
      </c>
      <c r="CB275" s="77" t="s">
        <v>27</v>
      </c>
      <c r="CC275" s="76">
        <v>0</v>
      </c>
      <c r="CD275" s="76"/>
      <c r="CE275" s="76">
        <v>0</v>
      </c>
      <c r="CF275" s="76"/>
      <c r="CG275" s="76">
        <v>0</v>
      </c>
      <c r="CH275" s="76"/>
      <c r="CI275" s="76">
        <v>0</v>
      </c>
      <c r="CJ275" s="76"/>
      <c r="CK275" s="76">
        <v>0</v>
      </c>
      <c r="CL275" s="83">
        <f t="shared" si="159"/>
        <v>0</v>
      </c>
      <c r="CM275" s="82">
        <f t="shared" si="160"/>
        <v>0</v>
      </c>
      <c r="CN275" s="84"/>
      <c r="CO275" s="60"/>
      <c r="CP275" s="60"/>
      <c r="CQ275" s="60"/>
      <c r="CR275" s="60"/>
      <c r="CS275" s="60"/>
      <c r="CT275" s="60"/>
      <c r="CU275" s="60"/>
      <c r="CV275" s="85"/>
      <c r="CW275" s="86"/>
      <c r="CX275" s="87">
        <f t="shared" si="161"/>
        <v>0</v>
      </c>
      <c r="CY275" s="88">
        <f t="shared" si="162"/>
        <v>0</v>
      </c>
      <c r="CZ275" s="89" t="e">
        <f>SUMIF(Склад!#REF!,E275,Склад!#REF!)</f>
        <v>#REF!</v>
      </c>
    </row>
    <row r="276" spans="1:104" s="79" customFormat="1" ht="73.900000000000006" customHeight="1" thickBot="1" x14ac:dyDescent="0.3">
      <c r="A276" s="60">
        <v>273</v>
      </c>
      <c r="B276" s="199" t="e">
        <f>VLOOKUP(C276,Склад!B:D,3,0)</f>
        <v>#N/A</v>
      </c>
      <c r="C276" s="37" t="s">
        <v>46</v>
      </c>
      <c r="D276" s="151" t="str">
        <f t="shared" si="163"/>
        <v>6190508376</v>
      </c>
      <c r="E276" s="36">
        <v>6190508</v>
      </c>
      <c r="F276" s="36">
        <v>376</v>
      </c>
      <c r="G276" s="154" t="s">
        <v>207</v>
      </c>
      <c r="H276" s="196" t="str">
        <f>IFERROR(VLOOKUP(VALUE(E276),Склад!#REF!,6,0),"-")</f>
        <v>-</v>
      </c>
      <c r="I276" s="61"/>
      <c r="J276" s="62" t="s">
        <v>222</v>
      </c>
      <c r="K276" s="62" t="s">
        <v>169</v>
      </c>
      <c r="L276" s="63" t="s">
        <v>374</v>
      </c>
      <c r="M276" s="64" t="s">
        <v>57</v>
      </c>
      <c r="N276" s="38" t="s">
        <v>354</v>
      </c>
      <c r="O276" s="38" t="s">
        <v>426</v>
      </c>
      <c r="P276" s="65">
        <v>26.5</v>
      </c>
      <c r="Q276" s="69">
        <v>69</v>
      </c>
      <c r="R276" s="66"/>
      <c r="S276" s="67"/>
      <c r="T276" s="68"/>
      <c r="U276" s="70"/>
      <c r="V276" s="71"/>
      <c r="W276" s="72"/>
      <c r="X276" s="73"/>
      <c r="Y276" s="71"/>
      <c r="Z276" s="72"/>
      <c r="AA276" s="74"/>
      <c r="AB276" s="75"/>
      <c r="AC276" s="71"/>
      <c r="AD276" s="72"/>
      <c r="AE276" s="76" t="str">
        <f t="shared" si="141"/>
        <v>-</v>
      </c>
      <c r="AF276" s="76" t="str">
        <f t="shared" si="142"/>
        <v/>
      </c>
      <c r="AG276" s="76" t="str">
        <f t="shared" si="143"/>
        <v>-</v>
      </c>
      <c r="AH276" s="76" t="str">
        <f t="shared" si="144"/>
        <v/>
      </c>
      <c r="AI276" s="76" t="str">
        <f t="shared" si="145"/>
        <v>-</v>
      </c>
      <c r="AJ276" s="76" t="str">
        <f t="shared" si="146"/>
        <v/>
      </c>
      <c r="AK276" s="76" t="str">
        <f t="shared" si="147"/>
        <v>-</v>
      </c>
      <c r="AL276" s="76" t="str">
        <f t="shared" si="148"/>
        <v/>
      </c>
      <c r="AM276" s="76" t="str">
        <f t="shared" si="149"/>
        <v>-</v>
      </c>
      <c r="AN276" s="76" t="str">
        <f t="shared" si="150"/>
        <v/>
      </c>
      <c r="AO276" s="77">
        <f t="shared" si="151"/>
        <v>0</v>
      </c>
      <c r="AP276" s="78" t="str">
        <f t="shared" si="152"/>
        <v/>
      </c>
      <c r="AR276" s="77" t="s">
        <v>27</v>
      </c>
      <c r="AS276" s="76" t="e">
        <f t="shared" si="140"/>
        <v>#VALUE!</v>
      </c>
      <c r="AT276" s="76"/>
      <c r="AU276" s="76" t="e">
        <f t="shared" si="133"/>
        <v>#VALUE!</v>
      </c>
      <c r="AV276" s="76"/>
      <c r="AW276" s="76" t="e">
        <f t="shared" si="134"/>
        <v>#VALUE!</v>
      </c>
      <c r="AX276" s="76"/>
      <c r="AY276" s="76" t="e">
        <f t="shared" si="135"/>
        <v>#VALUE!</v>
      </c>
      <c r="AZ276" s="76"/>
      <c r="BA276" s="76" t="e">
        <f t="shared" si="164"/>
        <v>#VALUE!</v>
      </c>
      <c r="BB276" s="77" t="e">
        <f t="shared" si="153"/>
        <v>#VALUE!</v>
      </c>
      <c r="BC276" s="78" t="e">
        <f t="shared" si="154"/>
        <v>#VALUE!</v>
      </c>
      <c r="BD276" s="77" t="s">
        <v>27</v>
      </c>
      <c r="BE276" s="76">
        <v>0</v>
      </c>
      <c r="BF276" s="76"/>
      <c r="BG276" s="76">
        <v>0</v>
      </c>
      <c r="BH276" s="76"/>
      <c r="BI276" s="76">
        <v>0</v>
      </c>
      <c r="BJ276" s="76"/>
      <c r="BK276" s="76">
        <v>0</v>
      </c>
      <c r="BL276" s="76"/>
      <c r="BM276" s="76">
        <v>0</v>
      </c>
      <c r="BN276" s="80">
        <f t="shared" si="155"/>
        <v>0</v>
      </c>
      <c r="BO276" s="81">
        <f t="shared" si="156"/>
        <v>0</v>
      </c>
      <c r="BP276" s="77" t="s">
        <v>27</v>
      </c>
      <c r="BQ276" s="76">
        <v>0</v>
      </c>
      <c r="BR276" s="76"/>
      <c r="BS276" s="76">
        <v>0</v>
      </c>
      <c r="BT276" s="76"/>
      <c r="BU276" s="76">
        <v>0</v>
      </c>
      <c r="BV276" s="76"/>
      <c r="BW276" s="76">
        <v>0</v>
      </c>
      <c r="BX276" s="76"/>
      <c r="BY276" s="76">
        <v>0</v>
      </c>
      <c r="BZ276" s="80">
        <f t="shared" si="157"/>
        <v>0</v>
      </c>
      <c r="CA276" s="82">
        <f t="shared" si="158"/>
        <v>0</v>
      </c>
      <c r="CB276" s="77" t="s">
        <v>27</v>
      </c>
      <c r="CC276" s="76">
        <v>0</v>
      </c>
      <c r="CD276" s="76"/>
      <c r="CE276" s="76">
        <v>0</v>
      </c>
      <c r="CF276" s="76"/>
      <c r="CG276" s="76">
        <v>0</v>
      </c>
      <c r="CH276" s="76"/>
      <c r="CI276" s="76">
        <v>0</v>
      </c>
      <c r="CJ276" s="76"/>
      <c r="CK276" s="76">
        <v>0</v>
      </c>
      <c r="CL276" s="83">
        <f t="shared" si="159"/>
        <v>0</v>
      </c>
      <c r="CM276" s="82">
        <f t="shared" si="160"/>
        <v>0</v>
      </c>
      <c r="CN276" s="84"/>
      <c r="CO276" s="60"/>
      <c r="CP276" s="60"/>
      <c r="CQ276" s="60"/>
      <c r="CR276" s="60"/>
      <c r="CS276" s="60"/>
      <c r="CT276" s="60"/>
      <c r="CU276" s="60"/>
      <c r="CV276" s="85"/>
      <c r="CW276" s="86"/>
      <c r="CX276" s="87">
        <f t="shared" si="161"/>
        <v>0</v>
      </c>
      <c r="CY276" s="88">
        <f t="shared" si="162"/>
        <v>0</v>
      </c>
      <c r="CZ276" s="89" t="e">
        <f>SUMIF(Склад!#REF!,E276,Склад!#REF!)</f>
        <v>#REF!</v>
      </c>
    </row>
    <row r="277" spans="1:104" s="79" customFormat="1" ht="51.2" customHeight="1" thickBot="1" x14ac:dyDescent="0.3">
      <c r="A277" s="60">
        <v>274</v>
      </c>
      <c r="B277" s="199" t="e">
        <f>VLOOKUP(C277,Склад!B:D,3,0)</f>
        <v>#N/A</v>
      </c>
      <c r="C277" s="37" t="s">
        <v>50</v>
      </c>
      <c r="D277" s="151" t="str">
        <f t="shared" si="163"/>
        <v>6210505331</v>
      </c>
      <c r="E277" s="36">
        <v>6210505</v>
      </c>
      <c r="F277" s="36">
        <v>331</v>
      </c>
      <c r="G277" s="154" t="s">
        <v>204</v>
      </c>
      <c r="H277" s="196" t="str">
        <f>IFERROR(VLOOKUP(VALUE(E277),Склад!#REF!,6,0),"-")</f>
        <v>-</v>
      </c>
      <c r="I277" s="61"/>
      <c r="J277" s="62" t="s">
        <v>223</v>
      </c>
      <c r="K277" s="62" t="s">
        <v>169</v>
      </c>
      <c r="L277" s="63" t="s">
        <v>374</v>
      </c>
      <c r="M277" s="64" t="s">
        <v>57</v>
      </c>
      <c r="N277" s="38" t="s">
        <v>356</v>
      </c>
      <c r="O277" s="38" t="s">
        <v>426</v>
      </c>
      <c r="P277" s="65">
        <v>26.5</v>
      </c>
      <c r="Q277" s="69">
        <v>69</v>
      </c>
      <c r="R277" s="66"/>
      <c r="S277" s="67"/>
      <c r="T277" s="68"/>
      <c r="U277" s="70"/>
      <c r="V277" s="71"/>
      <c r="W277" s="72"/>
      <c r="X277" s="73"/>
      <c r="Y277" s="71"/>
      <c r="Z277" s="72"/>
      <c r="AA277" s="74"/>
      <c r="AB277" s="75"/>
      <c r="AC277" s="71"/>
      <c r="AD277" s="72"/>
      <c r="AE277" s="76" t="str">
        <f t="shared" si="141"/>
        <v>-</v>
      </c>
      <c r="AF277" s="76" t="str">
        <f t="shared" si="142"/>
        <v/>
      </c>
      <c r="AG277" s="76" t="str">
        <f t="shared" si="143"/>
        <v/>
      </c>
      <c r="AH277" s="76" t="str">
        <f t="shared" si="144"/>
        <v/>
      </c>
      <c r="AI277" s="76" t="str">
        <f t="shared" si="145"/>
        <v/>
      </c>
      <c r="AJ277" s="76" t="str">
        <f t="shared" si="146"/>
        <v/>
      </c>
      <c r="AK277" s="76" t="str">
        <f t="shared" si="147"/>
        <v/>
      </c>
      <c r="AL277" s="76" t="str">
        <f t="shared" si="148"/>
        <v/>
      </c>
      <c r="AM277" s="76" t="str">
        <f t="shared" si="149"/>
        <v/>
      </c>
      <c r="AN277" s="76" t="str">
        <f t="shared" si="150"/>
        <v/>
      </c>
      <c r="AO277" s="77">
        <f t="shared" si="151"/>
        <v>0</v>
      </c>
      <c r="AP277" s="78" t="str">
        <f t="shared" si="152"/>
        <v/>
      </c>
      <c r="AR277" s="77" t="s">
        <v>27</v>
      </c>
      <c r="AS277" s="76" t="e">
        <f t="shared" si="140"/>
        <v>#VALUE!</v>
      </c>
      <c r="AT277" s="76"/>
      <c r="AU277" s="76" t="e">
        <f t="shared" si="133"/>
        <v>#VALUE!</v>
      </c>
      <c r="AV277" s="76"/>
      <c r="AW277" s="76" t="e">
        <f t="shared" si="134"/>
        <v>#VALUE!</v>
      </c>
      <c r="AX277" s="76"/>
      <c r="AY277" s="76" t="e">
        <f t="shared" si="135"/>
        <v>#VALUE!</v>
      </c>
      <c r="AZ277" s="76"/>
      <c r="BA277" s="76" t="e">
        <f t="shared" si="164"/>
        <v>#VALUE!</v>
      </c>
      <c r="BB277" s="77" t="e">
        <f t="shared" si="153"/>
        <v>#VALUE!</v>
      </c>
      <c r="BC277" s="78" t="e">
        <f t="shared" si="154"/>
        <v>#VALUE!</v>
      </c>
      <c r="BD277" s="77" t="s">
        <v>27</v>
      </c>
      <c r="BE277" s="76">
        <v>0</v>
      </c>
      <c r="BF277" s="76"/>
      <c r="BG277" s="76">
        <v>0</v>
      </c>
      <c r="BH277" s="76"/>
      <c r="BI277" s="76">
        <v>0</v>
      </c>
      <c r="BJ277" s="76"/>
      <c r="BK277" s="76">
        <v>0</v>
      </c>
      <c r="BL277" s="76"/>
      <c r="BM277" s="76">
        <v>0</v>
      </c>
      <c r="BN277" s="80">
        <f t="shared" si="155"/>
        <v>0</v>
      </c>
      <c r="BO277" s="81">
        <f t="shared" si="156"/>
        <v>0</v>
      </c>
      <c r="BP277" s="77" t="s">
        <v>27</v>
      </c>
      <c r="BQ277" s="76">
        <v>0</v>
      </c>
      <c r="BR277" s="76"/>
      <c r="BS277" s="76">
        <v>0</v>
      </c>
      <c r="BT277" s="76"/>
      <c r="BU277" s="76">
        <v>0</v>
      </c>
      <c r="BV277" s="76"/>
      <c r="BW277" s="76">
        <v>0</v>
      </c>
      <c r="BX277" s="76"/>
      <c r="BY277" s="76">
        <v>0</v>
      </c>
      <c r="BZ277" s="80">
        <f t="shared" si="157"/>
        <v>0</v>
      </c>
      <c r="CA277" s="82">
        <f t="shared" si="158"/>
        <v>0</v>
      </c>
      <c r="CB277" s="77" t="s">
        <v>27</v>
      </c>
      <c r="CC277" s="76">
        <v>0</v>
      </c>
      <c r="CD277" s="76"/>
      <c r="CE277" s="76">
        <v>0</v>
      </c>
      <c r="CF277" s="76"/>
      <c r="CG277" s="76">
        <v>0</v>
      </c>
      <c r="CH277" s="76"/>
      <c r="CI277" s="76">
        <v>0</v>
      </c>
      <c r="CJ277" s="76"/>
      <c r="CK277" s="76">
        <v>0</v>
      </c>
      <c r="CL277" s="83">
        <f t="shared" si="159"/>
        <v>0</v>
      </c>
      <c r="CM277" s="82">
        <f t="shared" si="160"/>
        <v>0</v>
      </c>
      <c r="CN277" s="84"/>
      <c r="CO277" s="60"/>
      <c r="CP277" s="60"/>
      <c r="CQ277" s="60"/>
      <c r="CR277" s="60"/>
      <c r="CS277" s="60"/>
      <c r="CT277" s="60"/>
      <c r="CU277" s="60"/>
      <c r="CV277" s="85"/>
      <c r="CW277" s="86"/>
      <c r="CX277" s="87">
        <f t="shared" si="161"/>
        <v>0</v>
      </c>
      <c r="CY277" s="88">
        <f t="shared" si="162"/>
        <v>0</v>
      </c>
      <c r="CZ277" s="89" t="e">
        <f>SUMIF(Склад!#REF!,E277,Склад!#REF!)</f>
        <v>#REF!</v>
      </c>
    </row>
    <row r="278" spans="1:104" s="79" customFormat="1" ht="51.2" customHeight="1" thickBot="1" x14ac:dyDescent="0.3">
      <c r="A278" s="60">
        <v>275</v>
      </c>
      <c r="B278" s="199" t="e">
        <f>VLOOKUP(C278,Склад!B:D,3,0)</f>
        <v>#N/A</v>
      </c>
      <c r="C278" s="37" t="s">
        <v>50</v>
      </c>
      <c r="D278" s="151" t="str">
        <f t="shared" si="163"/>
        <v>6210505371</v>
      </c>
      <c r="E278" s="36">
        <v>6210505</v>
      </c>
      <c r="F278" s="36">
        <v>371</v>
      </c>
      <c r="G278" s="154" t="s">
        <v>204</v>
      </c>
      <c r="H278" s="196" t="str">
        <f>IFERROR(VLOOKUP(VALUE(E278),Склад!#REF!,6,0),"-")</f>
        <v>-</v>
      </c>
      <c r="I278" s="61"/>
      <c r="J278" s="62" t="s">
        <v>223</v>
      </c>
      <c r="K278" s="62" t="s">
        <v>169</v>
      </c>
      <c r="L278" s="63" t="s">
        <v>374</v>
      </c>
      <c r="M278" s="64" t="s">
        <v>57</v>
      </c>
      <c r="N278" s="38" t="s">
        <v>356</v>
      </c>
      <c r="O278" s="38" t="s">
        <v>426</v>
      </c>
      <c r="P278" s="65">
        <v>26.5</v>
      </c>
      <c r="Q278" s="69">
        <v>69</v>
      </c>
      <c r="R278" s="66"/>
      <c r="S278" s="67"/>
      <c r="T278" s="68"/>
      <c r="U278" s="70"/>
      <c r="V278" s="71"/>
      <c r="W278" s="72"/>
      <c r="X278" s="73"/>
      <c r="Y278" s="71"/>
      <c r="Z278" s="72"/>
      <c r="AA278" s="74"/>
      <c r="AB278" s="75"/>
      <c r="AC278" s="71"/>
      <c r="AD278" s="72"/>
      <c r="AE278" s="76" t="str">
        <f t="shared" si="141"/>
        <v>-</v>
      </c>
      <c r="AF278" s="76" t="str">
        <f t="shared" si="142"/>
        <v/>
      </c>
      <c r="AG278" s="76" t="str">
        <f t="shared" si="143"/>
        <v/>
      </c>
      <c r="AH278" s="76" t="str">
        <f t="shared" si="144"/>
        <v/>
      </c>
      <c r="AI278" s="76" t="str">
        <f t="shared" si="145"/>
        <v/>
      </c>
      <c r="AJ278" s="76" t="str">
        <f t="shared" si="146"/>
        <v/>
      </c>
      <c r="AK278" s="76" t="str">
        <f t="shared" si="147"/>
        <v/>
      </c>
      <c r="AL278" s="76" t="str">
        <f t="shared" si="148"/>
        <v/>
      </c>
      <c r="AM278" s="76" t="str">
        <f t="shared" si="149"/>
        <v/>
      </c>
      <c r="AN278" s="76" t="str">
        <f t="shared" si="150"/>
        <v/>
      </c>
      <c r="AO278" s="77">
        <f t="shared" si="151"/>
        <v>0</v>
      </c>
      <c r="AP278" s="78" t="str">
        <f t="shared" si="152"/>
        <v/>
      </c>
      <c r="AR278" s="77" t="s">
        <v>27</v>
      </c>
      <c r="AS278" s="76" t="e">
        <f t="shared" si="140"/>
        <v>#VALUE!</v>
      </c>
      <c r="AT278" s="76"/>
      <c r="AU278" s="76" t="e">
        <f t="shared" si="133"/>
        <v>#VALUE!</v>
      </c>
      <c r="AV278" s="76"/>
      <c r="AW278" s="76" t="e">
        <f t="shared" si="134"/>
        <v>#VALUE!</v>
      </c>
      <c r="AX278" s="76"/>
      <c r="AY278" s="76" t="e">
        <f t="shared" si="135"/>
        <v>#VALUE!</v>
      </c>
      <c r="AZ278" s="76"/>
      <c r="BA278" s="76" t="e">
        <f t="shared" si="164"/>
        <v>#VALUE!</v>
      </c>
      <c r="BB278" s="77" t="e">
        <f t="shared" si="153"/>
        <v>#VALUE!</v>
      </c>
      <c r="BC278" s="78" t="e">
        <f t="shared" si="154"/>
        <v>#VALUE!</v>
      </c>
      <c r="BD278" s="77" t="s">
        <v>27</v>
      </c>
      <c r="BE278" s="76">
        <v>0</v>
      </c>
      <c r="BF278" s="76" t="s">
        <v>27</v>
      </c>
      <c r="BG278" s="76">
        <v>0</v>
      </c>
      <c r="BH278" s="76" t="s">
        <v>27</v>
      </c>
      <c r="BI278" s="76">
        <v>0</v>
      </c>
      <c r="BJ278" s="76" t="s">
        <v>27</v>
      </c>
      <c r="BK278" s="76">
        <v>0</v>
      </c>
      <c r="BL278" s="76" t="s">
        <v>27</v>
      </c>
      <c r="BM278" s="76">
        <v>0</v>
      </c>
      <c r="BN278" s="80">
        <f t="shared" si="155"/>
        <v>0</v>
      </c>
      <c r="BO278" s="81">
        <f t="shared" si="156"/>
        <v>0</v>
      </c>
      <c r="BP278" s="77" t="s">
        <v>27</v>
      </c>
      <c r="BQ278" s="76">
        <v>0</v>
      </c>
      <c r="BR278" s="76" t="s">
        <v>27</v>
      </c>
      <c r="BS278" s="76">
        <v>0</v>
      </c>
      <c r="BT278" s="76" t="s">
        <v>27</v>
      </c>
      <c r="BU278" s="76">
        <v>0</v>
      </c>
      <c r="BV278" s="76" t="s">
        <v>27</v>
      </c>
      <c r="BW278" s="76">
        <v>0</v>
      </c>
      <c r="BX278" s="76" t="s">
        <v>27</v>
      </c>
      <c r="BY278" s="76">
        <v>0</v>
      </c>
      <c r="BZ278" s="80">
        <f t="shared" si="157"/>
        <v>0</v>
      </c>
      <c r="CA278" s="82">
        <f t="shared" si="158"/>
        <v>0</v>
      </c>
      <c r="CB278" s="77" t="s">
        <v>27</v>
      </c>
      <c r="CC278" s="76">
        <v>0</v>
      </c>
      <c r="CD278" s="76" t="s">
        <v>27</v>
      </c>
      <c r="CE278" s="76">
        <v>0</v>
      </c>
      <c r="CF278" s="76" t="s">
        <v>27</v>
      </c>
      <c r="CG278" s="76">
        <v>0</v>
      </c>
      <c r="CH278" s="76" t="s">
        <v>27</v>
      </c>
      <c r="CI278" s="76">
        <v>0</v>
      </c>
      <c r="CJ278" s="76" t="s">
        <v>27</v>
      </c>
      <c r="CK278" s="76">
        <v>0</v>
      </c>
      <c r="CL278" s="83">
        <f t="shared" si="159"/>
        <v>0</v>
      </c>
      <c r="CM278" s="82">
        <f t="shared" si="160"/>
        <v>0</v>
      </c>
      <c r="CN278" s="84"/>
      <c r="CO278" s="60"/>
      <c r="CP278" s="60"/>
      <c r="CQ278" s="60"/>
      <c r="CR278" s="60"/>
      <c r="CS278" s="60"/>
      <c r="CT278" s="60"/>
      <c r="CU278" s="60"/>
      <c r="CV278" s="85"/>
      <c r="CW278" s="86"/>
      <c r="CX278" s="87">
        <f t="shared" si="161"/>
        <v>0</v>
      </c>
      <c r="CY278" s="88">
        <f t="shared" si="162"/>
        <v>0</v>
      </c>
      <c r="CZ278" s="89" t="e">
        <f>SUMIF(Склад!#REF!,E278,Склад!#REF!)</f>
        <v>#REF!</v>
      </c>
    </row>
    <row r="279" spans="1:104" s="79" customFormat="1" ht="51.2" customHeight="1" thickBot="1" x14ac:dyDescent="0.3">
      <c r="A279" s="60">
        <v>276</v>
      </c>
      <c r="B279" s="199" t="e">
        <f>VLOOKUP(C279,Склад!B:D,3,0)</f>
        <v>#N/A</v>
      </c>
      <c r="C279" s="37" t="s">
        <v>50</v>
      </c>
      <c r="D279" s="151" t="str">
        <f t="shared" si="163"/>
        <v>6210505376</v>
      </c>
      <c r="E279" s="36">
        <v>6210505</v>
      </c>
      <c r="F279" s="36">
        <v>376</v>
      </c>
      <c r="G279" s="154" t="s">
        <v>204</v>
      </c>
      <c r="H279" s="196" t="str">
        <f>IFERROR(VLOOKUP(VALUE(E279),Склад!#REF!,6,0),"-")</f>
        <v>-</v>
      </c>
      <c r="I279" s="61"/>
      <c r="J279" s="62" t="s">
        <v>223</v>
      </c>
      <c r="K279" s="62" t="s">
        <v>169</v>
      </c>
      <c r="L279" s="63" t="s">
        <v>374</v>
      </c>
      <c r="M279" s="64" t="s">
        <v>57</v>
      </c>
      <c r="N279" s="38" t="s">
        <v>356</v>
      </c>
      <c r="O279" s="38" t="s">
        <v>426</v>
      </c>
      <c r="P279" s="65">
        <v>26.5</v>
      </c>
      <c r="Q279" s="69">
        <v>69</v>
      </c>
      <c r="R279" s="66"/>
      <c r="S279" s="67"/>
      <c r="T279" s="68"/>
      <c r="U279" s="70"/>
      <c r="V279" s="71"/>
      <c r="W279" s="72"/>
      <c r="X279" s="73"/>
      <c r="Y279" s="71"/>
      <c r="Z279" s="72"/>
      <c r="AA279" s="74"/>
      <c r="AB279" s="75"/>
      <c r="AC279" s="71"/>
      <c r="AD279" s="72"/>
      <c r="AE279" s="76" t="str">
        <f t="shared" si="141"/>
        <v>-</v>
      </c>
      <c r="AF279" s="76" t="str">
        <f t="shared" si="142"/>
        <v/>
      </c>
      <c r="AG279" s="76" t="str">
        <f t="shared" si="143"/>
        <v/>
      </c>
      <c r="AH279" s="76" t="str">
        <f t="shared" si="144"/>
        <v/>
      </c>
      <c r="AI279" s="76" t="str">
        <f t="shared" si="145"/>
        <v/>
      </c>
      <c r="AJ279" s="76" t="str">
        <f t="shared" si="146"/>
        <v/>
      </c>
      <c r="AK279" s="76" t="str">
        <f t="shared" si="147"/>
        <v/>
      </c>
      <c r="AL279" s="76" t="str">
        <f t="shared" si="148"/>
        <v/>
      </c>
      <c r="AM279" s="76" t="str">
        <f t="shared" si="149"/>
        <v/>
      </c>
      <c r="AN279" s="76" t="str">
        <f t="shared" si="150"/>
        <v/>
      </c>
      <c r="AO279" s="77">
        <f t="shared" si="151"/>
        <v>0</v>
      </c>
      <c r="AP279" s="78" t="str">
        <f t="shared" si="152"/>
        <v/>
      </c>
      <c r="AR279" s="77" t="s">
        <v>27</v>
      </c>
      <c r="AS279" s="76" t="e">
        <f t="shared" si="140"/>
        <v>#VALUE!</v>
      </c>
      <c r="AT279" s="76"/>
      <c r="AU279" s="76" t="e">
        <f t="shared" si="133"/>
        <v>#VALUE!</v>
      </c>
      <c r="AV279" s="76"/>
      <c r="AW279" s="76" t="e">
        <f t="shared" si="134"/>
        <v>#VALUE!</v>
      </c>
      <c r="AX279" s="76"/>
      <c r="AY279" s="76" t="e">
        <f t="shared" si="135"/>
        <v>#VALUE!</v>
      </c>
      <c r="AZ279" s="76"/>
      <c r="BA279" s="76" t="e">
        <f t="shared" si="164"/>
        <v>#VALUE!</v>
      </c>
      <c r="BB279" s="77" t="e">
        <f t="shared" si="153"/>
        <v>#VALUE!</v>
      </c>
      <c r="BC279" s="78" t="e">
        <f t="shared" si="154"/>
        <v>#VALUE!</v>
      </c>
      <c r="BD279" s="77" t="s">
        <v>27</v>
      </c>
      <c r="BE279" s="76">
        <v>0</v>
      </c>
      <c r="BF279" s="76" t="s">
        <v>27</v>
      </c>
      <c r="BG279" s="76">
        <v>2</v>
      </c>
      <c r="BH279" s="76" t="s">
        <v>27</v>
      </c>
      <c r="BI279" s="76">
        <v>3</v>
      </c>
      <c r="BJ279" s="76" t="s">
        <v>27</v>
      </c>
      <c r="BK279" s="76">
        <v>2</v>
      </c>
      <c r="BL279" s="76" t="s">
        <v>27</v>
      </c>
      <c r="BM279" s="76">
        <v>0</v>
      </c>
      <c r="BN279" s="80">
        <f t="shared" si="155"/>
        <v>7</v>
      </c>
      <c r="BO279" s="81">
        <f t="shared" si="156"/>
        <v>0</v>
      </c>
      <c r="BP279" s="77" t="s">
        <v>27</v>
      </c>
      <c r="BQ279" s="76">
        <v>0</v>
      </c>
      <c r="BR279" s="76" t="s">
        <v>27</v>
      </c>
      <c r="BS279" s="76">
        <v>1</v>
      </c>
      <c r="BT279" s="76" t="s">
        <v>27</v>
      </c>
      <c r="BU279" s="76">
        <v>2</v>
      </c>
      <c r="BV279" s="76" t="s">
        <v>27</v>
      </c>
      <c r="BW279" s="76">
        <v>1</v>
      </c>
      <c r="BX279" s="76" t="s">
        <v>27</v>
      </c>
      <c r="BY279" s="76">
        <v>0</v>
      </c>
      <c r="BZ279" s="80">
        <f t="shared" si="157"/>
        <v>4</v>
      </c>
      <c r="CA279" s="82">
        <f t="shared" si="158"/>
        <v>0</v>
      </c>
      <c r="CB279" s="77" t="s">
        <v>27</v>
      </c>
      <c r="CC279" s="76">
        <v>0</v>
      </c>
      <c r="CD279" s="76" t="s">
        <v>27</v>
      </c>
      <c r="CE279" s="76">
        <v>0</v>
      </c>
      <c r="CF279" s="76" t="s">
        <v>27</v>
      </c>
      <c r="CG279" s="76">
        <v>0</v>
      </c>
      <c r="CH279" s="76" t="s">
        <v>27</v>
      </c>
      <c r="CI279" s="76">
        <v>0</v>
      </c>
      <c r="CJ279" s="76" t="s">
        <v>27</v>
      </c>
      <c r="CK279" s="76">
        <v>0</v>
      </c>
      <c r="CL279" s="83">
        <f t="shared" si="159"/>
        <v>0</v>
      </c>
      <c r="CM279" s="82">
        <f t="shared" si="160"/>
        <v>0</v>
      </c>
      <c r="CN279" s="84"/>
      <c r="CO279" s="60"/>
      <c r="CP279" s="60"/>
      <c r="CQ279" s="60"/>
      <c r="CR279" s="60"/>
      <c r="CS279" s="60"/>
      <c r="CT279" s="60"/>
      <c r="CU279" s="60"/>
      <c r="CV279" s="85"/>
      <c r="CW279" s="86"/>
      <c r="CX279" s="87">
        <f t="shared" si="161"/>
        <v>0</v>
      </c>
      <c r="CY279" s="88">
        <f t="shared" si="162"/>
        <v>0</v>
      </c>
      <c r="CZ279" s="89" t="e">
        <f>SUMIF(Склад!#REF!,E279,Склад!#REF!)</f>
        <v>#REF!</v>
      </c>
    </row>
    <row r="280" spans="1:104" s="79" customFormat="1" ht="68.650000000000006" customHeight="1" thickBot="1" x14ac:dyDescent="0.3">
      <c r="A280" s="60">
        <v>277</v>
      </c>
      <c r="B280" s="199" t="str">
        <f>VLOOKUP(C280,Склад!B:D,3,0)</f>
        <v>Кепки</v>
      </c>
      <c r="C280" s="37" t="s">
        <v>48</v>
      </c>
      <c r="D280" s="151" t="str">
        <f t="shared" si="163"/>
        <v>6870501331</v>
      </c>
      <c r="E280" s="36">
        <v>6870501</v>
      </c>
      <c r="F280" s="36">
        <v>331</v>
      </c>
      <c r="G280" s="154" t="s">
        <v>207</v>
      </c>
      <c r="H280" s="196" t="str">
        <f>IFERROR(VLOOKUP(VALUE(E280),Склад!#REF!,6,0),"-")</f>
        <v>-</v>
      </c>
      <c r="I280" s="61"/>
      <c r="J280" s="62" t="s">
        <v>223</v>
      </c>
      <c r="K280" s="62" t="s">
        <v>169</v>
      </c>
      <c r="L280" s="63" t="s">
        <v>374</v>
      </c>
      <c r="M280" s="64" t="s">
        <v>57</v>
      </c>
      <c r="N280" s="38" t="s">
        <v>354</v>
      </c>
      <c r="O280" s="38" t="s">
        <v>426</v>
      </c>
      <c r="P280" s="65">
        <v>30.4</v>
      </c>
      <c r="Q280" s="69">
        <v>79</v>
      </c>
      <c r="R280" s="66"/>
      <c r="S280" s="67"/>
      <c r="T280" s="68"/>
      <c r="U280" s="70"/>
      <c r="V280" s="71"/>
      <c r="W280" s="72"/>
      <c r="X280" s="73"/>
      <c r="Y280" s="71"/>
      <c r="Z280" s="72"/>
      <c r="AA280" s="74"/>
      <c r="AB280" s="75"/>
      <c r="AC280" s="71"/>
      <c r="AD280" s="72"/>
      <c r="AE280" s="76" t="str">
        <f t="shared" si="141"/>
        <v>-</v>
      </c>
      <c r="AF280" s="76" t="str">
        <f t="shared" si="142"/>
        <v/>
      </c>
      <c r="AG280" s="76" t="str">
        <f t="shared" si="143"/>
        <v>-</v>
      </c>
      <c r="AH280" s="76" t="str">
        <f t="shared" si="144"/>
        <v/>
      </c>
      <c r="AI280" s="76" t="str">
        <f t="shared" si="145"/>
        <v>-</v>
      </c>
      <c r="AJ280" s="76" t="str">
        <f t="shared" si="146"/>
        <v/>
      </c>
      <c r="AK280" s="76" t="str">
        <f t="shared" si="147"/>
        <v>-</v>
      </c>
      <c r="AL280" s="76" t="str">
        <f t="shared" si="148"/>
        <v/>
      </c>
      <c r="AM280" s="76" t="str">
        <f t="shared" si="149"/>
        <v>-</v>
      </c>
      <c r="AN280" s="76" t="str">
        <f t="shared" si="150"/>
        <v/>
      </c>
      <c r="AO280" s="77">
        <f t="shared" si="151"/>
        <v>0</v>
      </c>
      <c r="AP280" s="78" t="str">
        <f t="shared" si="152"/>
        <v/>
      </c>
      <c r="AR280" s="77" t="s">
        <v>27</v>
      </c>
      <c r="AS280" s="76" t="e">
        <f t="shared" si="140"/>
        <v>#VALUE!</v>
      </c>
      <c r="AT280" s="76"/>
      <c r="AU280" s="76" t="e">
        <f t="shared" si="133"/>
        <v>#VALUE!</v>
      </c>
      <c r="AV280" s="76"/>
      <c r="AW280" s="76" t="e">
        <f t="shared" si="134"/>
        <v>#VALUE!</v>
      </c>
      <c r="AX280" s="76"/>
      <c r="AY280" s="76" t="e">
        <f t="shared" si="135"/>
        <v>#VALUE!</v>
      </c>
      <c r="AZ280" s="76"/>
      <c r="BA280" s="76" t="e">
        <f t="shared" si="164"/>
        <v>#VALUE!</v>
      </c>
      <c r="BB280" s="77" t="e">
        <f t="shared" si="153"/>
        <v>#VALUE!</v>
      </c>
      <c r="BC280" s="78" t="e">
        <f t="shared" si="154"/>
        <v>#VALUE!</v>
      </c>
      <c r="BD280" s="77" t="s">
        <v>27</v>
      </c>
      <c r="BE280" s="76">
        <v>0</v>
      </c>
      <c r="BF280" s="76" t="s">
        <v>27</v>
      </c>
      <c r="BG280" s="76">
        <v>2</v>
      </c>
      <c r="BH280" s="76" t="s">
        <v>27</v>
      </c>
      <c r="BI280" s="76">
        <v>3</v>
      </c>
      <c r="BJ280" s="76" t="s">
        <v>27</v>
      </c>
      <c r="BK280" s="76">
        <v>2</v>
      </c>
      <c r="BL280" s="76" t="s">
        <v>27</v>
      </c>
      <c r="BM280" s="76">
        <v>0</v>
      </c>
      <c r="BN280" s="80">
        <f t="shared" si="155"/>
        <v>7</v>
      </c>
      <c r="BO280" s="81">
        <f t="shared" si="156"/>
        <v>0</v>
      </c>
      <c r="BP280" s="77" t="s">
        <v>27</v>
      </c>
      <c r="BQ280" s="76">
        <v>0</v>
      </c>
      <c r="BR280" s="76" t="s">
        <v>27</v>
      </c>
      <c r="BS280" s="76">
        <v>1</v>
      </c>
      <c r="BT280" s="76" t="s">
        <v>27</v>
      </c>
      <c r="BU280" s="76">
        <v>2</v>
      </c>
      <c r="BV280" s="76" t="s">
        <v>27</v>
      </c>
      <c r="BW280" s="76">
        <v>1</v>
      </c>
      <c r="BX280" s="76" t="s">
        <v>27</v>
      </c>
      <c r="BY280" s="76">
        <v>0</v>
      </c>
      <c r="BZ280" s="80">
        <f t="shared" si="157"/>
        <v>4</v>
      </c>
      <c r="CA280" s="82">
        <f t="shared" si="158"/>
        <v>0</v>
      </c>
      <c r="CB280" s="77" t="s">
        <v>27</v>
      </c>
      <c r="CC280" s="76">
        <v>0</v>
      </c>
      <c r="CD280" s="76" t="s">
        <v>27</v>
      </c>
      <c r="CE280" s="76">
        <v>5</v>
      </c>
      <c r="CF280" s="76" t="s">
        <v>27</v>
      </c>
      <c r="CG280" s="76">
        <v>7</v>
      </c>
      <c r="CH280" s="76" t="s">
        <v>27</v>
      </c>
      <c r="CI280" s="76">
        <v>5</v>
      </c>
      <c r="CJ280" s="76" t="s">
        <v>27</v>
      </c>
      <c r="CK280" s="76">
        <v>0</v>
      </c>
      <c r="CL280" s="83">
        <f t="shared" si="159"/>
        <v>17</v>
      </c>
      <c r="CM280" s="82">
        <f t="shared" si="160"/>
        <v>0</v>
      </c>
      <c r="CN280" s="84"/>
      <c r="CO280" s="60">
        <v>1</v>
      </c>
      <c r="CP280" s="60"/>
      <c r="CQ280" s="60">
        <v>2</v>
      </c>
      <c r="CR280" s="60"/>
      <c r="CS280" s="60">
        <v>4</v>
      </c>
      <c r="CT280" s="60"/>
      <c r="CU280" s="60">
        <v>3</v>
      </c>
      <c r="CV280" s="85"/>
      <c r="CW280" s="86"/>
      <c r="CX280" s="87">
        <f t="shared" si="161"/>
        <v>10</v>
      </c>
      <c r="CY280" s="88">
        <f t="shared" si="162"/>
        <v>0</v>
      </c>
      <c r="CZ280" s="89" t="e">
        <f>SUMIF(Склад!#REF!,E280,Склад!#REF!)</f>
        <v>#REF!</v>
      </c>
    </row>
    <row r="281" spans="1:104" s="79" customFormat="1" ht="86.1" customHeight="1" thickBot="1" x14ac:dyDescent="0.3">
      <c r="A281" s="60">
        <v>278</v>
      </c>
      <c r="B281" s="199" t="str">
        <f>VLOOKUP(C281,Склад!B:D,3,0)</f>
        <v>Кепки</v>
      </c>
      <c r="C281" s="37" t="s">
        <v>48</v>
      </c>
      <c r="D281" s="151" t="str">
        <f t="shared" si="163"/>
        <v>6870501371</v>
      </c>
      <c r="E281" s="36">
        <v>6870501</v>
      </c>
      <c r="F281" s="36">
        <v>371</v>
      </c>
      <c r="G281" s="154" t="s">
        <v>207</v>
      </c>
      <c r="H281" s="196" t="str">
        <f>IFERROR(VLOOKUP(VALUE(E281),Склад!#REF!,6,0),"-")</f>
        <v>-</v>
      </c>
      <c r="I281" s="61"/>
      <c r="J281" s="62" t="s">
        <v>223</v>
      </c>
      <c r="K281" s="62" t="s">
        <v>169</v>
      </c>
      <c r="L281" s="63" t="s">
        <v>374</v>
      </c>
      <c r="M281" s="64" t="s">
        <v>57</v>
      </c>
      <c r="N281" s="38" t="s">
        <v>354</v>
      </c>
      <c r="O281" s="38" t="s">
        <v>426</v>
      </c>
      <c r="P281" s="65">
        <v>30.4</v>
      </c>
      <c r="Q281" s="69">
        <v>79</v>
      </c>
      <c r="R281" s="66"/>
      <c r="S281" s="67"/>
      <c r="T281" s="68"/>
      <c r="U281" s="70"/>
      <c r="V281" s="71"/>
      <c r="W281" s="72"/>
      <c r="X281" s="73"/>
      <c r="Y281" s="71"/>
      <c r="Z281" s="72"/>
      <c r="AA281" s="74"/>
      <c r="AB281" s="75"/>
      <c r="AC281" s="71"/>
      <c r="AD281" s="72"/>
      <c r="AE281" s="76" t="str">
        <f t="shared" si="141"/>
        <v>-</v>
      </c>
      <c r="AF281" s="76" t="str">
        <f t="shared" si="142"/>
        <v/>
      </c>
      <c r="AG281" s="76" t="str">
        <f t="shared" si="143"/>
        <v>-</v>
      </c>
      <c r="AH281" s="76" t="str">
        <f t="shared" si="144"/>
        <v/>
      </c>
      <c r="AI281" s="76" t="str">
        <f t="shared" si="145"/>
        <v>-</v>
      </c>
      <c r="AJ281" s="76" t="str">
        <f t="shared" si="146"/>
        <v/>
      </c>
      <c r="AK281" s="76" t="str">
        <f t="shared" si="147"/>
        <v>-</v>
      </c>
      <c r="AL281" s="76" t="str">
        <f t="shared" si="148"/>
        <v/>
      </c>
      <c r="AM281" s="76" t="str">
        <f t="shared" si="149"/>
        <v>-</v>
      </c>
      <c r="AN281" s="76" t="str">
        <f t="shared" si="150"/>
        <v/>
      </c>
      <c r="AO281" s="77">
        <f t="shared" si="151"/>
        <v>0</v>
      </c>
      <c r="AP281" s="78" t="str">
        <f t="shared" si="152"/>
        <v/>
      </c>
      <c r="AR281" s="77" t="s">
        <v>27</v>
      </c>
      <c r="AS281" s="76" t="e">
        <f t="shared" si="140"/>
        <v>#VALUE!</v>
      </c>
      <c r="AT281" s="76" t="e">
        <f>CP281+AG281-BF281-BR281-CD281</f>
        <v>#VALUE!</v>
      </c>
      <c r="AU281" s="76" t="e">
        <f t="shared" si="133"/>
        <v>#VALUE!</v>
      </c>
      <c r="AV281" s="76" t="e">
        <f>CR281+AI281-BH281-BT281-CF281</f>
        <v>#VALUE!</v>
      </c>
      <c r="AW281" s="76" t="e">
        <f t="shared" si="134"/>
        <v>#VALUE!</v>
      </c>
      <c r="AX281" s="76" t="e">
        <f>CT281+AK281-BJ281-BV281-CH281</f>
        <v>#VALUE!</v>
      </c>
      <c r="AY281" s="76" t="e">
        <f t="shared" si="135"/>
        <v>#VALUE!</v>
      </c>
      <c r="AZ281" s="76" t="e">
        <f>CV281+AM281-BL281-BX281-CJ281</f>
        <v>#VALUE!</v>
      </c>
      <c r="BA281" s="76" t="e">
        <f t="shared" si="164"/>
        <v>#VALUE!</v>
      </c>
      <c r="BB281" s="77" t="e">
        <f t="shared" si="153"/>
        <v>#VALUE!</v>
      </c>
      <c r="BC281" s="78" t="e">
        <f t="shared" si="154"/>
        <v>#VALUE!</v>
      </c>
      <c r="BD281" s="77" t="s">
        <v>27</v>
      </c>
      <c r="BE281" s="76">
        <v>0</v>
      </c>
      <c r="BF281" s="76">
        <v>0</v>
      </c>
      <c r="BG281" s="76">
        <v>0</v>
      </c>
      <c r="BH281" s="76">
        <v>0</v>
      </c>
      <c r="BI281" s="76">
        <v>0</v>
      </c>
      <c r="BJ281" s="76">
        <v>0</v>
      </c>
      <c r="BK281" s="76">
        <v>0</v>
      </c>
      <c r="BL281" s="76"/>
      <c r="BM281" s="76">
        <v>0</v>
      </c>
      <c r="BN281" s="80">
        <f t="shared" si="155"/>
        <v>0</v>
      </c>
      <c r="BO281" s="81">
        <f t="shared" si="156"/>
        <v>0</v>
      </c>
      <c r="BP281" s="77" t="s">
        <v>27</v>
      </c>
      <c r="BQ281" s="76">
        <v>0</v>
      </c>
      <c r="BR281" s="76"/>
      <c r="BS281" s="76">
        <v>0</v>
      </c>
      <c r="BT281" s="76"/>
      <c r="BU281" s="76">
        <v>0</v>
      </c>
      <c r="BV281" s="76"/>
      <c r="BW281" s="76">
        <v>0</v>
      </c>
      <c r="BX281" s="76"/>
      <c r="BY281" s="76">
        <v>0</v>
      </c>
      <c r="BZ281" s="80">
        <f t="shared" si="157"/>
        <v>0</v>
      </c>
      <c r="CA281" s="82">
        <f t="shared" si="158"/>
        <v>0</v>
      </c>
      <c r="CB281" s="77" t="s">
        <v>27</v>
      </c>
      <c r="CC281" s="76">
        <v>0</v>
      </c>
      <c r="CD281" s="76"/>
      <c r="CE281" s="76">
        <v>0</v>
      </c>
      <c r="CF281" s="76"/>
      <c r="CG281" s="76">
        <v>0</v>
      </c>
      <c r="CH281" s="76"/>
      <c r="CI281" s="76">
        <v>0</v>
      </c>
      <c r="CJ281" s="76"/>
      <c r="CK281" s="76">
        <v>0</v>
      </c>
      <c r="CL281" s="83">
        <f t="shared" si="159"/>
        <v>0</v>
      </c>
      <c r="CM281" s="82">
        <f t="shared" si="160"/>
        <v>0</v>
      </c>
      <c r="CN281" s="84"/>
      <c r="CO281" s="60">
        <v>2</v>
      </c>
      <c r="CP281" s="60"/>
      <c r="CQ281" s="60">
        <v>3</v>
      </c>
      <c r="CR281" s="60"/>
      <c r="CS281" s="60">
        <v>1</v>
      </c>
      <c r="CT281" s="60">
        <v>1</v>
      </c>
      <c r="CU281" s="60">
        <v>2</v>
      </c>
      <c r="CV281" s="85"/>
      <c r="CW281" s="86">
        <v>1</v>
      </c>
      <c r="CX281" s="87">
        <f t="shared" si="161"/>
        <v>10</v>
      </c>
      <c r="CY281" s="88">
        <f t="shared" si="162"/>
        <v>0</v>
      </c>
      <c r="CZ281" s="89" t="e">
        <f>SUMIF(Склад!#REF!,E281,Склад!#REF!)</f>
        <v>#REF!</v>
      </c>
    </row>
    <row r="282" spans="1:104" s="79" customFormat="1" ht="80.849999999999994" customHeight="1" thickBot="1" x14ac:dyDescent="0.3">
      <c r="A282" s="60">
        <v>279</v>
      </c>
      <c r="B282" s="199" t="str">
        <f>VLOOKUP(C282,Склад!B:D,3,0)</f>
        <v>Кепки</v>
      </c>
      <c r="C282" s="37" t="s">
        <v>48</v>
      </c>
      <c r="D282" s="151" t="str">
        <f t="shared" si="163"/>
        <v>6870501376</v>
      </c>
      <c r="E282" s="36">
        <v>6870501</v>
      </c>
      <c r="F282" s="36">
        <v>376</v>
      </c>
      <c r="G282" s="154" t="s">
        <v>207</v>
      </c>
      <c r="H282" s="196" t="str">
        <f>IFERROR(VLOOKUP(VALUE(E282),Склад!#REF!,6,0),"-")</f>
        <v>-</v>
      </c>
      <c r="I282" s="61"/>
      <c r="J282" s="62" t="s">
        <v>223</v>
      </c>
      <c r="K282" s="62" t="s">
        <v>169</v>
      </c>
      <c r="L282" s="63" t="s">
        <v>374</v>
      </c>
      <c r="M282" s="64" t="s">
        <v>57</v>
      </c>
      <c r="N282" s="38" t="s">
        <v>354</v>
      </c>
      <c r="O282" s="38" t="s">
        <v>426</v>
      </c>
      <c r="P282" s="65">
        <v>30.4</v>
      </c>
      <c r="Q282" s="69">
        <v>79</v>
      </c>
      <c r="R282" s="66"/>
      <c r="S282" s="67"/>
      <c r="T282" s="68"/>
      <c r="U282" s="70"/>
      <c r="V282" s="71"/>
      <c r="W282" s="72"/>
      <c r="X282" s="73"/>
      <c r="Y282" s="71"/>
      <c r="Z282" s="72"/>
      <c r="AA282" s="74"/>
      <c r="AB282" s="75"/>
      <c r="AC282" s="71"/>
      <c r="AD282" s="72"/>
      <c r="AE282" s="76" t="str">
        <f t="shared" si="141"/>
        <v>-</v>
      </c>
      <c r="AF282" s="76" t="str">
        <f t="shared" si="142"/>
        <v/>
      </c>
      <c r="AG282" s="76" t="str">
        <f t="shared" si="143"/>
        <v>-</v>
      </c>
      <c r="AH282" s="76" t="str">
        <f t="shared" si="144"/>
        <v/>
      </c>
      <c r="AI282" s="76" t="str">
        <f t="shared" si="145"/>
        <v>-</v>
      </c>
      <c r="AJ282" s="76" t="str">
        <f t="shared" si="146"/>
        <v/>
      </c>
      <c r="AK282" s="76" t="str">
        <f t="shared" si="147"/>
        <v>-</v>
      </c>
      <c r="AL282" s="76" t="str">
        <f t="shared" si="148"/>
        <v/>
      </c>
      <c r="AM282" s="76" t="str">
        <f t="shared" si="149"/>
        <v>-</v>
      </c>
      <c r="AN282" s="76" t="str">
        <f t="shared" si="150"/>
        <v/>
      </c>
      <c r="AO282" s="77">
        <f t="shared" si="151"/>
        <v>0</v>
      </c>
      <c r="AP282" s="78" t="str">
        <f t="shared" si="152"/>
        <v/>
      </c>
      <c r="AR282" s="77" t="s">
        <v>27</v>
      </c>
      <c r="AS282" s="76" t="e">
        <f t="shared" si="140"/>
        <v>#VALUE!</v>
      </c>
      <c r="AT282" s="76" t="e">
        <f>CP282+AG282-BF282-BR282-CD282</f>
        <v>#VALUE!</v>
      </c>
      <c r="AU282" s="76" t="e">
        <f t="shared" ref="AU282:AU307" si="169">CQ282+AH282-BG282-BS282-CE282</f>
        <v>#VALUE!</v>
      </c>
      <c r="AV282" s="76" t="e">
        <f>CR282+AI282-BH282-BT282-CF282</f>
        <v>#VALUE!</v>
      </c>
      <c r="AW282" s="76" t="e">
        <f t="shared" ref="AW282:AW307" si="170">CS282+AJ282-BI282-BU282-CG282</f>
        <v>#VALUE!</v>
      </c>
      <c r="AX282" s="76" t="e">
        <f>CT282+AK282-BJ282-BV282-CH282</f>
        <v>#VALUE!</v>
      </c>
      <c r="AY282" s="76" t="e">
        <f t="shared" ref="AY282:AY307" si="171">CU282+AL282-BK282-BW282-CI282</f>
        <v>#VALUE!</v>
      </c>
      <c r="AZ282" s="76" t="e">
        <f>CV282+AM282-BL282-BX282-CJ282</f>
        <v>#VALUE!</v>
      </c>
      <c r="BA282" s="76" t="e">
        <f t="shared" si="164"/>
        <v>#VALUE!</v>
      </c>
      <c r="BB282" s="77" t="e">
        <f t="shared" si="153"/>
        <v>#VALUE!</v>
      </c>
      <c r="BC282" s="78" t="e">
        <f t="shared" si="154"/>
        <v>#VALUE!</v>
      </c>
      <c r="BD282" s="77" t="s">
        <v>27</v>
      </c>
      <c r="BE282" s="76">
        <v>0</v>
      </c>
      <c r="BF282" s="76">
        <v>0</v>
      </c>
      <c r="BG282" s="76">
        <v>1</v>
      </c>
      <c r="BH282" s="76">
        <v>0</v>
      </c>
      <c r="BI282" s="76">
        <v>2</v>
      </c>
      <c r="BJ282" s="76">
        <v>0</v>
      </c>
      <c r="BK282" s="76">
        <v>1</v>
      </c>
      <c r="BL282" s="76"/>
      <c r="BM282" s="76">
        <v>0</v>
      </c>
      <c r="BN282" s="80">
        <f t="shared" si="155"/>
        <v>4</v>
      </c>
      <c r="BO282" s="81">
        <f t="shared" si="156"/>
        <v>0</v>
      </c>
      <c r="BP282" s="77" t="s">
        <v>27</v>
      </c>
      <c r="BQ282" s="76">
        <v>0</v>
      </c>
      <c r="BR282" s="76"/>
      <c r="BS282" s="76">
        <v>1</v>
      </c>
      <c r="BT282" s="76"/>
      <c r="BU282" s="76">
        <v>1</v>
      </c>
      <c r="BV282" s="76">
        <v>0</v>
      </c>
      <c r="BW282" s="76">
        <v>1</v>
      </c>
      <c r="BX282" s="76">
        <v>0</v>
      </c>
      <c r="BY282" s="76">
        <v>0</v>
      </c>
      <c r="BZ282" s="80">
        <f t="shared" si="157"/>
        <v>3</v>
      </c>
      <c r="CA282" s="82">
        <f t="shared" si="158"/>
        <v>0</v>
      </c>
      <c r="CB282" s="77" t="s">
        <v>27</v>
      </c>
      <c r="CC282" s="76">
        <v>0</v>
      </c>
      <c r="CD282" s="76"/>
      <c r="CE282" s="76">
        <v>5</v>
      </c>
      <c r="CF282" s="76"/>
      <c r="CG282" s="76">
        <v>7</v>
      </c>
      <c r="CH282" s="76">
        <v>0</v>
      </c>
      <c r="CI282" s="76">
        <v>5</v>
      </c>
      <c r="CJ282" s="76">
        <v>0</v>
      </c>
      <c r="CK282" s="76">
        <v>0</v>
      </c>
      <c r="CL282" s="83">
        <f t="shared" si="159"/>
        <v>17</v>
      </c>
      <c r="CM282" s="82">
        <f t="shared" si="160"/>
        <v>0</v>
      </c>
      <c r="CN282" s="84"/>
      <c r="CO282" s="60">
        <v>1</v>
      </c>
      <c r="CP282" s="60">
        <v>2</v>
      </c>
      <c r="CQ282" s="60">
        <v>2</v>
      </c>
      <c r="CR282" s="60">
        <v>1</v>
      </c>
      <c r="CS282" s="60">
        <v>5</v>
      </c>
      <c r="CT282" s="60">
        <v>5</v>
      </c>
      <c r="CU282" s="60">
        <v>3</v>
      </c>
      <c r="CV282" s="85">
        <v>3</v>
      </c>
      <c r="CW282" s="86">
        <v>2</v>
      </c>
      <c r="CX282" s="87">
        <f t="shared" si="161"/>
        <v>24</v>
      </c>
      <c r="CY282" s="88">
        <f t="shared" si="162"/>
        <v>0</v>
      </c>
      <c r="CZ282" s="89" t="e">
        <f>SUMIF(Склад!#REF!,E282,Склад!#REF!)</f>
        <v>#REF!</v>
      </c>
    </row>
    <row r="283" spans="1:104" s="79" customFormat="1" ht="93.95" customHeight="1" thickBot="1" x14ac:dyDescent="0.3">
      <c r="A283" s="60">
        <v>280</v>
      </c>
      <c r="B283" s="199" t="e">
        <f>VLOOKUP(C283,Склад!B:D,3,0)</f>
        <v>#N/A</v>
      </c>
      <c r="C283" s="37" t="s">
        <v>51</v>
      </c>
      <c r="D283" s="151" t="str">
        <f t="shared" si="163"/>
        <v>7720501331</v>
      </c>
      <c r="E283" s="36">
        <v>7720501</v>
      </c>
      <c r="F283" s="36">
        <v>331</v>
      </c>
      <c r="G283" s="154" t="s">
        <v>207</v>
      </c>
      <c r="H283" s="196" t="str">
        <f>IFERROR(VLOOKUP(VALUE(E283),Склад!#REF!,6,0),"-")</f>
        <v>-</v>
      </c>
      <c r="I283" s="61"/>
      <c r="J283" s="62" t="s">
        <v>33</v>
      </c>
      <c r="K283" s="62" t="s">
        <v>169</v>
      </c>
      <c r="L283" s="63" t="s">
        <v>374</v>
      </c>
      <c r="M283" s="64" t="s">
        <v>57</v>
      </c>
      <c r="N283" s="38" t="s">
        <v>354</v>
      </c>
      <c r="O283" s="38" t="s">
        <v>426</v>
      </c>
      <c r="P283" s="65">
        <v>22.7</v>
      </c>
      <c r="Q283" s="69">
        <v>59</v>
      </c>
      <c r="R283" s="66"/>
      <c r="S283" s="67"/>
      <c r="T283" s="68"/>
      <c r="U283" s="70"/>
      <c r="V283" s="71"/>
      <c r="W283" s="72"/>
      <c r="X283" s="73"/>
      <c r="Y283" s="71"/>
      <c r="Z283" s="72"/>
      <c r="AA283" s="74"/>
      <c r="AB283" s="75"/>
      <c r="AC283" s="71"/>
      <c r="AD283" s="72"/>
      <c r="AE283" s="76" t="str">
        <f t="shared" si="141"/>
        <v>-</v>
      </c>
      <c r="AF283" s="76" t="str">
        <f t="shared" si="142"/>
        <v/>
      </c>
      <c r="AG283" s="76" t="str">
        <f t="shared" si="143"/>
        <v>-</v>
      </c>
      <c r="AH283" s="76" t="str">
        <f t="shared" si="144"/>
        <v/>
      </c>
      <c r="AI283" s="76" t="str">
        <f t="shared" si="145"/>
        <v>-</v>
      </c>
      <c r="AJ283" s="76" t="str">
        <f t="shared" si="146"/>
        <v/>
      </c>
      <c r="AK283" s="76" t="str">
        <f t="shared" si="147"/>
        <v>-</v>
      </c>
      <c r="AL283" s="76" t="str">
        <f t="shared" si="148"/>
        <v/>
      </c>
      <c r="AM283" s="76" t="str">
        <f t="shared" si="149"/>
        <v>-</v>
      </c>
      <c r="AN283" s="76" t="str">
        <f t="shared" si="150"/>
        <v/>
      </c>
      <c r="AO283" s="77">
        <f t="shared" si="151"/>
        <v>0</v>
      </c>
      <c r="AP283" s="78" t="str">
        <f t="shared" si="152"/>
        <v/>
      </c>
      <c r="AR283" s="77" t="s">
        <v>27</v>
      </c>
      <c r="AS283" s="76" t="e">
        <f t="shared" si="140"/>
        <v>#VALUE!</v>
      </c>
      <c r="AT283" s="76" t="e">
        <f>CP283+AG283-BF283-BR283-CD283</f>
        <v>#VALUE!</v>
      </c>
      <c r="AU283" s="76" t="e">
        <f t="shared" si="169"/>
        <v>#VALUE!</v>
      </c>
      <c r="AV283" s="76" t="e">
        <f>CR283+AI283-BH283-BT283-CF283</f>
        <v>#VALUE!</v>
      </c>
      <c r="AW283" s="76" t="e">
        <f t="shared" si="170"/>
        <v>#VALUE!</v>
      </c>
      <c r="AX283" s="76" t="e">
        <f>CT283+AK283-BJ283-BV283-CH283</f>
        <v>#VALUE!</v>
      </c>
      <c r="AY283" s="76" t="e">
        <f t="shared" si="171"/>
        <v>#VALUE!</v>
      </c>
      <c r="AZ283" s="76" t="e">
        <f>CV283+AM283-BL283-BX283-CJ283</f>
        <v>#VALUE!</v>
      </c>
      <c r="BA283" s="76" t="e">
        <f t="shared" si="164"/>
        <v>#VALUE!</v>
      </c>
      <c r="BB283" s="77" t="e">
        <f t="shared" si="153"/>
        <v>#VALUE!</v>
      </c>
      <c r="BC283" s="78" t="e">
        <f t="shared" si="154"/>
        <v>#VALUE!</v>
      </c>
      <c r="BD283" s="77" t="s">
        <v>27</v>
      </c>
      <c r="BE283" s="76">
        <v>0</v>
      </c>
      <c r="BF283" s="76"/>
      <c r="BG283" s="76">
        <v>0</v>
      </c>
      <c r="BH283" s="76"/>
      <c r="BI283" s="76">
        <v>0</v>
      </c>
      <c r="BJ283" s="76"/>
      <c r="BK283" s="76">
        <v>0</v>
      </c>
      <c r="BL283" s="76"/>
      <c r="BM283" s="76">
        <v>0</v>
      </c>
      <c r="BN283" s="80">
        <f t="shared" si="155"/>
        <v>0</v>
      </c>
      <c r="BO283" s="81">
        <f t="shared" si="156"/>
        <v>0</v>
      </c>
      <c r="BP283" s="77" t="s">
        <v>27</v>
      </c>
      <c r="BQ283" s="76">
        <v>0</v>
      </c>
      <c r="BR283" s="76"/>
      <c r="BS283" s="76">
        <v>0</v>
      </c>
      <c r="BT283" s="76"/>
      <c r="BU283" s="76">
        <v>0</v>
      </c>
      <c r="BV283" s="76"/>
      <c r="BW283" s="76">
        <v>0</v>
      </c>
      <c r="BX283" s="76"/>
      <c r="BY283" s="76">
        <v>0</v>
      </c>
      <c r="BZ283" s="80">
        <f t="shared" si="157"/>
        <v>0</v>
      </c>
      <c r="CA283" s="82">
        <f t="shared" si="158"/>
        <v>0</v>
      </c>
      <c r="CB283" s="77" t="s">
        <v>27</v>
      </c>
      <c r="CC283" s="76">
        <v>0</v>
      </c>
      <c r="CD283" s="76"/>
      <c r="CE283" s="76">
        <v>0</v>
      </c>
      <c r="CF283" s="76"/>
      <c r="CG283" s="76">
        <v>0</v>
      </c>
      <c r="CH283" s="76"/>
      <c r="CI283" s="76">
        <v>0</v>
      </c>
      <c r="CJ283" s="76"/>
      <c r="CK283" s="76">
        <v>0</v>
      </c>
      <c r="CL283" s="83">
        <f t="shared" si="159"/>
        <v>0</v>
      </c>
      <c r="CM283" s="82">
        <f t="shared" si="160"/>
        <v>0</v>
      </c>
      <c r="CN283" s="84"/>
      <c r="CO283" s="60"/>
      <c r="CP283" s="60"/>
      <c r="CQ283" s="60"/>
      <c r="CR283" s="60"/>
      <c r="CS283" s="60"/>
      <c r="CT283" s="60"/>
      <c r="CU283" s="60"/>
      <c r="CV283" s="85"/>
      <c r="CW283" s="86"/>
      <c r="CX283" s="87">
        <f t="shared" si="161"/>
        <v>0</v>
      </c>
      <c r="CY283" s="88">
        <f t="shared" si="162"/>
        <v>0</v>
      </c>
      <c r="CZ283" s="89" t="e">
        <f>SUMIF(Склад!#REF!,E283,Склад!#REF!)</f>
        <v>#REF!</v>
      </c>
    </row>
    <row r="284" spans="1:104" s="79" customFormat="1" ht="93.95" customHeight="1" thickBot="1" x14ac:dyDescent="0.3">
      <c r="A284" s="60">
        <v>281</v>
      </c>
      <c r="B284" s="199" t="str">
        <f>VLOOKUP(C284,Склад!B:D,3,0)</f>
        <v>Кепки</v>
      </c>
      <c r="C284" s="37" t="s">
        <v>47</v>
      </c>
      <c r="D284" s="151" t="str">
        <f t="shared" si="163"/>
        <v>661010931</v>
      </c>
      <c r="E284" s="36">
        <v>6610109</v>
      </c>
      <c r="F284" s="36">
        <v>31</v>
      </c>
      <c r="G284" s="154" t="s">
        <v>207</v>
      </c>
      <c r="H284" s="196" t="str">
        <f>IFERROR(VLOOKUP(VALUE(E284),Склад!#REF!,6,0),"-")</f>
        <v>-</v>
      </c>
      <c r="I284" s="61"/>
      <c r="J284" s="62" t="s">
        <v>223</v>
      </c>
      <c r="K284" s="62" t="s">
        <v>404</v>
      </c>
      <c r="L284" s="63" t="s">
        <v>375</v>
      </c>
      <c r="M284" s="64" t="s">
        <v>57</v>
      </c>
      <c r="N284" s="38" t="s">
        <v>354</v>
      </c>
      <c r="O284" s="38" t="s">
        <v>415</v>
      </c>
      <c r="P284" s="65">
        <v>26.5</v>
      </c>
      <c r="Q284" s="69">
        <v>59</v>
      </c>
      <c r="R284" s="66"/>
      <c r="S284" s="67"/>
      <c r="T284" s="68"/>
      <c r="U284" s="70"/>
      <c r="V284" s="71"/>
      <c r="W284" s="72"/>
      <c r="X284" s="73"/>
      <c r="Y284" s="71"/>
      <c r="Z284" s="72"/>
      <c r="AA284" s="74"/>
      <c r="AB284" s="75"/>
      <c r="AC284" s="71"/>
      <c r="AD284" s="72"/>
      <c r="AE284" s="76" t="str">
        <f t="shared" si="141"/>
        <v>-</v>
      </c>
      <c r="AF284" s="76" t="str">
        <f t="shared" si="142"/>
        <v/>
      </c>
      <c r="AG284" s="76" t="str">
        <f t="shared" si="143"/>
        <v>-</v>
      </c>
      <c r="AH284" s="76" t="str">
        <f t="shared" si="144"/>
        <v/>
      </c>
      <c r="AI284" s="76" t="str">
        <f t="shared" si="145"/>
        <v>-</v>
      </c>
      <c r="AJ284" s="76" t="str">
        <f t="shared" si="146"/>
        <v/>
      </c>
      <c r="AK284" s="76" t="str">
        <f t="shared" si="147"/>
        <v>-</v>
      </c>
      <c r="AL284" s="76" t="str">
        <f t="shared" si="148"/>
        <v/>
      </c>
      <c r="AM284" s="76" t="str">
        <f t="shared" si="149"/>
        <v>-</v>
      </c>
      <c r="AN284" s="76" t="str">
        <f t="shared" si="150"/>
        <v/>
      </c>
      <c r="AO284" s="77">
        <f t="shared" si="151"/>
        <v>0</v>
      </c>
      <c r="AP284" s="78" t="str">
        <f t="shared" si="152"/>
        <v/>
      </c>
      <c r="AR284" s="77" t="s">
        <v>27</v>
      </c>
      <c r="AS284" s="76" t="e">
        <f t="shared" si="140"/>
        <v>#VALUE!</v>
      </c>
      <c r="AT284" s="76"/>
      <c r="AU284" s="76" t="e">
        <f t="shared" si="169"/>
        <v>#VALUE!</v>
      </c>
      <c r="AV284" s="76"/>
      <c r="AW284" s="76" t="e">
        <f t="shared" si="170"/>
        <v>#VALUE!</v>
      </c>
      <c r="AX284" s="76"/>
      <c r="AY284" s="76" t="e">
        <f t="shared" si="171"/>
        <v>#VALUE!</v>
      </c>
      <c r="AZ284" s="76"/>
      <c r="BA284" s="76" t="e">
        <f t="shared" si="164"/>
        <v>#VALUE!</v>
      </c>
      <c r="BB284" s="77" t="e">
        <f t="shared" si="153"/>
        <v>#VALUE!</v>
      </c>
      <c r="BC284" s="78" t="e">
        <f t="shared" si="154"/>
        <v>#VALUE!</v>
      </c>
      <c r="BD284" s="77" t="s">
        <v>27</v>
      </c>
      <c r="BE284" s="76">
        <v>0</v>
      </c>
      <c r="BF284" s="76"/>
      <c r="BG284" s="76">
        <v>1</v>
      </c>
      <c r="BH284" s="76"/>
      <c r="BI284" s="76">
        <v>2</v>
      </c>
      <c r="BJ284" s="76"/>
      <c r="BK284" s="76">
        <v>1</v>
      </c>
      <c r="BL284" s="76"/>
      <c r="BM284" s="76">
        <v>0</v>
      </c>
      <c r="BN284" s="80">
        <f t="shared" si="155"/>
        <v>4</v>
      </c>
      <c r="BO284" s="81">
        <f t="shared" si="156"/>
        <v>0</v>
      </c>
      <c r="BP284" s="77" t="s">
        <v>27</v>
      </c>
      <c r="BQ284" s="76">
        <v>0</v>
      </c>
      <c r="BR284" s="76"/>
      <c r="BS284" s="76">
        <v>1</v>
      </c>
      <c r="BT284" s="76"/>
      <c r="BU284" s="76">
        <v>2</v>
      </c>
      <c r="BV284" s="76"/>
      <c r="BW284" s="76">
        <v>1</v>
      </c>
      <c r="BX284" s="76"/>
      <c r="BY284" s="76">
        <v>0</v>
      </c>
      <c r="BZ284" s="80">
        <f t="shared" si="157"/>
        <v>4</v>
      </c>
      <c r="CA284" s="82">
        <f t="shared" si="158"/>
        <v>0</v>
      </c>
      <c r="CB284" s="77" t="s">
        <v>27</v>
      </c>
      <c r="CC284" s="76">
        <v>0</v>
      </c>
      <c r="CD284" s="76"/>
      <c r="CE284" s="76">
        <v>5</v>
      </c>
      <c r="CF284" s="76"/>
      <c r="CG284" s="76">
        <v>7</v>
      </c>
      <c r="CH284" s="76"/>
      <c r="CI284" s="76">
        <v>5</v>
      </c>
      <c r="CJ284" s="76"/>
      <c r="CK284" s="76">
        <v>0</v>
      </c>
      <c r="CL284" s="83">
        <f t="shared" si="159"/>
        <v>17</v>
      </c>
      <c r="CM284" s="82">
        <f t="shared" si="160"/>
        <v>0</v>
      </c>
      <c r="CN284" s="84"/>
      <c r="CO284" s="60"/>
      <c r="CP284" s="60"/>
      <c r="CQ284" s="60"/>
      <c r="CR284" s="60"/>
      <c r="CS284" s="60"/>
      <c r="CT284" s="60"/>
      <c r="CU284" s="60"/>
      <c r="CV284" s="85"/>
      <c r="CW284" s="86"/>
      <c r="CX284" s="87">
        <f t="shared" si="161"/>
        <v>0</v>
      </c>
      <c r="CY284" s="88">
        <f t="shared" si="162"/>
        <v>0</v>
      </c>
      <c r="CZ284" s="89" t="e">
        <f>SUMIF(Склад!#REF!,E284,Склад!#REF!)</f>
        <v>#REF!</v>
      </c>
    </row>
    <row r="285" spans="1:104" s="79" customFormat="1" ht="93.95" customHeight="1" thickBot="1" x14ac:dyDescent="0.3">
      <c r="A285" s="60">
        <v>282</v>
      </c>
      <c r="B285" s="199" t="str">
        <f>VLOOKUP(C285,Склад!B:D,3,0)</f>
        <v>Кепки</v>
      </c>
      <c r="C285" s="37" t="s">
        <v>47</v>
      </c>
      <c r="D285" s="151" t="str">
        <f t="shared" si="163"/>
        <v>661010961</v>
      </c>
      <c r="E285" s="36">
        <v>6610109</v>
      </c>
      <c r="F285" s="36">
        <v>61</v>
      </c>
      <c r="G285" s="154" t="s">
        <v>207</v>
      </c>
      <c r="H285" s="196" t="str">
        <f>IFERROR(VLOOKUP(VALUE(E285),Склад!#REF!,6,0),"-")</f>
        <v>-</v>
      </c>
      <c r="I285" s="61"/>
      <c r="J285" s="62" t="s">
        <v>223</v>
      </c>
      <c r="K285" s="62" t="s">
        <v>404</v>
      </c>
      <c r="L285" s="63" t="s">
        <v>375</v>
      </c>
      <c r="M285" s="64" t="s">
        <v>57</v>
      </c>
      <c r="N285" s="38" t="s">
        <v>354</v>
      </c>
      <c r="O285" s="38" t="s">
        <v>415</v>
      </c>
      <c r="P285" s="65">
        <v>26.5</v>
      </c>
      <c r="Q285" s="69">
        <v>59</v>
      </c>
      <c r="R285" s="66"/>
      <c r="S285" s="67"/>
      <c r="T285" s="68"/>
      <c r="U285" s="70"/>
      <c r="V285" s="71"/>
      <c r="W285" s="72"/>
      <c r="X285" s="73"/>
      <c r="Y285" s="71"/>
      <c r="Z285" s="72"/>
      <c r="AA285" s="74"/>
      <c r="AB285" s="75"/>
      <c r="AC285" s="71"/>
      <c r="AD285" s="72"/>
      <c r="AE285" s="76" t="str">
        <f t="shared" si="141"/>
        <v>-</v>
      </c>
      <c r="AF285" s="76" t="str">
        <f t="shared" si="142"/>
        <v/>
      </c>
      <c r="AG285" s="76" t="str">
        <f t="shared" si="143"/>
        <v>-</v>
      </c>
      <c r="AH285" s="76" t="str">
        <f t="shared" si="144"/>
        <v/>
      </c>
      <c r="AI285" s="76" t="str">
        <f t="shared" si="145"/>
        <v>-</v>
      </c>
      <c r="AJ285" s="76" t="str">
        <f t="shared" si="146"/>
        <v/>
      </c>
      <c r="AK285" s="76" t="str">
        <f t="shared" si="147"/>
        <v>-</v>
      </c>
      <c r="AL285" s="76" t="str">
        <f t="shared" si="148"/>
        <v/>
      </c>
      <c r="AM285" s="76" t="str">
        <f t="shared" si="149"/>
        <v>-</v>
      </c>
      <c r="AN285" s="76" t="str">
        <f t="shared" si="150"/>
        <v/>
      </c>
      <c r="AO285" s="77">
        <f t="shared" si="151"/>
        <v>0</v>
      </c>
      <c r="AP285" s="78" t="str">
        <f t="shared" si="152"/>
        <v/>
      </c>
      <c r="AR285" s="77" t="s">
        <v>27</v>
      </c>
      <c r="AS285" s="76" t="e">
        <f t="shared" si="140"/>
        <v>#VALUE!</v>
      </c>
      <c r="AT285" s="76"/>
      <c r="AU285" s="76" t="e">
        <f t="shared" si="169"/>
        <v>#VALUE!</v>
      </c>
      <c r="AV285" s="76"/>
      <c r="AW285" s="76" t="e">
        <f t="shared" si="170"/>
        <v>#VALUE!</v>
      </c>
      <c r="AX285" s="76"/>
      <c r="AY285" s="76" t="e">
        <f t="shared" si="171"/>
        <v>#VALUE!</v>
      </c>
      <c r="AZ285" s="76"/>
      <c r="BA285" s="76" t="e">
        <f t="shared" si="164"/>
        <v>#VALUE!</v>
      </c>
      <c r="BB285" s="77" t="e">
        <f t="shared" si="153"/>
        <v>#VALUE!</v>
      </c>
      <c r="BC285" s="78" t="e">
        <f t="shared" si="154"/>
        <v>#VALUE!</v>
      </c>
      <c r="BD285" s="77" t="s">
        <v>27</v>
      </c>
      <c r="BE285" s="76">
        <v>0</v>
      </c>
      <c r="BF285" s="76"/>
      <c r="BG285" s="76">
        <v>0</v>
      </c>
      <c r="BH285" s="76"/>
      <c r="BI285" s="76">
        <v>0</v>
      </c>
      <c r="BJ285" s="76"/>
      <c r="BK285" s="76">
        <v>0</v>
      </c>
      <c r="BL285" s="76"/>
      <c r="BM285" s="76">
        <v>0</v>
      </c>
      <c r="BN285" s="80">
        <f t="shared" si="155"/>
        <v>0</v>
      </c>
      <c r="BO285" s="81">
        <f t="shared" si="156"/>
        <v>0</v>
      </c>
      <c r="BP285" s="77" t="s">
        <v>27</v>
      </c>
      <c r="BQ285" s="76">
        <v>0</v>
      </c>
      <c r="BR285" s="76"/>
      <c r="BS285" s="76">
        <v>0</v>
      </c>
      <c r="BT285" s="76"/>
      <c r="BU285" s="76">
        <v>0</v>
      </c>
      <c r="BV285" s="76"/>
      <c r="BW285" s="76">
        <v>0</v>
      </c>
      <c r="BX285" s="76"/>
      <c r="BY285" s="76">
        <v>0</v>
      </c>
      <c r="BZ285" s="80">
        <f t="shared" si="157"/>
        <v>0</v>
      </c>
      <c r="CA285" s="82">
        <f t="shared" si="158"/>
        <v>0</v>
      </c>
      <c r="CB285" s="77" t="s">
        <v>27</v>
      </c>
      <c r="CC285" s="76">
        <v>0</v>
      </c>
      <c r="CD285" s="76"/>
      <c r="CE285" s="76">
        <v>0</v>
      </c>
      <c r="CF285" s="76"/>
      <c r="CG285" s="76">
        <v>0</v>
      </c>
      <c r="CH285" s="76"/>
      <c r="CI285" s="76">
        <v>0</v>
      </c>
      <c r="CJ285" s="76"/>
      <c r="CK285" s="76">
        <v>0</v>
      </c>
      <c r="CL285" s="83">
        <f t="shared" si="159"/>
        <v>0</v>
      </c>
      <c r="CM285" s="82">
        <f t="shared" si="160"/>
        <v>0</v>
      </c>
      <c r="CN285" s="84"/>
      <c r="CO285" s="60"/>
      <c r="CP285" s="60"/>
      <c r="CQ285" s="60"/>
      <c r="CR285" s="60"/>
      <c r="CS285" s="60"/>
      <c r="CT285" s="60"/>
      <c r="CU285" s="60"/>
      <c r="CV285" s="85"/>
      <c r="CW285" s="86"/>
      <c r="CX285" s="87">
        <f t="shared" si="161"/>
        <v>0</v>
      </c>
      <c r="CY285" s="88">
        <f t="shared" si="162"/>
        <v>0</v>
      </c>
      <c r="CZ285" s="89" t="e">
        <f>SUMIF(Склад!#REF!,E285,Склад!#REF!)</f>
        <v>#REF!</v>
      </c>
    </row>
    <row r="286" spans="1:104" s="79" customFormat="1" ht="52.9" customHeight="1" thickBot="1" x14ac:dyDescent="0.3">
      <c r="A286" s="60">
        <v>283</v>
      </c>
      <c r="B286" s="199" t="str">
        <f>VLOOKUP(C286,Склад!B:D,3,0)</f>
        <v>Кепки</v>
      </c>
      <c r="C286" s="37" t="s">
        <v>48</v>
      </c>
      <c r="D286" s="151" t="str">
        <f t="shared" si="163"/>
        <v>684010731</v>
      </c>
      <c r="E286" s="36">
        <v>6840107</v>
      </c>
      <c r="F286" s="36">
        <v>31</v>
      </c>
      <c r="G286" s="154" t="s">
        <v>204</v>
      </c>
      <c r="H286" s="196" t="str">
        <f>IFERROR(VLOOKUP(VALUE(E286),Склад!#REF!,6,0),"-")</f>
        <v>-</v>
      </c>
      <c r="I286" s="61"/>
      <c r="J286" s="62" t="s">
        <v>223</v>
      </c>
      <c r="K286" s="62" t="s">
        <v>404</v>
      </c>
      <c r="L286" s="63" t="s">
        <v>375</v>
      </c>
      <c r="M286" s="64" t="s">
        <v>57</v>
      </c>
      <c r="N286" s="38" t="s">
        <v>354</v>
      </c>
      <c r="O286" s="38" t="s">
        <v>415</v>
      </c>
      <c r="P286" s="65">
        <v>30.4</v>
      </c>
      <c r="Q286" s="69">
        <v>59</v>
      </c>
      <c r="R286" s="66"/>
      <c r="S286" s="67"/>
      <c r="T286" s="68"/>
      <c r="U286" s="70"/>
      <c r="V286" s="71"/>
      <c r="W286" s="72"/>
      <c r="X286" s="73"/>
      <c r="Y286" s="71"/>
      <c r="Z286" s="72"/>
      <c r="AA286" s="74"/>
      <c r="AB286" s="75"/>
      <c r="AC286" s="71"/>
      <c r="AD286" s="72"/>
      <c r="AE286" s="76" t="str">
        <f t="shared" si="141"/>
        <v>-</v>
      </c>
      <c r="AF286" s="76" t="str">
        <f t="shared" si="142"/>
        <v/>
      </c>
      <c r="AG286" s="76" t="str">
        <f t="shared" si="143"/>
        <v/>
      </c>
      <c r="AH286" s="76" t="str">
        <f t="shared" si="144"/>
        <v/>
      </c>
      <c r="AI286" s="76" t="str">
        <f t="shared" si="145"/>
        <v/>
      </c>
      <c r="AJ286" s="76" t="str">
        <f t="shared" si="146"/>
        <v/>
      </c>
      <c r="AK286" s="76" t="str">
        <f t="shared" si="147"/>
        <v/>
      </c>
      <c r="AL286" s="76" t="str">
        <f t="shared" si="148"/>
        <v/>
      </c>
      <c r="AM286" s="76" t="str">
        <f t="shared" si="149"/>
        <v/>
      </c>
      <c r="AN286" s="76" t="str">
        <f t="shared" si="150"/>
        <v/>
      </c>
      <c r="AO286" s="77">
        <f t="shared" si="151"/>
        <v>0</v>
      </c>
      <c r="AP286" s="78" t="str">
        <f t="shared" si="152"/>
        <v/>
      </c>
      <c r="AR286" s="77" t="s">
        <v>27</v>
      </c>
      <c r="AS286" s="76" t="e">
        <f t="shared" si="140"/>
        <v>#VALUE!</v>
      </c>
      <c r="AT286" s="76"/>
      <c r="AU286" s="76" t="e">
        <f t="shared" si="169"/>
        <v>#VALUE!</v>
      </c>
      <c r="AV286" s="76"/>
      <c r="AW286" s="76" t="e">
        <f t="shared" si="170"/>
        <v>#VALUE!</v>
      </c>
      <c r="AX286" s="76"/>
      <c r="AY286" s="76" t="e">
        <f t="shared" si="171"/>
        <v>#VALUE!</v>
      </c>
      <c r="AZ286" s="76"/>
      <c r="BA286" s="76" t="e">
        <f t="shared" si="164"/>
        <v>#VALUE!</v>
      </c>
      <c r="BB286" s="77" t="e">
        <f t="shared" si="153"/>
        <v>#VALUE!</v>
      </c>
      <c r="BC286" s="78" t="e">
        <f t="shared" si="154"/>
        <v>#VALUE!</v>
      </c>
      <c r="BD286" s="77" t="s">
        <v>27</v>
      </c>
      <c r="BE286" s="76">
        <v>0</v>
      </c>
      <c r="BF286" s="76"/>
      <c r="BG286" s="76">
        <v>1</v>
      </c>
      <c r="BH286" s="76"/>
      <c r="BI286" s="76">
        <v>2</v>
      </c>
      <c r="BJ286" s="76"/>
      <c r="BK286" s="76">
        <v>1</v>
      </c>
      <c r="BL286" s="76"/>
      <c r="BM286" s="76">
        <v>1</v>
      </c>
      <c r="BN286" s="80">
        <f t="shared" si="155"/>
        <v>5</v>
      </c>
      <c r="BO286" s="81">
        <f t="shared" si="156"/>
        <v>0</v>
      </c>
      <c r="BP286" s="77" t="s">
        <v>27</v>
      </c>
      <c r="BQ286" s="76">
        <v>0</v>
      </c>
      <c r="BR286" s="76"/>
      <c r="BS286" s="76">
        <v>1</v>
      </c>
      <c r="BT286" s="76"/>
      <c r="BU286" s="76">
        <v>2</v>
      </c>
      <c r="BV286" s="76"/>
      <c r="BW286" s="76">
        <v>1</v>
      </c>
      <c r="BX286" s="76"/>
      <c r="BY286" s="76">
        <v>0</v>
      </c>
      <c r="BZ286" s="80">
        <f t="shared" si="157"/>
        <v>4</v>
      </c>
      <c r="CA286" s="82">
        <f t="shared" si="158"/>
        <v>0</v>
      </c>
      <c r="CB286" s="77" t="s">
        <v>27</v>
      </c>
      <c r="CC286" s="76">
        <v>0</v>
      </c>
      <c r="CD286" s="76"/>
      <c r="CE286" s="76">
        <v>3</v>
      </c>
      <c r="CF286" s="76"/>
      <c r="CG286" s="76">
        <v>4</v>
      </c>
      <c r="CH286" s="76"/>
      <c r="CI286" s="76">
        <v>3</v>
      </c>
      <c r="CJ286" s="76"/>
      <c r="CK286" s="76">
        <v>0</v>
      </c>
      <c r="CL286" s="83">
        <f t="shared" si="159"/>
        <v>10</v>
      </c>
      <c r="CM286" s="82">
        <f t="shared" si="160"/>
        <v>0</v>
      </c>
      <c r="CN286" s="84"/>
      <c r="CO286" s="60"/>
      <c r="CP286" s="60"/>
      <c r="CQ286" s="60"/>
      <c r="CR286" s="60"/>
      <c r="CS286" s="60"/>
      <c r="CT286" s="60"/>
      <c r="CU286" s="60"/>
      <c r="CV286" s="85"/>
      <c r="CW286" s="86"/>
      <c r="CX286" s="87">
        <f t="shared" si="161"/>
        <v>0</v>
      </c>
      <c r="CY286" s="88">
        <f t="shared" si="162"/>
        <v>0</v>
      </c>
      <c r="CZ286" s="89" t="e">
        <f>SUMIF(Склад!#REF!,E286,Склад!#REF!)</f>
        <v>#REF!</v>
      </c>
    </row>
    <row r="287" spans="1:104" s="79" customFormat="1" ht="52.9" customHeight="1" thickBot="1" x14ac:dyDescent="0.3">
      <c r="A287" s="60">
        <v>284</v>
      </c>
      <c r="B287" s="199" t="str">
        <f>VLOOKUP(C287,Склад!B:D,3,0)</f>
        <v>Кепки</v>
      </c>
      <c r="C287" s="37" t="s">
        <v>48</v>
      </c>
      <c r="D287" s="151" t="str">
        <f t="shared" si="163"/>
        <v>684010761</v>
      </c>
      <c r="E287" s="36">
        <v>6840107</v>
      </c>
      <c r="F287" s="36">
        <v>61</v>
      </c>
      <c r="G287" s="154" t="s">
        <v>204</v>
      </c>
      <c r="H287" s="196" t="str">
        <f>IFERROR(VLOOKUP(VALUE(E287),Склад!#REF!,6,0),"-")</f>
        <v>-</v>
      </c>
      <c r="I287" s="61"/>
      <c r="J287" s="62" t="s">
        <v>223</v>
      </c>
      <c r="K287" s="62" t="s">
        <v>404</v>
      </c>
      <c r="L287" s="63" t="s">
        <v>375</v>
      </c>
      <c r="M287" s="64" t="s">
        <v>57</v>
      </c>
      <c r="N287" s="38" t="s">
        <v>354</v>
      </c>
      <c r="O287" s="38" t="s">
        <v>415</v>
      </c>
      <c r="P287" s="65">
        <v>30.4</v>
      </c>
      <c r="Q287" s="69">
        <v>59</v>
      </c>
      <c r="R287" s="66"/>
      <c r="S287" s="67"/>
      <c r="T287" s="68"/>
      <c r="U287" s="70"/>
      <c r="V287" s="71"/>
      <c r="W287" s="72"/>
      <c r="X287" s="73"/>
      <c r="Y287" s="71"/>
      <c r="Z287" s="72"/>
      <c r="AA287" s="74"/>
      <c r="AB287" s="75"/>
      <c r="AC287" s="71"/>
      <c r="AD287" s="72"/>
      <c r="AE287" s="76" t="str">
        <f t="shared" si="141"/>
        <v>-</v>
      </c>
      <c r="AF287" s="76" t="str">
        <f t="shared" si="142"/>
        <v/>
      </c>
      <c r="AG287" s="76" t="str">
        <f t="shared" si="143"/>
        <v/>
      </c>
      <c r="AH287" s="76" t="str">
        <f t="shared" si="144"/>
        <v/>
      </c>
      <c r="AI287" s="76" t="str">
        <f t="shared" si="145"/>
        <v/>
      </c>
      <c r="AJ287" s="76" t="str">
        <f t="shared" si="146"/>
        <v/>
      </c>
      <c r="AK287" s="76" t="str">
        <f t="shared" si="147"/>
        <v/>
      </c>
      <c r="AL287" s="76" t="str">
        <f t="shared" si="148"/>
        <v/>
      </c>
      <c r="AM287" s="76" t="str">
        <f t="shared" si="149"/>
        <v/>
      </c>
      <c r="AN287" s="76" t="str">
        <f t="shared" si="150"/>
        <v/>
      </c>
      <c r="AO287" s="77">
        <f t="shared" si="151"/>
        <v>0</v>
      </c>
      <c r="AP287" s="78" t="str">
        <f t="shared" si="152"/>
        <v/>
      </c>
      <c r="AR287" s="77" t="s">
        <v>27</v>
      </c>
      <c r="AS287" s="76" t="e">
        <f t="shared" si="140"/>
        <v>#VALUE!</v>
      </c>
      <c r="AT287" s="76"/>
      <c r="AU287" s="76" t="e">
        <f t="shared" si="169"/>
        <v>#VALUE!</v>
      </c>
      <c r="AV287" s="76"/>
      <c r="AW287" s="76" t="e">
        <f t="shared" si="170"/>
        <v>#VALUE!</v>
      </c>
      <c r="AX287" s="76"/>
      <c r="AY287" s="76" t="e">
        <f t="shared" si="171"/>
        <v>#VALUE!</v>
      </c>
      <c r="AZ287" s="76"/>
      <c r="BA287" s="76" t="e">
        <f t="shared" si="164"/>
        <v>#VALUE!</v>
      </c>
      <c r="BB287" s="77" t="e">
        <f t="shared" si="153"/>
        <v>#VALUE!</v>
      </c>
      <c r="BC287" s="78" t="e">
        <f t="shared" si="154"/>
        <v>#VALUE!</v>
      </c>
      <c r="BD287" s="77" t="s">
        <v>27</v>
      </c>
      <c r="BE287" s="76">
        <v>0</v>
      </c>
      <c r="BF287" s="76"/>
      <c r="BG287" s="76">
        <v>1</v>
      </c>
      <c r="BH287" s="76"/>
      <c r="BI287" s="76">
        <v>1</v>
      </c>
      <c r="BJ287" s="76"/>
      <c r="BK287" s="76">
        <v>1</v>
      </c>
      <c r="BL287" s="76"/>
      <c r="BM287" s="76">
        <v>0</v>
      </c>
      <c r="BN287" s="80">
        <f t="shared" si="155"/>
        <v>3</v>
      </c>
      <c r="BO287" s="81">
        <f t="shared" si="156"/>
        <v>0</v>
      </c>
      <c r="BP287" s="77" t="s">
        <v>27</v>
      </c>
      <c r="BQ287" s="76">
        <v>0</v>
      </c>
      <c r="BR287" s="76"/>
      <c r="BS287" s="76">
        <v>1</v>
      </c>
      <c r="BT287" s="76"/>
      <c r="BU287" s="76">
        <v>1</v>
      </c>
      <c r="BV287" s="76"/>
      <c r="BW287" s="76">
        <v>0</v>
      </c>
      <c r="BX287" s="76"/>
      <c r="BY287" s="76">
        <v>0</v>
      </c>
      <c r="BZ287" s="80">
        <f t="shared" si="157"/>
        <v>2</v>
      </c>
      <c r="CA287" s="82">
        <f t="shared" si="158"/>
        <v>0</v>
      </c>
      <c r="CB287" s="77" t="s">
        <v>27</v>
      </c>
      <c r="CC287" s="76">
        <v>0</v>
      </c>
      <c r="CD287" s="76"/>
      <c r="CE287" s="76">
        <v>0</v>
      </c>
      <c r="CF287" s="76"/>
      <c r="CG287" s="76">
        <v>0</v>
      </c>
      <c r="CH287" s="76"/>
      <c r="CI287" s="76">
        <v>0</v>
      </c>
      <c r="CJ287" s="76"/>
      <c r="CK287" s="76">
        <v>0</v>
      </c>
      <c r="CL287" s="83">
        <f t="shared" si="159"/>
        <v>0</v>
      </c>
      <c r="CM287" s="82">
        <f t="shared" si="160"/>
        <v>0</v>
      </c>
      <c r="CN287" s="84"/>
      <c r="CO287" s="60"/>
      <c r="CP287" s="60"/>
      <c r="CQ287" s="60"/>
      <c r="CR287" s="60"/>
      <c r="CS287" s="60"/>
      <c r="CT287" s="60"/>
      <c r="CU287" s="60"/>
      <c r="CV287" s="85"/>
      <c r="CW287" s="86"/>
      <c r="CX287" s="87">
        <f t="shared" si="161"/>
        <v>0</v>
      </c>
      <c r="CY287" s="88">
        <f t="shared" si="162"/>
        <v>0</v>
      </c>
      <c r="CZ287" s="89" t="e">
        <f>SUMIF(Склад!#REF!,E287,Склад!#REF!)</f>
        <v>#REF!</v>
      </c>
    </row>
    <row r="288" spans="1:104" s="79" customFormat="1" ht="72.2" customHeight="1" thickBot="1" x14ac:dyDescent="0.3">
      <c r="A288" s="60">
        <v>285</v>
      </c>
      <c r="B288" s="199" t="str">
        <f>VLOOKUP(C288,Склад!B:D,3,0)</f>
        <v>Шапки</v>
      </c>
      <c r="C288" s="37" t="s">
        <v>274</v>
      </c>
      <c r="D288" s="151" t="str">
        <f t="shared" si="163"/>
        <v>882010931</v>
      </c>
      <c r="E288" s="36">
        <v>8820109</v>
      </c>
      <c r="F288" s="36">
        <v>31</v>
      </c>
      <c r="G288" s="154" t="s">
        <v>207</v>
      </c>
      <c r="H288" s="196" t="str">
        <f>IFERROR(VLOOKUP(VALUE(E288),Склад!#REF!,6,0),"-")</f>
        <v>-</v>
      </c>
      <c r="I288" s="61"/>
      <c r="J288" s="62" t="s">
        <v>223</v>
      </c>
      <c r="K288" s="62" t="s">
        <v>404</v>
      </c>
      <c r="L288" s="63" t="s">
        <v>375</v>
      </c>
      <c r="M288" s="64" t="s">
        <v>356</v>
      </c>
      <c r="N288" s="38" t="s">
        <v>354</v>
      </c>
      <c r="O288" s="38" t="s">
        <v>415</v>
      </c>
      <c r="P288" s="65">
        <v>26.5</v>
      </c>
      <c r="Q288" s="69">
        <v>69</v>
      </c>
      <c r="R288" s="66"/>
      <c r="S288" s="67"/>
      <c r="T288" s="68"/>
      <c r="U288" s="70"/>
      <c r="V288" s="71"/>
      <c r="W288" s="72"/>
      <c r="X288" s="73"/>
      <c r="Y288" s="71"/>
      <c r="Z288" s="72"/>
      <c r="AA288" s="74"/>
      <c r="AB288" s="75"/>
      <c r="AC288" s="71"/>
      <c r="AD288" s="72"/>
      <c r="AE288" s="76" t="str">
        <f t="shared" si="141"/>
        <v>-</v>
      </c>
      <c r="AF288" s="76" t="str">
        <f t="shared" si="142"/>
        <v/>
      </c>
      <c r="AG288" s="76" t="str">
        <f t="shared" si="143"/>
        <v>-</v>
      </c>
      <c r="AH288" s="76" t="str">
        <f t="shared" si="144"/>
        <v/>
      </c>
      <c r="AI288" s="76" t="str">
        <f t="shared" si="145"/>
        <v>-</v>
      </c>
      <c r="AJ288" s="76" t="str">
        <f t="shared" si="146"/>
        <v/>
      </c>
      <c r="AK288" s="76" t="str">
        <f t="shared" si="147"/>
        <v>-</v>
      </c>
      <c r="AL288" s="76" t="str">
        <f t="shared" si="148"/>
        <v/>
      </c>
      <c r="AM288" s="76" t="str">
        <f t="shared" si="149"/>
        <v>-</v>
      </c>
      <c r="AN288" s="76" t="str">
        <f t="shared" si="150"/>
        <v/>
      </c>
      <c r="AO288" s="77">
        <f t="shared" si="151"/>
        <v>0</v>
      </c>
      <c r="AP288" s="78" t="str">
        <f t="shared" si="152"/>
        <v/>
      </c>
      <c r="AR288" s="77" t="s">
        <v>27</v>
      </c>
      <c r="AS288" s="76" t="e">
        <f t="shared" ref="AS288:AS307" si="172">CO288+AF288-BE288-BQ288-CC288</f>
        <v>#VALUE!</v>
      </c>
      <c r="AT288" s="76"/>
      <c r="AU288" s="76" t="e">
        <f t="shared" si="169"/>
        <v>#VALUE!</v>
      </c>
      <c r="AV288" s="76"/>
      <c r="AW288" s="76" t="e">
        <f t="shared" si="170"/>
        <v>#VALUE!</v>
      </c>
      <c r="AX288" s="76"/>
      <c r="AY288" s="76" t="e">
        <f t="shared" si="171"/>
        <v>#VALUE!</v>
      </c>
      <c r="AZ288" s="76"/>
      <c r="BA288" s="76" t="e">
        <f t="shared" si="164"/>
        <v>#VALUE!</v>
      </c>
      <c r="BB288" s="77" t="e">
        <f t="shared" si="153"/>
        <v>#VALUE!</v>
      </c>
      <c r="BC288" s="78" t="e">
        <f t="shared" si="154"/>
        <v>#VALUE!</v>
      </c>
      <c r="BD288" s="77" t="s">
        <v>27</v>
      </c>
      <c r="BE288" s="76">
        <v>0</v>
      </c>
      <c r="BF288" s="76"/>
      <c r="BG288" s="76">
        <v>1</v>
      </c>
      <c r="BH288" s="76"/>
      <c r="BI288" s="76">
        <v>2</v>
      </c>
      <c r="BJ288" s="76"/>
      <c r="BK288" s="76">
        <v>1</v>
      </c>
      <c r="BL288" s="76"/>
      <c r="BM288" s="76">
        <v>1</v>
      </c>
      <c r="BN288" s="80">
        <f t="shared" si="155"/>
        <v>5</v>
      </c>
      <c r="BO288" s="81">
        <f t="shared" si="156"/>
        <v>0</v>
      </c>
      <c r="BP288" s="77" t="s">
        <v>27</v>
      </c>
      <c r="BQ288" s="76">
        <v>0</v>
      </c>
      <c r="BR288" s="76"/>
      <c r="BS288" s="76">
        <v>1</v>
      </c>
      <c r="BT288" s="76"/>
      <c r="BU288" s="76">
        <v>2</v>
      </c>
      <c r="BV288" s="76"/>
      <c r="BW288" s="76">
        <v>1</v>
      </c>
      <c r="BX288" s="76"/>
      <c r="BY288" s="76">
        <v>0</v>
      </c>
      <c r="BZ288" s="80">
        <f t="shared" si="157"/>
        <v>4</v>
      </c>
      <c r="CA288" s="82">
        <f t="shared" si="158"/>
        <v>0</v>
      </c>
      <c r="CB288" s="77" t="s">
        <v>27</v>
      </c>
      <c r="CC288" s="76">
        <v>0</v>
      </c>
      <c r="CD288" s="76"/>
      <c r="CE288" s="76">
        <v>6</v>
      </c>
      <c r="CF288" s="76"/>
      <c r="CG288" s="76">
        <v>8</v>
      </c>
      <c r="CH288" s="76"/>
      <c r="CI288" s="76">
        <v>6</v>
      </c>
      <c r="CJ288" s="76"/>
      <c r="CK288" s="76">
        <v>0</v>
      </c>
      <c r="CL288" s="83">
        <f t="shared" si="159"/>
        <v>20</v>
      </c>
      <c r="CM288" s="82">
        <f t="shared" si="160"/>
        <v>0</v>
      </c>
      <c r="CN288" s="84"/>
      <c r="CO288" s="60"/>
      <c r="CP288" s="60"/>
      <c r="CQ288" s="60"/>
      <c r="CR288" s="60"/>
      <c r="CS288" s="60"/>
      <c r="CT288" s="60"/>
      <c r="CU288" s="60"/>
      <c r="CV288" s="85"/>
      <c r="CW288" s="86"/>
      <c r="CX288" s="87">
        <f t="shared" si="161"/>
        <v>0</v>
      </c>
      <c r="CY288" s="88">
        <f t="shared" si="162"/>
        <v>0</v>
      </c>
      <c r="CZ288" s="89" t="e">
        <f>SUMIF(Склад!#REF!,E288,Склад!#REF!)</f>
        <v>#REF!</v>
      </c>
    </row>
    <row r="289" spans="1:104" s="79" customFormat="1" ht="82.5" customHeight="1" thickBot="1" x14ac:dyDescent="0.3">
      <c r="A289" s="60">
        <v>286</v>
      </c>
      <c r="B289" s="199" t="str">
        <f>VLOOKUP(C289,Склад!B:D,3,0)</f>
        <v>Шапки</v>
      </c>
      <c r="C289" s="37" t="s">
        <v>274</v>
      </c>
      <c r="D289" s="151" t="str">
        <f t="shared" si="163"/>
        <v>882010961</v>
      </c>
      <c r="E289" s="36">
        <v>8820109</v>
      </c>
      <c r="F289" s="36">
        <v>61</v>
      </c>
      <c r="G289" s="154" t="s">
        <v>207</v>
      </c>
      <c r="H289" s="196" t="str">
        <f>IFERROR(VLOOKUP(VALUE(E289),Склад!#REF!,6,0),"-")</f>
        <v>-</v>
      </c>
      <c r="I289" s="61"/>
      <c r="J289" s="62" t="s">
        <v>223</v>
      </c>
      <c r="K289" s="62" t="s">
        <v>404</v>
      </c>
      <c r="L289" s="63" t="s">
        <v>375</v>
      </c>
      <c r="M289" s="64" t="s">
        <v>356</v>
      </c>
      <c r="N289" s="38" t="s">
        <v>354</v>
      </c>
      <c r="O289" s="38" t="s">
        <v>415</v>
      </c>
      <c r="P289" s="65">
        <v>26.5</v>
      </c>
      <c r="Q289" s="69">
        <v>69</v>
      </c>
      <c r="R289" s="66"/>
      <c r="S289" s="67"/>
      <c r="T289" s="68"/>
      <c r="U289" s="70"/>
      <c r="V289" s="71"/>
      <c r="W289" s="72"/>
      <c r="X289" s="73"/>
      <c r="Y289" s="71"/>
      <c r="Z289" s="72"/>
      <c r="AA289" s="74"/>
      <c r="AB289" s="75"/>
      <c r="AC289" s="71"/>
      <c r="AD289" s="72"/>
      <c r="AE289" s="76" t="str">
        <f t="shared" si="141"/>
        <v>-</v>
      </c>
      <c r="AF289" s="76" t="str">
        <f t="shared" si="142"/>
        <v/>
      </c>
      <c r="AG289" s="76" t="str">
        <f t="shared" si="143"/>
        <v>-</v>
      </c>
      <c r="AH289" s="76" t="str">
        <f t="shared" si="144"/>
        <v/>
      </c>
      <c r="AI289" s="76" t="str">
        <f t="shared" si="145"/>
        <v>-</v>
      </c>
      <c r="AJ289" s="76" t="str">
        <f t="shared" si="146"/>
        <v/>
      </c>
      <c r="AK289" s="76" t="str">
        <f t="shared" si="147"/>
        <v>-</v>
      </c>
      <c r="AL289" s="76" t="str">
        <f t="shared" si="148"/>
        <v/>
      </c>
      <c r="AM289" s="76" t="str">
        <f t="shared" si="149"/>
        <v>-</v>
      </c>
      <c r="AN289" s="76" t="str">
        <f t="shared" si="150"/>
        <v/>
      </c>
      <c r="AO289" s="77">
        <f t="shared" si="151"/>
        <v>0</v>
      </c>
      <c r="AP289" s="78" t="str">
        <f t="shared" si="152"/>
        <v/>
      </c>
      <c r="AR289" s="77" t="s">
        <v>27</v>
      </c>
      <c r="AS289" s="76" t="e">
        <f t="shared" si="172"/>
        <v>#VALUE!</v>
      </c>
      <c r="AT289" s="76"/>
      <c r="AU289" s="76" t="e">
        <f t="shared" si="169"/>
        <v>#VALUE!</v>
      </c>
      <c r="AV289" s="76"/>
      <c r="AW289" s="76" t="e">
        <f t="shared" si="170"/>
        <v>#VALUE!</v>
      </c>
      <c r="AX289" s="76"/>
      <c r="AY289" s="76" t="e">
        <f t="shared" si="171"/>
        <v>#VALUE!</v>
      </c>
      <c r="AZ289" s="76"/>
      <c r="BA289" s="76" t="e">
        <f t="shared" si="164"/>
        <v>#VALUE!</v>
      </c>
      <c r="BB289" s="77" t="e">
        <f t="shared" si="153"/>
        <v>#VALUE!</v>
      </c>
      <c r="BC289" s="78" t="e">
        <f t="shared" si="154"/>
        <v>#VALUE!</v>
      </c>
      <c r="BD289" s="77" t="s">
        <v>27</v>
      </c>
      <c r="BE289" s="76">
        <v>0</v>
      </c>
      <c r="BF289" s="76"/>
      <c r="BG289" s="76">
        <v>1</v>
      </c>
      <c r="BH289" s="76"/>
      <c r="BI289" s="76">
        <v>2</v>
      </c>
      <c r="BJ289" s="76"/>
      <c r="BK289" s="76">
        <v>1</v>
      </c>
      <c r="BL289" s="76"/>
      <c r="BM289" s="76">
        <v>0</v>
      </c>
      <c r="BN289" s="80">
        <f t="shared" si="155"/>
        <v>4</v>
      </c>
      <c r="BO289" s="81">
        <f t="shared" si="156"/>
        <v>0</v>
      </c>
      <c r="BP289" s="77" t="s">
        <v>27</v>
      </c>
      <c r="BQ289" s="76">
        <v>0</v>
      </c>
      <c r="BR289" s="76"/>
      <c r="BS289" s="76">
        <v>1</v>
      </c>
      <c r="BT289" s="76"/>
      <c r="BU289" s="76">
        <v>2</v>
      </c>
      <c r="BV289" s="76"/>
      <c r="BW289" s="76">
        <v>1</v>
      </c>
      <c r="BX289" s="76"/>
      <c r="BY289" s="76">
        <v>0</v>
      </c>
      <c r="BZ289" s="80">
        <f t="shared" si="157"/>
        <v>4</v>
      </c>
      <c r="CA289" s="82">
        <f t="shared" si="158"/>
        <v>0</v>
      </c>
      <c r="CB289" s="77" t="s">
        <v>27</v>
      </c>
      <c r="CC289" s="76">
        <v>0</v>
      </c>
      <c r="CD289" s="76"/>
      <c r="CE289" s="76">
        <v>3</v>
      </c>
      <c r="CF289" s="76"/>
      <c r="CG289" s="76">
        <v>4</v>
      </c>
      <c r="CH289" s="76"/>
      <c r="CI289" s="76">
        <v>3</v>
      </c>
      <c r="CJ289" s="76"/>
      <c r="CK289" s="76">
        <v>0</v>
      </c>
      <c r="CL289" s="83">
        <f t="shared" si="159"/>
        <v>10</v>
      </c>
      <c r="CM289" s="82">
        <f t="shared" si="160"/>
        <v>0</v>
      </c>
      <c r="CN289" s="84"/>
      <c r="CO289" s="60"/>
      <c r="CP289" s="60"/>
      <c r="CQ289" s="60"/>
      <c r="CR289" s="60"/>
      <c r="CS289" s="60"/>
      <c r="CT289" s="60"/>
      <c r="CU289" s="60"/>
      <c r="CV289" s="85"/>
      <c r="CW289" s="86"/>
      <c r="CX289" s="87">
        <f t="shared" si="161"/>
        <v>0</v>
      </c>
      <c r="CY289" s="88">
        <f t="shared" si="162"/>
        <v>0</v>
      </c>
      <c r="CZ289" s="89" t="e">
        <f>SUMIF(Склад!#REF!,E289,Склад!#REF!)</f>
        <v>#REF!</v>
      </c>
    </row>
    <row r="290" spans="1:104" s="79" customFormat="1" ht="70.349999999999994" customHeight="1" thickBot="1" x14ac:dyDescent="0.3">
      <c r="A290" s="60">
        <v>287</v>
      </c>
      <c r="B290" s="199" t="e">
        <f>VLOOKUP(C290,Склад!B:D,3,0)</f>
        <v>#N/A</v>
      </c>
      <c r="C290" s="37" t="s">
        <v>275</v>
      </c>
      <c r="D290" s="151" t="str">
        <f t="shared" si="163"/>
        <v>16911051</v>
      </c>
      <c r="E290" s="36">
        <v>1691105</v>
      </c>
      <c r="F290" s="36">
        <v>1</v>
      </c>
      <c r="G290" s="154" t="s">
        <v>207</v>
      </c>
      <c r="H290" s="196" t="str">
        <f>IFERROR(VLOOKUP(VALUE(E290),Склад!#REF!,6,0),"-")</f>
        <v>-</v>
      </c>
      <c r="I290" s="61"/>
      <c r="J290" s="62" t="s">
        <v>169</v>
      </c>
      <c r="K290" s="62" t="s">
        <v>222</v>
      </c>
      <c r="L290" s="63" t="s">
        <v>57</v>
      </c>
      <c r="M290" s="64" t="s">
        <v>57</v>
      </c>
      <c r="N290" s="38" t="s">
        <v>354</v>
      </c>
      <c r="O290" s="38" t="s">
        <v>415</v>
      </c>
      <c r="P290" s="65">
        <v>30.4</v>
      </c>
      <c r="Q290" s="69">
        <v>79</v>
      </c>
      <c r="R290" s="66"/>
      <c r="S290" s="67"/>
      <c r="T290" s="68"/>
      <c r="U290" s="70"/>
      <c r="V290" s="71"/>
      <c r="W290" s="72"/>
      <c r="X290" s="73"/>
      <c r="Y290" s="71"/>
      <c r="Z290" s="72"/>
      <c r="AA290" s="74"/>
      <c r="AB290" s="75"/>
      <c r="AC290" s="71"/>
      <c r="AD290" s="72"/>
      <c r="AE290" s="76" t="str">
        <f t="shared" si="141"/>
        <v>-</v>
      </c>
      <c r="AF290" s="76" t="str">
        <f t="shared" si="142"/>
        <v/>
      </c>
      <c r="AG290" s="76" t="str">
        <f t="shared" si="143"/>
        <v>-</v>
      </c>
      <c r="AH290" s="76" t="str">
        <f t="shared" si="144"/>
        <v/>
      </c>
      <c r="AI290" s="76" t="str">
        <f t="shared" si="145"/>
        <v>-</v>
      </c>
      <c r="AJ290" s="76" t="str">
        <f t="shared" si="146"/>
        <v/>
      </c>
      <c r="AK290" s="76" t="str">
        <f t="shared" si="147"/>
        <v>-</v>
      </c>
      <c r="AL290" s="76" t="str">
        <f t="shared" si="148"/>
        <v/>
      </c>
      <c r="AM290" s="76" t="str">
        <f t="shared" si="149"/>
        <v>-</v>
      </c>
      <c r="AN290" s="76" t="str">
        <f t="shared" si="150"/>
        <v/>
      </c>
      <c r="AO290" s="77">
        <f t="shared" si="151"/>
        <v>0</v>
      </c>
      <c r="AP290" s="78" t="str">
        <f t="shared" si="152"/>
        <v/>
      </c>
      <c r="AR290" s="77" t="s">
        <v>27</v>
      </c>
      <c r="AS290" s="76" t="e">
        <f t="shared" si="172"/>
        <v>#VALUE!</v>
      </c>
      <c r="AT290" s="76" t="e">
        <f t="shared" ref="AT290:AT299" si="173">CP290+AG290-BF290-BR290-CD290</f>
        <v>#VALUE!</v>
      </c>
      <c r="AU290" s="76" t="e">
        <f t="shared" si="169"/>
        <v>#VALUE!</v>
      </c>
      <c r="AV290" s="76" t="e">
        <f t="shared" ref="AV290:AV299" si="174">CR290+AI290-BH290-BT290-CF290</f>
        <v>#VALUE!</v>
      </c>
      <c r="AW290" s="76" t="e">
        <f t="shared" si="170"/>
        <v>#VALUE!</v>
      </c>
      <c r="AX290" s="76" t="e">
        <f t="shared" ref="AX290:AX299" si="175">CT290+AK290-BJ290-BV290-CH290</f>
        <v>#VALUE!</v>
      </c>
      <c r="AY290" s="76" t="e">
        <f t="shared" si="171"/>
        <v>#VALUE!</v>
      </c>
      <c r="AZ290" s="76" t="e">
        <f t="shared" ref="AZ290:AZ299" si="176">CV290+AM290-BL290-BX290-CJ290</f>
        <v>#VALUE!</v>
      </c>
      <c r="BA290" s="76" t="e">
        <f t="shared" si="164"/>
        <v>#VALUE!</v>
      </c>
      <c r="BB290" s="77" t="e">
        <f t="shared" si="153"/>
        <v>#VALUE!</v>
      </c>
      <c r="BC290" s="78" t="e">
        <f t="shared" si="154"/>
        <v>#VALUE!</v>
      </c>
      <c r="BD290" s="77" t="s">
        <v>27</v>
      </c>
      <c r="BE290" s="76">
        <v>0</v>
      </c>
      <c r="BF290" s="76">
        <v>0</v>
      </c>
      <c r="BG290" s="76">
        <v>0</v>
      </c>
      <c r="BH290" s="76">
        <v>0</v>
      </c>
      <c r="BI290" s="76">
        <v>0</v>
      </c>
      <c r="BJ290" s="76">
        <v>0</v>
      </c>
      <c r="BK290" s="76">
        <v>0</v>
      </c>
      <c r="BL290" s="76">
        <v>0</v>
      </c>
      <c r="BM290" s="76">
        <v>0</v>
      </c>
      <c r="BN290" s="80">
        <f t="shared" si="155"/>
        <v>0</v>
      </c>
      <c r="BO290" s="81">
        <f t="shared" si="156"/>
        <v>0</v>
      </c>
      <c r="BP290" s="77" t="s">
        <v>27</v>
      </c>
      <c r="BQ290" s="76">
        <v>0</v>
      </c>
      <c r="BR290" s="76">
        <v>0</v>
      </c>
      <c r="BS290" s="76">
        <v>0</v>
      </c>
      <c r="BT290" s="76">
        <v>0</v>
      </c>
      <c r="BU290" s="76">
        <v>0</v>
      </c>
      <c r="BV290" s="76">
        <v>0</v>
      </c>
      <c r="BW290" s="76">
        <v>0</v>
      </c>
      <c r="BX290" s="76">
        <v>0</v>
      </c>
      <c r="BY290" s="76">
        <v>0</v>
      </c>
      <c r="BZ290" s="80">
        <f t="shared" si="157"/>
        <v>0</v>
      </c>
      <c r="CA290" s="82">
        <f t="shared" si="158"/>
        <v>0</v>
      </c>
      <c r="CB290" s="77" t="s">
        <v>27</v>
      </c>
      <c r="CC290" s="76">
        <v>0</v>
      </c>
      <c r="CD290" s="76">
        <v>0</v>
      </c>
      <c r="CE290" s="76">
        <v>0</v>
      </c>
      <c r="CF290" s="76">
        <v>0</v>
      </c>
      <c r="CG290" s="76">
        <v>0</v>
      </c>
      <c r="CH290" s="76">
        <v>0</v>
      </c>
      <c r="CI290" s="76">
        <v>0</v>
      </c>
      <c r="CJ290" s="76">
        <v>0</v>
      </c>
      <c r="CK290" s="76">
        <v>0</v>
      </c>
      <c r="CL290" s="83">
        <f t="shared" si="159"/>
        <v>0</v>
      </c>
      <c r="CM290" s="82">
        <f t="shared" si="160"/>
        <v>0</v>
      </c>
      <c r="CN290" s="84"/>
      <c r="CO290" s="60"/>
      <c r="CP290" s="60"/>
      <c r="CQ290" s="60">
        <v>2</v>
      </c>
      <c r="CR290" s="60"/>
      <c r="CS290" s="60">
        <v>2</v>
      </c>
      <c r="CT290" s="60"/>
      <c r="CU290" s="60">
        <v>1</v>
      </c>
      <c r="CV290" s="85"/>
      <c r="CW290" s="86"/>
      <c r="CX290" s="87">
        <f t="shared" si="161"/>
        <v>5</v>
      </c>
      <c r="CY290" s="88">
        <f t="shared" si="162"/>
        <v>0</v>
      </c>
      <c r="CZ290" s="89" t="e">
        <f>SUMIF(Склад!#REF!,E290,Склад!#REF!)</f>
        <v>#REF!</v>
      </c>
    </row>
    <row r="291" spans="1:104" s="79" customFormat="1" ht="54.6" customHeight="1" thickBot="1" x14ac:dyDescent="0.3">
      <c r="A291" s="60">
        <v>288</v>
      </c>
      <c r="B291" s="199" t="str">
        <f>VLOOKUP(C291,Склад!B:D,3,0)</f>
        <v>Кепки</v>
      </c>
      <c r="C291" s="37" t="s">
        <v>276</v>
      </c>
      <c r="D291" s="151" t="str">
        <f t="shared" si="163"/>
        <v>66111331</v>
      </c>
      <c r="E291" s="36">
        <v>6611133</v>
      </c>
      <c r="F291" s="36">
        <v>1</v>
      </c>
      <c r="G291" s="154" t="s">
        <v>207</v>
      </c>
      <c r="H291" s="196" t="str">
        <f>IFERROR(VLOOKUP(VALUE(E291),Склад!#REF!,6,0),"-")</f>
        <v>-</v>
      </c>
      <c r="I291" s="61"/>
      <c r="J291" s="62" t="s">
        <v>223</v>
      </c>
      <c r="K291" s="62" t="s">
        <v>222</v>
      </c>
      <c r="L291" s="63" t="s">
        <v>57</v>
      </c>
      <c r="M291" s="64" t="s">
        <v>57</v>
      </c>
      <c r="N291" s="38" t="s">
        <v>354</v>
      </c>
      <c r="O291" s="38" t="s">
        <v>415</v>
      </c>
      <c r="P291" s="65">
        <v>22.7</v>
      </c>
      <c r="Q291" s="69">
        <v>59</v>
      </c>
      <c r="R291" s="66"/>
      <c r="S291" s="67"/>
      <c r="T291" s="68"/>
      <c r="U291" s="70"/>
      <c r="V291" s="71"/>
      <c r="W291" s="72"/>
      <c r="X291" s="73"/>
      <c r="Y291" s="71"/>
      <c r="Z291" s="72"/>
      <c r="AA291" s="74"/>
      <c r="AB291" s="75"/>
      <c r="AC291" s="71"/>
      <c r="AD291" s="72"/>
      <c r="AE291" s="76" t="str">
        <f t="shared" si="141"/>
        <v>-</v>
      </c>
      <c r="AF291" s="76" t="str">
        <f t="shared" si="142"/>
        <v/>
      </c>
      <c r="AG291" s="76" t="str">
        <f t="shared" si="143"/>
        <v>-</v>
      </c>
      <c r="AH291" s="76" t="str">
        <f t="shared" si="144"/>
        <v/>
      </c>
      <c r="AI291" s="76" t="str">
        <f t="shared" si="145"/>
        <v>-</v>
      </c>
      <c r="AJ291" s="76" t="str">
        <f t="shared" si="146"/>
        <v/>
      </c>
      <c r="AK291" s="76" t="str">
        <f t="shared" si="147"/>
        <v>-</v>
      </c>
      <c r="AL291" s="76" t="str">
        <f t="shared" si="148"/>
        <v/>
      </c>
      <c r="AM291" s="76" t="str">
        <f t="shared" si="149"/>
        <v>-</v>
      </c>
      <c r="AN291" s="76" t="str">
        <f t="shared" si="150"/>
        <v/>
      </c>
      <c r="AO291" s="77">
        <f t="shared" si="151"/>
        <v>0</v>
      </c>
      <c r="AP291" s="78" t="str">
        <f t="shared" si="152"/>
        <v/>
      </c>
      <c r="AR291" s="77" t="s">
        <v>27</v>
      </c>
      <c r="AS291" s="76" t="e">
        <f t="shared" si="172"/>
        <v>#VALUE!</v>
      </c>
      <c r="AT291" s="76" t="e">
        <f t="shared" si="173"/>
        <v>#VALUE!</v>
      </c>
      <c r="AU291" s="76" t="e">
        <f t="shared" si="169"/>
        <v>#VALUE!</v>
      </c>
      <c r="AV291" s="76" t="e">
        <f t="shared" si="174"/>
        <v>#VALUE!</v>
      </c>
      <c r="AW291" s="76" t="e">
        <f t="shared" si="170"/>
        <v>#VALUE!</v>
      </c>
      <c r="AX291" s="76" t="e">
        <f t="shared" si="175"/>
        <v>#VALUE!</v>
      </c>
      <c r="AY291" s="76" t="e">
        <f t="shared" si="171"/>
        <v>#VALUE!</v>
      </c>
      <c r="AZ291" s="76" t="e">
        <f t="shared" si="176"/>
        <v>#VALUE!</v>
      </c>
      <c r="BA291" s="76" t="e">
        <f t="shared" si="164"/>
        <v>#VALUE!</v>
      </c>
      <c r="BB291" s="77" t="e">
        <f t="shared" si="153"/>
        <v>#VALUE!</v>
      </c>
      <c r="BC291" s="78" t="e">
        <f t="shared" si="154"/>
        <v>#VALUE!</v>
      </c>
      <c r="BD291" s="77" t="s">
        <v>27</v>
      </c>
      <c r="BE291" s="76">
        <v>0</v>
      </c>
      <c r="BF291" s="76">
        <v>0</v>
      </c>
      <c r="BG291" s="76">
        <v>1</v>
      </c>
      <c r="BH291" s="76">
        <v>0</v>
      </c>
      <c r="BI291" s="76">
        <v>2</v>
      </c>
      <c r="BJ291" s="76">
        <v>0</v>
      </c>
      <c r="BK291" s="76">
        <v>1</v>
      </c>
      <c r="BL291" s="76">
        <v>0</v>
      </c>
      <c r="BM291" s="76">
        <v>0</v>
      </c>
      <c r="BN291" s="80">
        <f t="shared" si="155"/>
        <v>4</v>
      </c>
      <c r="BO291" s="81">
        <f t="shared" si="156"/>
        <v>0</v>
      </c>
      <c r="BP291" s="77" t="s">
        <v>27</v>
      </c>
      <c r="BQ291" s="76">
        <v>0</v>
      </c>
      <c r="BR291" s="76">
        <v>0</v>
      </c>
      <c r="BS291" s="76">
        <v>2</v>
      </c>
      <c r="BT291" s="76">
        <v>0</v>
      </c>
      <c r="BU291" s="76">
        <v>2</v>
      </c>
      <c r="BV291" s="76">
        <v>0</v>
      </c>
      <c r="BW291" s="76">
        <v>2</v>
      </c>
      <c r="BX291" s="76">
        <v>0</v>
      </c>
      <c r="BY291" s="76">
        <v>0</v>
      </c>
      <c r="BZ291" s="80">
        <f t="shared" si="157"/>
        <v>6</v>
      </c>
      <c r="CA291" s="82">
        <f t="shared" si="158"/>
        <v>0</v>
      </c>
      <c r="CB291" s="77" t="s">
        <v>27</v>
      </c>
      <c r="CC291" s="76">
        <v>0</v>
      </c>
      <c r="CD291" s="76">
        <v>0</v>
      </c>
      <c r="CE291" s="76">
        <v>4</v>
      </c>
      <c r="CF291" s="76">
        <v>0</v>
      </c>
      <c r="CG291" s="76">
        <v>5</v>
      </c>
      <c r="CH291" s="76">
        <v>0</v>
      </c>
      <c r="CI291" s="76">
        <v>4</v>
      </c>
      <c r="CJ291" s="76">
        <v>0</v>
      </c>
      <c r="CK291" s="76">
        <v>0</v>
      </c>
      <c r="CL291" s="83">
        <f t="shared" si="159"/>
        <v>13</v>
      </c>
      <c r="CM291" s="82">
        <f t="shared" si="160"/>
        <v>0</v>
      </c>
      <c r="CN291" s="84"/>
      <c r="CO291" s="60">
        <v>1</v>
      </c>
      <c r="CP291" s="60"/>
      <c r="CQ291" s="60">
        <v>1</v>
      </c>
      <c r="CR291" s="60">
        <v>1</v>
      </c>
      <c r="CS291" s="60">
        <v>1</v>
      </c>
      <c r="CT291" s="60"/>
      <c r="CU291" s="60">
        <v>1</v>
      </c>
      <c r="CV291" s="85">
        <v>1</v>
      </c>
      <c r="CW291" s="86">
        <v>1</v>
      </c>
      <c r="CX291" s="87">
        <f t="shared" si="161"/>
        <v>7</v>
      </c>
      <c r="CY291" s="88">
        <f t="shared" si="162"/>
        <v>0</v>
      </c>
      <c r="CZ291" s="89" t="e">
        <f>SUMIF(Склад!#REF!,E291,Склад!#REF!)</f>
        <v>#REF!</v>
      </c>
    </row>
    <row r="292" spans="1:104" s="79" customFormat="1" ht="54.6" customHeight="1" thickBot="1" x14ac:dyDescent="0.3">
      <c r="A292" s="60">
        <v>289</v>
      </c>
      <c r="B292" s="199" t="str">
        <f>VLOOKUP(C292,Склад!B:D,3,0)</f>
        <v>Кепки</v>
      </c>
      <c r="C292" s="37" t="s">
        <v>277</v>
      </c>
      <c r="D292" s="151" t="str">
        <f t="shared" si="163"/>
        <v>68411391</v>
      </c>
      <c r="E292" s="36">
        <v>6841139</v>
      </c>
      <c r="F292" s="36">
        <v>1</v>
      </c>
      <c r="G292" s="154" t="s">
        <v>207</v>
      </c>
      <c r="H292" s="196" t="str">
        <f>IFERROR(VLOOKUP(VALUE(E292),Склад!#REF!,6,0),"-")</f>
        <v>-</v>
      </c>
      <c r="I292" s="61"/>
      <c r="J292" s="62" t="s">
        <v>223</v>
      </c>
      <c r="K292" s="62" t="s">
        <v>222</v>
      </c>
      <c r="L292" s="63" t="s">
        <v>57</v>
      </c>
      <c r="M292" s="64" t="s">
        <v>57</v>
      </c>
      <c r="N292" s="38" t="s">
        <v>354</v>
      </c>
      <c r="O292" s="38" t="s">
        <v>415</v>
      </c>
      <c r="P292" s="65">
        <v>26.5</v>
      </c>
      <c r="Q292" s="69">
        <v>69</v>
      </c>
      <c r="R292" s="66"/>
      <c r="S292" s="67"/>
      <c r="T292" s="68"/>
      <c r="U292" s="70"/>
      <c r="V292" s="71"/>
      <c r="W292" s="72"/>
      <c r="X292" s="73"/>
      <c r="Y292" s="71"/>
      <c r="Z292" s="72"/>
      <c r="AA292" s="74"/>
      <c r="AB292" s="75"/>
      <c r="AC292" s="71"/>
      <c r="AD292" s="72"/>
      <c r="AE292" s="76" t="str">
        <f t="shared" si="141"/>
        <v>-</v>
      </c>
      <c r="AF292" s="76" t="str">
        <f t="shared" si="142"/>
        <v/>
      </c>
      <c r="AG292" s="76" t="str">
        <f t="shared" si="143"/>
        <v>-</v>
      </c>
      <c r="AH292" s="76" t="str">
        <f t="shared" si="144"/>
        <v/>
      </c>
      <c r="AI292" s="76" t="str">
        <f t="shared" si="145"/>
        <v>-</v>
      </c>
      <c r="AJ292" s="76" t="str">
        <f t="shared" si="146"/>
        <v/>
      </c>
      <c r="AK292" s="76" t="str">
        <f t="shared" si="147"/>
        <v>-</v>
      </c>
      <c r="AL292" s="76" t="str">
        <f t="shared" si="148"/>
        <v/>
      </c>
      <c r="AM292" s="76" t="str">
        <f t="shared" si="149"/>
        <v>-</v>
      </c>
      <c r="AN292" s="76" t="str">
        <f t="shared" si="150"/>
        <v/>
      </c>
      <c r="AO292" s="77">
        <f t="shared" si="151"/>
        <v>0</v>
      </c>
      <c r="AP292" s="78" t="str">
        <f t="shared" si="152"/>
        <v/>
      </c>
      <c r="AR292" s="77" t="s">
        <v>27</v>
      </c>
      <c r="AS292" s="76" t="e">
        <f t="shared" si="172"/>
        <v>#VALUE!</v>
      </c>
      <c r="AT292" s="76" t="e">
        <f t="shared" si="173"/>
        <v>#VALUE!</v>
      </c>
      <c r="AU292" s="76" t="e">
        <f t="shared" si="169"/>
        <v>#VALUE!</v>
      </c>
      <c r="AV292" s="76" t="e">
        <f t="shared" si="174"/>
        <v>#VALUE!</v>
      </c>
      <c r="AW292" s="76" t="e">
        <f t="shared" si="170"/>
        <v>#VALUE!</v>
      </c>
      <c r="AX292" s="76" t="e">
        <f t="shared" si="175"/>
        <v>#VALUE!</v>
      </c>
      <c r="AY292" s="76" t="e">
        <f t="shared" si="171"/>
        <v>#VALUE!</v>
      </c>
      <c r="AZ292" s="76" t="e">
        <f t="shared" si="176"/>
        <v>#VALUE!</v>
      </c>
      <c r="BA292" s="76" t="e">
        <f t="shared" si="164"/>
        <v>#VALUE!</v>
      </c>
      <c r="BB292" s="77" t="e">
        <f t="shared" si="153"/>
        <v>#VALUE!</v>
      </c>
      <c r="BC292" s="78" t="e">
        <f t="shared" si="154"/>
        <v>#VALUE!</v>
      </c>
      <c r="BD292" s="77" t="s">
        <v>27</v>
      </c>
      <c r="BE292" s="76">
        <v>0</v>
      </c>
      <c r="BF292" s="76">
        <v>0</v>
      </c>
      <c r="BG292" s="76">
        <v>0</v>
      </c>
      <c r="BH292" s="76">
        <v>0</v>
      </c>
      <c r="BI292" s="76">
        <v>0</v>
      </c>
      <c r="BJ292" s="76">
        <v>0</v>
      </c>
      <c r="BK292" s="76">
        <v>0</v>
      </c>
      <c r="BL292" s="76">
        <v>0</v>
      </c>
      <c r="BM292" s="76">
        <v>0</v>
      </c>
      <c r="BN292" s="80">
        <f t="shared" si="155"/>
        <v>0</v>
      </c>
      <c r="BO292" s="81">
        <f t="shared" si="156"/>
        <v>0</v>
      </c>
      <c r="BP292" s="77" t="s">
        <v>27</v>
      </c>
      <c r="BQ292" s="76">
        <v>0</v>
      </c>
      <c r="BR292" s="76">
        <v>0</v>
      </c>
      <c r="BS292" s="76">
        <v>0</v>
      </c>
      <c r="BT292" s="76">
        <v>0</v>
      </c>
      <c r="BU292" s="76">
        <v>0</v>
      </c>
      <c r="BV292" s="76">
        <v>0</v>
      </c>
      <c r="BW292" s="76">
        <v>0</v>
      </c>
      <c r="BX292" s="76">
        <v>0</v>
      </c>
      <c r="BY292" s="76">
        <v>0</v>
      </c>
      <c r="BZ292" s="80">
        <f t="shared" si="157"/>
        <v>0</v>
      </c>
      <c r="CA292" s="82">
        <f t="shared" si="158"/>
        <v>0</v>
      </c>
      <c r="CB292" s="77" t="s">
        <v>27</v>
      </c>
      <c r="CC292" s="76">
        <v>0</v>
      </c>
      <c r="CD292" s="76">
        <v>0</v>
      </c>
      <c r="CE292" s="76">
        <v>0</v>
      </c>
      <c r="CF292" s="76">
        <v>0</v>
      </c>
      <c r="CG292" s="76">
        <v>0</v>
      </c>
      <c r="CH292" s="76">
        <v>0</v>
      </c>
      <c r="CI292" s="76">
        <v>0</v>
      </c>
      <c r="CJ292" s="76">
        <v>0</v>
      </c>
      <c r="CK292" s="76">
        <v>0</v>
      </c>
      <c r="CL292" s="83">
        <f t="shared" si="159"/>
        <v>0</v>
      </c>
      <c r="CM292" s="82">
        <f t="shared" si="160"/>
        <v>0</v>
      </c>
      <c r="CN292" s="84"/>
      <c r="CO292" s="60"/>
      <c r="CP292" s="60"/>
      <c r="CQ292" s="60"/>
      <c r="CR292" s="60"/>
      <c r="CS292" s="60"/>
      <c r="CT292" s="60"/>
      <c r="CU292" s="60"/>
      <c r="CV292" s="85"/>
      <c r="CW292" s="86"/>
      <c r="CX292" s="87">
        <f t="shared" si="161"/>
        <v>0</v>
      </c>
      <c r="CY292" s="88">
        <f t="shared" si="162"/>
        <v>0</v>
      </c>
      <c r="CZ292" s="89" t="e">
        <f>SUMIF(Склад!#REF!,E292,Склад!#REF!)</f>
        <v>#REF!</v>
      </c>
    </row>
    <row r="293" spans="1:104" s="79" customFormat="1" ht="59.85" customHeight="1" thickBot="1" x14ac:dyDescent="0.3">
      <c r="A293" s="60">
        <v>290</v>
      </c>
      <c r="B293" s="199" t="str">
        <f>VLOOKUP(C293,Склад!B:D,3,0)</f>
        <v>Шапки</v>
      </c>
      <c r="C293" s="37" t="s">
        <v>278</v>
      </c>
      <c r="D293" s="151" t="str">
        <f t="shared" si="163"/>
        <v>88211131</v>
      </c>
      <c r="E293" s="36">
        <v>8821113</v>
      </c>
      <c r="F293" s="36">
        <v>1</v>
      </c>
      <c r="G293" s="154" t="s">
        <v>207</v>
      </c>
      <c r="H293" s="196" t="str">
        <f>IFERROR(VLOOKUP(VALUE(E293),Склад!#REF!,6,0),"-")</f>
        <v>-</v>
      </c>
      <c r="I293" s="61"/>
      <c r="J293" s="62" t="s">
        <v>223</v>
      </c>
      <c r="K293" s="62" t="s">
        <v>222</v>
      </c>
      <c r="L293" s="63" t="s">
        <v>57</v>
      </c>
      <c r="M293" s="64" t="s">
        <v>356</v>
      </c>
      <c r="N293" s="38" t="s">
        <v>354</v>
      </c>
      <c r="O293" s="38" t="s">
        <v>415</v>
      </c>
      <c r="P293" s="65">
        <v>22.7</v>
      </c>
      <c r="Q293" s="69">
        <v>59</v>
      </c>
      <c r="R293" s="66"/>
      <c r="S293" s="67"/>
      <c r="T293" s="68"/>
      <c r="U293" s="70"/>
      <c r="V293" s="71"/>
      <c r="W293" s="72"/>
      <c r="X293" s="73"/>
      <c r="Y293" s="71"/>
      <c r="Z293" s="72"/>
      <c r="AA293" s="74"/>
      <c r="AB293" s="75"/>
      <c r="AC293" s="71"/>
      <c r="AD293" s="72"/>
      <c r="AE293" s="76" t="str">
        <f t="shared" si="141"/>
        <v>-</v>
      </c>
      <c r="AF293" s="76" t="str">
        <f t="shared" si="142"/>
        <v/>
      </c>
      <c r="AG293" s="76" t="str">
        <f t="shared" si="143"/>
        <v>-</v>
      </c>
      <c r="AH293" s="76" t="str">
        <f t="shared" si="144"/>
        <v/>
      </c>
      <c r="AI293" s="76" t="str">
        <f t="shared" si="145"/>
        <v>-</v>
      </c>
      <c r="AJ293" s="76" t="str">
        <f t="shared" si="146"/>
        <v/>
      </c>
      <c r="AK293" s="76" t="str">
        <f t="shared" si="147"/>
        <v>-</v>
      </c>
      <c r="AL293" s="76" t="str">
        <f t="shared" si="148"/>
        <v/>
      </c>
      <c r="AM293" s="76" t="str">
        <f t="shared" si="149"/>
        <v>-</v>
      </c>
      <c r="AN293" s="76" t="str">
        <f t="shared" si="150"/>
        <v/>
      </c>
      <c r="AO293" s="77">
        <f t="shared" si="151"/>
        <v>0</v>
      </c>
      <c r="AP293" s="78" t="str">
        <f t="shared" si="152"/>
        <v/>
      </c>
      <c r="AR293" s="77" t="s">
        <v>27</v>
      </c>
      <c r="AS293" s="76" t="e">
        <f t="shared" si="172"/>
        <v>#VALUE!</v>
      </c>
      <c r="AT293" s="76" t="e">
        <f t="shared" si="173"/>
        <v>#VALUE!</v>
      </c>
      <c r="AU293" s="76" t="e">
        <f t="shared" si="169"/>
        <v>#VALUE!</v>
      </c>
      <c r="AV293" s="76" t="e">
        <f t="shared" si="174"/>
        <v>#VALUE!</v>
      </c>
      <c r="AW293" s="76" t="e">
        <f t="shared" si="170"/>
        <v>#VALUE!</v>
      </c>
      <c r="AX293" s="76" t="e">
        <f t="shared" si="175"/>
        <v>#VALUE!</v>
      </c>
      <c r="AY293" s="76" t="e">
        <f t="shared" si="171"/>
        <v>#VALUE!</v>
      </c>
      <c r="AZ293" s="76" t="e">
        <f t="shared" si="176"/>
        <v>#VALUE!</v>
      </c>
      <c r="BA293" s="76" t="e">
        <f t="shared" si="164"/>
        <v>#VALUE!</v>
      </c>
      <c r="BB293" s="77" t="e">
        <f t="shared" si="153"/>
        <v>#VALUE!</v>
      </c>
      <c r="BC293" s="78" t="e">
        <f t="shared" si="154"/>
        <v>#VALUE!</v>
      </c>
      <c r="BD293" s="77" t="s">
        <v>27</v>
      </c>
      <c r="BE293" s="76">
        <v>0</v>
      </c>
      <c r="BF293" s="76">
        <v>0</v>
      </c>
      <c r="BG293" s="76">
        <v>0</v>
      </c>
      <c r="BH293" s="76">
        <v>0</v>
      </c>
      <c r="BI293" s="76">
        <v>0</v>
      </c>
      <c r="BJ293" s="76">
        <v>0</v>
      </c>
      <c r="BK293" s="76">
        <v>0</v>
      </c>
      <c r="BL293" s="76">
        <v>0</v>
      </c>
      <c r="BM293" s="76">
        <v>0</v>
      </c>
      <c r="BN293" s="80">
        <f t="shared" si="155"/>
        <v>0</v>
      </c>
      <c r="BO293" s="81">
        <f t="shared" si="156"/>
        <v>0</v>
      </c>
      <c r="BP293" s="77" t="s">
        <v>27</v>
      </c>
      <c r="BQ293" s="76">
        <v>0</v>
      </c>
      <c r="BR293" s="76">
        <v>0</v>
      </c>
      <c r="BS293" s="76">
        <v>1</v>
      </c>
      <c r="BT293" s="76">
        <v>0</v>
      </c>
      <c r="BU293" s="76">
        <v>2</v>
      </c>
      <c r="BV293" s="76">
        <v>0</v>
      </c>
      <c r="BW293" s="76">
        <v>1</v>
      </c>
      <c r="BX293" s="76">
        <v>0</v>
      </c>
      <c r="BY293" s="76">
        <v>0</v>
      </c>
      <c r="BZ293" s="80">
        <f t="shared" si="157"/>
        <v>4</v>
      </c>
      <c r="CA293" s="82">
        <f t="shared" si="158"/>
        <v>0</v>
      </c>
      <c r="CB293" s="77" t="s">
        <v>27</v>
      </c>
      <c r="CC293" s="76">
        <v>0</v>
      </c>
      <c r="CD293" s="76">
        <v>0</v>
      </c>
      <c r="CE293" s="76">
        <v>0</v>
      </c>
      <c r="CF293" s="76">
        <v>0</v>
      </c>
      <c r="CG293" s="76">
        <v>0</v>
      </c>
      <c r="CH293" s="76">
        <v>0</v>
      </c>
      <c r="CI293" s="76">
        <v>0</v>
      </c>
      <c r="CJ293" s="76">
        <v>0</v>
      </c>
      <c r="CK293" s="76">
        <v>0</v>
      </c>
      <c r="CL293" s="83">
        <f t="shared" si="159"/>
        <v>0</v>
      </c>
      <c r="CM293" s="82">
        <f t="shared" si="160"/>
        <v>0</v>
      </c>
      <c r="CN293" s="84"/>
      <c r="CO293" s="60"/>
      <c r="CP293" s="60">
        <v>3</v>
      </c>
      <c r="CQ293" s="60">
        <v>4</v>
      </c>
      <c r="CR293" s="60">
        <v>4</v>
      </c>
      <c r="CS293" s="60">
        <v>3</v>
      </c>
      <c r="CT293" s="60">
        <v>5</v>
      </c>
      <c r="CU293" s="60">
        <v>1</v>
      </c>
      <c r="CV293" s="85">
        <v>3</v>
      </c>
      <c r="CW293" s="86">
        <v>1</v>
      </c>
      <c r="CX293" s="87">
        <f t="shared" si="161"/>
        <v>24</v>
      </c>
      <c r="CY293" s="88">
        <f t="shared" si="162"/>
        <v>0</v>
      </c>
      <c r="CZ293" s="89" t="e">
        <f>SUMIF(Склад!#REF!,E293,Склад!#REF!)</f>
        <v>#REF!</v>
      </c>
    </row>
    <row r="294" spans="1:104" s="79" customFormat="1" ht="66.95" customHeight="1" thickBot="1" x14ac:dyDescent="0.3">
      <c r="A294" s="60">
        <v>291</v>
      </c>
      <c r="B294" s="199" t="str">
        <f>VLOOKUP(C294,Склад!B:D,3,0)</f>
        <v>Кепки</v>
      </c>
      <c r="C294" s="37" t="s">
        <v>279</v>
      </c>
      <c r="D294" s="151" t="str">
        <f t="shared" si="163"/>
        <v>6380324258</v>
      </c>
      <c r="E294" s="36">
        <v>6380324</v>
      </c>
      <c r="F294" s="36">
        <v>258</v>
      </c>
      <c r="G294" s="154" t="s">
        <v>204</v>
      </c>
      <c r="H294" s="196" t="str">
        <f>IFERROR(VLOOKUP(VALUE(E294),Склад!#REF!,6,0),"-")</f>
        <v>-</v>
      </c>
      <c r="I294" s="61"/>
      <c r="J294" s="62" t="s">
        <v>222</v>
      </c>
      <c r="K294" s="62" t="s">
        <v>169</v>
      </c>
      <c r="L294" s="63" t="s">
        <v>376</v>
      </c>
      <c r="M294" s="64" t="s">
        <v>57</v>
      </c>
      <c r="N294" s="38" t="s">
        <v>354</v>
      </c>
      <c r="O294" s="38" t="s">
        <v>424</v>
      </c>
      <c r="P294" s="65">
        <v>30.4</v>
      </c>
      <c r="Q294" s="69">
        <v>79</v>
      </c>
      <c r="R294" s="66"/>
      <c r="S294" s="67"/>
      <c r="T294" s="68"/>
      <c r="U294" s="70"/>
      <c r="V294" s="71"/>
      <c r="W294" s="72"/>
      <c r="X294" s="73"/>
      <c r="Y294" s="71"/>
      <c r="Z294" s="72"/>
      <c r="AA294" s="74"/>
      <c r="AB294" s="75"/>
      <c r="AC294" s="71"/>
      <c r="AD294" s="72"/>
      <c r="AE294" s="76" t="str">
        <f t="shared" si="141"/>
        <v>-</v>
      </c>
      <c r="AF294" s="76" t="str">
        <f t="shared" si="142"/>
        <v/>
      </c>
      <c r="AG294" s="76" t="str">
        <f t="shared" si="143"/>
        <v/>
      </c>
      <c r="AH294" s="76" t="str">
        <f t="shared" si="144"/>
        <v/>
      </c>
      <c r="AI294" s="76" t="str">
        <f t="shared" si="145"/>
        <v/>
      </c>
      <c r="AJ294" s="76" t="str">
        <f t="shared" si="146"/>
        <v/>
      </c>
      <c r="AK294" s="76" t="str">
        <f t="shared" si="147"/>
        <v/>
      </c>
      <c r="AL294" s="76" t="str">
        <f t="shared" si="148"/>
        <v/>
      </c>
      <c r="AM294" s="76" t="str">
        <f t="shared" si="149"/>
        <v/>
      </c>
      <c r="AN294" s="76" t="str">
        <f t="shared" si="150"/>
        <v/>
      </c>
      <c r="AO294" s="77">
        <f t="shared" si="151"/>
        <v>0</v>
      </c>
      <c r="AP294" s="78" t="str">
        <f t="shared" si="152"/>
        <v/>
      </c>
      <c r="AR294" s="77" t="s">
        <v>27</v>
      </c>
      <c r="AS294" s="76" t="e">
        <f t="shared" si="172"/>
        <v>#VALUE!</v>
      </c>
      <c r="AT294" s="76" t="e">
        <f t="shared" si="173"/>
        <v>#VALUE!</v>
      </c>
      <c r="AU294" s="76" t="e">
        <f t="shared" si="169"/>
        <v>#VALUE!</v>
      </c>
      <c r="AV294" s="76" t="e">
        <f t="shared" si="174"/>
        <v>#VALUE!</v>
      </c>
      <c r="AW294" s="76" t="e">
        <f t="shared" si="170"/>
        <v>#VALUE!</v>
      </c>
      <c r="AX294" s="76" t="e">
        <f t="shared" si="175"/>
        <v>#VALUE!</v>
      </c>
      <c r="AY294" s="76" t="e">
        <f t="shared" si="171"/>
        <v>#VALUE!</v>
      </c>
      <c r="AZ294" s="76" t="e">
        <f t="shared" si="176"/>
        <v>#VALUE!</v>
      </c>
      <c r="BA294" s="76" t="e">
        <f t="shared" ref="BA294:BA307" si="177">CW294+AN294-BM294-BY294-CK294</f>
        <v>#VALUE!</v>
      </c>
      <c r="BB294" s="77" t="e">
        <f t="shared" si="153"/>
        <v>#VALUE!</v>
      </c>
      <c r="BC294" s="78" t="e">
        <f t="shared" si="154"/>
        <v>#VALUE!</v>
      </c>
      <c r="BD294" s="77" t="s">
        <v>27</v>
      </c>
      <c r="BE294" s="76">
        <v>0</v>
      </c>
      <c r="BF294" s="76">
        <v>0</v>
      </c>
      <c r="BG294" s="76">
        <v>1</v>
      </c>
      <c r="BH294" s="76">
        <v>0</v>
      </c>
      <c r="BI294" s="76">
        <v>2</v>
      </c>
      <c r="BJ294" s="76">
        <v>0</v>
      </c>
      <c r="BK294" s="76">
        <v>1</v>
      </c>
      <c r="BL294" s="76">
        <v>0</v>
      </c>
      <c r="BM294" s="76">
        <v>1</v>
      </c>
      <c r="BN294" s="80">
        <f t="shared" si="155"/>
        <v>5</v>
      </c>
      <c r="BO294" s="81">
        <f t="shared" si="156"/>
        <v>0</v>
      </c>
      <c r="BP294" s="77" t="s">
        <v>27</v>
      </c>
      <c r="BQ294" s="76">
        <v>0</v>
      </c>
      <c r="BR294" s="76">
        <v>0</v>
      </c>
      <c r="BS294" s="76">
        <v>1</v>
      </c>
      <c r="BT294" s="76">
        <v>0</v>
      </c>
      <c r="BU294" s="76">
        <v>2</v>
      </c>
      <c r="BV294" s="76">
        <v>0</v>
      </c>
      <c r="BW294" s="76">
        <v>1</v>
      </c>
      <c r="BX294" s="76">
        <v>0</v>
      </c>
      <c r="BY294" s="76">
        <v>0</v>
      </c>
      <c r="BZ294" s="80">
        <f t="shared" si="157"/>
        <v>4</v>
      </c>
      <c r="CA294" s="82">
        <f t="shared" si="158"/>
        <v>0</v>
      </c>
      <c r="CB294" s="77" t="s">
        <v>27</v>
      </c>
      <c r="CC294" s="76">
        <v>0</v>
      </c>
      <c r="CD294" s="76">
        <v>0</v>
      </c>
      <c r="CE294" s="76">
        <v>5</v>
      </c>
      <c r="CF294" s="76">
        <v>0</v>
      </c>
      <c r="CG294" s="76">
        <v>8</v>
      </c>
      <c r="CH294" s="76">
        <v>0</v>
      </c>
      <c r="CI294" s="76">
        <v>5</v>
      </c>
      <c r="CJ294" s="76">
        <v>0</v>
      </c>
      <c r="CK294" s="76">
        <v>0</v>
      </c>
      <c r="CL294" s="83">
        <f t="shared" si="159"/>
        <v>18</v>
      </c>
      <c r="CM294" s="82">
        <f t="shared" si="160"/>
        <v>0</v>
      </c>
      <c r="CN294" s="84"/>
      <c r="CO294" s="60"/>
      <c r="CP294" s="60"/>
      <c r="CQ294" s="60"/>
      <c r="CR294" s="60"/>
      <c r="CS294" s="60"/>
      <c r="CT294" s="60"/>
      <c r="CU294" s="60"/>
      <c r="CV294" s="85"/>
      <c r="CW294" s="86"/>
      <c r="CX294" s="87">
        <f t="shared" si="161"/>
        <v>0</v>
      </c>
      <c r="CY294" s="88">
        <f t="shared" si="162"/>
        <v>0</v>
      </c>
      <c r="CZ294" s="89" t="e">
        <f>SUMIF(Склад!#REF!,E294,Склад!#REF!)</f>
        <v>#REF!</v>
      </c>
    </row>
    <row r="295" spans="1:104" s="79" customFormat="1" ht="93.95" customHeight="1" thickBot="1" x14ac:dyDescent="0.3">
      <c r="A295" s="60">
        <v>292</v>
      </c>
      <c r="B295" s="199" t="e">
        <f>VLOOKUP(C295,Склад!B:D,3,0)</f>
        <v>#N/A</v>
      </c>
      <c r="C295" s="37" t="s">
        <v>280</v>
      </c>
      <c r="D295" s="151" t="str">
        <f t="shared" si="163"/>
        <v>9290307258</v>
      </c>
      <c r="E295" s="36">
        <v>9290307</v>
      </c>
      <c r="F295" s="36">
        <v>258</v>
      </c>
      <c r="G295" s="154" t="s">
        <v>207</v>
      </c>
      <c r="H295" s="196" t="str">
        <f>IFERROR(VLOOKUP(VALUE(E295),Склад!#REF!,6,0),"-")</f>
        <v>-</v>
      </c>
      <c r="I295" s="61"/>
      <c r="J295" s="62" t="s">
        <v>33</v>
      </c>
      <c r="K295" s="62" t="s">
        <v>169</v>
      </c>
      <c r="L295" s="63" t="s">
        <v>376</v>
      </c>
      <c r="M295" s="64" t="s">
        <v>356</v>
      </c>
      <c r="N295" s="38" t="s">
        <v>354</v>
      </c>
      <c r="O295" s="38" t="s">
        <v>424</v>
      </c>
      <c r="P295" s="65">
        <v>41.9</v>
      </c>
      <c r="Q295" s="69">
        <v>109</v>
      </c>
      <c r="R295" s="66"/>
      <c r="S295" s="67"/>
      <c r="T295" s="68"/>
      <c r="U295" s="70"/>
      <c r="V295" s="71"/>
      <c r="W295" s="72"/>
      <c r="X295" s="73"/>
      <c r="Y295" s="71"/>
      <c r="Z295" s="72"/>
      <c r="AA295" s="74"/>
      <c r="AB295" s="75"/>
      <c r="AC295" s="71"/>
      <c r="AD295" s="72"/>
      <c r="AE295" s="76" t="str">
        <f t="shared" si="141"/>
        <v>-</v>
      </c>
      <c r="AF295" s="76" t="str">
        <f t="shared" si="142"/>
        <v/>
      </c>
      <c r="AG295" s="76" t="str">
        <f t="shared" si="143"/>
        <v>-</v>
      </c>
      <c r="AH295" s="76" t="str">
        <f t="shared" si="144"/>
        <v/>
      </c>
      <c r="AI295" s="76" t="str">
        <f t="shared" si="145"/>
        <v>-</v>
      </c>
      <c r="AJ295" s="76" t="str">
        <f t="shared" si="146"/>
        <v/>
      </c>
      <c r="AK295" s="76" t="str">
        <f t="shared" si="147"/>
        <v>-</v>
      </c>
      <c r="AL295" s="76" t="str">
        <f t="shared" si="148"/>
        <v/>
      </c>
      <c r="AM295" s="76" t="str">
        <f t="shared" si="149"/>
        <v>-</v>
      </c>
      <c r="AN295" s="76" t="str">
        <f t="shared" si="150"/>
        <v/>
      </c>
      <c r="AO295" s="77">
        <f t="shared" si="151"/>
        <v>0</v>
      </c>
      <c r="AP295" s="78" t="str">
        <f t="shared" si="152"/>
        <v/>
      </c>
      <c r="AR295" s="77" t="s">
        <v>27</v>
      </c>
      <c r="AS295" s="76" t="e">
        <f t="shared" si="172"/>
        <v>#VALUE!</v>
      </c>
      <c r="AT295" s="76" t="e">
        <f t="shared" si="173"/>
        <v>#VALUE!</v>
      </c>
      <c r="AU295" s="76" t="e">
        <f t="shared" si="169"/>
        <v>#VALUE!</v>
      </c>
      <c r="AV295" s="76" t="e">
        <f t="shared" si="174"/>
        <v>#VALUE!</v>
      </c>
      <c r="AW295" s="76" t="e">
        <f t="shared" si="170"/>
        <v>#VALUE!</v>
      </c>
      <c r="AX295" s="76" t="e">
        <f t="shared" si="175"/>
        <v>#VALUE!</v>
      </c>
      <c r="AY295" s="76" t="e">
        <f t="shared" si="171"/>
        <v>#VALUE!</v>
      </c>
      <c r="AZ295" s="76" t="e">
        <f t="shared" si="176"/>
        <v>#VALUE!</v>
      </c>
      <c r="BA295" s="76" t="e">
        <f t="shared" si="177"/>
        <v>#VALUE!</v>
      </c>
      <c r="BB295" s="77" t="e">
        <f t="shared" si="153"/>
        <v>#VALUE!</v>
      </c>
      <c r="BC295" s="78" t="e">
        <f t="shared" si="154"/>
        <v>#VALUE!</v>
      </c>
      <c r="BD295" s="77" t="s">
        <v>27</v>
      </c>
      <c r="BE295" s="76">
        <v>0</v>
      </c>
      <c r="BF295" s="76">
        <v>0</v>
      </c>
      <c r="BG295" s="76">
        <v>1</v>
      </c>
      <c r="BH295" s="76">
        <v>0</v>
      </c>
      <c r="BI295" s="76">
        <v>2</v>
      </c>
      <c r="BJ295" s="76">
        <v>0</v>
      </c>
      <c r="BK295" s="76">
        <v>1</v>
      </c>
      <c r="BL295" s="76">
        <v>0</v>
      </c>
      <c r="BM295" s="76">
        <v>0</v>
      </c>
      <c r="BN295" s="80">
        <f t="shared" si="155"/>
        <v>4</v>
      </c>
      <c r="BO295" s="81">
        <f t="shared" si="156"/>
        <v>0</v>
      </c>
      <c r="BP295" s="77" t="s">
        <v>27</v>
      </c>
      <c r="BQ295" s="76">
        <v>0</v>
      </c>
      <c r="BR295" s="76">
        <v>0</v>
      </c>
      <c r="BS295" s="76">
        <v>1</v>
      </c>
      <c r="BT295" s="76">
        <v>0</v>
      </c>
      <c r="BU295" s="76">
        <v>2</v>
      </c>
      <c r="BV295" s="76">
        <v>0</v>
      </c>
      <c r="BW295" s="76">
        <v>1</v>
      </c>
      <c r="BX295" s="76">
        <v>0</v>
      </c>
      <c r="BY295" s="76">
        <v>0</v>
      </c>
      <c r="BZ295" s="80">
        <f t="shared" si="157"/>
        <v>4</v>
      </c>
      <c r="CA295" s="82">
        <f t="shared" si="158"/>
        <v>0</v>
      </c>
      <c r="CB295" s="77" t="s">
        <v>27</v>
      </c>
      <c r="CC295" s="76">
        <v>0</v>
      </c>
      <c r="CD295" s="76">
        <v>0</v>
      </c>
      <c r="CE295" s="76">
        <v>0</v>
      </c>
      <c r="CF295" s="76">
        <v>0</v>
      </c>
      <c r="CG295" s="76">
        <v>0</v>
      </c>
      <c r="CH295" s="76">
        <v>0</v>
      </c>
      <c r="CI295" s="76">
        <v>0</v>
      </c>
      <c r="CJ295" s="76">
        <v>0</v>
      </c>
      <c r="CK295" s="76">
        <v>0</v>
      </c>
      <c r="CL295" s="83">
        <f t="shared" si="159"/>
        <v>0</v>
      </c>
      <c r="CM295" s="82">
        <f t="shared" si="160"/>
        <v>0</v>
      </c>
      <c r="CN295" s="84"/>
      <c r="CO295" s="60"/>
      <c r="CP295" s="60">
        <v>1</v>
      </c>
      <c r="CQ295" s="60">
        <v>1</v>
      </c>
      <c r="CR295" s="60">
        <v>2</v>
      </c>
      <c r="CS295" s="60">
        <v>11</v>
      </c>
      <c r="CT295" s="60"/>
      <c r="CU295" s="60">
        <v>3</v>
      </c>
      <c r="CV295" s="85"/>
      <c r="CW295" s="86"/>
      <c r="CX295" s="87">
        <f t="shared" si="161"/>
        <v>18</v>
      </c>
      <c r="CY295" s="88">
        <f t="shared" si="162"/>
        <v>0</v>
      </c>
      <c r="CZ295" s="89" t="e">
        <f>SUMIF(Склад!#REF!,E295,Склад!#REF!)</f>
        <v>#REF!</v>
      </c>
    </row>
    <row r="296" spans="1:104" s="79" customFormat="1" ht="54.6" customHeight="1" thickBot="1" x14ac:dyDescent="0.3">
      <c r="A296" s="60">
        <v>293</v>
      </c>
      <c r="B296" s="199" t="e">
        <f>VLOOKUP(C296,Склад!B:D,3,0)</f>
        <v>#N/A</v>
      </c>
      <c r="C296" s="37" t="s">
        <v>281</v>
      </c>
      <c r="D296" s="151" t="str">
        <f t="shared" si="163"/>
        <v>619080162</v>
      </c>
      <c r="E296" s="36">
        <v>6190801</v>
      </c>
      <c r="F296" s="36">
        <v>62</v>
      </c>
      <c r="G296" s="154" t="s">
        <v>207</v>
      </c>
      <c r="H296" s="196" t="str">
        <f>IFERROR(VLOOKUP(VALUE(E296),Склад!#REF!,6,0),"-")</f>
        <v>-</v>
      </c>
      <c r="I296" s="61"/>
      <c r="J296" s="62" t="s">
        <v>223</v>
      </c>
      <c r="K296" s="62" t="s">
        <v>169</v>
      </c>
      <c r="L296" s="63" t="s">
        <v>377</v>
      </c>
      <c r="M296" s="64" t="s">
        <v>57</v>
      </c>
      <c r="N296" s="38" t="s">
        <v>354</v>
      </c>
      <c r="O296" s="38" t="s">
        <v>425</v>
      </c>
      <c r="P296" s="65">
        <v>30.4</v>
      </c>
      <c r="Q296" s="69">
        <v>79</v>
      </c>
      <c r="R296" s="66"/>
      <c r="S296" s="67"/>
      <c r="T296" s="68"/>
      <c r="U296" s="70"/>
      <c r="V296" s="71"/>
      <c r="W296" s="72"/>
      <c r="X296" s="73"/>
      <c r="Y296" s="71"/>
      <c r="Z296" s="72"/>
      <c r="AA296" s="74"/>
      <c r="AB296" s="75"/>
      <c r="AC296" s="71"/>
      <c r="AD296" s="72"/>
      <c r="AE296" s="76" t="str">
        <f t="shared" si="141"/>
        <v>-</v>
      </c>
      <c r="AF296" s="76" t="str">
        <f t="shared" si="142"/>
        <v/>
      </c>
      <c r="AG296" s="76" t="str">
        <f t="shared" si="143"/>
        <v>-</v>
      </c>
      <c r="AH296" s="76" t="str">
        <f t="shared" si="144"/>
        <v/>
      </c>
      <c r="AI296" s="76" t="str">
        <f t="shared" si="145"/>
        <v>-</v>
      </c>
      <c r="AJ296" s="76" t="str">
        <f t="shared" si="146"/>
        <v/>
      </c>
      <c r="AK296" s="76" t="str">
        <f t="shared" si="147"/>
        <v>-</v>
      </c>
      <c r="AL296" s="76" t="str">
        <f t="shared" si="148"/>
        <v/>
      </c>
      <c r="AM296" s="76" t="str">
        <f t="shared" si="149"/>
        <v>-</v>
      </c>
      <c r="AN296" s="76" t="str">
        <f t="shared" si="150"/>
        <v/>
      </c>
      <c r="AO296" s="77">
        <f t="shared" si="151"/>
        <v>0</v>
      </c>
      <c r="AP296" s="78" t="str">
        <f t="shared" si="152"/>
        <v/>
      </c>
      <c r="AR296" s="77" t="s">
        <v>27</v>
      </c>
      <c r="AS296" s="76" t="e">
        <f t="shared" si="172"/>
        <v>#VALUE!</v>
      </c>
      <c r="AT296" s="76" t="e">
        <f t="shared" si="173"/>
        <v>#VALUE!</v>
      </c>
      <c r="AU296" s="76" t="e">
        <f t="shared" si="169"/>
        <v>#VALUE!</v>
      </c>
      <c r="AV296" s="76" t="e">
        <f t="shared" si="174"/>
        <v>#VALUE!</v>
      </c>
      <c r="AW296" s="76" t="e">
        <f t="shared" si="170"/>
        <v>#VALUE!</v>
      </c>
      <c r="AX296" s="76" t="e">
        <f t="shared" si="175"/>
        <v>#VALUE!</v>
      </c>
      <c r="AY296" s="76" t="e">
        <f t="shared" si="171"/>
        <v>#VALUE!</v>
      </c>
      <c r="AZ296" s="76" t="e">
        <f t="shared" si="176"/>
        <v>#VALUE!</v>
      </c>
      <c r="BA296" s="76" t="e">
        <f t="shared" si="177"/>
        <v>#VALUE!</v>
      </c>
      <c r="BB296" s="77" t="e">
        <f t="shared" si="153"/>
        <v>#VALUE!</v>
      </c>
      <c r="BC296" s="78" t="e">
        <f t="shared" si="154"/>
        <v>#VALUE!</v>
      </c>
      <c r="BD296" s="77" t="s">
        <v>27</v>
      </c>
      <c r="BE296" s="76">
        <v>0</v>
      </c>
      <c r="BF296" s="76">
        <v>0</v>
      </c>
      <c r="BG296" s="76">
        <v>1</v>
      </c>
      <c r="BH296" s="76">
        <v>0</v>
      </c>
      <c r="BI296" s="76">
        <v>2</v>
      </c>
      <c r="BJ296" s="76">
        <v>0</v>
      </c>
      <c r="BK296" s="76">
        <v>1</v>
      </c>
      <c r="BL296" s="76">
        <v>0</v>
      </c>
      <c r="BM296" s="76">
        <v>1</v>
      </c>
      <c r="BN296" s="80">
        <f t="shared" si="155"/>
        <v>5</v>
      </c>
      <c r="BO296" s="81">
        <f t="shared" si="156"/>
        <v>0</v>
      </c>
      <c r="BP296" s="77" t="s">
        <v>27</v>
      </c>
      <c r="BQ296" s="76">
        <v>0</v>
      </c>
      <c r="BR296" s="76">
        <v>0</v>
      </c>
      <c r="BS296" s="76">
        <v>1</v>
      </c>
      <c r="BT296" s="76">
        <v>0</v>
      </c>
      <c r="BU296" s="76">
        <v>2</v>
      </c>
      <c r="BV296" s="76">
        <v>0</v>
      </c>
      <c r="BW296" s="76">
        <v>1</v>
      </c>
      <c r="BX296" s="76">
        <v>0</v>
      </c>
      <c r="BY296" s="76">
        <v>0</v>
      </c>
      <c r="BZ296" s="80">
        <f t="shared" si="157"/>
        <v>4</v>
      </c>
      <c r="CA296" s="82">
        <f t="shared" si="158"/>
        <v>0</v>
      </c>
      <c r="CB296" s="77" t="s">
        <v>27</v>
      </c>
      <c r="CC296" s="76">
        <v>0</v>
      </c>
      <c r="CD296" s="76">
        <v>0</v>
      </c>
      <c r="CE296" s="76">
        <v>5</v>
      </c>
      <c r="CF296" s="76">
        <v>0</v>
      </c>
      <c r="CG296" s="76">
        <v>8</v>
      </c>
      <c r="CH296" s="76">
        <v>0</v>
      </c>
      <c r="CI296" s="76">
        <v>5</v>
      </c>
      <c r="CJ296" s="76">
        <v>0</v>
      </c>
      <c r="CK296" s="76">
        <v>0</v>
      </c>
      <c r="CL296" s="83">
        <f t="shared" si="159"/>
        <v>18</v>
      </c>
      <c r="CM296" s="82">
        <f t="shared" si="160"/>
        <v>0</v>
      </c>
      <c r="CN296" s="84"/>
      <c r="CO296" s="60">
        <v>2</v>
      </c>
      <c r="CP296" s="60">
        <v>1</v>
      </c>
      <c r="CQ296" s="60">
        <v>3</v>
      </c>
      <c r="CR296" s="60">
        <v>4</v>
      </c>
      <c r="CS296" s="60">
        <v>1</v>
      </c>
      <c r="CT296" s="60">
        <v>1</v>
      </c>
      <c r="CU296" s="60"/>
      <c r="CV296" s="85">
        <v>2</v>
      </c>
      <c r="CW296" s="86">
        <v>1</v>
      </c>
      <c r="CX296" s="87">
        <f t="shared" si="161"/>
        <v>15</v>
      </c>
      <c r="CY296" s="88">
        <f t="shared" si="162"/>
        <v>0</v>
      </c>
      <c r="CZ296" s="89" t="e">
        <f>SUMIF(Склад!#REF!,E296,Склад!#REF!)</f>
        <v>#REF!</v>
      </c>
    </row>
    <row r="297" spans="1:104" s="79" customFormat="1" ht="52.9" customHeight="1" thickBot="1" x14ac:dyDescent="0.3">
      <c r="A297" s="60">
        <v>294</v>
      </c>
      <c r="B297" s="199" t="e">
        <f>VLOOKUP(C297,Склад!B:D,3,0)</f>
        <v>#N/A</v>
      </c>
      <c r="C297" s="37" t="s">
        <v>282</v>
      </c>
      <c r="D297" s="151" t="str">
        <f t="shared" si="163"/>
        <v>687080362</v>
      </c>
      <c r="E297" s="36">
        <v>6870803</v>
      </c>
      <c r="F297" s="36">
        <v>62</v>
      </c>
      <c r="G297" s="154" t="s">
        <v>207</v>
      </c>
      <c r="H297" s="196" t="str">
        <f>IFERROR(VLOOKUP(VALUE(E297),Склад!#REF!,6,0),"-")</f>
        <v>-</v>
      </c>
      <c r="I297" s="61"/>
      <c r="J297" s="62" t="s">
        <v>223</v>
      </c>
      <c r="K297" s="62" t="s">
        <v>169</v>
      </c>
      <c r="L297" s="63" t="s">
        <v>377</v>
      </c>
      <c r="M297" s="64" t="s">
        <v>57</v>
      </c>
      <c r="N297" s="38" t="s">
        <v>354</v>
      </c>
      <c r="O297" s="38" t="s">
        <v>425</v>
      </c>
      <c r="P297" s="65">
        <v>34.200000000000003</v>
      </c>
      <c r="Q297" s="69">
        <v>89</v>
      </c>
      <c r="R297" s="66"/>
      <c r="S297" s="67"/>
      <c r="T297" s="68"/>
      <c r="U297" s="70"/>
      <c r="V297" s="71"/>
      <c r="W297" s="72"/>
      <c r="X297" s="73"/>
      <c r="Y297" s="71"/>
      <c r="Z297" s="72"/>
      <c r="AA297" s="74"/>
      <c r="AB297" s="75"/>
      <c r="AC297" s="71"/>
      <c r="AD297" s="72"/>
      <c r="AE297" s="76" t="str">
        <f t="shared" si="141"/>
        <v>-</v>
      </c>
      <c r="AF297" s="76" t="str">
        <f t="shared" si="142"/>
        <v/>
      </c>
      <c r="AG297" s="76" t="str">
        <f t="shared" si="143"/>
        <v>-</v>
      </c>
      <c r="AH297" s="76" t="str">
        <f t="shared" si="144"/>
        <v/>
      </c>
      <c r="AI297" s="76" t="str">
        <f t="shared" si="145"/>
        <v>-</v>
      </c>
      <c r="AJ297" s="76" t="str">
        <f t="shared" si="146"/>
        <v/>
      </c>
      <c r="AK297" s="76" t="str">
        <f t="shared" si="147"/>
        <v>-</v>
      </c>
      <c r="AL297" s="76" t="str">
        <f t="shared" si="148"/>
        <v/>
      </c>
      <c r="AM297" s="76" t="str">
        <f t="shared" si="149"/>
        <v>-</v>
      </c>
      <c r="AN297" s="76" t="str">
        <f t="shared" si="150"/>
        <v/>
      </c>
      <c r="AO297" s="77">
        <f t="shared" si="151"/>
        <v>0</v>
      </c>
      <c r="AP297" s="78" t="str">
        <f t="shared" si="152"/>
        <v/>
      </c>
      <c r="AR297" s="77" t="s">
        <v>27</v>
      </c>
      <c r="AS297" s="76" t="e">
        <f t="shared" si="172"/>
        <v>#VALUE!</v>
      </c>
      <c r="AT297" s="76" t="e">
        <f t="shared" si="173"/>
        <v>#VALUE!</v>
      </c>
      <c r="AU297" s="76" t="e">
        <f t="shared" si="169"/>
        <v>#VALUE!</v>
      </c>
      <c r="AV297" s="76" t="e">
        <f t="shared" si="174"/>
        <v>#VALUE!</v>
      </c>
      <c r="AW297" s="76" t="e">
        <f t="shared" si="170"/>
        <v>#VALUE!</v>
      </c>
      <c r="AX297" s="76" t="e">
        <f t="shared" si="175"/>
        <v>#VALUE!</v>
      </c>
      <c r="AY297" s="76" t="e">
        <f t="shared" si="171"/>
        <v>#VALUE!</v>
      </c>
      <c r="AZ297" s="76" t="e">
        <f t="shared" si="176"/>
        <v>#VALUE!</v>
      </c>
      <c r="BA297" s="76" t="e">
        <f t="shared" si="177"/>
        <v>#VALUE!</v>
      </c>
      <c r="BB297" s="77" t="e">
        <f t="shared" si="153"/>
        <v>#VALUE!</v>
      </c>
      <c r="BC297" s="78" t="e">
        <f t="shared" si="154"/>
        <v>#VALUE!</v>
      </c>
      <c r="BD297" s="77" t="s">
        <v>27</v>
      </c>
      <c r="BE297" s="76">
        <v>0</v>
      </c>
      <c r="BF297" s="76">
        <v>0</v>
      </c>
      <c r="BG297" s="76">
        <v>0</v>
      </c>
      <c r="BH297" s="76">
        <v>0</v>
      </c>
      <c r="BI297" s="76">
        <v>0</v>
      </c>
      <c r="BJ297" s="76">
        <v>0</v>
      </c>
      <c r="BK297" s="76">
        <v>0</v>
      </c>
      <c r="BL297" s="76">
        <v>0</v>
      </c>
      <c r="BM297" s="76">
        <v>0</v>
      </c>
      <c r="BN297" s="80">
        <f t="shared" si="155"/>
        <v>0</v>
      </c>
      <c r="BO297" s="81">
        <f t="shared" si="156"/>
        <v>0</v>
      </c>
      <c r="BP297" s="77" t="s">
        <v>27</v>
      </c>
      <c r="BQ297" s="76">
        <v>0</v>
      </c>
      <c r="BR297" s="76">
        <v>0</v>
      </c>
      <c r="BS297" s="76">
        <v>0</v>
      </c>
      <c r="BT297" s="76">
        <v>0</v>
      </c>
      <c r="BU297" s="76">
        <v>0</v>
      </c>
      <c r="BV297" s="76">
        <v>0</v>
      </c>
      <c r="BW297" s="76">
        <v>0</v>
      </c>
      <c r="BX297" s="76">
        <v>0</v>
      </c>
      <c r="BY297" s="76">
        <v>0</v>
      </c>
      <c r="BZ297" s="80">
        <f t="shared" si="157"/>
        <v>0</v>
      </c>
      <c r="CA297" s="82">
        <f t="shared" si="158"/>
        <v>0</v>
      </c>
      <c r="CB297" s="77" t="s">
        <v>27</v>
      </c>
      <c r="CC297" s="76">
        <v>0</v>
      </c>
      <c r="CD297" s="76">
        <v>0</v>
      </c>
      <c r="CE297" s="76">
        <v>0</v>
      </c>
      <c r="CF297" s="76">
        <v>0</v>
      </c>
      <c r="CG297" s="76">
        <v>0</v>
      </c>
      <c r="CH297" s="76">
        <v>0</v>
      </c>
      <c r="CI297" s="76">
        <v>0</v>
      </c>
      <c r="CJ297" s="76">
        <v>0</v>
      </c>
      <c r="CK297" s="76">
        <v>0</v>
      </c>
      <c r="CL297" s="83">
        <f t="shared" si="159"/>
        <v>0</v>
      </c>
      <c r="CM297" s="82">
        <f t="shared" si="160"/>
        <v>0</v>
      </c>
      <c r="CN297" s="84"/>
      <c r="CO297" s="60"/>
      <c r="CP297" s="60"/>
      <c r="CQ297" s="60"/>
      <c r="CR297" s="60"/>
      <c r="CS297" s="60"/>
      <c r="CT297" s="60"/>
      <c r="CU297" s="60"/>
      <c r="CV297" s="85"/>
      <c r="CW297" s="86"/>
      <c r="CX297" s="87">
        <f t="shared" si="161"/>
        <v>0</v>
      </c>
      <c r="CY297" s="88">
        <f t="shared" si="162"/>
        <v>0</v>
      </c>
      <c r="CZ297" s="89" t="e">
        <f>SUMIF(Склад!#REF!,E297,Склад!#REF!)</f>
        <v>#REF!</v>
      </c>
    </row>
    <row r="298" spans="1:104" s="79" customFormat="1" ht="79.150000000000006" customHeight="1" thickBot="1" x14ac:dyDescent="0.3">
      <c r="A298" s="60">
        <v>295</v>
      </c>
      <c r="B298" s="199" t="e">
        <f>VLOOKUP(C298,Склад!B:D,3,0)</f>
        <v>#N/A</v>
      </c>
      <c r="C298" s="37" t="s">
        <v>283</v>
      </c>
      <c r="D298" s="151" t="str">
        <f t="shared" si="163"/>
        <v>66111342</v>
      </c>
      <c r="E298" s="36">
        <v>6611134</v>
      </c>
      <c r="F298" s="36">
        <v>2</v>
      </c>
      <c r="G298" s="154" t="s">
        <v>207</v>
      </c>
      <c r="H298" s="196" t="str">
        <f>IFERROR(VLOOKUP(VALUE(E298),Склад!#REF!,6,0),"-")</f>
        <v>-</v>
      </c>
      <c r="I298" s="61"/>
      <c r="J298" s="62" t="s">
        <v>223</v>
      </c>
      <c r="K298" s="62" t="s">
        <v>169</v>
      </c>
      <c r="L298" s="63" t="s">
        <v>57</v>
      </c>
      <c r="M298" s="64" t="s">
        <v>57</v>
      </c>
      <c r="N298" s="38" t="s">
        <v>354</v>
      </c>
      <c r="O298" s="38" t="s">
        <v>415</v>
      </c>
      <c r="P298" s="65">
        <v>30.4</v>
      </c>
      <c r="Q298" s="69">
        <v>79</v>
      </c>
      <c r="R298" s="66"/>
      <c r="S298" s="67"/>
      <c r="T298" s="68"/>
      <c r="U298" s="70"/>
      <c r="V298" s="71"/>
      <c r="W298" s="72"/>
      <c r="X298" s="73"/>
      <c r="Y298" s="71"/>
      <c r="Z298" s="72"/>
      <c r="AA298" s="74"/>
      <c r="AB298" s="75"/>
      <c r="AC298" s="71"/>
      <c r="AD298" s="72"/>
      <c r="AE298" s="76" t="str">
        <f t="shared" si="141"/>
        <v>-</v>
      </c>
      <c r="AF298" s="76" t="str">
        <f t="shared" si="142"/>
        <v/>
      </c>
      <c r="AG298" s="76" t="str">
        <f t="shared" si="143"/>
        <v>-</v>
      </c>
      <c r="AH298" s="76" t="str">
        <f t="shared" si="144"/>
        <v/>
      </c>
      <c r="AI298" s="76" t="str">
        <f t="shared" si="145"/>
        <v>-</v>
      </c>
      <c r="AJ298" s="76" t="str">
        <f t="shared" si="146"/>
        <v/>
      </c>
      <c r="AK298" s="76" t="str">
        <f t="shared" si="147"/>
        <v>-</v>
      </c>
      <c r="AL298" s="76" t="str">
        <f t="shared" si="148"/>
        <v/>
      </c>
      <c r="AM298" s="76" t="str">
        <f t="shared" si="149"/>
        <v>-</v>
      </c>
      <c r="AN298" s="76" t="str">
        <f t="shared" si="150"/>
        <v/>
      </c>
      <c r="AO298" s="77">
        <f t="shared" si="151"/>
        <v>0</v>
      </c>
      <c r="AP298" s="78" t="str">
        <f t="shared" si="152"/>
        <v/>
      </c>
      <c r="AR298" s="77" t="s">
        <v>27</v>
      </c>
      <c r="AS298" s="76" t="e">
        <f t="shared" si="172"/>
        <v>#VALUE!</v>
      </c>
      <c r="AT298" s="76" t="e">
        <f t="shared" si="173"/>
        <v>#VALUE!</v>
      </c>
      <c r="AU298" s="76" t="e">
        <f t="shared" si="169"/>
        <v>#VALUE!</v>
      </c>
      <c r="AV298" s="76" t="e">
        <f t="shared" si="174"/>
        <v>#VALUE!</v>
      </c>
      <c r="AW298" s="76" t="e">
        <f t="shared" si="170"/>
        <v>#VALUE!</v>
      </c>
      <c r="AX298" s="76" t="e">
        <f t="shared" si="175"/>
        <v>#VALUE!</v>
      </c>
      <c r="AY298" s="76" t="e">
        <f t="shared" si="171"/>
        <v>#VALUE!</v>
      </c>
      <c r="AZ298" s="76" t="e">
        <f t="shared" si="176"/>
        <v>#VALUE!</v>
      </c>
      <c r="BA298" s="76" t="e">
        <f t="shared" si="177"/>
        <v>#VALUE!</v>
      </c>
      <c r="BB298" s="77" t="e">
        <f t="shared" si="153"/>
        <v>#VALUE!</v>
      </c>
      <c r="BC298" s="78" t="e">
        <f t="shared" si="154"/>
        <v>#VALUE!</v>
      </c>
      <c r="BD298" s="77" t="s">
        <v>27</v>
      </c>
      <c r="BE298" s="76">
        <v>0</v>
      </c>
      <c r="BF298" s="76">
        <v>0</v>
      </c>
      <c r="BG298" s="76">
        <v>2</v>
      </c>
      <c r="BH298" s="76">
        <v>0</v>
      </c>
      <c r="BI298" s="76">
        <v>2</v>
      </c>
      <c r="BJ298" s="76">
        <v>0</v>
      </c>
      <c r="BK298" s="76">
        <v>0</v>
      </c>
      <c r="BL298" s="76">
        <v>0</v>
      </c>
      <c r="BM298" s="76">
        <v>0</v>
      </c>
      <c r="BN298" s="80">
        <f t="shared" si="155"/>
        <v>4</v>
      </c>
      <c r="BO298" s="81">
        <f t="shared" si="156"/>
        <v>0</v>
      </c>
      <c r="BP298" s="77" t="s">
        <v>27</v>
      </c>
      <c r="BQ298" s="76">
        <v>0</v>
      </c>
      <c r="BR298" s="76">
        <v>0</v>
      </c>
      <c r="BS298" s="76">
        <v>2</v>
      </c>
      <c r="BT298" s="76">
        <v>0</v>
      </c>
      <c r="BU298" s="76">
        <v>2</v>
      </c>
      <c r="BV298" s="76">
        <v>0</v>
      </c>
      <c r="BW298" s="76">
        <v>2</v>
      </c>
      <c r="BX298" s="76">
        <v>0</v>
      </c>
      <c r="BY298" s="76">
        <v>1</v>
      </c>
      <c r="BZ298" s="80">
        <f t="shared" si="157"/>
        <v>7</v>
      </c>
      <c r="CA298" s="82">
        <f t="shared" si="158"/>
        <v>0</v>
      </c>
      <c r="CB298" s="77" t="s">
        <v>27</v>
      </c>
      <c r="CC298" s="76">
        <v>0</v>
      </c>
      <c r="CD298" s="76">
        <v>0</v>
      </c>
      <c r="CE298" s="76">
        <v>3</v>
      </c>
      <c r="CF298" s="76">
        <v>0</v>
      </c>
      <c r="CG298" s="76">
        <v>8</v>
      </c>
      <c r="CH298" s="76">
        <v>0</v>
      </c>
      <c r="CI298" s="76">
        <v>5</v>
      </c>
      <c r="CJ298" s="76">
        <v>0</v>
      </c>
      <c r="CK298" s="76">
        <v>0</v>
      </c>
      <c r="CL298" s="83">
        <f t="shared" si="159"/>
        <v>16</v>
      </c>
      <c r="CM298" s="82">
        <f t="shared" si="160"/>
        <v>0</v>
      </c>
      <c r="CN298" s="84"/>
      <c r="CO298" s="60"/>
      <c r="CP298" s="60">
        <v>2</v>
      </c>
      <c r="CQ298" s="60">
        <v>2</v>
      </c>
      <c r="CR298" s="60">
        <v>2</v>
      </c>
      <c r="CS298" s="60">
        <v>3</v>
      </c>
      <c r="CT298" s="60">
        <v>2</v>
      </c>
      <c r="CU298" s="60">
        <v>1</v>
      </c>
      <c r="CV298" s="85">
        <v>2</v>
      </c>
      <c r="CW298" s="86">
        <v>1</v>
      </c>
      <c r="CX298" s="87">
        <f t="shared" si="161"/>
        <v>15</v>
      </c>
      <c r="CY298" s="88">
        <f t="shared" si="162"/>
        <v>0</v>
      </c>
      <c r="CZ298" s="89" t="e">
        <f>SUMIF(Склад!#REF!,E298,Склад!#REF!)</f>
        <v>#REF!</v>
      </c>
    </row>
    <row r="299" spans="1:104" s="79" customFormat="1" ht="56.45" customHeight="1" thickBot="1" x14ac:dyDescent="0.3">
      <c r="A299" s="60">
        <v>296</v>
      </c>
      <c r="B299" s="199" t="e">
        <f>VLOOKUP(C299,Склад!B:D,3,0)</f>
        <v>#N/A</v>
      </c>
      <c r="C299" s="37" t="s">
        <v>283</v>
      </c>
      <c r="D299" s="151" t="str">
        <f t="shared" si="163"/>
        <v>66111347</v>
      </c>
      <c r="E299" s="36">
        <v>6611134</v>
      </c>
      <c r="F299" s="36">
        <v>7</v>
      </c>
      <c r="G299" s="154" t="s">
        <v>207</v>
      </c>
      <c r="H299" s="196" t="str">
        <f>IFERROR(VLOOKUP(VALUE(E299),Склад!#REF!,6,0),"-")</f>
        <v>-</v>
      </c>
      <c r="I299" s="61"/>
      <c r="J299" s="62" t="s">
        <v>223</v>
      </c>
      <c r="K299" s="62" t="s">
        <v>169</v>
      </c>
      <c r="L299" s="63" t="s">
        <v>57</v>
      </c>
      <c r="M299" s="64" t="s">
        <v>57</v>
      </c>
      <c r="N299" s="38" t="s">
        <v>354</v>
      </c>
      <c r="O299" s="38" t="s">
        <v>415</v>
      </c>
      <c r="P299" s="65">
        <v>30.4</v>
      </c>
      <c r="Q299" s="69">
        <v>79</v>
      </c>
      <c r="R299" s="66"/>
      <c r="S299" s="67"/>
      <c r="T299" s="68"/>
      <c r="U299" s="70"/>
      <c r="V299" s="71"/>
      <c r="W299" s="72"/>
      <c r="X299" s="73"/>
      <c r="Y299" s="71"/>
      <c r="Z299" s="72"/>
      <c r="AA299" s="74"/>
      <c r="AB299" s="75"/>
      <c r="AC299" s="71"/>
      <c r="AD299" s="72"/>
      <c r="AE299" s="76" t="str">
        <f t="shared" si="141"/>
        <v>-</v>
      </c>
      <c r="AF299" s="76" t="str">
        <f t="shared" si="142"/>
        <v/>
      </c>
      <c r="AG299" s="76" t="str">
        <f t="shared" si="143"/>
        <v>-</v>
      </c>
      <c r="AH299" s="76" t="str">
        <f t="shared" si="144"/>
        <v/>
      </c>
      <c r="AI299" s="76" t="str">
        <f t="shared" si="145"/>
        <v>-</v>
      </c>
      <c r="AJ299" s="76" t="str">
        <f t="shared" si="146"/>
        <v/>
      </c>
      <c r="AK299" s="76" t="str">
        <f t="shared" si="147"/>
        <v>-</v>
      </c>
      <c r="AL299" s="76" t="str">
        <f t="shared" si="148"/>
        <v/>
      </c>
      <c r="AM299" s="76" t="str">
        <f t="shared" si="149"/>
        <v>-</v>
      </c>
      <c r="AN299" s="76" t="str">
        <f t="shared" si="150"/>
        <v/>
      </c>
      <c r="AO299" s="77">
        <f t="shared" si="151"/>
        <v>0</v>
      </c>
      <c r="AP299" s="78" t="str">
        <f t="shared" si="152"/>
        <v/>
      </c>
      <c r="AR299" s="77" t="s">
        <v>27</v>
      </c>
      <c r="AS299" s="76" t="e">
        <f t="shared" si="172"/>
        <v>#VALUE!</v>
      </c>
      <c r="AT299" s="76" t="e">
        <f t="shared" si="173"/>
        <v>#VALUE!</v>
      </c>
      <c r="AU299" s="76" t="e">
        <f t="shared" si="169"/>
        <v>#VALUE!</v>
      </c>
      <c r="AV299" s="76" t="e">
        <f t="shared" si="174"/>
        <v>#VALUE!</v>
      </c>
      <c r="AW299" s="76" t="e">
        <f t="shared" si="170"/>
        <v>#VALUE!</v>
      </c>
      <c r="AX299" s="76" t="e">
        <f t="shared" si="175"/>
        <v>#VALUE!</v>
      </c>
      <c r="AY299" s="76" t="e">
        <f t="shared" si="171"/>
        <v>#VALUE!</v>
      </c>
      <c r="AZ299" s="76" t="e">
        <f t="shared" si="176"/>
        <v>#VALUE!</v>
      </c>
      <c r="BA299" s="76" t="e">
        <f t="shared" si="177"/>
        <v>#VALUE!</v>
      </c>
      <c r="BB299" s="77" t="e">
        <f t="shared" si="153"/>
        <v>#VALUE!</v>
      </c>
      <c r="BC299" s="78" t="e">
        <f t="shared" si="154"/>
        <v>#VALUE!</v>
      </c>
      <c r="BD299" s="77" t="s">
        <v>27</v>
      </c>
      <c r="BE299" s="76">
        <v>0</v>
      </c>
      <c r="BF299" s="76">
        <v>0</v>
      </c>
      <c r="BG299" s="76">
        <v>2</v>
      </c>
      <c r="BH299" s="76">
        <v>0</v>
      </c>
      <c r="BI299" s="76">
        <v>2</v>
      </c>
      <c r="BJ299" s="76">
        <v>0</v>
      </c>
      <c r="BK299" s="76">
        <v>2</v>
      </c>
      <c r="BL299" s="76">
        <v>0</v>
      </c>
      <c r="BM299" s="76">
        <v>0</v>
      </c>
      <c r="BN299" s="80">
        <f t="shared" si="155"/>
        <v>6</v>
      </c>
      <c r="BO299" s="81">
        <f t="shared" si="156"/>
        <v>0</v>
      </c>
      <c r="BP299" s="77" t="s">
        <v>27</v>
      </c>
      <c r="BQ299" s="76">
        <v>0</v>
      </c>
      <c r="BR299" s="76">
        <v>0</v>
      </c>
      <c r="BS299" s="76">
        <v>2</v>
      </c>
      <c r="BT299" s="76">
        <v>0</v>
      </c>
      <c r="BU299" s="76">
        <v>2</v>
      </c>
      <c r="BV299" s="76">
        <v>0</v>
      </c>
      <c r="BW299" s="76">
        <v>2</v>
      </c>
      <c r="BX299" s="76">
        <v>0</v>
      </c>
      <c r="BY299" s="76">
        <v>1</v>
      </c>
      <c r="BZ299" s="80">
        <f t="shared" si="157"/>
        <v>7</v>
      </c>
      <c r="CA299" s="82">
        <f t="shared" si="158"/>
        <v>0</v>
      </c>
      <c r="CB299" s="77" t="s">
        <v>27</v>
      </c>
      <c r="CC299" s="76">
        <v>0</v>
      </c>
      <c r="CD299" s="76">
        <v>0</v>
      </c>
      <c r="CE299" s="76">
        <v>5</v>
      </c>
      <c r="CF299" s="76">
        <v>0</v>
      </c>
      <c r="CG299" s="76">
        <v>8</v>
      </c>
      <c r="CH299" s="76">
        <v>0</v>
      </c>
      <c r="CI299" s="76">
        <v>5</v>
      </c>
      <c r="CJ299" s="76">
        <v>0</v>
      </c>
      <c r="CK299" s="76">
        <v>0</v>
      </c>
      <c r="CL299" s="83">
        <f t="shared" si="159"/>
        <v>18</v>
      </c>
      <c r="CM299" s="82">
        <f t="shared" si="160"/>
        <v>0</v>
      </c>
      <c r="CN299" s="84"/>
      <c r="CO299" s="60"/>
      <c r="CP299" s="60"/>
      <c r="CQ299" s="60"/>
      <c r="CR299" s="60"/>
      <c r="CS299" s="60"/>
      <c r="CT299" s="60"/>
      <c r="CU299" s="60"/>
      <c r="CV299" s="85"/>
      <c r="CW299" s="86"/>
      <c r="CX299" s="87">
        <f t="shared" si="161"/>
        <v>0</v>
      </c>
      <c r="CY299" s="88">
        <f t="shared" si="162"/>
        <v>0</v>
      </c>
      <c r="CZ299" s="89" t="e">
        <f>SUMIF(Склад!#REF!,E299,Склад!#REF!)</f>
        <v>#REF!</v>
      </c>
    </row>
    <row r="300" spans="1:104" s="79" customFormat="1" ht="56.45" customHeight="1" thickBot="1" x14ac:dyDescent="0.3">
      <c r="A300" s="60">
        <v>297</v>
      </c>
      <c r="B300" s="199" t="e">
        <f>VLOOKUP(C300,Склад!B:D,3,0)</f>
        <v>#N/A</v>
      </c>
      <c r="C300" s="37" t="s">
        <v>284</v>
      </c>
      <c r="D300" s="151" t="str">
        <f t="shared" si="163"/>
        <v>68411422</v>
      </c>
      <c r="E300" s="36">
        <v>6841142</v>
      </c>
      <c r="F300" s="36">
        <v>2</v>
      </c>
      <c r="G300" s="154" t="s">
        <v>207</v>
      </c>
      <c r="H300" s="196" t="str">
        <f>IFERROR(VLOOKUP(VALUE(E300),Склад!#REF!,6,0),"-")</f>
        <v>-</v>
      </c>
      <c r="I300" s="61"/>
      <c r="J300" s="62" t="s">
        <v>223</v>
      </c>
      <c r="K300" s="62" t="s">
        <v>169</v>
      </c>
      <c r="L300" s="63" t="s">
        <v>57</v>
      </c>
      <c r="M300" s="64" t="s">
        <v>57</v>
      </c>
      <c r="N300" s="38" t="s">
        <v>354</v>
      </c>
      <c r="O300" s="38" t="s">
        <v>415</v>
      </c>
      <c r="P300" s="65">
        <v>34.200000000000003</v>
      </c>
      <c r="Q300" s="69">
        <v>89</v>
      </c>
      <c r="R300" s="66"/>
      <c r="S300" s="67"/>
      <c r="T300" s="68"/>
      <c r="U300" s="70"/>
      <c r="V300" s="71"/>
      <c r="W300" s="72"/>
      <c r="X300" s="73"/>
      <c r="Y300" s="71"/>
      <c r="Z300" s="72"/>
      <c r="AA300" s="74"/>
      <c r="AB300" s="75"/>
      <c r="AC300" s="71"/>
      <c r="AD300" s="72"/>
      <c r="AE300" s="76" t="str">
        <f t="shared" si="141"/>
        <v>-</v>
      </c>
      <c r="AF300" s="76" t="str">
        <f t="shared" si="142"/>
        <v/>
      </c>
      <c r="AG300" s="76" t="str">
        <f t="shared" si="143"/>
        <v>-</v>
      </c>
      <c r="AH300" s="76" t="str">
        <f t="shared" si="144"/>
        <v/>
      </c>
      <c r="AI300" s="76" t="str">
        <f t="shared" si="145"/>
        <v>-</v>
      </c>
      <c r="AJ300" s="76" t="str">
        <f t="shared" si="146"/>
        <v/>
      </c>
      <c r="AK300" s="76" t="str">
        <f t="shared" si="147"/>
        <v>-</v>
      </c>
      <c r="AL300" s="76" t="str">
        <f t="shared" si="148"/>
        <v/>
      </c>
      <c r="AM300" s="76" t="str">
        <f t="shared" si="149"/>
        <v>-</v>
      </c>
      <c r="AN300" s="76" t="str">
        <f t="shared" si="150"/>
        <v/>
      </c>
      <c r="AO300" s="77">
        <f t="shared" si="151"/>
        <v>0</v>
      </c>
      <c r="AP300" s="78" t="str">
        <f t="shared" si="152"/>
        <v/>
      </c>
      <c r="AR300" s="77" t="s">
        <v>27</v>
      </c>
      <c r="AS300" s="76" t="e">
        <f t="shared" si="172"/>
        <v>#VALUE!</v>
      </c>
      <c r="AT300" s="76"/>
      <c r="AU300" s="76" t="e">
        <f t="shared" si="169"/>
        <v>#VALUE!</v>
      </c>
      <c r="AV300" s="76"/>
      <c r="AW300" s="76" t="e">
        <f t="shared" si="170"/>
        <v>#VALUE!</v>
      </c>
      <c r="AX300" s="76"/>
      <c r="AY300" s="76" t="e">
        <f t="shared" si="171"/>
        <v>#VALUE!</v>
      </c>
      <c r="AZ300" s="76"/>
      <c r="BA300" s="76" t="e">
        <f t="shared" si="177"/>
        <v>#VALUE!</v>
      </c>
      <c r="BB300" s="77" t="e">
        <f t="shared" si="153"/>
        <v>#VALUE!</v>
      </c>
      <c r="BC300" s="78" t="e">
        <f t="shared" si="154"/>
        <v>#VALUE!</v>
      </c>
      <c r="BD300" s="77" t="s">
        <v>27</v>
      </c>
      <c r="BE300" s="76">
        <v>0</v>
      </c>
      <c r="BF300" s="76">
        <v>0</v>
      </c>
      <c r="BG300" s="76">
        <v>2</v>
      </c>
      <c r="BH300" s="76">
        <v>0</v>
      </c>
      <c r="BI300" s="76">
        <v>3</v>
      </c>
      <c r="BJ300" s="76">
        <v>0</v>
      </c>
      <c r="BK300" s="76">
        <v>2</v>
      </c>
      <c r="BL300" s="76">
        <v>0</v>
      </c>
      <c r="BM300" s="76">
        <v>1</v>
      </c>
      <c r="BN300" s="80">
        <f t="shared" si="155"/>
        <v>8</v>
      </c>
      <c r="BO300" s="81">
        <f t="shared" si="156"/>
        <v>0</v>
      </c>
      <c r="BP300" s="77" t="s">
        <v>27</v>
      </c>
      <c r="BQ300" s="76">
        <v>0</v>
      </c>
      <c r="BR300" s="76">
        <v>0</v>
      </c>
      <c r="BS300" s="76">
        <v>2</v>
      </c>
      <c r="BT300" s="76">
        <v>0</v>
      </c>
      <c r="BU300" s="76">
        <v>2</v>
      </c>
      <c r="BV300" s="76">
        <v>0</v>
      </c>
      <c r="BW300" s="76">
        <v>2</v>
      </c>
      <c r="BX300" s="76"/>
      <c r="BY300" s="76">
        <v>0</v>
      </c>
      <c r="BZ300" s="80">
        <f t="shared" si="157"/>
        <v>6</v>
      </c>
      <c r="CA300" s="82">
        <f t="shared" si="158"/>
        <v>0</v>
      </c>
      <c r="CB300" s="77" t="s">
        <v>27</v>
      </c>
      <c r="CC300" s="76">
        <v>0</v>
      </c>
      <c r="CD300" s="76"/>
      <c r="CE300" s="76">
        <v>5</v>
      </c>
      <c r="CF300" s="76">
        <v>0</v>
      </c>
      <c r="CG300" s="76">
        <v>8</v>
      </c>
      <c r="CH300" s="76">
        <v>0</v>
      </c>
      <c r="CI300" s="76">
        <v>5</v>
      </c>
      <c r="CJ300" s="76"/>
      <c r="CK300" s="76">
        <v>0</v>
      </c>
      <c r="CL300" s="83">
        <f t="shared" si="159"/>
        <v>18</v>
      </c>
      <c r="CM300" s="82">
        <f t="shared" si="160"/>
        <v>0</v>
      </c>
      <c r="CN300" s="84"/>
      <c r="CO300" s="60">
        <v>3</v>
      </c>
      <c r="CP300" s="60"/>
      <c r="CQ300" s="60">
        <v>5</v>
      </c>
      <c r="CR300" s="60"/>
      <c r="CS300" s="60">
        <v>6</v>
      </c>
      <c r="CT300" s="60"/>
      <c r="CU300" s="60">
        <v>3</v>
      </c>
      <c r="CV300" s="85"/>
      <c r="CW300" s="86">
        <v>1</v>
      </c>
      <c r="CX300" s="87">
        <f t="shared" si="161"/>
        <v>18</v>
      </c>
      <c r="CY300" s="88">
        <f t="shared" si="162"/>
        <v>0</v>
      </c>
      <c r="CZ300" s="89" t="e">
        <f>SUMIF(Склад!#REF!,E300,Склад!#REF!)</f>
        <v>#REF!</v>
      </c>
    </row>
    <row r="301" spans="1:104" s="79" customFormat="1" ht="70.349999999999994" customHeight="1" thickBot="1" x14ac:dyDescent="0.3">
      <c r="A301" s="60">
        <v>298</v>
      </c>
      <c r="B301" s="199" t="e">
        <f>VLOOKUP(C301,Склад!B:D,3,0)</f>
        <v>#N/A</v>
      </c>
      <c r="C301" s="37" t="s">
        <v>284</v>
      </c>
      <c r="D301" s="151" t="str">
        <f t="shared" si="163"/>
        <v>68411427</v>
      </c>
      <c r="E301" s="36">
        <v>6841142</v>
      </c>
      <c r="F301" s="36">
        <v>7</v>
      </c>
      <c r="G301" s="154" t="s">
        <v>207</v>
      </c>
      <c r="H301" s="196" t="str">
        <f>IFERROR(VLOOKUP(VALUE(E301),Склад!#REF!,6,0),"-")</f>
        <v>-</v>
      </c>
      <c r="I301" s="61"/>
      <c r="J301" s="62" t="s">
        <v>223</v>
      </c>
      <c r="K301" s="62" t="s">
        <v>169</v>
      </c>
      <c r="L301" s="63" t="s">
        <v>57</v>
      </c>
      <c r="M301" s="64" t="s">
        <v>57</v>
      </c>
      <c r="N301" s="38" t="s">
        <v>354</v>
      </c>
      <c r="O301" s="38" t="s">
        <v>415</v>
      </c>
      <c r="P301" s="65">
        <v>34.200000000000003</v>
      </c>
      <c r="Q301" s="69">
        <v>89</v>
      </c>
      <c r="R301" s="66"/>
      <c r="S301" s="67"/>
      <c r="T301" s="68"/>
      <c r="U301" s="70"/>
      <c r="V301" s="71"/>
      <c r="W301" s="72"/>
      <c r="X301" s="73"/>
      <c r="Y301" s="71"/>
      <c r="Z301" s="72"/>
      <c r="AA301" s="74"/>
      <c r="AB301" s="75"/>
      <c r="AC301" s="71"/>
      <c r="AD301" s="72"/>
      <c r="AE301" s="76" t="str">
        <f t="shared" si="141"/>
        <v>-</v>
      </c>
      <c r="AF301" s="76" t="str">
        <f t="shared" si="142"/>
        <v/>
      </c>
      <c r="AG301" s="76" t="str">
        <f t="shared" si="143"/>
        <v>-</v>
      </c>
      <c r="AH301" s="76" t="str">
        <f t="shared" si="144"/>
        <v/>
      </c>
      <c r="AI301" s="76" t="str">
        <f t="shared" si="145"/>
        <v>-</v>
      </c>
      <c r="AJ301" s="76" t="str">
        <f t="shared" si="146"/>
        <v/>
      </c>
      <c r="AK301" s="76" t="str">
        <f t="shared" si="147"/>
        <v>-</v>
      </c>
      <c r="AL301" s="76" t="str">
        <f t="shared" si="148"/>
        <v/>
      </c>
      <c r="AM301" s="76" t="str">
        <f t="shared" si="149"/>
        <v>-</v>
      </c>
      <c r="AN301" s="76" t="str">
        <f t="shared" si="150"/>
        <v/>
      </c>
      <c r="AO301" s="77">
        <f t="shared" si="151"/>
        <v>0</v>
      </c>
      <c r="AP301" s="78" t="str">
        <f t="shared" si="152"/>
        <v/>
      </c>
      <c r="AR301" s="77" t="s">
        <v>27</v>
      </c>
      <c r="AS301" s="76" t="e">
        <f t="shared" si="172"/>
        <v>#VALUE!</v>
      </c>
      <c r="AT301" s="76"/>
      <c r="AU301" s="76" t="e">
        <f t="shared" si="169"/>
        <v>#VALUE!</v>
      </c>
      <c r="AV301" s="76"/>
      <c r="AW301" s="76" t="e">
        <f t="shared" si="170"/>
        <v>#VALUE!</v>
      </c>
      <c r="AX301" s="76"/>
      <c r="AY301" s="76" t="e">
        <f t="shared" si="171"/>
        <v>#VALUE!</v>
      </c>
      <c r="AZ301" s="76"/>
      <c r="BA301" s="76" t="e">
        <f t="shared" si="177"/>
        <v>#VALUE!</v>
      </c>
      <c r="BB301" s="77" t="e">
        <f t="shared" si="153"/>
        <v>#VALUE!</v>
      </c>
      <c r="BC301" s="78" t="e">
        <f t="shared" si="154"/>
        <v>#VALUE!</v>
      </c>
      <c r="BD301" s="77" t="s">
        <v>27</v>
      </c>
      <c r="BE301" s="76">
        <v>0</v>
      </c>
      <c r="BF301" s="76">
        <v>0</v>
      </c>
      <c r="BG301" s="76">
        <v>2</v>
      </c>
      <c r="BH301" s="76">
        <v>0</v>
      </c>
      <c r="BI301" s="76">
        <v>3</v>
      </c>
      <c r="BJ301" s="76">
        <v>0</v>
      </c>
      <c r="BK301" s="76">
        <v>2</v>
      </c>
      <c r="BL301" s="76">
        <v>0</v>
      </c>
      <c r="BM301" s="76">
        <v>1</v>
      </c>
      <c r="BN301" s="80">
        <f t="shared" si="155"/>
        <v>8</v>
      </c>
      <c r="BO301" s="81">
        <f t="shared" si="156"/>
        <v>0</v>
      </c>
      <c r="BP301" s="77" t="s">
        <v>27</v>
      </c>
      <c r="BQ301" s="76">
        <v>0</v>
      </c>
      <c r="BR301" s="76">
        <v>0</v>
      </c>
      <c r="BS301" s="76">
        <v>2</v>
      </c>
      <c r="BT301" s="76">
        <v>0</v>
      </c>
      <c r="BU301" s="76">
        <v>2</v>
      </c>
      <c r="BV301" s="76">
        <v>0</v>
      </c>
      <c r="BW301" s="76">
        <v>2</v>
      </c>
      <c r="BX301" s="76"/>
      <c r="BY301" s="76">
        <v>0</v>
      </c>
      <c r="BZ301" s="80">
        <f t="shared" si="157"/>
        <v>6</v>
      </c>
      <c r="CA301" s="82">
        <f t="shared" si="158"/>
        <v>0</v>
      </c>
      <c r="CB301" s="77" t="s">
        <v>27</v>
      </c>
      <c r="CC301" s="76">
        <v>0</v>
      </c>
      <c r="CD301" s="76"/>
      <c r="CE301" s="76">
        <v>5</v>
      </c>
      <c r="CF301" s="76">
        <v>0</v>
      </c>
      <c r="CG301" s="76">
        <v>8</v>
      </c>
      <c r="CH301" s="76">
        <v>0</v>
      </c>
      <c r="CI301" s="76">
        <v>5</v>
      </c>
      <c r="CJ301" s="76"/>
      <c r="CK301" s="76">
        <v>0</v>
      </c>
      <c r="CL301" s="83">
        <f t="shared" si="159"/>
        <v>18</v>
      </c>
      <c r="CM301" s="82">
        <f t="shared" si="160"/>
        <v>0</v>
      </c>
      <c r="CN301" s="84"/>
      <c r="CO301" s="60"/>
      <c r="CP301" s="60"/>
      <c r="CQ301" s="60"/>
      <c r="CR301" s="60"/>
      <c r="CS301" s="60"/>
      <c r="CT301" s="60"/>
      <c r="CU301" s="60"/>
      <c r="CV301" s="85"/>
      <c r="CW301" s="86"/>
      <c r="CX301" s="87">
        <f t="shared" si="161"/>
        <v>0</v>
      </c>
      <c r="CY301" s="88">
        <f t="shared" si="162"/>
        <v>0</v>
      </c>
      <c r="CZ301" s="89" t="e">
        <f>SUMIF(Склад!#REF!,E301,Склад!#REF!)</f>
        <v>#REF!</v>
      </c>
    </row>
    <row r="302" spans="1:104" s="79" customFormat="1" ht="54.6" customHeight="1" thickBot="1" x14ac:dyDescent="0.3">
      <c r="A302" s="60">
        <v>299</v>
      </c>
      <c r="B302" s="199" t="e">
        <f>VLOOKUP(C302,Склад!B:D,3,0)</f>
        <v>#N/A</v>
      </c>
      <c r="C302" s="37" t="s">
        <v>46</v>
      </c>
      <c r="D302" s="151" t="str">
        <f t="shared" si="163"/>
        <v>6190602419</v>
      </c>
      <c r="E302" s="36">
        <v>6190602</v>
      </c>
      <c r="F302" s="36">
        <v>419</v>
      </c>
      <c r="G302" s="154" t="s">
        <v>204</v>
      </c>
      <c r="H302" s="196" t="str">
        <f>IFERROR(VLOOKUP(VALUE(E302),Склад!#REF!,6,0),"-")</f>
        <v>-</v>
      </c>
      <c r="I302" s="61"/>
      <c r="J302" s="62" t="s">
        <v>222</v>
      </c>
      <c r="K302" s="62" t="s">
        <v>401</v>
      </c>
      <c r="L302" s="63" t="s">
        <v>49</v>
      </c>
      <c r="M302" s="64" t="s">
        <v>57</v>
      </c>
      <c r="N302" s="38" t="s">
        <v>354</v>
      </c>
      <c r="O302" s="38" t="s">
        <v>428</v>
      </c>
      <c r="P302" s="65">
        <v>41.9</v>
      </c>
      <c r="Q302" s="69">
        <v>109</v>
      </c>
      <c r="R302" s="66"/>
      <c r="S302" s="67"/>
      <c r="T302" s="68"/>
      <c r="U302" s="70"/>
      <c r="V302" s="71"/>
      <c r="W302" s="72"/>
      <c r="X302" s="73"/>
      <c r="Y302" s="71"/>
      <c r="Z302" s="72"/>
      <c r="AA302" s="74"/>
      <c r="AB302" s="75"/>
      <c r="AC302" s="71"/>
      <c r="AD302" s="72"/>
      <c r="AE302" s="76" t="str">
        <f t="shared" si="141"/>
        <v>-</v>
      </c>
      <c r="AF302" s="76" t="str">
        <f t="shared" si="142"/>
        <v/>
      </c>
      <c r="AG302" s="76" t="str">
        <f t="shared" si="143"/>
        <v/>
      </c>
      <c r="AH302" s="76" t="str">
        <f t="shared" si="144"/>
        <v/>
      </c>
      <c r="AI302" s="76" t="str">
        <f t="shared" si="145"/>
        <v/>
      </c>
      <c r="AJ302" s="76" t="str">
        <f t="shared" si="146"/>
        <v/>
      </c>
      <c r="AK302" s="76" t="str">
        <f t="shared" si="147"/>
        <v/>
      </c>
      <c r="AL302" s="76" t="str">
        <f t="shared" si="148"/>
        <v/>
      </c>
      <c r="AM302" s="76" t="str">
        <f t="shared" si="149"/>
        <v/>
      </c>
      <c r="AN302" s="76" t="str">
        <f t="shared" si="150"/>
        <v/>
      </c>
      <c r="AO302" s="77">
        <f t="shared" si="151"/>
        <v>0</v>
      </c>
      <c r="AP302" s="78" t="str">
        <f t="shared" si="152"/>
        <v/>
      </c>
      <c r="AR302" s="77" t="s">
        <v>27</v>
      </c>
      <c r="AS302" s="76" t="e">
        <f t="shared" si="172"/>
        <v>#VALUE!</v>
      </c>
      <c r="AT302" s="76" t="e">
        <f>CP302+AG302-BF302-BR302-CD302</f>
        <v>#VALUE!</v>
      </c>
      <c r="AU302" s="76" t="e">
        <f t="shared" si="169"/>
        <v>#VALUE!</v>
      </c>
      <c r="AV302" s="76" t="e">
        <f>CR302+AI302-BH302-BT302-CF302</f>
        <v>#VALUE!</v>
      </c>
      <c r="AW302" s="76" t="e">
        <f t="shared" si="170"/>
        <v>#VALUE!</v>
      </c>
      <c r="AX302" s="76" t="e">
        <f>CT302+AK302-BJ302-BV302-CH302</f>
        <v>#VALUE!</v>
      </c>
      <c r="AY302" s="76" t="e">
        <f t="shared" si="171"/>
        <v>#VALUE!</v>
      </c>
      <c r="AZ302" s="76" t="e">
        <f>CV302+AM302-BL302-BX302-CJ302</f>
        <v>#VALUE!</v>
      </c>
      <c r="BA302" s="76" t="e">
        <f t="shared" si="177"/>
        <v>#VALUE!</v>
      </c>
      <c r="BB302" s="77" t="e">
        <f t="shared" si="153"/>
        <v>#VALUE!</v>
      </c>
      <c r="BC302" s="78" t="e">
        <f t="shared" si="154"/>
        <v>#VALUE!</v>
      </c>
      <c r="BD302" s="77" t="s">
        <v>27</v>
      </c>
      <c r="BE302" s="76">
        <v>0</v>
      </c>
      <c r="BF302" s="76">
        <v>0</v>
      </c>
      <c r="BG302" s="76"/>
      <c r="BH302" s="76"/>
      <c r="BI302" s="76"/>
      <c r="BJ302" s="76"/>
      <c r="BK302" s="76"/>
      <c r="BL302" s="76"/>
      <c r="BM302" s="76">
        <v>0</v>
      </c>
      <c r="BN302" s="80">
        <f t="shared" si="155"/>
        <v>0</v>
      </c>
      <c r="BO302" s="81">
        <f t="shared" si="156"/>
        <v>0</v>
      </c>
      <c r="BP302" s="77" t="s">
        <v>27</v>
      </c>
      <c r="BQ302" s="76">
        <v>0</v>
      </c>
      <c r="BR302" s="76">
        <v>0</v>
      </c>
      <c r="BS302" s="76"/>
      <c r="BT302" s="76"/>
      <c r="BU302" s="76"/>
      <c r="BV302" s="76"/>
      <c r="BW302" s="76"/>
      <c r="BX302" s="76">
        <v>0</v>
      </c>
      <c r="BY302" s="76">
        <v>0</v>
      </c>
      <c r="BZ302" s="80">
        <f t="shared" si="157"/>
        <v>0</v>
      </c>
      <c r="CA302" s="82">
        <f t="shared" si="158"/>
        <v>0</v>
      </c>
      <c r="CB302" s="77" t="s">
        <v>27</v>
      </c>
      <c r="CC302" s="76">
        <v>0</v>
      </c>
      <c r="CD302" s="76">
        <v>0</v>
      </c>
      <c r="CE302" s="76">
        <v>0</v>
      </c>
      <c r="CF302" s="76">
        <v>0</v>
      </c>
      <c r="CG302" s="76">
        <v>0</v>
      </c>
      <c r="CH302" s="76">
        <v>0</v>
      </c>
      <c r="CI302" s="76">
        <v>0</v>
      </c>
      <c r="CJ302" s="76">
        <v>0</v>
      </c>
      <c r="CK302" s="76">
        <v>0</v>
      </c>
      <c r="CL302" s="83">
        <f t="shared" si="159"/>
        <v>0</v>
      </c>
      <c r="CM302" s="82">
        <f t="shared" si="160"/>
        <v>0</v>
      </c>
      <c r="CN302" s="84"/>
      <c r="CO302" s="60"/>
      <c r="CP302" s="60"/>
      <c r="CQ302" s="60"/>
      <c r="CR302" s="60"/>
      <c r="CS302" s="60"/>
      <c r="CT302" s="60"/>
      <c r="CU302" s="60"/>
      <c r="CV302" s="85"/>
      <c r="CW302" s="86"/>
      <c r="CX302" s="87">
        <f t="shared" si="161"/>
        <v>0</v>
      </c>
      <c r="CY302" s="88">
        <f t="shared" si="162"/>
        <v>0</v>
      </c>
      <c r="CZ302" s="89" t="e">
        <f>SUMIF(Склад!#REF!,E302,Склад!#REF!)</f>
        <v>#REF!</v>
      </c>
    </row>
    <row r="303" spans="1:104" s="79" customFormat="1" ht="54.6" customHeight="1" thickBot="1" x14ac:dyDescent="0.3">
      <c r="A303" s="60">
        <v>300</v>
      </c>
      <c r="B303" s="199" t="str">
        <f>VLOOKUP(C303,Склад!B:D,3,0)</f>
        <v>Кепки</v>
      </c>
      <c r="C303" s="37" t="s">
        <v>48</v>
      </c>
      <c r="D303" s="151" t="str">
        <f t="shared" si="163"/>
        <v>6870601419</v>
      </c>
      <c r="E303" s="36">
        <v>6870601</v>
      </c>
      <c r="F303" s="36">
        <v>419</v>
      </c>
      <c r="G303" s="154" t="s">
        <v>204</v>
      </c>
      <c r="H303" s="196" t="str">
        <f>IFERROR(VLOOKUP(VALUE(E303),Склад!#REF!,6,0),"-")</f>
        <v>-</v>
      </c>
      <c r="I303" s="61"/>
      <c r="J303" s="62" t="s">
        <v>223</v>
      </c>
      <c r="K303" s="62" t="s">
        <v>401</v>
      </c>
      <c r="L303" s="63" t="s">
        <v>49</v>
      </c>
      <c r="M303" s="64" t="s">
        <v>57</v>
      </c>
      <c r="N303" s="38" t="s">
        <v>354</v>
      </c>
      <c r="O303" s="38" t="s">
        <v>428</v>
      </c>
      <c r="P303" s="65">
        <v>45.8</v>
      </c>
      <c r="Q303" s="69">
        <v>119</v>
      </c>
      <c r="R303" s="66"/>
      <c r="S303" s="67"/>
      <c r="T303" s="68"/>
      <c r="U303" s="70"/>
      <c r="V303" s="71"/>
      <c r="W303" s="72"/>
      <c r="X303" s="73"/>
      <c r="Y303" s="71"/>
      <c r="Z303" s="72"/>
      <c r="AA303" s="74"/>
      <c r="AB303" s="75"/>
      <c r="AC303" s="71"/>
      <c r="AD303" s="72"/>
      <c r="AE303" s="76" t="str">
        <f t="shared" si="141"/>
        <v>-</v>
      </c>
      <c r="AF303" s="76" t="str">
        <f t="shared" si="142"/>
        <v/>
      </c>
      <c r="AG303" s="76" t="str">
        <f t="shared" si="143"/>
        <v/>
      </c>
      <c r="AH303" s="76" t="str">
        <f t="shared" si="144"/>
        <v/>
      </c>
      <c r="AI303" s="76" t="str">
        <f t="shared" si="145"/>
        <v/>
      </c>
      <c r="AJ303" s="76" t="str">
        <f t="shared" si="146"/>
        <v/>
      </c>
      <c r="AK303" s="76" t="str">
        <f t="shared" si="147"/>
        <v/>
      </c>
      <c r="AL303" s="76" t="str">
        <f t="shared" si="148"/>
        <v/>
      </c>
      <c r="AM303" s="76" t="str">
        <f t="shared" si="149"/>
        <v/>
      </c>
      <c r="AN303" s="76" t="str">
        <f t="shared" si="150"/>
        <v/>
      </c>
      <c r="AO303" s="77">
        <f t="shared" si="151"/>
        <v>0</v>
      </c>
      <c r="AP303" s="78" t="str">
        <f t="shared" si="152"/>
        <v/>
      </c>
      <c r="AR303" s="77" t="s">
        <v>27</v>
      </c>
      <c r="AS303" s="76" t="e">
        <f t="shared" si="172"/>
        <v>#VALUE!</v>
      </c>
      <c r="AT303" s="76" t="e">
        <f>CP303+AG303-BF303-BR303-CD303</f>
        <v>#VALUE!</v>
      </c>
      <c r="AU303" s="76" t="e">
        <f t="shared" si="169"/>
        <v>#VALUE!</v>
      </c>
      <c r="AV303" s="76" t="e">
        <f>CR303+AI303-BH303-BT303-CF303</f>
        <v>#VALUE!</v>
      </c>
      <c r="AW303" s="76" t="e">
        <f t="shared" si="170"/>
        <v>#VALUE!</v>
      </c>
      <c r="AX303" s="76" t="e">
        <f>CT303+AK303-BJ303-BV303-CH303</f>
        <v>#VALUE!</v>
      </c>
      <c r="AY303" s="76" t="e">
        <f t="shared" si="171"/>
        <v>#VALUE!</v>
      </c>
      <c r="AZ303" s="76" t="e">
        <f>CV303+AM303-BL303-BX303-CJ303</f>
        <v>#VALUE!</v>
      </c>
      <c r="BA303" s="76" t="e">
        <f t="shared" si="177"/>
        <v>#VALUE!</v>
      </c>
      <c r="BB303" s="77" t="e">
        <f t="shared" si="153"/>
        <v>#VALUE!</v>
      </c>
      <c r="BC303" s="78" t="e">
        <f t="shared" si="154"/>
        <v>#VALUE!</v>
      </c>
      <c r="BD303" s="77" t="s">
        <v>27</v>
      </c>
      <c r="BE303" s="76">
        <v>0</v>
      </c>
      <c r="BF303" s="76">
        <v>0</v>
      </c>
      <c r="BG303" s="76">
        <v>1</v>
      </c>
      <c r="BH303" s="76">
        <v>0</v>
      </c>
      <c r="BI303" s="76">
        <v>2</v>
      </c>
      <c r="BJ303" s="76">
        <v>0</v>
      </c>
      <c r="BK303" s="76">
        <v>1</v>
      </c>
      <c r="BL303" s="76">
        <v>0</v>
      </c>
      <c r="BM303" s="76">
        <v>0</v>
      </c>
      <c r="BN303" s="80">
        <f t="shared" si="155"/>
        <v>4</v>
      </c>
      <c r="BO303" s="81">
        <f t="shared" si="156"/>
        <v>0</v>
      </c>
      <c r="BP303" s="77" t="s">
        <v>27</v>
      </c>
      <c r="BQ303" s="76">
        <v>0</v>
      </c>
      <c r="BR303" s="76">
        <v>0</v>
      </c>
      <c r="BS303" s="76">
        <v>1</v>
      </c>
      <c r="BT303" s="76">
        <v>0</v>
      </c>
      <c r="BU303" s="76">
        <v>1</v>
      </c>
      <c r="BV303" s="76">
        <v>0</v>
      </c>
      <c r="BW303" s="76">
        <v>1</v>
      </c>
      <c r="BX303" s="76">
        <v>0</v>
      </c>
      <c r="BY303" s="76">
        <v>0</v>
      </c>
      <c r="BZ303" s="80">
        <f t="shared" si="157"/>
        <v>3</v>
      </c>
      <c r="CA303" s="82">
        <f t="shared" si="158"/>
        <v>0</v>
      </c>
      <c r="CB303" s="77" t="s">
        <v>27</v>
      </c>
      <c r="CC303" s="76">
        <v>0</v>
      </c>
      <c r="CD303" s="76">
        <v>0</v>
      </c>
      <c r="CE303" s="76">
        <v>0</v>
      </c>
      <c r="CF303" s="76">
        <v>0</v>
      </c>
      <c r="CG303" s="76">
        <v>0</v>
      </c>
      <c r="CH303" s="76">
        <v>0</v>
      </c>
      <c r="CI303" s="76">
        <v>0</v>
      </c>
      <c r="CJ303" s="76">
        <v>0</v>
      </c>
      <c r="CK303" s="76">
        <v>0</v>
      </c>
      <c r="CL303" s="83">
        <f t="shared" si="159"/>
        <v>0</v>
      </c>
      <c r="CM303" s="82">
        <f t="shared" si="160"/>
        <v>0</v>
      </c>
      <c r="CN303" s="84"/>
      <c r="CO303" s="60"/>
      <c r="CP303" s="60"/>
      <c r="CQ303" s="60"/>
      <c r="CR303" s="60"/>
      <c r="CS303" s="60"/>
      <c r="CT303" s="60"/>
      <c r="CU303" s="60"/>
      <c r="CV303" s="85"/>
      <c r="CW303" s="86"/>
      <c r="CX303" s="87">
        <f t="shared" si="161"/>
        <v>0</v>
      </c>
      <c r="CY303" s="88">
        <f t="shared" si="162"/>
        <v>0</v>
      </c>
      <c r="CZ303" s="89" t="e">
        <f>SUMIF(Склад!#REF!,E303,Склад!#REF!)</f>
        <v>#REF!</v>
      </c>
    </row>
    <row r="304" spans="1:104" s="79" customFormat="1" ht="54.6" customHeight="1" thickBot="1" x14ac:dyDescent="0.3">
      <c r="A304" s="60">
        <v>301</v>
      </c>
      <c r="B304" s="199" t="e">
        <f>VLOOKUP(C304,Склад!B:D,3,0)</f>
        <v>#N/A</v>
      </c>
      <c r="C304" s="37" t="s">
        <v>285</v>
      </c>
      <c r="D304" s="151" t="str">
        <f t="shared" si="163"/>
        <v>619060156</v>
      </c>
      <c r="E304" s="36">
        <v>6190601</v>
      </c>
      <c r="F304" s="36">
        <v>56</v>
      </c>
      <c r="G304" s="154" t="s">
        <v>204</v>
      </c>
      <c r="H304" s="196" t="str">
        <f>IFERROR(VLOOKUP(VALUE(E304),Склад!#REF!,6,0),"-")</f>
        <v>-</v>
      </c>
      <c r="I304" s="61"/>
      <c r="J304" s="62" t="s">
        <v>223</v>
      </c>
      <c r="K304" s="62" t="s">
        <v>169</v>
      </c>
      <c r="L304" s="63" t="s">
        <v>364</v>
      </c>
      <c r="M304" s="64" t="s">
        <v>57</v>
      </c>
      <c r="N304" s="38" t="s">
        <v>354</v>
      </c>
      <c r="O304" s="38" t="s">
        <v>428</v>
      </c>
      <c r="P304" s="65">
        <v>38.1</v>
      </c>
      <c r="Q304" s="69">
        <v>99</v>
      </c>
      <c r="R304" s="66"/>
      <c r="S304" s="67"/>
      <c r="T304" s="68"/>
      <c r="U304" s="70"/>
      <c r="V304" s="71"/>
      <c r="W304" s="72"/>
      <c r="X304" s="73"/>
      <c r="Y304" s="71"/>
      <c r="Z304" s="72"/>
      <c r="AA304" s="74"/>
      <c r="AB304" s="75"/>
      <c r="AC304" s="71"/>
      <c r="AD304" s="72"/>
      <c r="AE304" s="76" t="str">
        <f t="shared" si="141"/>
        <v>-</v>
      </c>
      <c r="AF304" s="76" t="str">
        <f t="shared" si="142"/>
        <v/>
      </c>
      <c r="AG304" s="76" t="str">
        <f t="shared" si="143"/>
        <v/>
      </c>
      <c r="AH304" s="76" t="str">
        <f t="shared" si="144"/>
        <v/>
      </c>
      <c r="AI304" s="76" t="str">
        <f t="shared" si="145"/>
        <v/>
      </c>
      <c r="AJ304" s="76" t="str">
        <f t="shared" si="146"/>
        <v/>
      </c>
      <c r="AK304" s="76" t="str">
        <f t="shared" si="147"/>
        <v/>
      </c>
      <c r="AL304" s="76" t="str">
        <f t="shared" si="148"/>
        <v/>
      </c>
      <c r="AM304" s="76" t="str">
        <f t="shared" si="149"/>
        <v/>
      </c>
      <c r="AN304" s="76" t="str">
        <f t="shared" si="150"/>
        <v/>
      </c>
      <c r="AO304" s="77">
        <f t="shared" si="151"/>
        <v>0</v>
      </c>
      <c r="AP304" s="78" t="str">
        <f t="shared" si="152"/>
        <v/>
      </c>
      <c r="AR304" s="77" t="s">
        <v>27</v>
      </c>
      <c r="AS304" s="76" t="e">
        <f t="shared" si="172"/>
        <v>#VALUE!</v>
      </c>
      <c r="AT304" s="76"/>
      <c r="AU304" s="76" t="e">
        <f t="shared" si="169"/>
        <v>#VALUE!</v>
      </c>
      <c r="AV304" s="76"/>
      <c r="AW304" s="76" t="e">
        <f t="shared" si="170"/>
        <v>#VALUE!</v>
      </c>
      <c r="AX304" s="76"/>
      <c r="AY304" s="76" t="e">
        <f t="shared" si="171"/>
        <v>#VALUE!</v>
      </c>
      <c r="AZ304" s="76"/>
      <c r="BA304" s="76" t="e">
        <f t="shared" si="177"/>
        <v>#VALUE!</v>
      </c>
      <c r="BB304" s="77" t="e">
        <f t="shared" si="153"/>
        <v>#VALUE!</v>
      </c>
      <c r="BC304" s="78" t="e">
        <f t="shared" si="154"/>
        <v>#VALUE!</v>
      </c>
      <c r="BD304" s="77" t="s">
        <v>27</v>
      </c>
      <c r="BE304" s="76">
        <v>0</v>
      </c>
      <c r="BF304" s="76">
        <v>0</v>
      </c>
      <c r="BG304" s="76">
        <v>1</v>
      </c>
      <c r="BH304" s="76">
        <v>0</v>
      </c>
      <c r="BI304" s="76">
        <v>2</v>
      </c>
      <c r="BJ304" s="76">
        <v>0</v>
      </c>
      <c r="BK304" s="76">
        <v>1</v>
      </c>
      <c r="BL304" s="76">
        <v>0</v>
      </c>
      <c r="BM304" s="76">
        <v>1</v>
      </c>
      <c r="BN304" s="80">
        <f t="shared" si="155"/>
        <v>5</v>
      </c>
      <c r="BO304" s="81">
        <f t="shared" si="156"/>
        <v>0</v>
      </c>
      <c r="BP304" s="77" t="s">
        <v>27</v>
      </c>
      <c r="BQ304" s="76">
        <v>0</v>
      </c>
      <c r="BR304" s="76">
        <v>0</v>
      </c>
      <c r="BS304" s="76">
        <v>1</v>
      </c>
      <c r="BT304" s="76">
        <v>0</v>
      </c>
      <c r="BU304" s="76">
        <v>1</v>
      </c>
      <c r="BV304" s="76">
        <v>0</v>
      </c>
      <c r="BW304" s="76">
        <v>1</v>
      </c>
      <c r="BX304" s="76">
        <v>0</v>
      </c>
      <c r="BY304" s="76">
        <v>0</v>
      </c>
      <c r="BZ304" s="80">
        <f t="shared" si="157"/>
        <v>3</v>
      </c>
      <c r="CA304" s="82">
        <f t="shared" si="158"/>
        <v>0</v>
      </c>
      <c r="CB304" s="77" t="s">
        <v>27</v>
      </c>
      <c r="CC304" s="76">
        <v>0</v>
      </c>
      <c r="CD304" s="76">
        <v>0</v>
      </c>
      <c r="CE304" s="76">
        <v>5</v>
      </c>
      <c r="CF304" s="76">
        <v>0</v>
      </c>
      <c r="CG304" s="76">
        <v>8</v>
      </c>
      <c r="CH304" s="76">
        <v>0</v>
      </c>
      <c r="CI304" s="76">
        <v>5</v>
      </c>
      <c r="CJ304" s="76"/>
      <c r="CK304" s="76">
        <v>0</v>
      </c>
      <c r="CL304" s="83">
        <f t="shared" si="159"/>
        <v>18</v>
      </c>
      <c r="CM304" s="82">
        <f t="shared" si="160"/>
        <v>0</v>
      </c>
      <c r="CN304" s="84"/>
      <c r="CO304" s="60"/>
      <c r="CP304" s="60"/>
      <c r="CQ304" s="60"/>
      <c r="CR304" s="60"/>
      <c r="CS304" s="60"/>
      <c r="CT304" s="60"/>
      <c r="CU304" s="60"/>
      <c r="CV304" s="85"/>
      <c r="CW304" s="86"/>
      <c r="CX304" s="87">
        <f t="shared" si="161"/>
        <v>0</v>
      </c>
      <c r="CY304" s="88">
        <f t="shared" si="162"/>
        <v>0</v>
      </c>
      <c r="CZ304" s="89" t="e">
        <f>SUMIF(Склад!#REF!,E304,Склад!#REF!)</f>
        <v>#REF!</v>
      </c>
    </row>
    <row r="305" spans="1:104" s="79" customFormat="1" ht="68.650000000000006" customHeight="1" thickBot="1" x14ac:dyDescent="0.3">
      <c r="A305" s="60">
        <v>302</v>
      </c>
      <c r="B305" s="199" t="e">
        <f>VLOOKUP(C305,Склад!B:D,3,0)</f>
        <v>#N/A</v>
      </c>
      <c r="C305" s="37" t="s">
        <v>285</v>
      </c>
      <c r="D305" s="151" t="str">
        <f t="shared" si="163"/>
        <v>619060171</v>
      </c>
      <c r="E305" s="36">
        <v>6190601</v>
      </c>
      <c r="F305" s="36">
        <v>71</v>
      </c>
      <c r="G305" s="154" t="s">
        <v>204</v>
      </c>
      <c r="H305" s="196" t="str">
        <f>IFERROR(VLOOKUP(VALUE(E305),Склад!#REF!,6,0),"-")</f>
        <v>-</v>
      </c>
      <c r="I305" s="61"/>
      <c r="J305" s="62" t="s">
        <v>223</v>
      </c>
      <c r="K305" s="62" t="s">
        <v>169</v>
      </c>
      <c r="L305" s="63" t="s">
        <v>364</v>
      </c>
      <c r="M305" s="64" t="s">
        <v>57</v>
      </c>
      <c r="N305" s="38" t="s">
        <v>354</v>
      </c>
      <c r="O305" s="38" t="s">
        <v>428</v>
      </c>
      <c r="P305" s="65">
        <v>38.1</v>
      </c>
      <c r="Q305" s="69">
        <v>99</v>
      </c>
      <c r="R305" s="66"/>
      <c r="S305" s="67"/>
      <c r="T305" s="68"/>
      <c r="U305" s="70"/>
      <c r="V305" s="71"/>
      <c r="W305" s="72"/>
      <c r="X305" s="73"/>
      <c r="Y305" s="71"/>
      <c r="Z305" s="72"/>
      <c r="AA305" s="74"/>
      <c r="AB305" s="75"/>
      <c r="AC305" s="71"/>
      <c r="AD305" s="72"/>
      <c r="AE305" s="76" t="str">
        <f t="shared" si="141"/>
        <v>-</v>
      </c>
      <c r="AF305" s="76" t="str">
        <f t="shared" si="142"/>
        <v/>
      </c>
      <c r="AG305" s="76" t="str">
        <f t="shared" si="143"/>
        <v/>
      </c>
      <c r="AH305" s="76" t="str">
        <f t="shared" si="144"/>
        <v/>
      </c>
      <c r="AI305" s="76" t="str">
        <f t="shared" si="145"/>
        <v/>
      </c>
      <c r="AJ305" s="76" t="str">
        <f t="shared" si="146"/>
        <v/>
      </c>
      <c r="AK305" s="76" t="str">
        <f t="shared" si="147"/>
        <v/>
      </c>
      <c r="AL305" s="76" t="str">
        <f t="shared" si="148"/>
        <v/>
      </c>
      <c r="AM305" s="76" t="str">
        <f t="shared" si="149"/>
        <v/>
      </c>
      <c r="AN305" s="76" t="str">
        <f t="shared" si="150"/>
        <v/>
      </c>
      <c r="AO305" s="77">
        <f t="shared" si="151"/>
        <v>0</v>
      </c>
      <c r="AP305" s="78" t="str">
        <f t="shared" si="152"/>
        <v/>
      </c>
      <c r="AR305" s="77" t="s">
        <v>27</v>
      </c>
      <c r="AS305" s="76" t="e">
        <f t="shared" si="172"/>
        <v>#VALUE!</v>
      </c>
      <c r="AT305" s="76"/>
      <c r="AU305" s="76" t="e">
        <f t="shared" si="169"/>
        <v>#VALUE!</v>
      </c>
      <c r="AV305" s="76"/>
      <c r="AW305" s="76" t="e">
        <f t="shared" si="170"/>
        <v>#VALUE!</v>
      </c>
      <c r="AX305" s="76"/>
      <c r="AY305" s="76" t="e">
        <f t="shared" si="171"/>
        <v>#VALUE!</v>
      </c>
      <c r="AZ305" s="76"/>
      <c r="BA305" s="76" t="e">
        <f t="shared" si="177"/>
        <v>#VALUE!</v>
      </c>
      <c r="BB305" s="77" t="e">
        <f t="shared" si="153"/>
        <v>#VALUE!</v>
      </c>
      <c r="BC305" s="78" t="e">
        <f t="shared" si="154"/>
        <v>#VALUE!</v>
      </c>
      <c r="BD305" s="77" t="s">
        <v>27</v>
      </c>
      <c r="BE305" s="76">
        <v>0</v>
      </c>
      <c r="BF305" s="76">
        <v>0</v>
      </c>
      <c r="BG305" s="76"/>
      <c r="BH305" s="76"/>
      <c r="BI305" s="76"/>
      <c r="BJ305" s="76"/>
      <c r="BK305" s="76"/>
      <c r="BL305" s="76"/>
      <c r="BM305" s="76">
        <v>0</v>
      </c>
      <c r="BN305" s="80">
        <f t="shared" si="155"/>
        <v>0</v>
      </c>
      <c r="BO305" s="81">
        <f t="shared" si="156"/>
        <v>0</v>
      </c>
      <c r="BP305" s="77" t="s">
        <v>27</v>
      </c>
      <c r="BQ305" s="76">
        <v>0</v>
      </c>
      <c r="BR305" s="76">
        <v>0</v>
      </c>
      <c r="BS305" s="76"/>
      <c r="BT305" s="76"/>
      <c r="BU305" s="76"/>
      <c r="BV305" s="76"/>
      <c r="BW305" s="76"/>
      <c r="BX305" s="76"/>
      <c r="BY305" s="76">
        <v>0</v>
      </c>
      <c r="BZ305" s="80">
        <f t="shared" si="157"/>
        <v>0</v>
      </c>
      <c r="CA305" s="82">
        <f t="shared" si="158"/>
        <v>0</v>
      </c>
      <c r="CB305" s="77" t="s">
        <v>27</v>
      </c>
      <c r="CC305" s="76">
        <v>0</v>
      </c>
      <c r="CD305" s="76"/>
      <c r="CE305" s="76"/>
      <c r="CF305" s="76"/>
      <c r="CG305" s="76"/>
      <c r="CH305" s="76"/>
      <c r="CI305" s="76"/>
      <c r="CJ305" s="76"/>
      <c r="CK305" s="76">
        <v>0</v>
      </c>
      <c r="CL305" s="83">
        <f t="shared" si="159"/>
        <v>0</v>
      </c>
      <c r="CM305" s="82">
        <f t="shared" si="160"/>
        <v>0</v>
      </c>
      <c r="CN305" s="84"/>
      <c r="CO305" s="60"/>
      <c r="CP305" s="60"/>
      <c r="CQ305" s="60"/>
      <c r="CR305" s="60"/>
      <c r="CS305" s="60"/>
      <c r="CT305" s="60"/>
      <c r="CU305" s="60"/>
      <c r="CV305" s="85"/>
      <c r="CW305" s="86"/>
      <c r="CX305" s="87">
        <f t="shared" si="161"/>
        <v>0</v>
      </c>
      <c r="CY305" s="88">
        <f t="shared" si="162"/>
        <v>0</v>
      </c>
      <c r="CZ305" s="89" t="e">
        <f>SUMIF(Склад!#REF!,E305,Склад!#REF!)</f>
        <v>#REF!</v>
      </c>
    </row>
    <row r="306" spans="1:104" s="79" customFormat="1" ht="93.95" customHeight="1" thickBot="1" x14ac:dyDescent="0.3">
      <c r="A306" s="60">
        <v>303</v>
      </c>
      <c r="B306" s="199" t="str">
        <f>VLOOKUP(C306,Склад!B:D,3,0)</f>
        <v>Кепки</v>
      </c>
      <c r="C306" s="37" t="s">
        <v>144</v>
      </c>
      <c r="D306" s="151" t="str">
        <f t="shared" si="163"/>
        <v>629060156</v>
      </c>
      <c r="E306" s="37">
        <v>6290601</v>
      </c>
      <c r="F306" s="36">
        <v>56</v>
      </c>
      <c r="G306" s="151" t="s">
        <v>204</v>
      </c>
      <c r="H306" s="196" t="str">
        <f>IFERROR(VLOOKUP(VALUE(E306),Склад!#REF!,6,0),"-")</f>
        <v>-</v>
      </c>
      <c r="I306" s="61"/>
      <c r="J306" s="62" t="s">
        <v>223</v>
      </c>
      <c r="K306" s="62" t="s">
        <v>169</v>
      </c>
      <c r="L306" s="63" t="s">
        <v>364</v>
      </c>
      <c r="M306" s="64" t="s">
        <v>57</v>
      </c>
      <c r="N306" s="38" t="s">
        <v>354</v>
      </c>
      <c r="O306" s="38" t="s">
        <v>428</v>
      </c>
      <c r="P306" s="65">
        <v>45.8</v>
      </c>
      <c r="Q306" s="69">
        <v>119</v>
      </c>
      <c r="R306" s="66"/>
      <c r="S306" s="67"/>
      <c r="T306" s="68"/>
      <c r="U306" s="70"/>
      <c r="V306" s="71"/>
      <c r="W306" s="72"/>
      <c r="X306" s="73"/>
      <c r="Y306" s="71"/>
      <c r="Z306" s="72"/>
      <c r="AA306" s="74"/>
      <c r="AB306" s="75"/>
      <c r="AC306" s="71"/>
      <c r="AD306" s="72"/>
      <c r="AE306" s="76" t="str">
        <f t="shared" si="141"/>
        <v>-</v>
      </c>
      <c r="AF306" s="76" t="str">
        <f t="shared" si="142"/>
        <v/>
      </c>
      <c r="AG306" s="76" t="str">
        <f t="shared" si="143"/>
        <v/>
      </c>
      <c r="AH306" s="76" t="str">
        <f t="shared" si="144"/>
        <v/>
      </c>
      <c r="AI306" s="76" t="str">
        <f t="shared" si="145"/>
        <v/>
      </c>
      <c r="AJ306" s="76" t="str">
        <f t="shared" si="146"/>
        <v/>
      </c>
      <c r="AK306" s="76" t="str">
        <f t="shared" si="147"/>
        <v/>
      </c>
      <c r="AL306" s="76" t="str">
        <f t="shared" si="148"/>
        <v/>
      </c>
      <c r="AM306" s="76" t="str">
        <f t="shared" si="149"/>
        <v/>
      </c>
      <c r="AN306" s="76" t="str">
        <f t="shared" si="150"/>
        <v/>
      </c>
      <c r="AO306" s="77">
        <f t="shared" si="151"/>
        <v>0</v>
      </c>
      <c r="AP306" s="78" t="str">
        <f t="shared" si="152"/>
        <v/>
      </c>
      <c r="AR306" s="77" t="s">
        <v>27</v>
      </c>
      <c r="AS306" s="76" t="e">
        <f t="shared" si="172"/>
        <v>#VALUE!</v>
      </c>
      <c r="AT306" s="76" t="e">
        <f>CP306+AG306-BF306-BR306-CD306</f>
        <v>#VALUE!</v>
      </c>
      <c r="AU306" s="76" t="e">
        <f t="shared" si="169"/>
        <v>#VALUE!</v>
      </c>
      <c r="AV306" s="76" t="e">
        <f>CR306+AI306-BH306-BT306-CF306</f>
        <v>#VALUE!</v>
      </c>
      <c r="AW306" s="76" t="e">
        <f t="shared" si="170"/>
        <v>#VALUE!</v>
      </c>
      <c r="AX306" s="76" t="e">
        <f>CT306+AK306-BJ306-BV306-CH306</f>
        <v>#VALUE!</v>
      </c>
      <c r="AY306" s="76" t="e">
        <f t="shared" si="171"/>
        <v>#VALUE!</v>
      </c>
      <c r="AZ306" s="76" t="e">
        <f>CV306+AM306-BL306-BX306-CJ306</f>
        <v>#VALUE!</v>
      </c>
      <c r="BA306" s="76" t="e">
        <f t="shared" si="177"/>
        <v>#VALUE!</v>
      </c>
      <c r="BB306" s="77" t="e">
        <f t="shared" si="153"/>
        <v>#VALUE!</v>
      </c>
      <c r="BC306" s="78" t="e">
        <f t="shared" si="154"/>
        <v>#VALUE!</v>
      </c>
      <c r="BD306" s="77" t="s">
        <v>27</v>
      </c>
      <c r="BE306" s="76">
        <v>0</v>
      </c>
      <c r="BF306" s="76">
        <v>0</v>
      </c>
      <c r="BG306" s="76">
        <v>1</v>
      </c>
      <c r="BH306" s="76">
        <v>0</v>
      </c>
      <c r="BI306" s="76">
        <v>2</v>
      </c>
      <c r="BJ306" s="76">
        <v>0</v>
      </c>
      <c r="BK306" s="76">
        <v>1</v>
      </c>
      <c r="BL306" s="76">
        <v>0</v>
      </c>
      <c r="BM306" s="76">
        <v>1</v>
      </c>
      <c r="BN306" s="80">
        <f t="shared" si="155"/>
        <v>5</v>
      </c>
      <c r="BO306" s="81">
        <f t="shared" si="156"/>
        <v>0</v>
      </c>
      <c r="BP306" s="77" t="s">
        <v>27</v>
      </c>
      <c r="BQ306" s="76">
        <v>0</v>
      </c>
      <c r="BR306" s="76">
        <v>0</v>
      </c>
      <c r="BS306" s="76">
        <v>1</v>
      </c>
      <c r="BT306" s="76">
        <v>0</v>
      </c>
      <c r="BU306" s="76">
        <v>2</v>
      </c>
      <c r="BV306" s="76">
        <v>0</v>
      </c>
      <c r="BW306" s="76">
        <v>1</v>
      </c>
      <c r="BX306" s="76">
        <v>0</v>
      </c>
      <c r="BY306" s="76">
        <v>0</v>
      </c>
      <c r="BZ306" s="80">
        <f t="shared" si="157"/>
        <v>4</v>
      </c>
      <c r="CA306" s="82">
        <f t="shared" si="158"/>
        <v>0</v>
      </c>
      <c r="CB306" s="77" t="s">
        <v>27</v>
      </c>
      <c r="CC306" s="76">
        <v>0</v>
      </c>
      <c r="CD306" s="76">
        <v>0</v>
      </c>
      <c r="CE306" s="76">
        <v>5</v>
      </c>
      <c r="CF306" s="76">
        <v>0</v>
      </c>
      <c r="CG306" s="76">
        <v>8</v>
      </c>
      <c r="CH306" s="76">
        <v>0</v>
      </c>
      <c r="CI306" s="76">
        <v>5</v>
      </c>
      <c r="CJ306" s="76">
        <v>0</v>
      </c>
      <c r="CK306" s="76">
        <v>0</v>
      </c>
      <c r="CL306" s="83">
        <f t="shared" si="159"/>
        <v>18</v>
      </c>
      <c r="CM306" s="82">
        <f t="shared" si="160"/>
        <v>0</v>
      </c>
      <c r="CN306" s="84"/>
      <c r="CO306" s="60"/>
      <c r="CP306" s="60"/>
      <c r="CQ306" s="60"/>
      <c r="CR306" s="60"/>
      <c r="CS306" s="60"/>
      <c r="CT306" s="60"/>
      <c r="CU306" s="60"/>
      <c r="CV306" s="85"/>
      <c r="CW306" s="86"/>
      <c r="CX306" s="87">
        <f t="shared" si="161"/>
        <v>0</v>
      </c>
      <c r="CY306" s="88">
        <f t="shared" si="162"/>
        <v>0</v>
      </c>
      <c r="CZ306" s="89" t="e">
        <f>SUMIF(Склад!#REF!,E306,Склад!#REF!)</f>
        <v>#REF!</v>
      </c>
    </row>
    <row r="307" spans="1:104" s="79" customFormat="1" ht="93.95" customHeight="1" thickBot="1" x14ac:dyDescent="0.3">
      <c r="A307" s="60">
        <v>304</v>
      </c>
      <c r="B307" s="199" t="str">
        <f>VLOOKUP(C307,Склад!B:D,3,0)</f>
        <v>Кепки</v>
      </c>
      <c r="C307" s="37" t="s">
        <v>144</v>
      </c>
      <c r="D307" s="151" t="str">
        <f t="shared" si="163"/>
        <v>629060171</v>
      </c>
      <c r="E307" s="37">
        <v>6290601</v>
      </c>
      <c r="F307" s="36">
        <v>71</v>
      </c>
      <c r="G307" s="151" t="s">
        <v>204</v>
      </c>
      <c r="H307" s="196" t="str">
        <f>IFERROR(VLOOKUP(VALUE(E307),Склад!#REF!,6,0),"-")</f>
        <v>-</v>
      </c>
      <c r="I307" s="61"/>
      <c r="J307" s="62" t="s">
        <v>223</v>
      </c>
      <c r="K307" s="62" t="s">
        <v>169</v>
      </c>
      <c r="L307" s="63" t="s">
        <v>364</v>
      </c>
      <c r="M307" s="64" t="s">
        <v>57</v>
      </c>
      <c r="N307" s="38" t="s">
        <v>354</v>
      </c>
      <c r="O307" s="38" t="s">
        <v>428</v>
      </c>
      <c r="P307" s="65">
        <v>45.8</v>
      </c>
      <c r="Q307" s="69">
        <v>119</v>
      </c>
      <c r="R307" s="66"/>
      <c r="S307" s="67"/>
      <c r="T307" s="68"/>
      <c r="U307" s="70"/>
      <c r="V307" s="71"/>
      <c r="W307" s="72"/>
      <c r="X307" s="73"/>
      <c r="Y307" s="71"/>
      <c r="Z307" s="72"/>
      <c r="AA307" s="74"/>
      <c r="AB307" s="75"/>
      <c r="AC307" s="71"/>
      <c r="AD307" s="72"/>
      <c r="AE307" s="76" t="str">
        <f t="shared" si="141"/>
        <v>-</v>
      </c>
      <c r="AF307" s="76" t="str">
        <f t="shared" si="142"/>
        <v/>
      </c>
      <c r="AG307" s="76" t="str">
        <f t="shared" si="143"/>
        <v/>
      </c>
      <c r="AH307" s="76" t="str">
        <f t="shared" si="144"/>
        <v/>
      </c>
      <c r="AI307" s="76" t="str">
        <f t="shared" si="145"/>
        <v/>
      </c>
      <c r="AJ307" s="76" t="str">
        <f t="shared" si="146"/>
        <v/>
      </c>
      <c r="AK307" s="76" t="str">
        <f t="shared" si="147"/>
        <v/>
      </c>
      <c r="AL307" s="76" t="str">
        <f t="shared" si="148"/>
        <v/>
      </c>
      <c r="AM307" s="76" t="str">
        <f t="shared" si="149"/>
        <v/>
      </c>
      <c r="AN307" s="76" t="str">
        <f t="shared" si="150"/>
        <v/>
      </c>
      <c r="AO307" s="77">
        <f t="shared" si="151"/>
        <v>0</v>
      </c>
      <c r="AP307" s="78" t="str">
        <f t="shared" si="152"/>
        <v/>
      </c>
      <c r="AR307" s="77" t="s">
        <v>27</v>
      </c>
      <c r="AS307" s="76" t="e">
        <f t="shared" si="172"/>
        <v>#VALUE!</v>
      </c>
      <c r="AT307" s="76" t="e">
        <f>CP307+AG307-BF307-BR307-CD307</f>
        <v>#VALUE!</v>
      </c>
      <c r="AU307" s="76" t="e">
        <f t="shared" si="169"/>
        <v>#VALUE!</v>
      </c>
      <c r="AV307" s="76" t="e">
        <f>CR307+AI307-BH307-BT307-CF307</f>
        <v>#VALUE!</v>
      </c>
      <c r="AW307" s="76" t="e">
        <f t="shared" si="170"/>
        <v>#VALUE!</v>
      </c>
      <c r="AX307" s="76" t="e">
        <f>CT307+AK307-BJ307-BV307-CH307</f>
        <v>#VALUE!</v>
      </c>
      <c r="AY307" s="76" t="e">
        <f t="shared" si="171"/>
        <v>#VALUE!</v>
      </c>
      <c r="AZ307" s="76" t="e">
        <f>CV307+AM307-BL307-BX307-CJ307</f>
        <v>#VALUE!</v>
      </c>
      <c r="BA307" s="76" t="e">
        <f t="shared" si="177"/>
        <v>#VALUE!</v>
      </c>
      <c r="BB307" s="77" t="e">
        <f t="shared" si="153"/>
        <v>#VALUE!</v>
      </c>
      <c r="BC307" s="78" t="e">
        <f t="shared" si="154"/>
        <v>#VALUE!</v>
      </c>
      <c r="BD307" s="77" t="s">
        <v>27</v>
      </c>
      <c r="BE307" s="76">
        <v>0</v>
      </c>
      <c r="BF307" s="76">
        <v>0</v>
      </c>
      <c r="BG307" s="76"/>
      <c r="BH307" s="76"/>
      <c r="BI307" s="76"/>
      <c r="BJ307" s="76"/>
      <c r="BK307" s="76"/>
      <c r="BL307" s="76"/>
      <c r="BM307" s="76">
        <v>0</v>
      </c>
      <c r="BN307" s="80">
        <f t="shared" si="155"/>
        <v>0</v>
      </c>
      <c r="BO307" s="81">
        <f t="shared" si="156"/>
        <v>0</v>
      </c>
      <c r="BP307" s="77" t="s">
        <v>27</v>
      </c>
      <c r="BQ307" s="76">
        <v>0</v>
      </c>
      <c r="BR307" s="76">
        <v>0</v>
      </c>
      <c r="BS307" s="76"/>
      <c r="BT307" s="76"/>
      <c r="BU307" s="76"/>
      <c r="BV307" s="76"/>
      <c r="BW307" s="76"/>
      <c r="BX307" s="76"/>
      <c r="BY307" s="76">
        <v>0</v>
      </c>
      <c r="BZ307" s="80">
        <f t="shared" si="157"/>
        <v>0</v>
      </c>
      <c r="CA307" s="82">
        <f t="shared" si="158"/>
        <v>0</v>
      </c>
      <c r="CB307" s="77" t="s">
        <v>27</v>
      </c>
      <c r="CC307" s="76">
        <v>0</v>
      </c>
      <c r="CD307" s="76">
        <v>0</v>
      </c>
      <c r="CE307" s="76">
        <v>0</v>
      </c>
      <c r="CF307" s="76">
        <v>0</v>
      </c>
      <c r="CG307" s="76">
        <v>0</v>
      </c>
      <c r="CH307" s="76">
        <v>0</v>
      </c>
      <c r="CI307" s="76">
        <v>0</v>
      </c>
      <c r="CJ307" s="76">
        <v>0</v>
      </c>
      <c r="CK307" s="76">
        <v>0</v>
      </c>
      <c r="CL307" s="83">
        <f t="shared" si="159"/>
        <v>0</v>
      </c>
      <c r="CM307" s="82">
        <f t="shared" si="160"/>
        <v>0</v>
      </c>
      <c r="CN307" s="84"/>
      <c r="CO307" s="60"/>
      <c r="CP307" s="60"/>
      <c r="CQ307" s="60"/>
      <c r="CR307" s="60"/>
      <c r="CS307" s="60"/>
      <c r="CT307" s="60"/>
      <c r="CU307" s="60"/>
      <c r="CV307" s="85"/>
      <c r="CW307" s="86"/>
      <c r="CX307" s="87">
        <f t="shared" si="161"/>
        <v>0</v>
      </c>
      <c r="CY307" s="88">
        <f t="shared" si="162"/>
        <v>0</v>
      </c>
      <c r="CZ307" s="89" t="e">
        <f>SUMIF(Склад!#REF!,E307,Склад!#REF!)</f>
        <v>#REF!</v>
      </c>
    </row>
    <row r="308" spans="1:104" s="79" customFormat="1" ht="72.2" customHeight="1" thickBot="1" x14ac:dyDescent="0.3">
      <c r="A308" s="60">
        <v>305</v>
      </c>
      <c r="B308" s="199" t="e">
        <f>VLOOKUP(C308,Склад!B:D,3,0)</f>
        <v>#N/A</v>
      </c>
      <c r="C308" s="37" t="s">
        <v>286</v>
      </c>
      <c r="D308" s="151" t="str">
        <f t="shared" si="163"/>
        <v>664060356</v>
      </c>
      <c r="E308" s="36">
        <v>6640603</v>
      </c>
      <c r="F308" s="36">
        <v>56</v>
      </c>
      <c r="G308" s="154" t="s">
        <v>204</v>
      </c>
      <c r="H308" s="196" t="str">
        <f>IFERROR(VLOOKUP(VALUE(E308),Склад!#REF!,6,0),"-")</f>
        <v>-</v>
      </c>
      <c r="I308" s="61"/>
      <c r="J308" s="62" t="s">
        <v>223</v>
      </c>
      <c r="K308" s="62" t="s">
        <v>169</v>
      </c>
      <c r="L308" s="63" t="s">
        <v>364</v>
      </c>
      <c r="M308" s="64" t="s">
        <v>57</v>
      </c>
      <c r="N308" s="38" t="s">
        <v>354</v>
      </c>
      <c r="O308" s="38" t="s">
        <v>428</v>
      </c>
      <c r="P308" s="65">
        <v>38.1</v>
      </c>
      <c r="Q308" s="69">
        <v>99</v>
      </c>
      <c r="R308" s="66"/>
      <c r="S308" s="67"/>
      <c r="T308" s="68"/>
      <c r="U308" s="70"/>
      <c r="V308" s="71"/>
      <c r="W308" s="72"/>
      <c r="X308" s="73"/>
      <c r="Y308" s="71"/>
      <c r="Z308" s="72"/>
      <c r="AA308" s="74"/>
      <c r="AB308" s="75"/>
      <c r="AC308" s="71"/>
      <c r="AD308" s="72"/>
      <c r="AE308" s="76" t="str">
        <f t="shared" si="141"/>
        <v>-</v>
      </c>
      <c r="AF308" s="76" t="str">
        <f t="shared" si="142"/>
        <v/>
      </c>
      <c r="AG308" s="76" t="str">
        <f t="shared" si="143"/>
        <v/>
      </c>
      <c r="AH308" s="76" t="str">
        <f t="shared" si="144"/>
        <v/>
      </c>
      <c r="AI308" s="76" t="str">
        <f t="shared" si="145"/>
        <v/>
      </c>
      <c r="AJ308" s="76" t="str">
        <f t="shared" si="146"/>
        <v/>
      </c>
      <c r="AK308" s="76" t="str">
        <f t="shared" si="147"/>
        <v/>
      </c>
      <c r="AL308" s="76" t="str">
        <f t="shared" si="148"/>
        <v/>
      </c>
      <c r="AM308" s="76" t="str">
        <f t="shared" si="149"/>
        <v/>
      </c>
      <c r="AN308" s="76" t="str">
        <f t="shared" si="150"/>
        <v/>
      </c>
      <c r="AO308" s="77">
        <f t="shared" si="151"/>
        <v>0</v>
      </c>
      <c r="AP308" s="78" t="str">
        <f t="shared" si="152"/>
        <v/>
      </c>
      <c r="AR308" s="77" t="e">
        <f>CN308+AE308-BD308-BP308-CB308</f>
        <v>#VALUE!</v>
      </c>
      <c r="AS308" s="76" t="s">
        <v>27</v>
      </c>
      <c r="AT308" s="76" t="s">
        <v>27</v>
      </c>
      <c r="AU308" s="76" t="s">
        <v>27</v>
      </c>
      <c r="AV308" s="76" t="s">
        <v>27</v>
      </c>
      <c r="AW308" s="76" t="s">
        <v>27</v>
      </c>
      <c r="AX308" s="76" t="s">
        <v>27</v>
      </c>
      <c r="AY308" s="76" t="s">
        <v>27</v>
      </c>
      <c r="AZ308" s="76" t="s">
        <v>27</v>
      </c>
      <c r="BA308" s="76" t="s">
        <v>27</v>
      </c>
      <c r="BB308" s="77" t="e">
        <f t="shared" si="153"/>
        <v>#VALUE!</v>
      </c>
      <c r="BC308" s="78" t="e">
        <f t="shared" si="154"/>
        <v>#VALUE!</v>
      </c>
      <c r="BD308" s="77">
        <v>2</v>
      </c>
      <c r="BE308" s="76" t="s">
        <v>27</v>
      </c>
      <c r="BF308" s="76" t="s">
        <v>27</v>
      </c>
      <c r="BG308" s="76" t="s">
        <v>27</v>
      </c>
      <c r="BH308" s="76" t="s">
        <v>27</v>
      </c>
      <c r="BI308" s="76" t="s">
        <v>27</v>
      </c>
      <c r="BJ308" s="76" t="s">
        <v>27</v>
      </c>
      <c r="BK308" s="76" t="s">
        <v>27</v>
      </c>
      <c r="BL308" s="76" t="s">
        <v>27</v>
      </c>
      <c r="BM308" s="76" t="s">
        <v>27</v>
      </c>
      <c r="BN308" s="80">
        <f t="shared" si="155"/>
        <v>2</v>
      </c>
      <c r="BO308" s="81">
        <f t="shared" si="156"/>
        <v>0</v>
      </c>
      <c r="BP308" s="77">
        <v>2</v>
      </c>
      <c r="BQ308" s="76" t="s">
        <v>27</v>
      </c>
      <c r="BR308" s="76" t="s">
        <v>27</v>
      </c>
      <c r="BS308" s="76" t="s">
        <v>27</v>
      </c>
      <c r="BT308" s="76" t="s">
        <v>27</v>
      </c>
      <c r="BU308" s="76" t="s">
        <v>27</v>
      </c>
      <c r="BV308" s="76" t="s">
        <v>27</v>
      </c>
      <c r="BW308" s="76" t="s">
        <v>27</v>
      </c>
      <c r="BX308" s="76" t="s">
        <v>27</v>
      </c>
      <c r="BY308" s="76" t="s">
        <v>27</v>
      </c>
      <c r="BZ308" s="80">
        <f t="shared" si="157"/>
        <v>2</v>
      </c>
      <c r="CA308" s="82">
        <f t="shared" si="158"/>
        <v>0</v>
      </c>
      <c r="CB308" s="77">
        <v>6</v>
      </c>
      <c r="CC308" s="76" t="s">
        <v>27</v>
      </c>
      <c r="CD308" s="76"/>
      <c r="CE308" s="76" t="s">
        <v>27</v>
      </c>
      <c r="CF308" s="76"/>
      <c r="CG308" s="76" t="s">
        <v>27</v>
      </c>
      <c r="CH308" s="76"/>
      <c r="CI308" s="76" t="s">
        <v>27</v>
      </c>
      <c r="CJ308" s="76"/>
      <c r="CK308" s="76" t="s">
        <v>27</v>
      </c>
      <c r="CL308" s="83">
        <f t="shared" si="159"/>
        <v>6</v>
      </c>
      <c r="CM308" s="82">
        <f t="shared" si="160"/>
        <v>0</v>
      </c>
      <c r="CN308" s="84"/>
      <c r="CO308" s="60"/>
      <c r="CP308" s="60"/>
      <c r="CQ308" s="60"/>
      <c r="CR308" s="60"/>
      <c r="CS308" s="60"/>
      <c r="CT308" s="60"/>
      <c r="CU308" s="60"/>
      <c r="CV308" s="85"/>
      <c r="CW308" s="86"/>
      <c r="CX308" s="87">
        <f t="shared" si="161"/>
        <v>0</v>
      </c>
      <c r="CY308" s="88">
        <f t="shared" si="162"/>
        <v>0</v>
      </c>
      <c r="CZ308" s="89" t="e">
        <f>SUMIF(Склад!#REF!,E308,Склад!#REF!)</f>
        <v>#REF!</v>
      </c>
    </row>
    <row r="309" spans="1:104" s="79" customFormat="1" ht="58.15" customHeight="1" thickBot="1" x14ac:dyDescent="0.3">
      <c r="A309" s="60">
        <v>306</v>
      </c>
      <c r="B309" s="199" t="e">
        <f>VLOOKUP(C309,Склад!B:D,3,0)</f>
        <v>#N/A</v>
      </c>
      <c r="C309" s="37" t="s">
        <v>286</v>
      </c>
      <c r="D309" s="151" t="str">
        <f t="shared" si="163"/>
        <v>664060371</v>
      </c>
      <c r="E309" s="36">
        <v>6640603</v>
      </c>
      <c r="F309" s="36">
        <v>71</v>
      </c>
      <c r="G309" s="154" t="s">
        <v>204</v>
      </c>
      <c r="H309" s="196" t="str">
        <f>IFERROR(VLOOKUP(VALUE(E309),Склад!#REF!,6,0),"-")</f>
        <v>-</v>
      </c>
      <c r="I309" s="61"/>
      <c r="J309" s="62" t="s">
        <v>223</v>
      </c>
      <c r="K309" s="62" t="s">
        <v>169</v>
      </c>
      <c r="L309" s="63" t="s">
        <v>364</v>
      </c>
      <c r="M309" s="64" t="s">
        <v>57</v>
      </c>
      <c r="N309" s="38" t="s">
        <v>354</v>
      </c>
      <c r="O309" s="38" t="s">
        <v>428</v>
      </c>
      <c r="P309" s="65">
        <v>38.1</v>
      </c>
      <c r="Q309" s="69">
        <v>99</v>
      </c>
      <c r="R309" s="66"/>
      <c r="S309" s="67"/>
      <c r="T309" s="68"/>
      <c r="U309" s="70"/>
      <c r="V309" s="71"/>
      <c r="W309" s="72"/>
      <c r="X309" s="73"/>
      <c r="Y309" s="71"/>
      <c r="Z309" s="72"/>
      <c r="AA309" s="74"/>
      <c r="AB309" s="75"/>
      <c r="AC309" s="71"/>
      <c r="AD309" s="72"/>
      <c r="AE309" s="76" t="str">
        <f t="shared" si="141"/>
        <v>-</v>
      </c>
      <c r="AF309" s="76" t="str">
        <f t="shared" si="142"/>
        <v/>
      </c>
      <c r="AG309" s="76" t="str">
        <f t="shared" si="143"/>
        <v/>
      </c>
      <c r="AH309" s="76" t="str">
        <f t="shared" si="144"/>
        <v/>
      </c>
      <c r="AI309" s="76" t="str">
        <f t="shared" si="145"/>
        <v/>
      </c>
      <c r="AJ309" s="76" t="str">
        <f t="shared" si="146"/>
        <v/>
      </c>
      <c r="AK309" s="76" t="str">
        <f t="shared" si="147"/>
        <v/>
      </c>
      <c r="AL309" s="76" t="str">
        <f t="shared" si="148"/>
        <v/>
      </c>
      <c r="AM309" s="76" t="str">
        <f t="shared" si="149"/>
        <v/>
      </c>
      <c r="AN309" s="76" t="str">
        <f t="shared" si="150"/>
        <v/>
      </c>
      <c r="AO309" s="77">
        <f t="shared" si="151"/>
        <v>0</v>
      </c>
      <c r="AP309" s="78" t="str">
        <f t="shared" si="152"/>
        <v/>
      </c>
      <c r="AR309" s="77" t="e">
        <f>CN309+AE309-BD309-BP309-CB309</f>
        <v>#VALUE!</v>
      </c>
      <c r="AS309" s="76" t="s">
        <v>27</v>
      </c>
      <c r="AT309" s="76" t="s">
        <v>27</v>
      </c>
      <c r="AU309" s="76" t="s">
        <v>27</v>
      </c>
      <c r="AV309" s="76" t="s">
        <v>27</v>
      </c>
      <c r="AW309" s="76" t="s">
        <v>27</v>
      </c>
      <c r="AX309" s="76" t="s">
        <v>27</v>
      </c>
      <c r="AY309" s="76" t="s">
        <v>27</v>
      </c>
      <c r="AZ309" s="76" t="s">
        <v>27</v>
      </c>
      <c r="BA309" s="76" t="s">
        <v>27</v>
      </c>
      <c r="BB309" s="77" t="e">
        <f t="shared" si="153"/>
        <v>#VALUE!</v>
      </c>
      <c r="BC309" s="78" t="e">
        <f t="shared" si="154"/>
        <v>#VALUE!</v>
      </c>
      <c r="BD309" s="77">
        <v>2</v>
      </c>
      <c r="BE309" s="76" t="s">
        <v>27</v>
      </c>
      <c r="BF309" s="76" t="s">
        <v>27</v>
      </c>
      <c r="BG309" s="76" t="s">
        <v>27</v>
      </c>
      <c r="BH309" s="76" t="s">
        <v>27</v>
      </c>
      <c r="BI309" s="76" t="s">
        <v>27</v>
      </c>
      <c r="BJ309" s="76" t="s">
        <v>27</v>
      </c>
      <c r="BK309" s="76" t="s">
        <v>27</v>
      </c>
      <c r="BL309" s="76" t="s">
        <v>27</v>
      </c>
      <c r="BM309" s="76" t="s">
        <v>27</v>
      </c>
      <c r="BN309" s="80">
        <f t="shared" si="155"/>
        <v>2</v>
      </c>
      <c r="BO309" s="81">
        <f t="shared" si="156"/>
        <v>0</v>
      </c>
      <c r="BP309" s="77">
        <v>2</v>
      </c>
      <c r="BQ309" s="76" t="s">
        <v>27</v>
      </c>
      <c r="BR309" s="76" t="s">
        <v>27</v>
      </c>
      <c r="BS309" s="76" t="s">
        <v>27</v>
      </c>
      <c r="BT309" s="76" t="s">
        <v>27</v>
      </c>
      <c r="BU309" s="76" t="s">
        <v>27</v>
      </c>
      <c r="BV309" s="76" t="s">
        <v>27</v>
      </c>
      <c r="BW309" s="76" t="s">
        <v>27</v>
      </c>
      <c r="BX309" s="76" t="s">
        <v>27</v>
      </c>
      <c r="BY309" s="76" t="s">
        <v>27</v>
      </c>
      <c r="BZ309" s="80">
        <f t="shared" si="157"/>
        <v>2</v>
      </c>
      <c r="CA309" s="82">
        <f t="shared" si="158"/>
        <v>0</v>
      </c>
      <c r="CB309" s="77">
        <v>6</v>
      </c>
      <c r="CC309" s="76" t="s">
        <v>27</v>
      </c>
      <c r="CD309" s="76"/>
      <c r="CE309" s="76" t="s">
        <v>27</v>
      </c>
      <c r="CF309" s="76"/>
      <c r="CG309" s="76" t="s">
        <v>27</v>
      </c>
      <c r="CH309" s="76"/>
      <c r="CI309" s="76" t="s">
        <v>27</v>
      </c>
      <c r="CJ309" s="76"/>
      <c r="CK309" s="76" t="s">
        <v>27</v>
      </c>
      <c r="CL309" s="83">
        <f t="shared" si="159"/>
        <v>6</v>
      </c>
      <c r="CM309" s="82">
        <f t="shared" si="160"/>
        <v>0</v>
      </c>
      <c r="CN309" s="84"/>
      <c r="CO309" s="60"/>
      <c r="CP309" s="60"/>
      <c r="CQ309" s="60"/>
      <c r="CR309" s="60"/>
      <c r="CS309" s="60"/>
      <c r="CT309" s="60"/>
      <c r="CU309" s="60"/>
      <c r="CV309" s="85"/>
      <c r="CW309" s="86"/>
      <c r="CX309" s="87">
        <f t="shared" si="161"/>
        <v>0</v>
      </c>
      <c r="CY309" s="88">
        <f t="shared" si="162"/>
        <v>0</v>
      </c>
      <c r="CZ309" s="89" t="e">
        <f>SUMIF(Склад!#REF!,E309,Склад!#REF!)</f>
        <v>#REF!</v>
      </c>
    </row>
    <row r="310" spans="1:104" s="79" customFormat="1" ht="56.45" customHeight="1" thickBot="1" x14ac:dyDescent="0.3">
      <c r="A310" s="60">
        <v>307</v>
      </c>
      <c r="B310" s="199" t="e">
        <f>VLOOKUP(C310,Склад!B:D,3,0)</f>
        <v>#N/A</v>
      </c>
      <c r="C310" s="37" t="s">
        <v>287</v>
      </c>
      <c r="D310" s="151" t="str">
        <f t="shared" si="163"/>
        <v>6380502333</v>
      </c>
      <c r="E310" s="36">
        <v>6380502</v>
      </c>
      <c r="F310" s="36">
        <v>333</v>
      </c>
      <c r="G310" s="154" t="s">
        <v>215</v>
      </c>
      <c r="H310" s="196" t="str">
        <f>IFERROR(VLOOKUP(VALUE(E310),Склад!#REF!,6,0),"-")</f>
        <v>-</v>
      </c>
      <c r="I310" s="61"/>
      <c r="J310" s="62" t="s">
        <v>223</v>
      </c>
      <c r="K310" s="62" t="s">
        <v>400</v>
      </c>
      <c r="L310" s="63" t="s">
        <v>49</v>
      </c>
      <c r="M310" s="64" t="s">
        <v>57</v>
      </c>
      <c r="N310" s="38" t="s">
        <v>354</v>
      </c>
      <c r="O310" s="38" t="s">
        <v>426</v>
      </c>
      <c r="P310" s="65">
        <v>34.200000000000003</v>
      </c>
      <c r="Q310" s="69">
        <v>79</v>
      </c>
      <c r="R310" s="66"/>
      <c r="S310" s="67"/>
      <c r="T310" s="68"/>
      <c r="U310" s="70"/>
      <c r="V310" s="71"/>
      <c r="W310" s="72"/>
      <c r="X310" s="73"/>
      <c r="Y310" s="71"/>
      <c r="Z310" s="72"/>
      <c r="AA310" s="74"/>
      <c r="AB310" s="75"/>
      <c r="AC310" s="71"/>
      <c r="AD310" s="72"/>
      <c r="AE310" s="76" t="str">
        <f t="shared" si="141"/>
        <v>-</v>
      </c>
      <c r="AF310" s="76" t="str">
        <f t="shared" si="142"/>
        <v/>
      </c>
      <c r="AG310" s="76" t="str">
        <f t="shared" si="143"/>
        <v/>
      </c>
      <c r="AH310" s="76" t="str">
        <f t="shared" si="144"/>
        <v/>
      </c>
      <c r="AI310" s="76" t="str">
        <f t="shared" si="145"/>
        <v/>
      </c>
      <c r="AJ310" s="76" t="str">
        <f t="shared" si="146"/>
        <v/>
      </c>
      <c r="AK310" s="76" t="str">
        <f t="shared" si="147"/>
        <v/>
      </c>
      <c r="AL310" s="76" t="str">
        <f t="shared" si="148"/>
        <v/>
      </c>
      <c r="AM310" s="76" t="str">
        <f t="shared" si="149"/>
        <v/>
      </c>
      <c r="AN310" s="76" t="str">
        <f t="shared" si="150"/>
        <v/>
      </c>
      <c r="AO310" s="77">
        <f t="shared" si="151"/>
        <v>0</v>
      </c>
      <c r="AP310" s="78" t="str">
        <f t="shared" si="152"/>
        <v/>
      </c>
      <c r="AR310" s="77" t="s">
        <v>27</v>
      </c>
      <c r="AS310" s="76" t="e">
        <f t="shared" ref="AS310:BA315" si="178">CO310+AF310-BE310-BQ310-CC310</f>
        <v>#VALUE!</v>
      </c>
      <c r="AT310" s="76" t="e">
        <f t="shared" si="178"/>
        <v>#VALUE!</v>
      </c>
      <c r="AU310" s="76" t="e">
        <f t="shared" si="178"/>
        <v>#VALUE!</v>
      </c>
      <c r="AV310" s="76" t="e">
        <f t="shared" si="178"/>
        <v>#VALUE!</v>
      </c>
      <c r="AW310" s="76" t="e">
        <f t="shared" si="178"/>
        <v>#VALUE!</v>
      </c>
      <c r="AX310" s="76" t="e">
        <f t="shared" si="178"/>
        <v>#VALUE!</v>
      </c>
      <c r="AY310" s="76" t="e">
        <f t="shared" si="178"/>
        <v>#VALUE!</v>
      </c>
      <c r="AZ310" s="76" t="e">
        <f t="shared" si="178"/>
        <v>#VALUE!</v>
      </c>
      <c r="BA310" s="76" t="e">
        <f t="shared" si="178"/>
        <v>#VALUE!</v>
      </c>
      <c r="BB310" s="77" t="e">
        <f t="shared" si="153"/>
        <v>#VALUE!</v>
      </c>
      <c r="BC310" s="78" t="e">
        <f t="shared" si="154"/>
        <v>#VALUE!</v>
      </c>
      <c r="BD310" s="77" t="s">
        <v>27</v>
      </c>
      <c r="BE310" s="76">
        <v>0</v>
      </c>
      <c r="BF310" s="76">
        <v>0</v>
      </c>
      <c r="BG310" s="76">
        <v>1</v>
      </c>
      <c r="BH310" s="76">
        <v>0</v>
      </c>
      <c r="BI310" s="76">
        <v>2</v>
      </c>
      <c r="BJ310" s="76">
        <v>0</v>
      </c>
      <c r="BK310" s="76">
        <v>1</v>
      </c>
      <c r="BL310" s="76">
        <v>0</v>
      </c>
      <c r="BM310" s="76">
        <v>1</v>
      </c>
      <c r="BN310" s="80">
        <f t="shared" si="155"/>
        <v>5</v>
      </c>
      <c r="BO310" s="81">
        <f t="shared" si="156"/>
        <v>0</v>
      </c>
      <c r="BP310" s="77" t="s">
        <v>27</v>
      </c>
      <c r="BQ310" s="76">
        <v>0</v>
      </c>
      <c r="BR310" s="76">
        <v>0</v>
      </c>
      <c r="BS310" s="76">
        <v>1</v>
      </c>
      <c r="BT310" s="76">
        <v>0</v>
      </c>
      <c r="BU310" s="76">
        <v>1</v>
      </c>
      <c r="BV310" s="76">
        <v>0</v>
      </c>
      <c r="BW310" s="76">
        <v>1</v>
      </c>
      <c r="BX310" s="76">
        <v>0</v>
      </c>
      <c r="BY310" s="76">
        <v>0</v>
      </c>
      <c r="BZ310" s="80">
        <f t="shared" si="157"/>
        <v>3</v>
      </c>
      <c r="CA310" s="82">
        <f t="shared" si="158"/>
        <v>0</v>
      </c>
      <c r="CB310" s="77" t="s">
        <v>27</v>
      </c>
      <c r="CC310" s="76">
        <v>0</v>
      </c>
      <c r="CD310" s="76">
        <v>0</v>
      </c>
      <c r="CE310" s="76">
        <v>0</v>
      </c>
      <c r="CF310" s="76">
        <v>0</v>
      </c>
      <c r="CG310" s="76">
        <v>0</v>
      </c>
      <c r="CH310" s="76">
        <v>0</v>
      </c>
      <c r="CI310" s="76">
        <v>0</v>
      </c>
      <c r="CJ310" s="76">
        <v>0</v>
      </c>
      <c r="CK310" s="76">
        <v>0</v>
      </c>
      <c r="CL310" s="83">
        <f t="shared" si="159"/>
        <v>0</v>
      </c>
      <c r="CM310" s="82">
        <f t="shared" si="160"/>
        <v>0</v>
      </c>
      <c r="CN310" s="84"/>
      <c r="CO310" s="60"/>
      <c r="CP310" s="60">
        <v>2</v>
      </c>
      <c r="CQ310" s="60">
        <v>5</v>
      </c>
      <c r="CR310" s="60">
        <v>3</v>
      </c>
      <c r="CS310" s="60">
        <v>9</v>
      </c>
      <c r="CT310" s="60">
        <v>3</v>
      </c>
      <c r="CU310" s="60">
        <v>5</v>
      </c>
      <c r="CV310" s="85">
        <v>1</v>
      </c>
      <c r="CW310" s="86">
        <v>2</v>
      </c>
      <c r="CX310" s="87">
        <f t="shared" si="161"/>
        <v>30</v>
      </c>
      <c r="CY310" s="88">
        <f t="shared" si="162"/>
        <v>0</v>
      </c>
      <c r="CZ310" s="89" t="e">
        <f>SUMIF(Склад!#REF!,E310,Склад!#REF!)</f>
        <v>#REF!</v>
      </c>
    </row>
    <row r="311" spans="1:104" s="79" customFormat="1" ht="54.6" customHeight="1" thickBot="1" x14ac:dyDescent="0.3">
      <c r="A311" s="60">
        <v>308</v>
      </c>
      <c r="B311" s="199" t="e">
        <f>VLOOKUP(C311,Склад!B:D,3,0)</f>
        <v>#N/A</v>
      </c>
      <c r="C311" s="37" t="s">
        <v>287</v>
      </c>
      <c r="D311" s="151" t="str">
        <f t="shared" si="163"/>
        <v>6380502321</v>
      </c>
      <c r="E311" s="36">
        <v>6380502</v>
      </c>
      <c r="F311" s="36">
        <v>321</v>
      </c>
      <c r="G311" s="154" t="s">
        <v>215</v>
      </c>
      <c r="H311" s="196" t="str">
        <f>IFERROR(VLOOKUP(VALUE(E311),Склад!#REF!,6,0),"-")</f>
        <v>-</v>
      </c>
      <c r="I311" s="61"/>
      <c r="J311" s="62" t="s">
        <v>223</v>
      </c>
      <c r="K311" s="62" t="s">
        <v>400</v>
      </c>
      <c r="L311" s="63" t="s">
        <v>49</v>
      </c>
      <c r="M311" s="64" t="s">
        <v>57</v>
      </c>
      <c r="N311" s="38" t="s">
        <v>354</v>
      </c>
      <c r="O311" s="38" t="s">
        <v>426</v>
      </c>
      <c r="P311" s="65">
        <v>34.200000000000003</v>
      </c>
      <c r="Q311" s="69">
        <v>79</v>
      </c>
      <c r="R311" s="66"/>
      <c r="S311" s="67"/>
      <c r="T311" s="68"/>
      <c r="U311" s="70"/>
      <c r="V311" s="71"/>
      <c r="W311" s="72"/>
      <c r="X311" s="73"/>
      <c r="Y311" s="71"/>
      <c r="Z311" s="72"/>
      <c r="AA311" s="74"/>
      <c r="AB311" s="75"/>
      <c r="AC311" s="71"/>
      <c r="AD311" s="72"/>
      <c r="AE311" s="76" t="str">
        <f t="shared" si="141"/>
        <v>-</v>
      </c>
      <c r="AF311" s="76" t="str">
        <f t="shared" si="142"/>
        <v/>
      </c>
      <c r="AG311" s="76" t="str">
        <f t="shared" si="143"/>
        <v/>
      </c>
      <c r="AH311" s="76" t="str">
        <f t="shared" si="144"/>
        <v/>
      </c>
      <c r="AI311" s="76" t="str">
        <f t="shared" si="145"/>
        <v/>
      </c>
      <c r="AJ311" s="76" t="str">
        <f t="shared" si="146"/>
        <v/>
      </c>
      <c r="AK311" s="76" t="str">
        <f t="shared" si="147"/>
        <v/>
      </c>
      <c r="AL311" s="76" t="str">
        <f t="shared" si="148"/>
        <v/>
      </c>
      <c r="AM311" s="76" t="str">
        <f t="shared" si="149"/>
        <v/>
      </c>
      <c r="AN311" s="76" t="str">
        <f t="shared" si="150"/>
        <v/>
      </c>
      <c r="AO311" s="77">
        <f t="shared" si="151"/>
        <v>0</v>
      </c>
      <c r="AP311" s="78" t="str">
        <f t="shared" si="152"/>
        <v/>
      </c>
      <c r="AR311" s="77" t="s">
        <v>27</v>
      </c>
      <c r="AS311" s="76" t="e">
        <f t="shared" si="178"/>
        <v>#VALUE!</v>
      </c>
      <c r="AT311" s="76" t="e">
        <f t="shared" si="178"/>
        <v>#VALUE!</v>
      </c>
      <c r="AU311" s="76" t="e">
        <f t="shared" si="178"/>
        <v>#VALUE!</v>
      </c>
      <c r="AV311" s="76" t="e">
        <f t="shared" si="178"/>
        <v>#VALUE!</v>
      </c>
      <c r="AW311" s="76" t="e">
        <f t="shared" si="178"/>
        <v>#VALUE!</v>
      </c>
      <c r="AX311" s="76" t="e">
        <f t="shared" si="178"/>
        <v>#VALUE!</v>
      </c>
      <c r="AY311" s="76" t="e">
        <f t="shared" si="178"/>
        <v>#VALUE!</v>
      </c>
      <c r="AZ311" s="76" t="e">
        <f t="shared" si="178"/>
        <v>#VALUE!</v>
      </c>
      <c r="BA311" s="76" t="e">
        <f t="shared" si="178"/>
        <v>#VALUE!</v>
      </c>
      <c r="BB311" s="77" t="e">
        <f t="shared" si="153"/>
        <v>#VALUE!</v>
      </c>
      <c r="BC311" s="78" t="e">
        <f t="shared" si="154"/>
        <v>#VALUE!</v>
      </c>
      <c r="BD311" s="77" t="s">
        <v>27</v>
      </c>
      <c r="BE311" s="76">
        <v>0</v>
      </c>
      <c r="BF311" s="76">
        <v>0</v>
      </c>
      <c r="BG311" s="76">
        <v>0</v>
      </c>
      <c r="BH311" s="76">
        <v>0</v>
      </c>
      <c r="BI311" s="76">
        <v>0</v>
      </c>
      <c r="BJ311" s="76">
        <v>0</v>
      </c>
      <c r="BK311" s="76">
        <v>0</v>
      </c>
      <c r="BL311" s="76">
        <v>0</v>
      </c>
      <c r="BM311" s="76">
        <v>0</v>
      </c>
      <c r="BN311" s="80">
        <f t="shared" si="155"/>
        <v>0</v>
      </c>
      <c r="BO311" s="81">
        <f t="shared" si="156"/>
        <v>0</v>
      </c>
      <c r="BP311" s="77" t="s">
        <v>27</v>
      </c>
      <c r="BQ311" s="76">
        <v>0</v>
      </c>
      <c r="BR311" s="76">
        <v>0</v>
      </c>
      <c r="BS311" s="76">
        <v>0</v>
      </c>
      <c r="BT311" s="76">
        <v>0</v>
      </c>
      <c r="BU311" s="76">
        <v>0</v>
      </c>
      <c r="BV311" s="76">
        <v>0</v>
      </c>
      <c r="BW311" s="76">
        <v>0</v>
      </c>
      <c r="BX311" s="76">
        <v>0</v>
      </c>
      <c r="BY311" s="76">
        <v>0</v>
      </c>
      <c r="BZ311" s="80">
        <f t="shared" si="157"/>
        <v>0</v>
      </c>
      <c r="CA311" s="82">
        <f t="shared" si="158"/>
        <v>0</v>
      </c>
      <c r="CB311" s="77" t="s">
        <v>27</v>
      </c>
      <c r="CC311" s="76">
        <v>0</v>
      </c>
      <c r="CD311" s="76">
        <v>0</v>
      </c>
      <c r="CE311" s="76">
        <v>0</v>
      </c>
      <c r="CF311" s="76">
        <v>0</v>
      </c>
      <c r="CG311" s="76">
        <v>0</v>
      </c>
      <c r="CH311" s="76">
        <v>0</v>
      </c>
      <c r="CI311" s="76">
        <v>0</v>
      </c>
      <c r="CJ311" s="76">
        <v>0</v>
      </c>
      <c r="CK311" s="76">
        <v>0</v>
      </c>
      <c r="CL311" s="83">
        <f t="shared" si="159"/>
        <v>0</v>
      </c>
      <c r="CM311" s="82">
        <f t="shared" si="160"/>
        <v>0</v>
      </c>
      <c r="CN311" s="84"/>
      <c r="CO311" s="60"/>
      <c r="CP311" s="60"/>
      <c r="CQ311" s="60"/>
      <c r="CR311" s="60"/>
      <c r="CS311" s="60"/>
      <c r="CT311" s="60"/>
      <c r="CU311" s="60"/>
      <c r="CV311" s="85"/>
      <c r="CW311" s="86"/>
      <c r="CX311" s="87">
        <f t="shared" si="161"/>
        <v>0</v>
      </c>
      <c r="CY311" s="88">
        <f t="shared" si="162"/>
        <v>0</v>
      </c>
      <c r="CZ311" s="89" t="e">
        <f>SUMIF(Склад!#REF!,E311,Склад!#REF!)</f>
        <v>#REF!</v>
      </c>
    </row>
    <row r="312" spans="1:104" s="79" customFormat="1" ht="56.45" customHeight="1" thickBot="1" x14ac:dyDescent="0.3">
      <c r="A312" s="60">
        <v>309</v>
      </c>
      <c r="B312" s="199" t="e">
        <f>VLOOKUP(C312,Склад!B:D,3,0)</f>
        <v>#N/A</v>
      </c>
      <c r="C312" s="37" t="s">
        <v>287</v>
      </c>
      <c r="D312" s="151" t="str">
        <f t="shared" si="163"/>
        <v>6380502351</v>
      </c>
      <c r="E312" s="36">
        <v>6380502</v>
      </c>
      <c r="F312" s="36">
        <v>351</v>
      </c>
      <c r="G312" s="154" t="s">
        <v>215</v>
      </c>
      <c r="H312" s="196" t="str">
        <f>IFERROR(VLOOKUP(VALUE(E312),Склад!#REF!,6,0),"-")</f>
        <v>-</v>
      </c>
      <c r="I312" s="61"/>
      <c r="J312" s="62" t="s">
        <v>223</v>
      </c>
      <c r="K312" s="62" t="s">
        <v>400</v>
      </c>
      <c r="L312" s="63" t="s">
        <v>49</v>
      </c>
      <c r="M312" s="64" t="s">
        <v>57</v>
      </c>
      <c r="N312" s="38" t="s">
        <v>354</v>
      </c>
      <c r="O312" s="38" t="s">
        <v>426</v>
      </c>
      <c r="P312" s="65">
        <v>34.200000000000003</v>
      </c>
      <c r="Q312" s="69">
        <v>79</v>
      </c>
      <c r="R312" s="66"/>
      <c r="S312" s="67"/>
      <c r="T312" s="68"/>
      <c r="U312" s="70"/>
      <c r="V312" s="71"/>
      <c r="W312" s="72"/>
      <c r="X312" s="73"/>
      <c r="Y312" s="71"/>
      <c r="Z312" s="72"/>
      <c r="AA312" s="74"/>
      <c r="AB312" s="75"/>
      <c r="AC312" s="71"/>
      <c r="AD312" s="72"/>
      <c r="AE312" s="76" t="str">
        <f t="shared" si="141"/>
        <v>-</v>
      </c>
      <c r="AF312" s="76" t="str">
        <f t="shared" si="142"/>
        <v/>
      </c>
      <c r="AG312" s="76" t="str">
        <f t="shared" si="143"/>
        <v/>
      </c>
      <c r="AH312" s="76" t="str">
        <f t="shared" si="144"/>
        <v/>
      </c>
      <c r="AI312" s="76" t="str">
        <f t="shared" si="145"/>
        <v/>
      </c>
      <c r="AJ312" s="76" t="str">
        <f t="shared" si="146"/>
        <v/>
      </c>
      <c r="AK312" s="76" t="str">
        <f t="shared" si="147"/>
        <v/>
      </c>
      <c r="AL312" s="76" t="str">
        <f t="shared" si="148"/>
        <v/>
      </c>
      <c r="AM312" s="76" t="str">
        <f t="shared" si="149"/>
        <v/>
      </c>
      <c r="AN312" s="76" t="str">
        <f t="shared" si="150"/>
        <v/>
      </c>
      <c r="AO312" s="77">
        <f t="shared" si="151"/>
        <v>0</v>
      </c>
      <c r="AP312" s="78" t="str">
        <f t="shared" si="152"/>
        <v/>
      </c>
      <c r="AR312" s="77" t="s">
        <v>27</v>
      </c>
      <c r="AS312" s="76" t="e">
        <f t="shared" si="178"/>
        <v>#VALUE!</v>
      </c>
      <c r="AT312" s="76" t="e">
        <f t="shared" si="178"/>
        <v>#VALUE!</v>
      </c>
      <c r="AU312" s="76" t="e">
        <f t="shared" si="178"/>
        <v>#VALUE!</v>
      </c>
      <c r="AV312" s="76" t="e">
        <f t="shared" si="178"/>
        <v>#VALUE!</v>
      </c>
      <c r="AW312" s="76" t="e">
        <f t="shared" si="178"/>
        <v>#VALUE!</v>
      </c>
      <c r="AX312" s="76" t="e">
        <f t="shared" si="178"/>
        <v>#VALUE!</v>
      </c>
      <c r="AY312" s="76" t="e">
        <f t="shared" si="178"/>
        <v>#VALUE!</v>
      </c>
      <c r="AZ312" s="76" t="e">
        <f t="shared" si="178"/>
        <v>#VALUE!</v>
      </c>
      <c r="BA312" s="76" t="e">
        <f t="shared" si="178"/>
        <v>#VALUE!</v>
      </c>
      <c r="BB312" s="77" t="e">
        <f t="shared" si="153"/>
        <v>#VALUE!</v>
      </c>
      <c r="BC312" s="78" t="e">
        <f t="shared" si="154"/>
        <v>#VALUE!</v>
      </c>
      <c r="BD312" s="77" t="s">
        <v>27</v>
      </c>
      <c r="BE312" s="76">
        <v>0</v>
      </c>
      <c r="BF312" s="76">
        <v>1</v>
      </c>
      <c r="BG312" s="76">
        <v>1</v>
      </c>
      <c r="BH312" s="76">
        <v>1</v>
      </c>
      <c r="BI312" s="76">
        <v>2</v>
      </c>
      <c r="BJ312" s="76">
        <v>1</v>
      </c>
      <c r="BK312" s="76">
        <v>1</v>
      </c>
      <c r="BL312" s="76">
        <v>0</v>
      </c>
      <c r="BM312" s="76">
        <v>1</v>
      </c>
      <c r="BN312" s="80">
        <f t="shared" si="155"/>
        <v>8</v>
      </c>
      <c r="BO312" s="81">
        <f t="shared" si="156"/>
        <v>0</v>
      </c>
      <c r="BP312" s="77" t="s">
        <v>27</v>
      </c>
      <c r="BQ312" s="76">
        <v>0</v>
      </c>
      <c r="BR312" s="76">
        <v>0</v>
      </c>
      <c r="BS312" s="76">
        <v>1</v>
      </c>
      <c r="BT312" s="76">
        <v>0</v>
      </c>
      <c r="BU312" s="76">
        <v>2</v>
      </c>
      <c r="BV312" s="76">
        <v>0</v>
      </c>
      <c r="BW312" s="76">
        <v>1</v>
      </c>
      <c r="BX312" s="76">
        <v>0</v>
      </c>
      <c r="BY312" s="76">
        <v>0</v>
      </c>
      <c r="BZ312" s="80">
        <f t="shared" si="157"/>
        <v>4</v>
      </c>
      <c r="CA312" s="82">
        <f t="shared" si="158"/>
        <v>0</v>
      </c>
      <c r="CB312" s="77" t="s">
        <v>27</v>
      </c>
      <c r="CC312" s="76">
        <v>0</v>
      </c>
      <c r="CD312" s="76">
        <v>0</v>
      </c>
      <c r="CE312" s="76">
        <v>3</v>
      </c>
      <c r="CF312" s="76">
        <v>0</v>
      </c>
      <c r="CG312" s="76">
        <v>5</v>
      </c>
      <c r="CH312" s="76">
        <v>0</v>
      </c>
      <c r="CI312" s="76">
        <v>3</v>
      </c>
      <c r="CJ312" s="76">
        <v>0</v>
      </c>
      <c r="CK312" s="76">
        <v>0</v>
      </c>
      <c r="CL312" s="83">
        <f t="shared" si="159"/>
        <v>11</v>
      </c>
      <c r="CM312" s="82">
        <f t="shared" si="160"/>
        <v>0</v>
      </c>
      <c r="CN312" s="84"/>
      <c r="CO312" s="60">
        <v>1</v>
      </c>
      <c r="CP312" s="60">
        <v>3</v>
      </c>
      <c r="CQ312" s="60">
        <v>7</v>
      </c>
      <c r="CR312" s="60">
        <v>5</v>
      </c>
      <c r="CS312" s="60">
        <v>12</v>
      </c>
      <c r="CT312" s="60">
        <v>5</v>
      </c>
      <c r="CU312" s="60">
        <v>7</v>
      </c>
      <c r="CV312" s="85">
        <v>1</v>
      </c>
      <c r="CW312" s="86">
        <v>3</v>
      </c>
      <c r="CX312" s="87">
        <f t="shared" si="161"/>
        <v>44</v>
      </c>
      <c r="CY312" s="88">
        <f t="shared" si="162"/>
        <v>0</v>
      </c>
      <c r="CZ312" s="89" t="e">
        <f>SUMIF(Склад!#REF!,E312,Склад!#REF!)</f>
        <v>#REF!</v>
      </c>
    </row>
    <row r="313" spans="1:104" s="79" customFormat="1" ht="54.6" customHeight="1" thickBot="1" x14ac:dyDescent="0.3">
      <c r="A313" s="60">
        <v>310</v>
      </c>
      <c r="B313" s="199" t="e">
        <f>VLOOKUP(C313,Склад!B:D,3,0)</f>
        <v>#N/A</v>
      </c>
      <c r="C313" s="37" t="s">
        <v>287</v>
      </c>
      <c r="D313" s="151" t="str">
        <f t="shared" si="163"/>
        <v>6380502311</v>
      </c>
      <c r="E313" s="36">
        <v>6380502</v>
      </c>
      <c r="F313" s="36">
        <v>311</v>
      </c>
      <c r="G313" s="154" t="s">
        <v>215</v>
      </c>
      <c r="H313" s="196" t="str">
        <f>IFERROR(VLOOKUP(VALUE(E313),Склад!#REF!,6,0),"-")</f>
        <v>-</v>
      </c>
      <c r="I313" s="61"/>
      <c r="J313" s="62" t="s">
        <v>223</v>
      </c>
      <c r="K313" s="62" t="s">
        <v>400</v>
      </c>
      <c r="L313" s="63" t="s">
        <v>49</v>
      </c>
      <c r="M313" s="64" t="s">
        <v>57</v>
      </c>
      <c r="N313" s="38" t="s">
        <v>354</v>
      </c>
      <c r="O313" s="38" t="s">
        <v>426</v>
      </c>
      <c r="P313" s="65">
        <v>34.200000000000003</v>
      </c>
      <c r="Q313" s="69">
        <v>79</v>
      </c>
      <c r="R313" s="66"/>
      <c r="S313" s="67"/>
      <c r="T313" s="68"/>
      <c r="U313" s="70"/>
      <c r="V313" s="71"/>
      <c r="W313" s="72"/>
      <c r="X313" s="73"/>
      <c r="Y313" s="71"/>
      <c r="Z313" s="72"/>
      <c r="AA313" s="74"/>
      <c r="AB313" s="75"/>
      <c r="AC313" s="71"/>
      <c r="AD313" s="72"/>
      <c r="AE313" s="76" t="str">
        <f t="shared" si="141"/>
        <v>-</v>
      </c>
      <c r="AF313" s="76" t="str">
        <f t="shared" si="142"/>
        <v/>
      </c>
      <c r="AG313" s="76" t="str">
        <f t="shared" si="143"/>
        <v/>
      </c>
      <c r="AH313" s="76" t="str">
        <f t="shared" si="144"/>
        <v/>
      </c>
      <c r="AI313" s="76" t="str">
        <f t="shared" si="145"/>
        <v/>
      </c>
      <c r="AJ313" s="76" t="str">
        <f t="shared" si="146"/>
        <v/>
      </c>
      <c r="AK313" s="76" t="str">
        <f t="shared" si="147"/>
        <v/>
      </c>
      <c r="AL313" s="76" t="str">
        <f t="shared" si="148"/>
        <v/>
      </c>
      <c r="AM313" s="76" t="str">
        <f t="shared" si="149"/>
        <v/>
      </c>
      <c r="AN313" s="76" t="str">
        <f t="shared" si="150"/>
        <v/>
      </c>
      <c r="AO313" s="77">
        <f t="shared" si="151"/>
        <v>0</v>
      </c>
      <c r="AP313" s="78" t="str">
        <f t="shared" si="152"/>
        <v/>
      </c>
      <c r="AR313" s="77" t="s">
        <v>27</v>
      </c>
      <c r="AS313" s="76" t="e">
        <f t="shared" si="178"/>
        <v>#VALUE!</v>
      </c>
      <c r="AT313" s="76" t="e">
        <f t="shared" si="178"/>
        <v>#VALUE!</v>
      </c>
      <c r="AU313" s="76" t="e">
        <f t="shared" si="178"/>
        <v>#VALUE!</v>
      </c>
      <c r="AV313" s="76" t="e">
        <f t="shared" si="178"/>
        <v>#VALUE!</v>
      </c>
      <c r="AW313" s="76" t="e">
        <f t="shared" si="178"/>
        <v>#VALUE!</v>
      </c>
      <c r="AX313" s="76" t="e">
        <f t="shared" si="178"/>
        <v>#VALUE!</v>
      </c>
      <c r="AY313" s="76" t="e">
        <f t="shared" si="178"/>
        <v>#VALUE!</v>
      </c>
      <c r="AZ313" s="76" t="e">
        <f t="shared" si="178"/>
        <v>#VALUE!</v>
      </c>
      <c r="BA313" s="76" t="e">
        <f t="shared" si="178"/>
        <v>#VALUE!</v>
      </c>
      <c r="BB313" s="77" t="e">
        <f t="shared" si="153"/>
        <v>#VALUE!</v>
      </c>
      <c r="BC313" s="78" t="e">
        <f t="shared" si="154"/>
        <v>#VALUE!</v>
      </c>
      <c r="BD313" s="77" t="s">
        <v>27</v>
      </c>
      <c r="BE313" s="76">
        <v>0</v>
      </c>
      <c r="BF313" s="76">
        <v>0</v>
      </c>
      <c r="BG313" s="76">
        <v>1</v>
      </c>
      <c r="BH313" s="76">
        <v>0</v>
      </c>
      <c r="BI313" s="76">
        <v>2</v>
      </c>
      <c r="BJ313" s="76">
        <v>0</v>
      </c>
      <c r="BK313" s="76">
        <v>1</v>
      </c>
      <c r="BL313" s="76">
        <v>0</v>
      </c>
      <c r="BM313" s="76">
        <v>0</v>
      </c>
      <c r="BN313" s="80">
        <f t="shared" si="155"/>
        <v>4</v>
      </c>
      <c r="BO313" s="81">
        <f t="shared" si="156"/>
        <v>0</v>
      </c>
      <c r="BP313" s="77" t="s">
        <v>27</v>
      </c>
      <c r="BQ313" s="76">
        <v>0</v>
      </c>
      <c r="BR313" s="76">
        <v>0</v>
      </c>
      <c r="BS313" s="76">
        <v>1</v>
      </c>
      <c r="BT313" s="76">
        <v>0</v>
      </c>
      <c r="BU313" s="76">
        <v>2</v>
      </c>
      <c r="BV313" s="76">
        <v>0</v>
      </c>
      <c r="BW313" s="76">
        <v>1</v>
      </c>
      <c r="BX313" s="76">
        <v>0</v>
      </c>
      <c r="BY313" s="76">
        <v>0</v>
      </c>
      <c r="BZ313" s="80">
        <f t="shared" si="157"/>
        <v>4</v>
      </c>
      <c r="CA313" s="82">
        <f t="shared" si="158"/>
        <v>0</v>
      </c>
      <c r="CB313" s="77" t="s">
        <v>27</v>
      </c>
      <c r="CC313" s="76">
        <v>0</v>
      </c>
      <c r="CD313" s="76">
        <v>0</v>
      </c>
      <c r="CE313" s="76">
        <v>3</v>
      </c>
      <c r="CF313" s="76">
        <v>0</v>
      </c>
      <c r="CG313" s="76">
        <v>5</v>
      </c>
      <c r="CH313" s="76">
        <v>0</v>
      </c>
      <c r="CI313" s="76">
        <v>3</v>
      </c>
      <c r="CJ313" s="76">
        <v>0</v>
      </c>
      <c r="CK313" s="76">
        <v>0</v>
      </c>
      <c r="CL313" s="83">
        <f t="shared" si="159"/>
        <v>11</v>
      </c>
      <c r="CM313" s="82">
        <f t="shared" si="160"/>
        <v>0</v>
      </c>
      <c r="CN313" s="84"/>
      <c r="CO313" s="60"/>
      <c r="CP313" s="60"/>
      <c r="CQ313" s="60"/>
      <c r="CR313" s="60"/>
      <c r="CS313" s="60"/>
      <c r="CT313" s="60"/>
      <c r="CU313" s="60"/>
      <c r="CV313" s="85"/>
      <c r="CW313" s="86"/>
      <c r="CX313" s="87">
        <f t="shared" si="161"/>
        <v>0</v>
      </c>
      <c r="CY313" s="88">
        <f t="shared" si="162"/>
        <v>0</v>
      </c>
      <c r="CZ313" s="89" t="e">
        <f>SUMIF(Склад!#REF!,E313,Склад!#REF!)</f>
        <v>#REF!</v>
      </c>
    </row>
    <row r="314" spans="1:104" s="79" customFormat="1" ht="68.650000000000006" customHeight="1" thickBot="1" x14ac:dyDescent="0.3">
      <c r="A314" s="60">
        <v>311</v>
      </c>
      <c r="B314" s="199" t="e">
        <f>VLOOKUP(C314,Склад!B:D,3,0)</f>
        <v>#N/A</v>
      </c>
      <c r="C314" s="37" t="s">
        <v>288</v>
      </c>
      <c r="D314" s="151" t="str">
        <f t="shared" si="163"/>
        <v>6610501311</v>
      </c>
      <c r="E314" s="36">
        <v>6610501</v>
      </c>
      <c r="F314" s="36">
        <v>311</v>
      </c>
      <c r="G314" s="154" t="s">
        <v>207</v>
      </c>
      <c r="H314" s="196" t="str">
        <f>IFERROR(VLOOKUP(VALUE(E314),Склад!#REF!,6,0),"-")</f>
        <v>-</v>
      </c>
      <c r="I314" s="61"/>
      <c r="J314" s="62" t="s">
        <v>223</v>
      </c>
      <c r="K314" s="62" t="s">
        <v>400</v>
      </c>
      <c r="L314" s="63" t="s">
        <v>49</v>
      </c>
      <c r="M314" s="64" t="s">
        <v>57</v>
      </c>
      <c r="N314" s="38" t="s">
        <v>354</v>
      </c>
      <c r="O314" s="38" t="s">
        <v>426</v>
      </c>
      <c r="P314" s="65">
        <v>30.4</v>
      </c>
      <c r="Q314" s="69">
        <v>69</v>
      </c>
      <c r="R314" s="66"/>
      <c r="S314" s="67"/>
      <c r="T314" s="68"/>
      <c r="U314" s="70"/>
      <c r="V314" s="71"/>
      <c r="W314" s="72"/>
      <c r="X314" s="73"/>
      <c r="Y314" s="71"/>
      <c r="Z314" s="72"/>
      <c r="AA314" s="74"/>
      <c r="AB314" s="75"/>
      <c r="AC314" s="71"/>
      <c r="AD314" s="72"/>
      <c r="AE314" s="76" t="str">
        <f t="shared" si="141"/>
        <v>-</v>
      </c>
      <c r="AF314" s="76" t="str">
        <f t="shared" si="142"/>
        <v/>
      </c>
      <c r="AG314" s="76" t="str">
        <f t="shared" si="143"/>
        <v>-</v>
      </c>
      <c r="AH314" s="76" t="str">
        <f t="shared" si="144"/>
        <v/>
      </c>
      <c r="AI314" s="76" t="str">
        <f t="shared" si="145"/>
        <v>-</v>
      </c>
      <c r="AJ314" s="76" t="str">
        <f t="shared" si="146"/>
        <v/>
      </c>
      <c r="AK314" s="76" t="str">
        <f t="shared" si="147"/>
        <v>-</v>
      </c>
      <c r="AL314" s="76" t="str">
        <f t="shared" si="148"/>
        <v/>
      </c>
      <c r="AM314" s="76" t="str">
        <f t="shared" si="149"/>
        <v>-</v>
      </c>
      <c r="AN314" s="76" t="str">
        <f t="shared" si="150"/>
        <v/>
      </c>
      <c r="AO314" s="77">
        <f t="shared" si="151"/>
        <v>0</v>
      </c>
      <c r="AP314" s="78" t="str">
        <f t="shared" si="152"/>
        <v/>
      </c>
      <c r="AR314" s="77" t="s">
        <v>27</v>
      </c>
      <c r="AS314" s="76" t="e">
        <f t="shared" si="178"/>
        <v>#VALUE!</v>
      </c>
      <c r="AT314" s="76" t="e">
        <f t="shared" si="178"/>
        <v>#VALUE!</v>
      </c>
      <c r="AU314" s="76" t="e">
        <f t="shared" si="178"/>
        <v>#VALUE!</v>
      </c>
      <c r="AV314" s="76" t="e">
        <f t="shared" si="178"/>
        <v>#VALUE!</v>
      </c>
      <c r="AW314" s="76" t="e">
        <f t="shared" si="178"/>
        <v>#VALUE!</v>
      </c>
      <c r="AX314" s="76" t="e">
        <f t="shared" si="178"/>
        <v>#VALUE!</v>
      </c>
      <c r="AY314" s="76" t="e">
        <f t="shared" si="178"/>
        <v>#VALUE!</v>
      </c>
      <c r="AZ314" s="76" t="e">
        <f t="shared" si="178"/>
        <v>#VALUE!</v>
      </c>
      <c r="BA314" s="76" t="e">
        <f t="shared" si="178"/>
        <v>#VALUE!</v>
      </c>
      <c r="BB314" s="77" t="e">
        <f t="shared" si="153"/>
        <v>#VALUE!</v>
      </c>
      <c r="BC314" s="78" t="e">
        <f t="shared" si="154"/>
        <v>#VALUE!</v>
      </c>
      <c r="BD314" s="77" t="s">
        <v>27</v>
      </c>
      <c r="BE314" s="76">
        <v>0</v>
      </c>
      <c r="BF314" s="76">
        <v>0</v>
      </c>
      <c r="BG314" s="76">
        <v>1</v>
      </c>
      <c r="BH314" s="76">
        <v>0</v>
      </c>
      <c r="BI314" s="76">
        <v>2</v>
      </c>
      <c r="BJ314" s="76">
        <v>0</v>
      </c>
      <c r="BK314" s="76">
        <v>1</v>
      </c>
      <c r="BL314" s="76">
        <v>0</v>
      </c>
      <c r="BM314" s="76">
        <v>0</v>
      </c>
      <c r="BN314" s="80">
        <f t="shared" si="155"/>
        <v>4</v>
      </c>
      <c r="BO314" s="81">
        <f t="shared" si="156"/>
        <v>0</v>
      </c>
      <c r="BP314" s="77" t="s">
        <v>27</v>
      </c>
      <c r="BQ314" s="76">
        <v>0</v>
      </c>
      <c r="BR314" s="76">
        <v>0</v>
      </c>
      <c r="BS314" s="76">
        <v>1</v>
      </c>
      <c r="BT314" s="76">
        <v>0</v>
      </c>
      <c r="BU314" s="76">
        <v>1</v>
      </c>
      <c r="BV314" s="76">
        <v>0</v>
      </c>
      <c r="BW314" s="76">
        <v>1</v>
      </c>
      <c r="BX314" s="76">
        <v>0</v>
      </c>
      <c r="BY314" s="76">
        <v>0</v>
      </c>
      <c r="BZ314" s="80">
        <f t="shared" si="157"/>
        <v>3</v>
      </c>
      <c r="CA314" s="82">
        <f t="shared" si="158"/>
        <v>0</v>
      </c>
      <c r="CB314" s="77" t="s">
        <v>27</v>
      </c>
      <c r="CC314" s="76">
        <v>0</v>
      </c>
      <c r="CD314" s="76">
        <v>0</v>
      </c>
      <c r="CE314" s="76">
        <v>0</v>
      </c>
      <c r="CF314" s="76">
        <v>0</v>
      </c>
      <c r="CG314" s="76">
        <v>0</v>
      </c>
      <c r="CH314" s="76">
        <v>0</v>
      </c>
      <c r="CI314" s="76">
        <v>0</v>
      </c>
      <c r="CJ314" s="76">
        <v>0</v>
      </c>
      <c r="CK314" s="76">
        <v>0</v>
      </c>
      <c r="CL314" s="83">
        <f t="shared" si="159"/>
        <v>0</v>
      </c>
      <c r="CM314" s="82">
        <f t="shared" si="160"/>
        <v>0</v>
      </c>
      <c r="CN314" s="84"/>
      <c r="CO314" s="60"/>
      <c r="CP314" s="60"/>
      <c r="CQ314" s="60"/>
      <c r="CR314" s="60"/>
      <c r="CS314" s="60"/>
      <c r="CT314" s="60"/>
      <c r="CU314" s="60"/>
      <c r="CV314" s="85"/>
      <c r="CW314" s="86"/>
      <c r="CX314" s="87">
        <f t="shared" si="161"/>
        <v>0</v>
      </c>
      <c r="CY314" s="88">
        <f t="shared" si="162"/>
        <v>0</v>
      </c>
      <c r="CZ314" s="89" t="e">
        <f>SUMIF(Склад!#REF!,E314,Склад!#REF!)</f>
        <v>#REF!</v>
      </c>
    </row>
    <row r="315" spans="1:104" s="79" customFormat="1" ht="68.650000000000006" customHeight="1" thickBot="1" x14ac:dyDescent="0.3">
      <c r="A315" s="60">
        <v>312</v>
      </c>
      <c r="B315" s="199" t="e">
        <f>VLOOKUP(C315,Склад!B:D,3,0)</f>
        <v>#N/A</v>
      </c>
      <c r="C315" s="37" t="s">
        <v>288</v>
      </c>
      <c r="D315" s="151" t="str">
        <f t="shared" si="163"/>
        <v>6610501321</v>
      </c>
      <c r="E315" s="36">
        <v>6610501</v>
      </c>
      <c r="F315" s="36">
        <v>321</v>
      </c>
      <c r="G315" s="154" t="s">
        <v>207</v>
      </c>
      <c r="H315" s="196" t="str">
        <f>IFERROR(VLOOKUP(VALUE(E315),Склад!#REF!,6,0),"-")</f>
        <v>-</v>
      </c>
      <c r="I315" s="61"/>
      <c r="J315" s="62" t="s">
        <v>223</v>
      </c>
      <c r="K315" s="62" t="s">
        <v>400</v>
      </c>
      <c r="L315" s="63" t="s">
        <v>49</v>
      </c>
      <c r="M315" s="64" t="s">
        <v>57</v>
      </c>
      <c r="N315" s="38" t="s">
        <v>354</v>
      </c>
      <c r="O315" s="38" t="s">
        <v>426</v>
      </c>
      <c r="P315" s="65">
        <v>30.4</v>
      </c>
      <c r="Q315" s="69">
        <v>69</v>
      </c>
      <c r="R315" s="66"/>
      <c r="S315" s="67"/>
      <c r="T315" s="68"/>
      <c r="U315" s="70"/>
      <c r="V315" s="71"/>
      <c r="W315" s="72"/>
      <c r="X315" s="73"/>
      <c r="Y315" s="71"/>
      <c r="Z315" s="72"/>
      <c r="AA315" s="74"/>
      <c r="AB315" s="75"/>
      <c r="AC315" s="71"/>
      <c r="AD315" s="72"/>
      <c r="AE315" s="76" t="str">
        <f t="shared" si="141"/>
        <v>-</v>
      </c>
      <c r="AF315" s="76" t="str">
        <f t="shared" si="142"/>
        <v/>
      </c>
      <c r="AG315" s="76" t="str">
        <f t="shared" si="143"/>
        <v>-</v>
      </c>
      <c r="AH315" s="76" t="str">
        <f t="shared" si="144"/>
        <v/>
      </c>
      <c r="AI315" s="76" t="str">
        <f t="shared" si="145"/>
        <v>-</v>
      </c>
      <c r="AJ315" s="76" t="str">
        <f t="shared" si="146"/>
        <v/>
      </c>
      <c r="AK315" s="76" t="str">
        <f t="shared" si="147"/>
        <v>-</v>
      </c>
      <c r="AL315" s="76" t="str">
        <f t="shared" si="148"/>
        <v/>
      </c>
      <c r="AM315" s="76" t="str">
        <f t="shared" si="149"/>
        <v>-</v>
      </c>
      <c r="AN315" s="76" t="str">
        <f t="shared" si="150"/>
        <v/>
      </c>
      <c r="AO315" s="77">
        <f t="shared" si="151"/>
        <v>0</v>
      </c>
      <c r="AP315" s="78" t="str">
        <f t="shared" si="152"/>
        <v/>
      </c>
      <c r="AR315" s="77" t="s">
        <v>27</v>
      </c>
      <c r="AS315" s="76" t="e">
        <f t="shared" si="178"/>
        <v>#VALUE!</v>
      </c>
      <c r="AT315" s="76" t="e">
        <f t="shared" si="178"/>
        <v>#VALUE!</v>
      </c>
      <c r="AU315" s="76" t="e">
        <f t="shared" si="178"/>
        <v>#VALUE!</v>
      </c>
      <c r="AV315" s="76" t="e">
        <f t="shared" si="178"/>
        <v>#VALUE!</v>
      </c>
      <c r="AW315" s="76" t="e">
        <f t="shared" si="178"/>
        <v>#VALUE!</v>
      </c>
      <c r="AX315" s="76" t="e">
        <f t="shared" si="178"/>
        <v>#VALUE!</v>
      </c>
      <c r="AY315" s="76" t="e">
        <f t="shared" si="178"/>
        <v>#VALUE!</v>
      </c>
      <c r="AZ315" s="76" t="e">
        <f t="shared" si="178"/>
        <v>#VALUE!</v>
      </c>
      <c r="BA315" s="76" t="e">
        <f t="shared" si="178"/>
        <v>#VALUE!</v>
      </c>
      <c r="BB315" s="77" t="e">
        <f t="shared" si="153"/>
        <v>#VALUE!</v>
      </c>
      <c r="BC315" s="78" t="e">
        <f t="shared" si="154"/>
        <v>#VALUE!</v>
      </c>
      <c r="BD315" s="77" t="s">
        <v>27</v>
      </c>
      <c r="BE315" s="76">
        <v>0</v>
      </c>
      <c r="BF315" s="76">
        <v>0</v>
      </c>
      <c r="BG315" s="76">
        <v>1</v>
      </c>
      <c r="BH315" s="76">
        <v>0</v>
      </c>
      <c r="BI315" s="76">
        <v>2</v>
      </c>
      <c r="BJ315" s="76">
        <v>0</v>
      </c>
      <c r="BK315" s="76">
        <v>1</v>
      </c>
      <c r="BL315" s="76">
        <v>0</v>
      </c>
      <c r="BM315" s="76">
        <v>1</v>
      </c>
      <c r="BN315" s="80">
        <f t="shared" si="155"/>
        <v>5</v>
      </c>
      <c r="BO315" s="81">
        <f t="shared" si="156"/>
        <v>0</v>
      </c>
      <c r="BP315" s="77" t="s">
        <v>27</v>
      </c>
      <c r="BQ315" s="76">
        <v>0</v>
      </c>
      <c r="BR315" s="76">
        <v>0</v>
      </c>
      <c r="BS315" s="76">
        <v>1</v>
      </c>
      <c r="BT315" s="76">
        <v>0</v>
      </c>
      <c r="BU315" s="76">
        <v>2</v>
      </c>
      <c r="BV315" s="76">
        <v>0</v>
      </c>
      <c r="BW315" s="76">
        <v>1</v>
      </c>
      <c r="BX315" s="76">
        <v>0</v>
      </c>
      <c r="BY315" s="76">
        <v>0</v>
      </c>
      <c r="BZ315" s="80">
        <f t="shared" si="157"/>
        <v>4</v>
      </c>
      <c r="CA315" s="82">
        <f t="shared" si="158"/>
        <v>0</v>
      </c>
      <c r="CB315" s="77" t="s">
        <v>27</v>
      </c>
      <c r="CC315" s="76">
        <v>0</v>
      </c>
      <c r="CD315" s="76">
        <v>0</v>
      </c>
      <c r="CE315" s="76">
        <v>3</v>
      </c>
      <c r="CF315" s="76">
        <v>0</v>
      </c>
      <c r="CG315" s="76">
        <v>5</v>
      </c>
      <c r="CH315" s="76">
        <v>0</v>
      </c>
      <c r="CI315" s="76">
        <v>3</v>
      </c>
      <c r="CJ315" s="76">
        <v>0</v>
      </c>
      <c r="CK315" s="76">
        <v>0</v>
      </c>
      <c r="CL315" s="83">
        <f t="shared" si="159"/>
        <v>11</v>
      </c>
      <c r="CM315" s="82">
        <f t="shared" si="160"/>
        <v>0</v>
      </c>
      <c r="CN315" s="84"/>
      <c r="CO315" s="60"/>
      <c r="CP315" s="60"/>
      <c r="CQ315" s="60"/>
      <c r="CR315" s="60"/>
      <c r="CS315" s="60"/>
      <c r="CT315" s="60"/>
      <c r="CU315" s="60"/>
      <c r="CV315" s="85"/>
      <c r="CW315" s="86"/>
      <c r="CX315" s="87">
        <f t="shared" si="161"/>
        <v>0</v>
      </c>
      <c r="CY315" s="88">
        <f t="shared" si="162"/>
        <v>0</v>
      </c>
      <c r="CZ315" s="89" t="e">
        <f>SUMIF(Склад!#REF!,E315,Склад!#REF!)</f>
        <v>#REF!</v>
      </c>
    </row>
    <row r="316" spans="1:104" s="79" customFormat="1" ht="68.650000000000006" customHeight="1" thickBot="1" x14ac:dyDescent="0.3">
      <c r="A316" s="60">
        <v>313</v>
      </c>
      <c r="B316" s="199" t="e">
        <f>VLOOKUP(C316,Склад!B:D,3,0)</f>
        <v>#N/A</v>
      </c>
      <c r="C316" s="37" t="s">
        <v>288</v>
      </c>
      <c r="D316" s="151" t="str">
        <f t="shared" si="163"/>
        <v>6610501333</v>
      </c>
      <c r="E316" s="36">
        <v>6610501</v>
      </c>
      <c r="F316" s="36">
        <v>333</v>
      </c>
      <c r="G316" s="154" t="s">
        <v>207</v>
      </c>
      <c r="H316" s="196" t="str">
        <f>IFERROR(VLOOKUP(VALUE(E316),Склад!#REF!,6,0),"-")</f>
        <v>-</v>
      </c>
      <c r="I316" s="61"/>
      <c r="J316" s="62" t="s">
        <v>223</v>
      </c>
      <c r="K316" s="62" t="s">
        <v>400</v>
      </c>
      <c r="L316" s="63" t="s">
        <v>49</v>
      </c>
      <c r="M316" s="64" t="s">
        <v>57</v>
      </c>
      <c r="N316" s="38" t="s">
        <v>354</v>
      </c>
      <c r="O316" s="38" t="s">
        <v>426</v>
      </c>
      <c r="P316" s="65">
        <v>30.4</v>
      </c>
      <c r="Q316" s="69">
        <v>69</v>
      </c>
      <c r="R316" s="66"/>
      <c r="S316" s="67"/>
      <c r="T316" s="68"/>
      <c r="U316" s="70"/>
      <c r="V316" s="71"/>
      <c r="W316" s="72"/>
      <c r="X316" s="73"/>
      <c r="Y316" s="71"/>
      <c r="Z316" s="72"/>
      <c r="AA316" s="74"/>
      <c r="AB316" s="75"/>
      <c r="AC316" s="71"/>
      <c r="AD316" s="72"/>
      <c r="AE316" s="76" t="str">
        <f t="shared" si="141"/>
        <v>-</v>
      </c>
      <c r="AF316" s="76" t="str">
        <f t="shared" si="142"/>
        <v/>
      </c>
      <c r="AG316" s="76" t="str">
        <f t="shared" si="143"/>
        <v>-</v>
      </c>
      <c r="AH316" s="76" t="str">
        <f t="shared" si="144"/>
        <v/>
      </c>
      <c r="AI316" s="76" t="str">
        <f t="shared" si="145"/>
        <v>-</v>
      </c>
      <c r="AJ316" s="76" t="str">
        <f t="shared" si="146"/>
        <v/>
      </c>
      <c r="AK316" s="76" t="str">
        <f t="shared" si="147"/>
        <v>-</v>
      </c>
      <c r="AL316" s="76" t="str">
        <f t="shared" si="148"/>
        <v/>
      </c>
      <c r="AM316" s="76" t="str">
        <f t="shared" si="149"/>
        <v>-</v>
      </c>
      <c r="AN316" s="76" t="str">
        <f t="shared" si="150"/>
        <v/>
      </c>
      <c r="AO316" s="77">
        <f t="shared" si="151"/>
        <v>0</v>
      </c>
      <c r="AP316" s="78" t="str">
        <f t="shared" si="152"/>
        <v/>
      </c>
      <c r="AR316" s="77" t="s">
        <v>27</v>
      </c>
      <c r="AS316" s="76" t="e">
        <f>CO316+AF316-BE316-BQ316</f>
        <v>#VALUE!</v>
      </c>
      <c r="AT316" s="76" t="s">
        <v>27</v>
      </c>
      <c r="AU316" s="76" t="e">
        <f>CQ316+AH316-BG316-BS316</f>
        <v>#VALUE!</v>
      </c>
      <c r="AV316" s="76" t="s">
        <v>27</v>
      </c>
      <c r="AW316" s="76" t="e">
        <f>CS316+AJ316-BI316-BU316</f>
        <v>#VALUE!</v>
      </c>
      <c r="AX316" s="76" t="s">
        <v>27</v>
      </c>
      <c r="AY316" s="76" t="e">
        <f>CU316+AL316-BK316-BW316</f>
        <v>#VALUE!</v>
      </c>
      <c r="AZ316" s="76" t="s">
        <v>27</v>
      </c>
      <c r="BA316" s="76" t="e">
        <f>CW316+AN316-BM316-BY316</f>
        <v>#VALUE!</v>
      </c>
      <c r="BB316" s="77" t="e">
        <f t="shared" si="153"/>
        <v>#VALUE!</v>
      </c>
      <c r="BC316" s="78" t="e">
        <f t="shared" si="154"/>
        <v>#VALUE!</v>
      </c>
      <c r="BD316" s="77" t="s">
        <v>27</v>
      </c>
      <c r="BE316" s="76">
        <v>1</v>
      </c>
      <c r="BF316" s="76" t="s">
        <v>27</v>
      </c>
      <c r="BG316" s="76">
        <v>2</v>
      </c>
      <c r="BH316" s="76" t="s">
        <v>27</v>
      </c>
      <c r="BI316" s="76">
        <v>2</v>
      </c>
      <c r="BJ316" s="76" t="s">
        <v>27</v>
      </c>
      <c r="BK316" s="76">
        <v>2</v>
      </c>
      <c r="BL316" s="76" t="s">
        <v>27</v>
      </c>
      <c r="BM316" s="76">
        <v>1</v>
      </c>
      <c r="BN316" s="80">
        <f t="shared" si="155"/>
        <v>8</v>
      </c>
      <c r="BO316" s="81">
        <f t="shared" si="156"/>
        <v>0</v>
      </c>
      <c r="BP316" s="77" t="s">
        <v>27</v>
      </c>
      <c r="BQ316" s="76">
        <v>0</v>
      </c>
      <c r="BR316" s="76" t="s">
        <v>27</v>
      </c>
      <c r="BS316" s="76">
        <v>1</v>
      </c>
      <c r="BT316" s="76" t="s">
        <v>27</v>
      </c>
      <c r="BU316" s="76">
        <v>2</v>
      </c>
      <c r="BV316" s="76" t="s">
        <v>27</v>
      </c>
      <c r="BW316" s="76">
        <v>1</v>
      </c>
      <c r="BX316" s="76" t="s">
        <v>27</v>
      </c>
      <c r="BY316" s="76">
        <v>0</v>
      </c>
      <c r="BZ316" s="80">
        <f t="shared" si="157"/>
        <v>4</v>
      </c>
      <c r="CA316" s="82">
        <f t="shared" si="158"/>
        <v>0</v>
      </c>
      <c r="CB316" s="77" t="s">
        <v>27</v>
      </c>
      <c r="CC316" s="76">
        <v>0</v>
      </c>
      <c r="CD316" s="76" t="s">
        <v>27</v>
      </c>
      <c r="CE316" s="76">
        <v>0</v>
      </c>
      <c r="CF316" s="76" t="s">
        <v>27</v>
      </c>
      <c r="CG316" s="76">
        <v>0</v>
      </c>
      <c r="CH316" s="76" t="s">
        <v>27</v>
      </c>
      <c r="CI316" s="76">
        <v>0</v>
      </c>
      <c r="CJ316" s="76" t="s">
        <v>27</v>
      </c>
      <c r="CK316" s="76">
        <v>0</v>
      </c>
      <c r="CL316" s="83">
        <f t="shared" si="159"/>
        <v>0</v>
      </c>
      <c r="CM316" s="82">
        <f t="shared" si="160"/>
        <v>0</v>
      </c>
      <c r="CN316" s="84"/>
      <c r="CO316" s="60">
        <v>2</v>
      </c>
      <c r="CP316" s="60"/>
      <c r="CQ316" s="60">
        <v>7</v>
      </c>
      <c r="CR316" s="60"/>
      <c r="CS316" s="60">
        <v>11</v>
      </c>
      <c r="CT316" s="60"/>
      <c r="CU316" s="60">
        <v>7</v>
      </c>
      <c r="CV316" s="85"/>
      <c r="CW316" s="86">
        <v>3</v>
      </c>
      <c r="CX316" s="87">
        <f t="shared" si="161"/>
        <v>30</v>
      </c>
      <c r="CY316" s="88">
        <f t="shared" si="162"/>
        <v>0</v>
      </c>
      <c r="CZ316" s="89" t="e">
        <f>SUMIF(Склад!#REF!,E316,Склад!#REF!)</f>
        <v>#REF!</v>
      </c>
    </row>
    <row r="317" spans="1:104" s="79" customFormat="1" ht="68.650000000000006" customHeight="1" thickBot="1" x14ac:dyDescent="0.3">
      <c r="A317" s="60">
        <v>314</v>
      </c>
      <c r="B317" s="199" t="e">
        <f>VLOOKUP(C317,Склад!B:D,3,0)</f>
        <v>#N/A</v>
      </c>
      <c r="C317" s="37" t="s">
        <v>288</v>
      </c>
      <c r="D317" s="151" t="str">
        <f t="shared" si="163"/>
        <v>6610501351</v>
      </c>
      <c r="E317" s="36">
        <v>6610501</v>
      </c>
      <c r="F317" s="36">
        <v>351</v>
      </c>
      <c r="G317" s="154" t="s">
        <v>207</v>
      </c>
      <c r="H317" s="196" t="str">
        <f>IFERROR(VLOOKUP(VALUE(E317),Склад!#REF!,6,0),"-")</f>
        <v>-</v>
      </c>
      <c r="I317" s="61"/>
      <c r="J317" s="62" t="s">
        <v>223</v>
      </c>
      <c r="K317" s="62" t="s">
        <v>400</v>
      </c>
      <c r="L317" s="63" t="s">
        <v>49</v>
      </c>
      <c r="M317" s="64" t="s">
        <v>57</v>
      </c>
      <c r="N317" s="38" t="s">
        <v>354</v>
      </c>
      <c r="O317" s="38" t="s">
        <v>426</v>
      </c>
      <c r="P317" s="65">
        <v>30.4</v>
      </c>
      <c r="Q317" s="69">
        <v>69</v>
      </c>
      <c r="R317" s="66"/>
      <c r="S317" s="67"/>
      <c r="T317" s="68"/>
      <c r="U317" s="70"/>
      <c r="V317" s="71"/>
      <c r="W317" s="72"/>
      <c r="X317" s="73"/>
      <c r="Y317" s="71"/>
      <c r="Z317" s="72"/>
      <c r="AA317" s="74"/>
      <c r="AB317" s="75"/>
      <c r="AC317" s="71"/>
      <c r="AD317" s="72"/>
      <c r="AE317" s="76" t="str">
        <f t="shared" si="141"/>
        <v>-</v>
      </c>
      <c r="AF317" s="76" t="str">
        <f t="shared" si="142"/>
        <v/>
      </c>
      <c r="AG317" s="76" t="str">
        <f t="shared" si="143"/>
        <v>-</v>
      </c>
      <c r="AH317" s="76" t="str">
        <f t="shared" si="144"/>
        <v/>
      </c>
      <c r="AI317" s="76" t="str">
        <f t="shared" si="145"/>
        <v>-</v>
      </c>
      <c r="AJ317" s="76" t="str">
        <f t="shared" si="146"/>
        <v/>
      </c>
      <c r="AK317" s="76" t="str">
        <f t="shared" si="147"/>
        <v>-</v>
      </c>
      <c r="AL317" s="76" t="str">
        <f t="shared" si="148"/>
        <v/>
      </c>
      <c r="AM317" s="76" t="str">
        <f t="shared" si="149"/>
        <v>-</v>
      </c>
      <c r="AN317" s="76" t="str">
        <f t="shared" si="150"/>
        <v/>
      </c>
      <c r="AO317" s="77">
        <f t="shared" si="151"/>
        <v>0</v>
      </c>
      <c r="AP317" s="78" t="str">
        <f t="shared" si="152"/>
        <v/>
      </c>
      <c r="AR317" s="77" t="s">
        <v>27</v>
      </c>
      <c r="AS317" s="76" t="e">
        <f t="shared" ref="AS317:AS325" si="179">CO317+AF317-BE317-BQ317-CC317</f>
        <v>#VALUE!</v>
      </c>
      <c r="AT317" s="76" t="e">
        <f t="shared" ref="AT317:AT325" si="180">CP317+AG317-BF317-BR317-CD317</f>
        <v>#VALUE!</v>
      </c>
      <c r="AU317" s="76" t="e">
        <f t="shared" ref="AU317:AU325" si="181">CQ317+AH317-BG317-BS317-CE317</f>
        <v>#VALUE!</v>
      </c>
      <c r="AV317" s="76" t="e">
        <f t="shared" ref="AV317:AV325" si="182">CR317+AI317-BH317-BT317-CF317</f>
        <v>#VALUE!</v>
      </c>
      <c r="AW317" s="76" t="e">
        <f t="shared" ref="AW317:AW325" si="183">CS317+AJ317-BI317-BU317-CG317</f>
        <v>#VALUE!</v>
      </c>
      <c r="AX317" s="76" t="e">
        <f t="shared" ref="AX317:AX325" si="184">CT317+AK317-BJ317-BV317-CH317</f>
        <v>#VALUE!</v>
      </c>
      <c r="AY317" s="76" t="e">
        <f t="shared" ref="AY317:AY325" si="185">CU317+AL317-BK317-BW317-CI317</f>
        <v>#VALUE!</v>
      </c>
      <c r="AZ317" s="76" t="e">
        <f t="shared" ref="AZ317:AZ325" si="186">CV317+AM317-BL317-BX317-CJ317</f>
        <v>#VALUE!</v>
      </c>
      <c r="BA317" s="76" t="e">
        <f t="shared" ref="BA317:BA325" si="187">CW317+AN317-BM317-BY317-CK317</f>
        <v>#VALUE!</v>
      </c>
      <c r="BB317" s="77" t="e">
        <f t="shared" si="153"/>
        <v>#VALUE!</v>
      </c>
      <c r="BC317" s="78" t="e">
        <f t="shared" si="154"/>
        <v>#VALUE!</v>
      </c>
      <c r="BD317" s="77" t="s">
        <v>27</v>
      </c>
      <c r="BE317" s="76">
        <v>0</v>
      </c>
      <c r="BF317" s="76">
        <v>0</v>
      </c>
      <c r="BG317" s="76">
        <v>1</v>
      </c>
      <c r="BH317" s="76">
        <v>0</v>
      </c>
      <c r="BI317" s="76">
        <v>2</v>
      </c>
      <c r="BJ317" s="76">
        <v>0</v>
      </c>
      <c r="BK317" s="76">
        <v>1</v>
      </c>
      <c r="BL317" s="76">
        <v>0</v>
      </c>
      <c r="BM317" s="76">
        <v>0</v>
      </c>
      <c r="BN317" s="80">
        <f t="shared" si="155"/>
        <v>4</v>
      </c>
      <c r="BO317" s="81">
        <f t="shared" si="156"/>
        <v>0</v>
      </c>
      <c r="BP317" s="77" t="s">
        <v>27</v>
      </c>
      <c r="BQ317" s="76">
        <v>0</v>
      </c>
      <c r="BR317" s="76">
        <v>0</v>
      </c>
      <c r="BS317" s="76">
        <v>1</v>
      </c>
      <c r="BT317" s="76">
        <v>0</v>
      </c>
      <c r="BU317" s="76">
        <v>1</v>
      </c>
      <c r="BV317" s="76">
        <v>0</v>
      </c>
      <c r="BW317" s="76">
        <v>1</v>
      </c>
      <c r="BX317" s="76">
        <v>0</v>
      </c>
      <c r="BY317" s="76">
        <v>0</v>
      </c>
      <c r="BZ317" s="80">
        <f t="shared" si="157"/>
        <v>3</v>
      </c>
      <c r="CA317" s="82">
        <f t="shared" si="158"/>
        <v>0</v>
      </c>
      <c r="CB317" s="77" t="s">
        <v>27</v>
      </c>
      <c r="CC317" s="76">
        <v>0</v>
      </c>
      <c r="CD317" s="76">
        <v>0</v>
      </c>
      <c r="CE317" s="76">
        <v>0</v>
      </c>
      <c r="CF317" s="76">
        <v>0</v>
      </c>
      <c r="CG317" s="76">
        <v>0</v>
      </c>
      <c r="CH317" s="76">
        <v>0</v>
      </c>
      <c r="CI317" s="76">
        <v>0</v>
      </c>
      <c r="CJ317" s="76">
        <v>0</v>
      </c>
      <c r="CK317" s="76">
        <v>0</v>
      </c>
      <c r="CL317" s="83">
        <f t="shared" si="159"/>
        <v>0</v>
      </c>
      <c r="CM317" s="82">
        <f t="shared" si="160"/>
        <v>0</v>
      </c>
      <c r="CN317" s="84"/>
      <c r="CO317" s="60"/>
      <c r="CP317" s="60"/>
      <c r="CQ317" s="60"/>
      <c r="CR317" s="60"/>
      <c r="CS317" s="60"/>
      <c r="CT317" s="60"/>
      <c r="CU317" s="60"/>
      <c r="CV317" s="85"/>
      <c r="CW317" s="86"/>
      <c r="CX317" s="87">
        <f t="shared" si="161"/>
        <v>0</v>
      </c>
      <c r="CY317" s="88">
        <f t="shared" si="162"/>
        <v>0</v>
      </c>
      <c r="CZ317" s="89" t="e">
        <f>SUMIF(Склад!#REF!,E317,Склад!#REF!)</f>
        <v>#REF!</v>
      </c>
    </row>
    <row r="318" spans="1:104" s="79" customFormat="1" ht="86.1" customHeight="1" thickBot="1" x14ac:dyDescent="0.3">
      <c r="A318" s="60">
        <v>315</v>
      </c>
      <c r="B318" s="199" t="e">
        <f>VLOOKUP(C318,Склад!B:D,3,0)</f>
        <v>#N/A</v>
      </c>
      <c r="C318" s="37" t="s">
        <v>289</v>
      </c>
      <c r="D318" s="151" t="str">
        <f t="shared" si="163"/>
        <v>6840514311</v>
      </c>
      <c r="E318" s="36">
        <v>6840514</v>
      </c>
      <c r="F318" s="36">
        <v>311</v>
      </c>
      <c r="G318" s="154" t="s">
        <v>214</v>
      </c>
      <c r="H318" s="196" t="str">
        <f>IFERROR(VLOOKUP(VALUE(E318),Склад!#REF!,6,0),"-")</f>
        <v>-</v>
      </c>
      <c r="I318" s="61"/>
      <c r="J318" s="62" t="s">
        <v>223</v>
      </c>
      <c r="K318" s="62" t="s">
        <v>400</v>
      </c>
      <c r="L318" s="63" t="s">
        <v>49</v>
      </c>
      <c r="M318" s="64" t="s">
        <v>57</v>
      </c>
      <c r="N318" s="38" t="s">
        <v>354</v>
      </c>
      <c r="O318" s="38" t="s">
        <v>426</v>
      </c>
      <c r="P318" s="65">
        <v>34.200000000000003</v>
      </c>
      <c r="Q318" s="69">
        <v>89</v>
      </c>
      <c r="R318" s="66"/>
      <c r="S318" s="67"/>
      <c r="T318" s="68"/>
      <c r="U318" s="70"/>
      <c r="V318" s="71"/>
      <c r="W318" s="72"/>
      <c r="X318" s="73"/>
      <c r="Y318" s="71"/>
      <c r="Z318" s="72"/>
      <c r="AA318" s="74"/>
      <c r="AB318" s="75"/>
      <c r="AC318" s="71"/>
      <c r="AD318" s="72"/>
      <c r="AE318" s="76" t="str">
        <f t="shared" si="141"/>
        <v>-</v>
      </c>
      <c r="AF318" s="76" t="str">
        <f t="shared" si="142"/>
        <v/>
      </c>
      <c r="AG318" s="76" t="str">
        <f t="shared" si="143"/>
        <v/>
      </c>
      <c r="AH318" s="76" t="str">
        <f t="shared" si="144"/>
        <v/>
      </c>
      <c r="AI318" s="76" t="str">
        <f t="shared" si="145"/>
        <v/>
      </c>
      <c r="AJ318" s="76" t="str">
        <f t="shared" si="146"/>
        <v/>
      </c>
      <c r="AK318" s="76" t="str">
        <f t="shared" si="147"/>
        <v/>
      </c>
      <c r="AL318" s="76" t="str">
        <f t="shared" si="148"/>
        <v/>
      </c>
      <c r="AM318" s="76" t="str">
        <f t="shared" si="149"/>
        <v/>
      </c>
      <c r="AN318" s="76" t="str">
        <f t="shared" si="150"/>
        <v/>
      </c>
      <c r="AO318" s="77">
        <f t="shared" si="151"/>
        <v>0</v>
      </c>
      <c r="AP318" s="78" t="str">
        <f t="shared" si="152"/>
        <v/>
      </c>
      <c r="AR318" s="77" t="s">
        <v>27</v>
      </c>
      <c r="AS318" s="76" t="e">
        <f t="shared" si="179"/>
        <v>#VALUE!</v>
      </c>
      <c r="AT318" s="76" t="e">
        <f t="shared" si="180"/>
        <v>#VALUE!</v>
      </c>
      <c r="AU318" s="76" t="e">
        <f t="shared" si="181"/>
        <v>#VALUE!</v>
      </c>
      <c r="AV318" s="76" t="e">
        <f t="shared" si="182"/>
        <v>#VALUE!</v>
      </c>
      <c r="AW318" s="76" t="e">
        <f t="shared" si="183"/>
        <v>#VALUE!</v>
      </c>
      <c r="AX318" s="76" t="e">
        <f t="shared" si="184"/>
        <v>#VALUE!</v>
      </c>
      <c r="AY318" s="76" t="e">
        <f t="shared" si="185"/>
        <v>#VALUE!</v>
      </c>
      <c r="AZ318" s="76" t="e">
        <f t="shared" si="186"/>
        <v>#VALUE!</v>
      </c>
      <c r="BA318" s="76" t="e">
        <f t="shared" si="187"/>
        <v>#VALUE!</v>
      </c>
      <c r="BB318" s="77" t="e">
        <f t="shared" si="153"/>
        <v>#VALUE!</v>
      </c>
      <c r="BC318" s="78" t="e">
        <f t="shared" si="154"/>
        <v>#VALUE!</v>
      </c>
      <c r="BD318" s="77" t="s">
        <v>27</v>
      </c>
      <c r="BE318" s="76">
        <v>0</v>
      </c>
      <c r="BF318" s="76">
        <v>0</v>
      </c>
      <c r="BG318" s="76">
        <v>1</v>
      </c>
      <c r="BH318" s="76">
        <v>0</v>
      </c>
      <c r="BI318" s="76">
        <v>2</v>
      </c>
      <c r="BJ318" s="76">
        <v>0</v>
      </c>
      <c r="BK318" s="76">
        <v>1</v>
      </c>
      <c r="BL318" s="76">
        <v>0</v>
      </c>
      <c r="BM318" s="76">
        <v>0</v>
      </c>
      <c r="BN318" s="80">
        <f t="shared" si="155"/>
        <v>4</v>
      </c>
      <c r="BO318" s="81">
        <f t="shared" si="156"/>
        <v>0</v>
      </c>
      <c r="BP318" s="77" t="s">
        <v>27</v>
      </c>
      <c r="BQ318" s="76">
        <v>0</v>
      </c>
      <c r="BR318" s="76">
        <v>0</v>
      </c>
      <c r="BS318" s="76">
        <v>1</v>
      </c>
      <c r="BT318" s="76">
        <v>0</v>
      </c>
      <c r="BU318" s="76">
        <v>1</v>
      </c>
      <c r="BV318" s="76">
        <v>0</v>
      </c>
      <c r="BW318" s="76">
        <v>1</v>
      </c>
      <c r="BX318" s="76">
        <v>0</v>
      </c>
      <c r="BY318" s="76">
        <v>0</v>
      </c>
      <c r="BZ318" s="80">
        <f t="shared" si="157"/>
        <v>3</v>
      </c>
      <c r="CA318" s="82">
        <f t="shared" si="158"/>
        <v>0</v>
      </c>
      <c r="CB318" s="77" t="s">
        <v>27</v>
      </c>
      <c r="CC318" s="76">
        <v>0</v>
      </c>
      <c r="CD318" s="76">
        <v>0</v>
      </c>
      <c r="CE318" s="76">
        <v>0</v>
      </c>
      <c r="CF318" s="76">
        <v>0</v>
      </c>
      <c r="CG318" s="76">
        <v>0</v>
      </c>
      <c r="CH318" s="76">
        <v>0</v>
      </c>
      <c r="CI318" s="76">
        <v>0</v>
      </c>
      <c r="CJ318" s="76">
        <v>0</v>
      </c>
      <c r="CK318" s="76">
        <v>0</v>
      </c>
      <c r="CL318" s="83">
        <f t="shared" si="159"/>
        <v>0</v>
      </c>
      <c r="CM318" s="82">
        <f t="shared" si="160"/>
        <v>0</v>
      </c>
      <c r="CN318" s="84"/>
      <c r="CO318" s="60"/>
      <c r="CP318" s="60"/>
      <c r="CQ318" s="60"/>
      <c r="CR318" s="60"/>
      <c r="CS318" s="60"/>
      <c r="CT318" s="60"/>
      <c r="CU318" s="60"/>
      <c r="CV318" s="85"/>
      <c r="CW318" s="86"/>
      <c r="CX318" s="87">
        <f t="shared" si="161"/>
        <v>0</v>
      </c>
      <c r="CY318" s="88">
        <f t="shared" si="162"/>
        <v>0</v>
      </c>
      <c r="CZ318" s="89" t="e">
        <f>SUMIF(Склад!#REF!,E318,Склад!#REF!)</f>
        <v>#REF!</v>
      </c>
    </row>
    <row r="319" spans="1:104" s="79" customFormat="1" ht="86.1" customHeight="1" thickBot="1" x14ac:dyDescent="0.3">
      <c r="A319" s="60">
        <v>316</v>
      </c>
      <c r="B319" s="199" t="e">
        <f>VLOOKUP(C319,Склад!B:D,3,0)</f>
        <v>#N/A</v>
      </c>
      <c r="C319" s="37" t="s">
        <v>289</v>
      </c>
      <c r="D319" s="151" t="str">
        <f t="shared" si="163"/>
        <v>6840514321</v>
      </c>
      <c r="E319" s="36">
        <v>6840514</v>
      </c>
      <c r="F319" s="36">
        <v>321</v>
      </c>
      <c r="G319" s="154" t="s">
        <v>214</v>
      </c>
      <c r="H319" s="196" t="str">
        <f>IFERROR(VLOOKUP(VALUE(E319),Склад!#REF!,6,0),"-")</f>
        <v>-</v>
      </c>
      <c r="I319" s="61"/>
      <c r="J319" s="62" t="s">
        <v>223</v>
      </c>
      <c r="K319" s="62" t="s">
        <v>400</v>
      </c>
      <c r="L319" s="63" t="s">
        <v>49</v>
      </c>
      <c r="M319" s="64" t="s">
        <v>57</v>
      </c>
      <c r="N319" s="38" t="s">
        <v>354</v>
      </c>
      <c r="O319" s="38" t="s">
        <v>426</v>
      </c>
      <c r="P319" s="65">
        <v>34.200000000000003</v>
      </c>
      <c r="Q319" s="69">
        <v>89</v>
      </c>
      <c r="R319" s="66"/>
      <c r="S319" s="67"/>
      <c r="T319" s="68"/>
      <c r="U319" s="70"/>
      <c r="V319" s="71"/>
      <c r="W319" s="72"/>
      <c r="X319" s="73"/>
      <c r="Y319" s="71"/>
      <c r="Z319" s="72"/>
      <c r="AA319" s="74"/>
      <c r="AB319" s="75"/>
      <c r="AC319" s="71"/>
      <c r="AD319" s="72"/>
      <c r="AE319" s="76" t="str">
        <f t="shared" si="141"/>
        <v>-</v>
      </c>
      <c r="AF319" s="76" t="str">
        <f t="shared" si="142"/>
        <v/>
      </c>
      <c r="AG319" s="76" t="str">
        <f t="shared" si="143"/>
        <v/>
      </c>
      <c r="AH319" s="76" t="str">
        <f t="shared" si="144"/>
        <v/>
      </c>
      <c r="AI319" s="76" t="str">
        <f t="shared" si="145"/>
        <v/>
      </c>
      <c r="AJ319" s="76" t="str">
        <f t="shared" si="146"/>
        <v/>
      </c>
      <c r="AK319" s="76" t="str">
        <f t="shared" si="147"/>
        <v/>
      </c>
      <c r="AL319" s="76" t="str">
        <f t="shared" si="148"/>
        <v/>
      </c>
      <c r="AM319" s="76" t="str">
        <f t="shared" si="149"/>
        <v/>
      </c>
      <c r="AN319" s="76" t="str">
        <f t="shared" si="150"/>
        <v/>
      </c>
      <c r="AO319" s="77">
        <f t="shared" si="151"/>
        <v>0</v>
      </c>
      <c r="AP319" s="78" t="str">
        <f t="shared" si="152"/>
        <v/>
      </c>
      <c r="AR319" s="77" t="s">
        <v>27</v>
      </c>
      <c r="AS319" s="76" t="e">
        <f t="shared" si="179"/>
        <v>#VALUE!</v>
      </c>
      <c r="AT319" s="76" t="e">
        <f t="shared" si="180"/>
        <v>#VALUE!</v>
      </c>
      <c r="AU319" s="76" t="e">
        <f t="shared" si="181"/>
        <v>#VALUE!</v>
      </c>
      <c r="AV319" s="76" t="e">
        <f t="shared" si="182"/>
        <v>#VALUE!</v>
      </c>
      <c r="AW319" s="76" t="e">
        <f t="shared" si="183"/>
        <v>#VALUE!</v>
      </c>
      <c r="AX319" s="76" t="e">
        <f t="shared" si="184"/>
        <v>#VALUE!</v>
      </c>
      <c r="AY319" s="76" t="e">
        <f t="shared" si="185"/>
        <v>#VALUE!</v>
      </c>
      <c r="AZ319" s="76" t="e">
        <f t="shared" si="186"/>
        <v>#VALUE!</v>
      </c>
      <c r="BA319" s="76" t="e">
        <f t="shared" si="187"/>
        <v>#VALUE!</v>
      </c>
      <c r="BB319" s="77" t="e">
        <f t="shared" si="153"/>
        <v>#VALUE!</v>
      </c>
      <c r="BC319" s="78" t="e">
        <f t="shared" si="154"/>
        <v>#VALUE!</v>
      </c>
      <c r="BD319" s="77" t="s">
        <v>27</v>
      </c>
      <c r="BE319" s="76">
        <v>0</v>
      </c>
      <c r="BF319" s="76">
        <v>0</v>
      </c>
      <c r="BG319" s="76">
        <v>1</v>
      </c>
      <c r="BH319" s="76">
        <v>0</v>
      </c>
      <c r="BI319" s="76">
        <v>2</v>
      </c>
      <c r="BJ319" s="76">
        <v>0</v>
      </c>
      <c r="BK319" s="76">
        <v>1</v>
      </c>
      <c r="BL319" s="76">
        <v>0</v>
      </c>
      <c r="BM319" s="76">
        <v>1</v>
      </c>
      <c r="BN319" s="80">
        <f t="shared" si="155"/>
        <v>5</v>
      </c>
      <c r="BO319" s="81">
        <f t="shared" si="156"/>
        <v>0</v>
      </c>
      <c r="BP319" s="77" t="s">
        <v>27</v>
      </c>
      <c r="BQ319" s="76">
        <v>0</v>
      </c>
      <c r="BR319" s="76">
        <v>0</v>
      </c>
      <c r="BS319" s="76">
        <v>1</v>
      </c>
      <c r="BT319" s="76">
        <v>0</v>
      </c>
      <c r="BU319" s="76">
        <v>1</v>
      </c>
      <c r="BV319" s="76">
        <v>0</v>
      </c>
      <c r="BW319" s="76">
        <v>1</v>
      </c>
      <c r="BX319" s="76">
        <v>0</v>
      </c>
      <c r="BY319" s="76">
        <v>0</v>
      </c>
      <c r="BZ319" s="80">
        <f t="shared" si="157"/>
        <v>3</v>
      </c>
      <c r="CA319" s="82">
        <f t="shared" si="158"/>
        <v>0</v>
      </c>
      <c r="CB319" s="77" t="s">
        <v>27</v>
      </c>
      <c r="CC319" s="76">
        <v>0</v>
      </c>
      <c r="CD319" s="76">
        <v>0</v>
      </c>
      <c r="CE319" s="76">
        <v>0</v>
      </c>
      <c r="CF319" s="76">
        <v>0</v>
      </c>
      <c r="CG319" s="76">
        <v>0</v>
      </c>
      <c r="CH319" s="76">
        <v>0</v>
      </c>
      <c r="CI319" s="76">
        <v>0</v>
      </c>
      <c r="CJ319" s="76">
        <v>0</v>
      </c>
      <c r="CK319" s="76">
        <v>0</v>
      </c>
      <c r="CL319" s="83">
        <f t="shared" si="159"/>
        <v>0</v>
      </c>
      <c r="CM319" s="82">
        <f t="shared" si="160"/>
        <v>0</v>
      </c>
      <c r="CN319" s="84"/>
      <c r="CO319" s="60"/>
      <c r="CP319" s="60"/>
      <c r="CQ319" s="60"/>
      <c r="CR319" s="60"/>
      <c r="CS319" s="60"/>
      <c r="CT319" s="60"/>
      <c r="CU319" s="60"/>
      <c r="CV319" s="85"/>
      <c r="CW319" s="86"/>
      <c r="CX319" s="87">
        <f t="shared" si="161"/>
        <v>0</v>
      </c>
      <c r="CY319" s="88">
        <f t="shared" si="162"/>
        <v>0</v>
      </c>
      <c r="CZ319" s="89" t="e">
        <f>SUMIF(Склад!#REF!,E319,Склад!#REF!)</f>
        <v>#REF!</v>
      </c>
    </row>
    <row r="320" spans="1:104" s="79" customFormat="1" ht="86.1" customHeight="1" thickBot="1" x14ac:dyDescent="0.3">
      <c r="A320" s="60">
        <v>317</v>
      </c>
      <c r="B320" s="199" t="e">
        <f>VLOOKUP(C320,Склад!B:D,3,0)</f>
        <v>#N/A</v>
      </c>
      <c r="C320" s="37" t="s">
        <v>289</v>
      </c>
      <c r="D320" s="151" t="str">
        <f t="shared" si="163"/>
        <v>6840514333</v>
      </c>
      <c r="E320" s="36">
        <v>6840514</v>
      </c>
      <c r="F320" s="36">
        <v>333</v>
      </c>
      <c r="G320" s="154" t="s">
        <v>214</v>
      </c>
      <c r="H320" s="196" t="str">
        <f>IFERROR(VLOOKUP(VALUE(E320),Склад!#REF!,6,0),"-")</f>
        <v>-</v>
      </c>
      <c r="I320" s="61"/>
      <c r="J320" s="62" t="s">
        <v>223</v>
      </c>
      <c r="K320" s="62" t="s">
        <v>400</v>
      </c>
      <c r="L320" s="63" t="s">
        <v>49</v>
      </c>
      <c r="M320" s="64" t="s">
        <v>57</v>
      </c>
      <c r="N320" s="38" t="s">
        <v>354</v>
      </c>
      <c r="O320" s="38" t="s">
        <v>426</v>
      </c>
      <c r="P320" s="65">
        <v>34.200000000000003</v>
      </c>
      <c r="Q320" s="69">
        <v>89</v>
      </c>
      <c r="R320" s="66"/>
      <c r="S320" s="67"/>
      <c r="T320" s="68"/>
      <c r="U320" s="70"/>
      <c r="V320" s="71"/>
      <c r="W320" s="72"/>
      <c r="X320" s="73"/>
      <c r="Y320" s="71"/>
      <c r="Z320" s="72"/>
      <c r="AA320" s="74"/>
      <c r="AB320" s="75"/>
      <c r="AC320" s="71"/>
      <c r="AD320" s="72"/>
      <c r="AE320" s="76" t="str">
        <f t="shared" si="141"/>
        <v>-</v>
      </c>
      <c r="AF320" s="76" t="str">
        <f t="shared" si="142"/>
        <v/>
      </c>
      <c r="AG320" s="76" t="str">
        <f t="shared" si="143"/>
        <v/>
      </c>
      <c r="AH320" s="76" t="str">
        <f t="shared" si="144"/>
        <v/>
      </c>
      <c r="AI320" s="76" t="str">
        <f t="shared" si="145"/>
        <v/>
      </c>
      <c r="AJ320" s="76" t="str">
        <f t="shared" si="146"/>
        <v/>
      </c>
      <c r="AK320" s="76" t="str">
        <f t="shared" si="147"/>
        <v/>
      </c>
      <c r="AL320" s="76" t="str">
        <f t="shared" si="148"/>
        <v/>
      </c>
      <c r="AM320" s="76" t="str">
        <f t="shared" si="149"/>
        <v/>
      </c>
      <c r="AN320" s="76" t="str">
        <f t="shared" si="150"/>
        <v/>
      </c>
      <c r="AO320" s="77">
        <f t="shared" si="151"/>
        <v>0</v>
      </c>
      <c r="AP320" s="78" t="str">
        <f t="shared" si="152"/>
        <v/>
      </c>
      <c r="AR320" s="77" t="s">
        <v>27</v>
      </c>
      <c r="AS320" s="76" t="e">
        <f t="shared" si="179"/>
        <v>#VALUE!</v>
      </c>
      <c r="AT320" s="76" t="e">
        <f t="shared" si="180"/>
        <v>#VALUE!</v>
      </c>
      <c r="AU320" s="76" t="e">
        <f t="shared" si="181"/>
        <v>#VALUE!</v>
      </c>
      <c r="AV320" s="76" t="e">
        <f t="shared" si="182"/>
        <v>#VALUE!</v>
      </c>
      <c r="AW320" s="76" t="e">
        <f t="shared" si="183"/>
        <v>#VALUE!</v>
      </c>
      <c r="AX320" s="76" t="e">
        <f t="shared" si="184"/>
        <v>#VALUE!</v>
      </c>
      <c r="AY320" s="76" t="e">
        <f t="shared" si="185"/>
        <v>#VALUE!</v>
      </c>
      <c r="AZ320" s="76" t="e">
        <f t="shared" si="186"/>
        <v>#VALUE!</v>
      </c>
      <c r="BA320" s="76" t="e">
        <f t="shared" si="187"/>
        <v>#VALUE!</v>
      </c>
      <c r="BB320" s="77" t="e">
        <f t="shared" si="153"/>
        <v>#VALUE!</v>
      </c>
      <c r="BC320" s="78" t="e">
        <f t="shared" si="154"/>
        <v>#VALUE!</v>
      </c>
      <c r="BD320" s="77" t="s">
        <v>27</v>
      </c>
      <c r="BE320" s="76">
        <v>0</v>
      </c>
      <c r="BF320" s="76">
        <v>0</v>
      </c>
      <c r="BG320" s="76">
        <v>0</v>
      </c>
      <c r="BH320" s="76">
        <v>0</v>
      </c>
      <c r="BI320" s="76">
        <v>0</v>
      </c>
      <c r="BJ320" s="76">
        <v>0</v>
      </c>
      <c r="BK320" s="76">
        <v>0</v>
      </c>
      <c r="BL320" s="76">
        <v>0</v>
      </c>
      <c r="BM320" s="76">
        <v>0</v>
      </c>
      <c r="BN320" s="80">
        <f t="shared" si="155"/>
        <v>0</v>
      </c>
      <c r="BO320" s="81">
        <f t="shared" si="156"/>
        <v>0</v>
      </c>
      <c r="BP320" s="77" t="s">
        <v>27</v>
      </c>
      <c r="BQ320" s="76">
        <v>0</v>
      </c>
      <c r="BR320" s="76">
        <v>0</v>
      </c>
      <c r="BS320" s="76">
        <v>0</v>
      </c>
      <c r="BT320" s="76">
        <v>0</v>
      </c>
      <c r="BU320" s="76">
        <v>0</v>
      </c>
      <c r="BV320" s="76">
        <v>0</v>
      </c>
      <c r="BW320" s="76">
        <v>0</v>
      </c>
      <c r="BX320" s="76">
        <v>0</v>
      </c>
      <c r="BY320" s="76">
        <v>0</v>
      </c>
      <c r="BZ320" s="80">
        <f t="shared" si="157"/>
        <v>0</v>
      </c>
      <c r="CA320" s="82">
        <f t="shared" si="158"/>
        <v>0</v>
      </c>
      <c r="CB320" s="77" t="s">
        <v>27</v>
      </c>
      <c r="CC320" s="76">
        <v>0</v>
      </c>
      <c r="CD320" s="76">
        <v>0</v>
      </c>
      <c r="CE320" s="76">
        <v>0</v>
      </c>
      <c r="CF320" s="76">
        <v>0</v>
      </c>
      <c r="CG320" s="76">
        <v>0</v>
      </c>
      <c r="CH320" s="76">
        <v>0</v>
      </c>
      <c r="CI320" s="76">
        <v>0</v>
      </c>
      <c r="CJ320" s="76">
        <v>0</v>
      </c>
      <c r="CK320" s="76">
        <v>0</v>
      </c>
      <c r="CL320" s="83">
        <f t="shared" si="159"/>
        <v>0</v>
      </c>
      <c r="CM320" s="82">
        <f t="shared" si="160"/>
        <v>0</v>
      </c>
      <c r="CN320" s="84"/>
      <c r="CO320" s="60"/>
      <c r="CP320" s="60"/>
      <c r="CQ320" s="60"/>
      <c r="CR320" s="60"/>
      <c r="CS320" s="60"/>
      <c r="CT320" s="60"/>
      <c r="CU320" s="60"/>
      <c r="CV320" s="85"/>
      <c r="CW320" s="86"/>
      <c r="CX320" s="87">
        <f t="shared" si="161"/>
        <v>0</v>
      </c>
      <c r="CY320" s="88">
        <f t="shared" si="162"/>
        <v>0</v>
      </c>
      <c r="CZ320" s="89" t="e">
        <f>SUMIF(Склад!#REF!,E320,Склад!#REF!)</f>
        <v>#REF!</v>
      </c>
    </row>
    <row r="321" spans="1:104" s="79" customFormat="1" ht="86.1" customHeight="1" thickBot="1" x14ac:dyDescent="0.3">
      <c r="A321" s="60">
        <v>318</v>
      </c>
      <c r="B321" s="199" t="e">
        <f>VLOOKUP(C321,Склад!B:D,3,0)</f>
        <v>#N/A</v>
      </c>
      <c r="C321" s="37" t="s">
        <v>289</v>
      </c>
      <c r="D321" s="151" t="str">
        <f t="shared" si="163"/>
        <v>6840514351</v>
      </c>
      <c r="E321" s="36">
        <v>6840514</v>
      </c>
      <c r="F321" s="36">
        <v>351</v>
      </c>
      <c r="G321" s="154" t="s">
        <v>214</v>
      </c>
      <c r="H321" s="196" t="str">
        <f>IFERROR(VLOOKUP(VALUE(E321),Склад!#REF!,6,0),"-")</f>
        <v>-</v>
      </c>
      <c r="I321" s="61"/>
      <c r="J321" s="62" t="s">
        <v>223</v>
      </c>
      <c r="K321" s="62" t="s">
        <v>400</v>
      </c>
      <c r="L321" s="63" t="s">
        <v>49</v>
      </c>
      <c r="M321" s="64" t="s">
        <v>57</v>
      </c>
      <c r="N321" s="38" t="s">
        <v>354</v>
      </c>
      <c r="O321" s="38" t="s">
        <v>426</v>
      </c>
      <c r="P321" s="65">
        <v>34.200000000000003</v>
      </c>
      <c r="Q321" s="69">
        <v>89</v>
      </c>
      <c r="R321" s="66"/>
      <c r="S321" s="67"/>
      <c r="T321" s="68"/>
      <c r="U321" s="70"/>
      <c r="V321" s="71"/>
      <c r="W321" s="72"/>
      <c r="X321" s="73"/>
      <c r="Y321" s="71"/>
      <c r="Z321" s="72"/>
      <c r="AA321" s="74"/>
      <c r="AB321" s="75"/>
      <c r="AC321" s="71"/>
      <c r="AD321" s="72"/>
      <c r="AE321" s="76" t="str">
        <f t="shared" si="141"/>
        <v>-</v>
      </c>
      <c r="AF321" s="76" t="str">
        <f t="shared" si="142"/>
        <v/>
      </c>
      <c r="AG321" s="76" t="str">
        <f t="shared" si="143"/>
        <v/>
      </c>
      <c r="AH321" s="76" t="str">
        <f t="shared" si="144"/>
        <v/>
      </c>
      <c r="AI321" s="76" t="str">
        <f t="shared" si="145"/>
        <v/>
      </c>
      <c r="AJ321" s="76" t="str">
        <f t="shared" si="146"/>
        <v/>
      </c>
      <c r="AK321" s="76" t="str">
        <f t="shared" si="147"/>
        <v/>
      </c>
      <c r="AL321" s="76" t="str">
        <f t="shared" si="148"/>
        <v/>
      </c>
      <c r="AM321" s="76" t="str">
        <f t="shared" si="149"/>
        <v/>
      </c>
      <c r="AN321" s="76" t="str">
        <f t="shared" si="150"/>
        <v/>
      </c>
      <c r="AO321" s="77">
        <f t="shared" si="151"/>
        <v>0</v>
      </c>
      <c r="AP321" s="78" t="str">
        <f t="shared" si="152"/>
        <v/>
      </c>
      <c r="AR321" s="77" t="s">
        <v>27</v>
      </c>
      <c r="AS321" s="76" t="e">
        <f t="shared" si="179"/>
        <v>#VALUE!</v>
      </c>
      <c r="AT321" s="76" t="e">
        <f t="shared" si="180"/>
        <v>#VALUE!</v>
      </c>
      <c r="AU321" s="76" t="e">
        <f t="shared" si="181"/>
        <v>#VALUE!</v>
      </c>
      <c r="AV321" s="76" t="e">
        <f t="shared" si="182"/>
        <v>#VALUE!</v>
      </c>
      <c r="AW321" s="76" t="e">
        <f t="shared" si="183"/>
        <v>#VALUE!</v>
      </c>
      <c r="AX321" s="76" t="e">
        <f t="shared" si="184"/>
        <v>#VALUE!</v>
      </c>
      <c r="AY321" s="76" t="e">
        <f t="shared" si="185"/>
        <v>#VALUE!</v>
      </c>
      <c r="AZ321" s="76" t="e">
        <f t="shared" si="186"/>
        <v>#VALUE!</v>
      </c>
      <c r="BA321" s="76" t="e">
        <f t="shared" si="187"/>
        <v>#VALUE!</v>
      </c>
      <c r="BB321" s="77" t="e">
        <f t="shared" si="153"/>
        <v>#VALUE!</v>
      </c>
      <c r="BC321" s="78" t="e">
        <f t="shared" si="154"/>
        <v>#VALUE!</v>
      </c>
      <c r="BD321" s="77" t="s">
        <v>27</v>
      </c>
      <c r="BE321" s="76">
        <v>0</v>
      </c>
      <c r="BF321" s="76">
        <v>0</v>
      </c>
      <c r="BG321" s="76">
        <v>0</v>
      </c>
      <c r="BH321" s="76">
        <v>0</v>
      </c>
      <c r="BI321" s="76">
        <v>0</v>
      </c>
      <c r="BJ321" s="76">
        <v>0</v>
      </c>
      <c r="BK321" s="76">
        <v>0</v>
      </c>
      <c r="BL321" s="76">
        <v>0</v>
      </c>
      <c r="BM321" s="76">
        <v>0</v>
      </c>
      <c r="BN321" s="80">
        <f t="shared" si="155"/>
        <v>0</v>
      </c>
      <c r="BO321" s="81">
        <f t="shared" si="156"/>
        <v>0</v>
      </c>
      <c r="BP321" s="77" t="s">
        <v>27</v>
      </c>
      <c r="BQ321" s="76">
        <v>0</v>
      </c>
      <c r="BR321" s="76">
        <v>0</v>
      </c>
      <c r="BS321" s="76">
        <v>0</v>
      </c>
      <c r="BT321" s="76">
        <v>0</v>
      </c>
      <c r="BU321" s="76">
        <v>0</v>
      </c>
      <c r="BV321" s="76">
        <v>0</v>
      </c>
      <c r="BW321" s="76">
        <v>0</v>
      </c>
      <c r="BX321" s="76">
        <v>0</v>
      </c>
      <c r="BY321" s="76">
        <v>0</v>
      </c>
      <c r="BZ321" s="80">
        <f t="shared" si="157"/>
        <v>0</v>
      </c>
      <c r="CA321" s="82">
        <f t="shared" si="158"/>
        <v>0</v>
      </c>
      <c r="CB321" s="77" t="s">
        <v>27</v>
      </c>
      <c r="CC321" s="76">
        <v>0</v>
      </c>
      <c r="CD321" s="76">
        <v>0</v>
      </c>
      <c r="CE321" s="76">
        <v>0</v>
      </c>
      <c r="CF321" s="76">
        <v>0</v>
      </c>
      <c r="CG321" s="76">
        <v>0</v>
      </c>
      <c r="CH321" s="76">
        <v>0</v>
      </c>
      <c r="CI321" s="76">
        <v>0</v>
      </c>
      <c r="CJ321" s="76">
        <v>0</v>
      </c>
      <c r="CK321" s="76">
        <v>0</v>
      </c>
      <c r="CL321" s="83">
        <f t="shared" si="159"/>
        <v>0</v>
      </c>
      <c r="CM321" s="82">
        <f t="shared" si="160"/>
        <v>0</v>
      </c>
      <c r="CN321" s="84"/>
      <c r="CO321" s="60"/>
      <c r="CP321" s="60"/>
      <c r="CQ321" s="60"/>
      <c r="CR321" s="60"/>
      <c r="CS321" s="60"/>
      <c r="CT321" s="60"/>
      <c r="CU321" s="60"/>
      <c r="CV321" s="85"/>
      <c r="CW321" s="86"/>
      <c r="CX321" s="87">
        <f t="shared" si="161"/>
        <v>0</v>
      </c>
      <c r="CY321" s="88">
        <f t="shared" si="162"/>
        <v>0</v>
      </c>
      <c r="CZ321" s="89" t="e">
        <f>SUMIF(Склад!#REF!,E321,Склад!#REF!)</f>
        <v>#REF!</v>
      </c>
    </row>
    <row r="322" spans="1:104" s="79" customFormat="1" ht="86.1" customHeight="1" thickBot="1" x14ac:dyDescent="0.3">
      <c r="A322" s="60">
        <v>319</v>
      </c>
      <c r="B322" s="199" t="str">
        <f>VLOOKUP(C322,Склад!B:D,3,0)</f>
        <v>Кепки</v>
      </c>
      <c r="C322" s="37" t="s">
        <v>192</v>
      </c>
      <c r="D322" s="151" t="str">
        <f t="shared" si="163"/>
        <v>6840529311</v>
      </c>
      <c r="E322" s="36">
        <v>6840529</v>
      </c>
      <c r="F322" s="36">
        <v>311</v>
      </c>
      <c r="G322" s="154" t="s">
        <v>204</v>
      </c>
      <c r="H322" s="196" t="str">
        <f>IFERROR(VLOOKUP(VALUE(E322),Склад!#REF!,6,0),"-")</f>
        <v>-</v>
      </c>
      <c r="I322" s="61"/>
      <c r="J322" s="62" t="s">
        <v>223</v>
      </c>
      <c r="K322" s="62" t="s">
        <v>400</v>
      </c>
      <c r="L322" s="63" t="s">
        <v>49</v>
      </c>
      <c r="M322" s="64" t="s">
        <v>356</v>
      </c>
      <c r="N322" s="38" t="s">
        <v>354</v>
      </c>
      <c r="O322" s="38" t="s">
        <v>426</v>
      </c>
      <c r="P322" s="65">
        <v>38.1</v>
      </c>
      <c r="Q322" s="69">
        <v>99</v>
      </c>
      <c r="R322" s="66"/>
      <c r="S322" s="67"/>
      <c r="T322" s="68"/>
      <c r="U322" s="70"/>
      <c r="V322" s="71"/>
      <c r="W322" s="72"/>
      <c r="X322" s="73"/>
      <c r="Y322" s="71"/>
      <c r="Z322" s="72"/>
      <c r="AA322" s="74"/>
      <c r="AB322" s="75"/>
      <c r="AC322" s="71"/>
      <c r="AD322" s="72"/>
      <c r="AE322" s="76" t="str">
        <f t="shared" si="141"/>
        <v>-</v>
      </c>
      <c r="AF322" s="76" t="str">
        <f t="shared" si="142"/>
        <v/>
      </c>
      <c r="AG322" s="76" t="str">
        <f t="shared" si="143"/>
        <v/>
      </c>
      <c r="AH322" s="76" t="str">
        <f t="shared" si="144"/>
        <v/>
      </c>
      <c r="AI322" s="76" t="str">
        <f t="shared" si="145"/>
        <v/>
      </c>
      <c r="AJ322" s="76" t="str">
        <f t="shared" si="146"/>
        <v/>
      </c>
      <c r="AK322" s="76" t="str">
        <f t="shared" si="147"/>
        <v/>
      </c>
      <c r="AL322" s="76" t="str">
        <f t="shared" si="148"/>
        <v/>
      </c>
      <c r="AM322" s="76" t="str">
        <f t="shared" si="149"/>
        <v/>
      </c>
      <c r="AN322" s="76" t="str">
        <f t="shared" si="150"/>
        <v/>
      </c>
      <c r="AO322" s="77">
        <f t="shared" si="151"/>
        <v>0</v>
      </c>
      <c r="AP322" s="78" t="str">
        <f t="shared" si="152"/>
        <v/>
      </c>
      <c r="AR322" s="77" t="s">
        <v>27</v>
      </c>
      <c r="AS322" s="76" t="e">
        <f t="shared" si="179"/>
        <v>#VALUE!</v>
      </c>
      <c r="AT322" s="76" t="e">
        <f t="shared" si="180"/>
        <v>#VALUE!</v>
      </c>
      <c r="AU322" s="76" t="e">
        <f t="shared" si="181"/>
        <v>#VALUE!</v>
      </c>
      <c r="AV322" s="76" t="e">
        <f t="shared" si="182"/>
        <v>#VALUE!</v>
      </c>
      <c r="AW322" s="76" t="e">
        <f t="shared" si="183"/>
        <v>#VALUE!</v>
      </c>
      <c r="AX322" s="76" t="e">
        <f t="shared" si="184"/>
        <v>#VALUE!</v>
      </c>
      <c r="AY322" s="76" t="e">
        <f t="shared" si="185"/>
        <v>#VALUE!</v>
      </c>
      <c r="AZ322" s="76" t="e">
        <f t="shared" si="186"/>
        <v>#VALUE!</v>
      </c>
      <c r="BA322" s="76" t="e">
        <f t="shared" si="187"/>
        <v>#VALUE!</v>
      </c>
      <c r="BB322" s="77" t="e">
        <f t="shared" si="153"/>
        <v>#VALUE!</v>
      </c>
      <c r="BC322" s="78" t="e">
        <f t="shared" si="154"/>
        <v>#VALUE!</v>
      </c>
      <c r="BD322" s="77" t="s">
        <v>27</v>
      </c>
      <c r="BE322" s="76">
        <v>0</v>
      </c>
      <c r="BF322" s="76"/>
      <c r="BG322" s="76">
        <v>0</v>
      </c>
      <c r="BH322" s="76"/>
      <c r="BI322" s="76">
        <v>0</v>
      </c>
      <c r="BJ322" s="76">
        <v>0</v>
      </c>
      <c r="BK322" s="76">
        <v>0</v>
      </c>
      <c r="BL322" s="76"/>
      <c r="BM322" s="76">
        <v>0</v>
      </c>
      <c r="BN322" s="80">
        <f t="shared" si="155"/>
        <v>0</v>
      </c>
      <c r="BO322" s="81">
        <f t="shared" si="156"/>
        <v>0</v>
      </c>
      <c r="BP322" s="77" t="s">
        <v>27</v>
      </c>
      <c r="BQ322" s="76">
        <v>0</v>
      </c>
      <c r="BR322" s="76"/>
      <c r="BS322" s="76">
        <v>0</v>
      </c>
      <c r="BT322" s="76"/>
      <c r="BU322" s="76">
        <v>0</v>
      </c>
      <c r="BV322" s="76"/>
      <c r="BW322" s="76">
        <v>0</v>
      </c>
      <c r="BX322" s="76"/>
      <c r="BY322" s="76">
        <v>0</v>
      </c>
      <c r="BZ322" s="80">
        <f t="shared" si="157"/>
        <v>0</v>
      </c>
      <c r="CA322" s="82">
        <f t="shared" si="158"/>
        <v>0</v>
      </c>
      <c r="CB322" s="77" t="s">
        <v>27</v>
      </c>
      <c r="CC322" s="76">
        <v>0</v>
      </c>
      <c r="CD322" s="76"/>
      <c r="CE322" s="76">
        <v>0</v>
      </c>
      <c r="CF322" s="76"/>
      <c r="CG322" s="76">
        <v>0</v>
      </c>
      <c r="CH322" s="76"/>
      <c r="CI322" s="76">
        <v>0</v>
      </c>
      <c r="CJ322" s="76"/>
      <c r="CK322" s="76">
        <v>0</v>
      </c>
      <c r="CL322" s="83">
        <f t="shared" si="159"/>
        <v>0</v>
      </c>
      <c r="CM322" s="82">
        <f t="shared" si="160"/>
        <v>0</v>
      </c>
      <c r="CN322" s="84"/>
      <c r="CO322" s="60">
        <v>2</v>
      </c>
      <c r="CP322" s="60">
        <v>2</v>
      </c>
      <c r="CQ322" s="60">
        <v>2</v>
      </c>
      <c r="CR322" s="60">
        <v>1</v>
      </c>
      <c r="CS322" s="60">
        <v>1</v>
      </c>
      <c r="CT322" s="60">
        <v>1</v>
      </c>
      <c r="CU322" s="60">
        <v>1</v>
      </c>
      <c r="CV322" s="85">
        <v>0</v>
      </c>
      <c r="CW322" s="86">
        <v>1</v>
      </c>
      <c r="CX322" s="87">
        <f t="shared" si="161"/>
        <v>11</v>
      </c>
      <c r="CY322" s="88">
        <f t="shared" si="162"/>
        <v>0</v>
      </c>
      <c r="CZ322" s="89" t="e">
        <f>SUMIF(Склад!#REF!,E322,Склад!#REF!)</f>
        <v>#REF!</v>
      </c>
    </row>
    <row r="323" spans="1:104" s="79" customFormat="1" ht="93.95" customHeight="1" thickBot="1" x14ac:dyDescent="0.3">
      <c r="A323" s="60">
        <v>320</v>
      </c>
      <c r="B323" s="199" t="str">
        <f>VLOOKUP(C323,Склад!B:D,3,0)</f>
        <v>Кепки</v>
      </c>
      <c r="C323" s="37" t="s">
        <v>192</v>
      </c>
      <c r="D323" s="151" t="str">
        <f t="shared" si="163"/>
        <v>6840529333</v>
      </c>
      <c r="E323" s="36">
        <v>6840529</v>
      </c>
      <c r="F323" s="36">
        <v>333</v>
      </c>
      <c r="G323" s="154" t="s">
        <v>204</v>
      </c>
      <c r="H323" s="196" t="str">
        <f>IFERROR(VLOOKUP(VALUE(E323),Склад!#REF!,6,0),"-")</f>
        <v>-</v>
      </c>
      <c r="I323" s="61"/>
      <c r="J323" s="62" t="s">
        <v>223</v>
      </c>
      <c r="K323" s="62" t="s">
        <v>400</v>
      </c>
      <c r="L323" s="63" t="s">
        <v>49</v>
      </c>
      <c r="M323" s="64" t="s">
        <v>356</v>
      </c>
      <c r="N323" s="38" t="s">
        <v>354</v>
      </c>
      <c r="O323" s="38" t="s">
        <v>426</v>
      </c>
      <c r="P323" s="65">
        <v>38.1</v>
      </c>
      <c r="Q323" s="69">
        <v>99</v>
      </c>
      <c r="R323" s="66"/>
      <c r="S323" s="67"/>
      <c r="T323" s="68"/>
      <c r="U323" s="70"/>
      <c r="V323" s="71"/>
      <c r="W323" s="72"/>
      <c r="X323" s="73"/>
      <c r="Y323" s="71"/>
      <c r="Z323" s="72"/>
      <c r="AA323" s="74"/>
      <c r="AB323" s="75"/>
      <c r="AC323" s="71"/>
      <c r="AD323" s="72"/>
      <c r="AE323" s="76" t="str">
        <f t="shared" ref="AE323:AE386" si="188">IF(IFERROR(FIND($AE$3,$G323),FALSE),"","-")</f>
        <v>-</v>
      </c>
      <c r="AF323" s="76" t="str">
        <f t="shared" ref="AF323:AF386" si="189">IF(IFERROR(FIND($AF$3,$G323),FALSE),"","-")</f>
        <v/>
      </c>
      <c r="AG323" s="76" t="str">
        <f t="shared" ref="AG323:AG386" si="190">IF(IFERROR(FIND($AG$3,$G323),FALSE),"","-")</f>
        <v/>
      </c>
      <c r="AH323" s="76" t="str">
        <f t="shared" ref="AH323:AH386" si="191">IF(IFERROR(FIND($AH$3,$G323),FALSE),"","-")</f>
        <v/>
      </c>
      <c r="AI323" s="76" t="str">
        <f t="shared" ref="AI323:AI386" si="192">IF(IFERROR(FIND($AI$3,$G323),FALSE),"","-")</f>
        <v/>
      </c>
      <c r="AJ323" s="76" t="str">
        <f t="shared" ref="AJ323:AJ386" si="193">IF(IFERROR(FIND($AJ$3,$G323),FALSE),"","-")</f>
        <v/>
      </c>
      <c r="AK323" s="76" t="str">
        <f t="shared" ref="AK323:AK386" si="194">IF(IFERROR(FIND($AK$3,$G323),FALSE),"","-")</f>
        <v/>
      </c>
      <c r="AL323" s="76" t="str">
        <f t="shared" ref="AL323:AL386" si="195">IF(IFERROR(FIND($AL$3,$G323),FALSE),"","-")</f>
        <v/>
      </c>
      <c r="AM323" s="76" t="str">
        <f t="shared" ref="AM323:AM386" si="196">IF(IFERROR(FIND($AM$3,$G323),FALSE),"","-")</f>
        <v/>
      </c>
      <c r="AN323" s="76" t="str">
        <f t="shared" ref="AN323:AN386" si="197">IF(IFERROR(FIND($AN$3,$G323),FALSE),"","-")</f>
        <v/>
      </c>
      <c r="AO323" s="77">
        <f t="shared" si="151"/>
        <v>0</v>
      </c>
      <c r="AP323" s="78" t="str">
        <f t="shared" si="152"/>
        <v/>
      </c>
      <c r="AR323" s="77" t="s">
        <v>27</v>
      </c>
      <c r="AS323" s="76" t="e">
        <f t="shared" si="179"/>
        <v>#VALUE!</v>
      </c>
      <c r="AT323" s="76" t="e">
        <f t="shared" si="180"/>
        <v>#VALUE!</v>
      </c>
      <c r="AU323" s="76" t="e">
        <f t="shared" si="181"/>
        <v>#VALUE!</v>
      </c>
      <c r="AV323" s="76" t="e">
        <f t="shared" si="182"/>
        <v>#VALUE!</v>
      </c>
      <c r="AW323" s="76" t="e">
        <f t="shared" si="183"/>
        <v>#VALUE!</v>
      </c>
      <c r="AX323" s="76" t="e">
        <f t="shared" si="184"/>
        <v>#VALUE!</v>
      </c>
      <c r="AY323" s="76" t="e">
        <f t="shared" si="185"/>
        <v>#VALUE!</v>
      </c>
      <c r="AZ323" s="76" t="e">
        <f t="shared" si="186"/>
        <v>#VALUE!</v>
      </c>
      <c r="BA323" s="76" t="e">
        <f t="shared" si="187"/>
        <v>#VALUE!</v>
      </c>
      <c r="BB323" s="77" t="e">
        <f t="shared" si="153"/>
        <v>#VALUE!</v>
      </c>
      <c r="BC323" s="78" t="e">
        <f t="shared" si="154"/>
        <v>#VALUE!</v>
      </c>
      <c r="BD323" s="77" t="s">
        <v>27</v>
      </c>
      <c r="BE323" s="76">
        <v>0</v>
      </c>
      <c r="BF323" s="76">
        <v>1</v>
      </c>
      <c r="BG323" s="76">
        <v>1</v>
      </c>
      <c r="BH323" s="76">
        <v>0</v>
      </c>
      <c r="BI323" s="76">
        <v>2</v>
      </c>
      <c r="BJ323" s="76">
        <v>1</v>
      </c>
      <c r="BK323" s="76">
        <v>1</v>
      </c>
      <c r="BL323" s="76">
        <v>0</v>
      </c>
      <c r="BM323" s="76">
        <v>1</v>
      </c>
      <c r="BN323" s="80">
        <f t="shared" si="155"/>
        <v>7</v>
      </c>
      <c r="BO323" s="81">
        <f t="shared" si="156"/>
        <v>0</v>
      </c>
      <c r="BP323" s="77" t="s">
        <v>27</v>
      </c>
      <c r="BQ323" s="76">
        <v>0</v>
      </c>
      <c r="BR323" s="76"/>
      <c r="BS323" s="76">
        <v>1</v>
      </c>
      <c r="BT323" s="76"/>
      <c r="BU323" s="76">
        <v>2</v>
      </c>
      <c r="BV323" s="76"/>
      <c r="BW323" s="76">
        <v>1</v>
      </c>
      <c r="BX323" s="76"/>
      <c r="BY323" s="76">
        <v>0</v>
      </c>
      <c r="BZ323" s="80">
        <f t="shared" si="157"/>
        <v>4</v>
      </c>
      <c r="CA323" s="82">
        <f t="shared" si="158"/>
        <v>0</v>
      </c>
      <c r="CB323" s="77" t="s">
        <v>27</v>
      </c>
      <c r="CC323" s="76">
        <v>0</v>
      </c>
      <c r="CD323" s="76"/>
      <c r="CE323" s="76">
        <v>0</v>
      </c>
      <c r="CF323" s="76"/>
      <c r="CG323" s="76">
        <v>0</v>
      </c>
      <c r="CH323" s="76"/>
      <c r="CI323" s="76">
        <v>0</v>
      </c>
      <c r="CJ323" s="76"/>
      <c r="CK323" s="76">
        <v>0</v>
      </c>
      <c r="CL323" s="83">
        <f t="shared" si="159"/>
        <v>0</v>
      </c>
      <c r="CM323" s="82">
        <f t="shared" si="160"/>
        <v>0</v>
      </c>
      <c r="CN323" s="84"/>
      <c r="CO323" s="60">
        <v>1</v>
      </c>
      <c r="CP323" s="60">
        <v>2</v>
      </c>
      <c r="CQ323" s="60">
        <v>4</v>
      </c>
      <c r="CR323" s="60">
        <v>5</v>
      </c>
      <c r="CS323" s="60">
        <v>9</v>
      </c>
      <c r="CT323" s="60">
        <v>3</v>
      </c>
      <c r="CU323" s="60">
        <v>4</v>
      </c>
      <c r="CV323" s="85">
        <v>2</v>
      </c>
      <c r="CW323" s="86">
        <v>1</v>
      </c>
      <c r="CX323" s="87">
        <f t="shared" si="161"/>
        <v>31</v>
      </c>
      <c r="CY323" s="88">
        <f t="shared" si="162"/>
        <v>0</v>
      </c>
      <c r="CZ323" s="89" t="e">
        <f>SUMIF(Склад!#REF!,E323,Склад!#REF!)</f>
        <v>#REF!</v>
      </c>
    </row>
    <row r="324" spans="1:104" s="79" customFormat="1" ht="68.650000000000006" customHeight="1" thickBot="1" x14ac:dyDescent="0.3">
      <c r="A324" s="60">
        <v>321</v>
      </c>
      <c r="B324" s="199" t="e">
        <f>VLOOKUP(C324,Склад!B:D,3,0)</f>
        <v>#N/A</v>
      </c>
      <c r="C324" s="37" t="s">
        <v>290</v>
      </c>
      <c r="D324" s="151" t="str">
        <f t="shared" si="163"/>
        <v>7720502311</v>
      </c>
      <c r="E324" s="36">
        <v>7720502</v>
      </c>
      <c r="F324" s="36">
        <v>311</v>
      </c>
      <c r="G324" s="154" t="s">
        <v>207</v>
      </c>
      <c r="H324" s="196" t="str">
        <f>IFERROR(VLOOKUP(VALUE(E324),Склад!#REF!,6,0),"-")</f>
        <v>-</v>
      </c>
      <c r="I324" s="61"/>
      <c r="J324" s="62" t="s">
        <v>33</v>
      </c>
      <c r="K324" s="62" t="s">
        <v>400</v>
      </c>
      <c r="L324" s="63" t="s">
        <v>49</v>
      </c>
      <c r="M324" s="64" t="s">
        <v>57</v>
      </c>
      <c r="N324" s="38" t="s">
        <v>354</v>
      </c>
      <c r="O324" s="38" t="s">
        <v>426</v>
      </c>
      <c r="P324" s="65">
        <v>26.5</v>
      </c>
      <c r="Q324" s="69">
        <v>59</v>
      </c>
      <c r="R324" s="66"/>
      <c r="S324" s="67"/>
      <c r="T324" s="68"/>
      <c r="U324" s="70"/>
      <c r="V324" s="71"/>
      <c r="W324" s="72"/>
      <c r="X324" s="73"/>
      <c r="Y324" s="71"/>
      <c r="Z324" s="72"/>
      <c r="AA324" s="74"/>
      <c r="AB324" s="75"/>
      <c r="AC324" s="71"/>
      <c r="AD324" s="72"/>
      <c r="AE324" s="76" t="str">
        <f t="shared" si="188"/>
        <v>-</v>
      </c>
      <c r="AF324" s="76" t="str">
        <f t="shared" si="189"/>
        <v/>
      </c>
      <c r="AG324" s="76" t="str">
        <f t="shared" si="190"/>
        <v>-</v>
      </c>
      <c r="AH324" s="76" t="str">
        <f t="shared" si="191"/>
        <v/>
      </c>
      <c r="AI324" s="76" t="str">
        <f t="shared" si="192"/>
        <v>-</v>
      </c>
      <c r="AJ324" s="76" t="str">
        <f t="shared" si="193"/>
        <v/>
      </c>
      <c r="AK324" s="76" t="str">
        <f t="shared" si="194"/>
        <v>-</v>
      </c>
      <c r="AL324" s="76" t="str">
        <f t="shared" si="195"/>
        <v/>
      </c>
      <c r="AM324" s="76" t="str">
        <f t="shared" si="196"/>
        <v>-</v>
      </c>
      <c r="AN324" s="76" t="str">
        <f t="shared" si="197"/>
        <v/>
      </c>
      <c r="AO324" s="77">
        <f t="shared" ref="AO324:AO387" si="198">SUM(AE324:AN324)</f>
        <v>0</v>
      </c>
      <c r="AP324" s="78" t="str">
        <f t="shared" ref="AP324:AP387" si="199">IF(AO324&gt;0,AO324*P324,"")</f>
        <v/>
      </c>
      <c r="AR324" s="77" t="s">
        <v>27</v>
      </c>
      <c r="AS324" s="76" t="e">
        <f t="shared" si="179"/>
        <v>#VALUE!</v>
      </c>
      <c r="AT324" s="76" t="e">
        <f t="shared" si="180"/>
        <v>#VALUE!</v>
      </c>
      <c r="AU324" s="76" t="e">
        <f t="shared" si="181"/>
        <v>#VALUE!</v>
      </c>
      <c r="AV324" s="76" t="e">
        <f t="shared" si="182"/>
        <v>#VALUE!</v>
      </c>
      <c r="AW324" s="76" t="e">
        <f t="shared" si="183"/>
        <v>#VALUE!</v>
      </c>
      <c r="AX324" s="76" t="e">
        <f t="shared" si="184"/>
        <v>#VALUE!</v>
      </c>
      <c r="AY324" s="76" t="e">
        <f t="shared" si="185"/>
        <v>#VALUE!</v>
      </c>
      <c r="AZ324" s="76" t="e">
        <f t="shared" si="186"/>
        <v>#VALUE!</v>
      </c>
      <c r="BA324" s="76" t="e">
        <f t="shared" si="187"/>
        <v>#VALUE!</v>
      </c>
      <c r="BB324" s="77" t="e">
        <f t="shared" ref="BB324:BB387" si="200">SUM(AR324:BA324)</f>
        <v>#VALUE!</v>
      </c>
      <c r="BC324" s="78" t="e">
        <f t="shared" ref="BC324:BC387" si="201">BB324*R324</f>
        <v>#VALUE!</v>
      </c>
      <c r="BD324" s="77" t="s">
        <v>27</v>
      </c>
      <c r="BE324" s="76">
        <v>0</v>
      </c>
      <c r="BF324" s="76"/>
      <c r="BG324" s="76">
        <v>1</v>
      </c>
      <c r="BH324" s="76"/>
      <c r="BI324" s="76">
        <v>2</v>
      </c>
      <c r="BJ324" s="76"/>
      <c r="BK324" s="76">
        <v>1</v>
      </c>
      <c r="BL324" s="76"/>
      <c r="BM324" s="76">
        <v>1</v>
      </c>
      <c r="BN324" s="80">
        <f t="shared" ref="BN324:BN387" si="202">SUM(BD324:BM324)</f>
        <v>5</v>
      </c>
      <c r="BO324" s="81">
        <f t="shared" ref="BO324:BO387" si="203">BN324*R324</f>
        <v>0</v>
      </c>
      <c r="BP324" s="77" t="s">
        <v>27</v>
      </c>
      <c r="BQ324" s="76">
        <v>0</v>
      </c>
      <c r="BR324" s="76"/>
      <c r="BS324" s="76">
        <v>1</v>
      </c>
      <c r="BT324" s="76"/>
      <c r="BU324" s="76">
        <v>2</v>
      </c>
      <c r="BV324" s="76"/>
      <c r="BW324" s="76">
        <v>1</v>
      </c>
      <c r="BX324" s="76"/>
      <c r="BY324" s="76">
        <v>0</v>
      </c>
      <c r="BZ324" s="80">
        <f t="shared" ref="BZ324:BZ387" si="204">SUM(BP324:BY324)</f>
        <v>4</v>
      </c>
      <c r="CA324" s="82">
        <f t="shared" ref="CA324:CA387" si="205">BZ324*R324</f>
        <v>0</v>
      </c>
      <c r="CB324" s="77" t="s">
        <v>27</v>
      </c>
      <c r="CC324" s="76">
        <v>0</v>
      </c>
      <c r="CD324" s="76"/>
      <c r="CE324" s="76">
        <v>3</v>
      </c>
      <c r="CF324" s="76"/>
      <c r="CG324" s="76">
        <v>5</v>
      </c>
      <c r="CH324" s="76"/>
      <c r="CI324" s="76">
        <v>3</v>
      </c>
      <c r="CJ324" s="76"/>
      <c r="CK324" s="76">
        <v>0</v>
      </c>
      <c r="CL324" s="83">
        <f t="shared" ref="CL324:CL387" si="206">SUM(CB324:CK324)</f>
        <v>11</v>
      </c>
      <c r="CM324" s="82">
        <f t="shared" ref="CM324:CM387" si="207">CL324*R324</f>
        <v>0</v>
      </c>
      <c r="CN324" s="84"/>
      <c r="CO324" s="60"/>
      <c r="CP324" s="60"/>
      <c r="CQ324" s="60"/>
      <c r="CR324" s="60"/>
      <c r="CS324" s="60"/>
      <c r="CT324" s="60"/>
      <c r="CU324" s="60"/>
      <c r="CV324" s="85"/>
      <c r="CW324" s="86"/>
      <c r="CX324" s="87">
        <f t="shared" ref="CX324:CX387" si="208">SUM(CN324:CW324)</f>
        <v>0</v>
      </c>
      <c r="CY324" s="88">
        <f t="shared" ref="CY324:CY387" si="209">IF(AO324&gt;0,1,0)</f>
        <v>0</v>
      </c>
      <c r="CZ324" s="89" t="e">
        <f>SUMIF(Склад!#REF!,E324,Склад!#REF!)</f>
        <v>#REF!</v>
      </c>
    </row>
    <row r="325" spans="1:104" s="79" customFormat="1" ht="68.650000000000006" customHeight="1" thickBot="1" x14ac:dyDescent="0.3">
      <c r="A325" s="60">
        <v>322</v>
      </c>
      <c r="B325" s="199" t="e">
        <f>VLOOKUP(C325,Склад!B:D,3,0)</f>
        <v>#N/A</v>
      </c>
      <c r="C325" s="37" t="s">
        <v>290</v>
      </c>
      <c r="D325" s="151" t="str">
        <f t="shared" ref="D325:D388" si="210">E325&amp;F325</f>
        <v>7720502321</v>
      </c>
      <c r="E325" s="36">
        <v>7720502</v>
      </c>
      <c r="F325" s="36">
        <v>321</v>
      </c>
      <c r="G325" s="154" t="s">
        <v>207</v>
      </c>
      <c r="H325" s="196" t="str">
        <f>IFERROR(VLOOKUP(VALUE(E325),Склад!#REF!,6,0),"-")</f>
        <v>-</v>
      </c>
      <c r="I325" s="61"/>
      <c r="J325" s="62" t="s">
        <v>33</v>
      </c>
      <c r="K325" s="62" t="s">
        <v>400</v>
      </c>
      <c r="L325" s="63" t="s">
        <v>49</v>
      </c>
      <c r="M325" s="64" t="s">
        <v>57</v>
      </c>
      <c r="N325" s="38" t="s">
        <v>354</v>
      </c>
      <c r="O325" s="38" t="s">
        <v>426</v>
      </c>
      <c r="P325" s="65">
        <v>26.5</v>
      </c>
      <c r="Q325" s="69">
        <v>59</v>
      </c>
      <c r="R325" s="66"/>
      <c r="S325" s="67"/>
      <c r="T325" s="68"/>
      <c r="U325" s="70"/>
      <c r="V325" s="71"/>
      <c r="W325" s="72"/>
      <c r="X325" s="73"/>
      <c r="Y325" s="71"/>
      <c r="Z325" s="72"/>
      <c r="AA325" s="74"/>
      <c r="AB325" s="75"/>
      <c r="AC325" s="71"/>
      <c r="AD325" s="72"/>
      <c r="AE325" s="76" t="str">
        <f t="shared" si="188"/>
        <v>-</v>
      </c>
      <c r="AF325" s="76" t="str">
        <f t="shared" si="189"/>
        <v/>
      </c>
      <c r="AG325" s="76" t="str">
        <f t="shared" si="190"/>
        <v>-</v>
      </c>
      <c r="AH325" s="76" t="str">
        <f t="shared" si="191"/>
        <v/>
      </c>
      <c r="AI325" s="76" t="str">
        <f t="shared" si="192"/>
        <v>-</v>
      </c>
      <c r="AJ325" s="76" t="str">
        <f t="shared" si="193"/>
        <v/>
      </c>
      <c r="AK325" s="76" t="str">
        <f t="shared" si="194"/>
        <v>-</v>
      </c>
      <c r="AL325" s="76" t="str">
        <f t="shared" si="195"/>
        <v/>
      </c>
      <c r="AM325" s="76" t="str">
        <f t="shared" si="196"/>
        <v>-</v>
      </c>
      <c r="AN325" s="76" t="str">
        <f t="shared" si="197"/>
        <v/>
      </c>
      <c r="AO325" s="77">
        <f t="shared" si="198"/>
        <v>0</v>
      </c>
      <c r="AP325" s="78" t="str">
        <f t="shared" si="199"/>
        <v/>
      </c>
      <c r="AR325" s="77" t="s">
        <v>27</v>
      </c>
      <c r="AS325" s="76" t="e">
        <f t="shared" si="179"/>
        <v>#VALUE!</v>
      </c>
      <c r="AT325" s="76" t="e">
        <f t="shared" si="180"/>
        <v>#VALUE!</v>
      </c>
      <c r="AU325" s="76" t="e">
        <f t="shared" si="181"/>
        <v>#VALUE!</v>
      </c>
      <c r="AV325" s="76" t="e">
        <f t="shared" si="182"/>
        <v>#VALUE!</v>
      </c>
      <c r="AW325" s="76" t="e">
        <f t="shared" si="183"/>
        <v>#VALUE!</v>
      </c>
      <c r="AX325" s="76" t="e">
        <f t="shared" si="184"/>
        <v>#VALUE!</v>
      </c>
      <c r="AY325" s="76" t="e">
        <f t="shared" si="185"/>
        <v>#VALUE!</v>
      </c>
      <c r="AZ325" s="76" t="e">
        <f t="shared" si="186"/>
        <v>#VALUE!</v>
      </c>
      <c r="BA325" s="76" t="e">
        <f t="shared" si="187"/>
        <v>#VALUE!</v>
      </c>
      <c r="BB325" s="77" t="e">
        <f t="shared" si="200"/>
        <v>#VALUE!</v>
      </c>
      <c r="BC325" s="78" t="e">
        <f t="shared" si="201"/>
        <v>#VALUE!</v>
      </c>
      <c r="BD325" s="77" t="s">
        <v>27</v>
      </c>
      <c r="BE325" s="76">
        <v>0</v>
      </c>
      <c r="BF325" s="76"/>
      <c r="BG325" s="76">
        <v>1</v>
      </c>
      <c r="BH325" s="76"/>
      <c r="BI325" s="76">
        <v>1</v>
      </c>
      <c r="BJ325" s="76"/>
      <c r="BK325" s="76">
        <v>1</v>
      </c>
      <c r="BL325" s="76"/>
      <c r="BM325" s="76">
        <v>0</v>
      </c>
      <c r="BN325" s="80">
        <f t="shared" si="202"/>
        <v>3</v>
      </c>
      <c r="BO325" s="81">
        <f t="shared" si="203"/>
        <v>0</v>
      </c>
      <c r="BP325" s="77" t="s">
        <v>27</v>
      </c>
      <c r="BQ325" s="76">
        <v>0</v>
      </c>
      <c r="BR325" s="76"/>
      <c r="BS325" s="76">
        <v>0</v>
      </c>
      <c r="BT325" s="76"/>
      <c r="BU325" s="76">
        <v>0</v>
      </c>
      <c r="BV325" s="76"/>
      <c r="BW325" s="76">
        <v>0</v>
      </c>
      <c r="BX325" s="76"/>
      <c r="BY325" s="76">
        <v>0</v>
      </c>
      <c r="BZ325" s="80">
        <f t="shared" si="204"/>
        <v>0</v>
      </c>
      <c r="CA325" s="82">
        <f t="shared" si="205"/>
        <v>0</v>
      </c>
      <c r="CB325" s="77" t="s">
        <v>27</v>
      </c>
      <c r="CC325" s="76">
        <v>0</v>
      </c>
      <c r="CD325" s="76"/>
      <c r="CE325" s="76">
        <v>0</v>
      </c>
      <c r="CF325" s="76"/>
      <c r="CG325" s="76">
        <v>0</v>
      </c>
      <c r="CH325" s="76"/>
      <c r="CI325" s="76">
        <v>0</v>
      </c>
      <c r="CJ325" s="76"/>
      <c r="CK325" s="76">
        <v>0</v>
      </c>
      <c r="CL325" s="83">
        <f t="shared" si="206"/>
        <v>0</v>
      </c>
      <c r="CM325" s="82">
        <f t="shared" si="207"/>
        <v>0</v>
      </c>
      <c r="CN325" s="84"/>
      <c r="CO325" s="60"/>
      <c r="CP325" s="60"/>
      <c r="CQ325" s="60"/>
      <c r="CR325" s="60"/>
      <c r="CS325" s="60"/>
      <c r="CT325" s="60"/>
      <c r="CU325" s="60"/>
      <c r="CV325" s="85"/>
      <c r="CW325" s="86"/>
      <c r="CX325" s="87">
        <f t="shared" si="208"/>
        <v>0</v>
      </c>
      <c r="CY325" s="88">
        <f t="shared" si="209"/>
        <v>0</v>
      </c>
      <c r="CZ325" s="89" t="e">
        <f>SUMIF(Склад!#REF!,E325,Склад!#REF!)</f>
        <v>#REF!</v>
      </c>
    </row>
    <row r="326" spans="1:104" s="79" customFormat="1" ht="68.650000000000006" customHeight="1" thickBot="1" x14ac:dyDescent="0.3">
      <c r="A326" s="60">
        <v>323</v>
      </c>
      <c r="B326" s="199" t="e">
        <f>VLOOKUP(C326,Склад!B:D,3,0)</f>
        <v>#N/A</v>
      </c>
      <c r="C326" s="37" t="s">
        <v>290</v>
      </c>
      <c r="D326" s="151" t="str">
        <f t="shared" si="210"/>
        <v>7720502333</v>
      </c>
      <c r="E326" s="36">
        <v>7720502</v>
      </c>
      <c r="F326" s="36">
        <v>333</v>
      </c>
      <c r="G326" s="154" t="s">
        <v>207</v>
      </c>
      <c r="H326" s="196" t="str">
        <f>IFERROR(VLOOKUP(VALUE(E326),Склад!#REF!,6,0),"-")</f>
        <v>-</v>
      </c>
      <c r="I326" s="61"/>
      <c r="J326" s="62" t="s">
        <v>33</v>
      </c>
      <c r="K326" s="62" t="s">
        <v>400</v>
      </c>
      <c r="L326" s="63" t="s">
        <v>49</v>
      </c>
      <c r="M326" s="64" t="s">
        <v>57</v>
      </c>
      <c r="N326" s="38" t="s">
        <v>354</v>
      </c>
      <c r="O326" s="38" t="s">
        <v>426</v>
      </c>
      <c r="P326" s="65">
        <v>26.5</v>
      </c>
      <c r="Q326" s="69">
        <v>59</v>
      </c>
      <c r="R326" s="66"/>
      <c r="S326" s="67"/>
      <c r="T326" s="68"/>
      <c r="U326" s="70"/>
      <c r="V326" s="71"/>
      <c r="W326" s="72"/>
      <c r="X326" s="73"/>
      <c r="Y326" s="71"/>
      <c r="Z326" s="72"/>
      <c r="AA326" s="74"/>
      <c r="AB326" s="75"/>
      <c r="AC326" s="71"/>
      <c r="AD326" s="72"/>
      <c r="AE326" s="76" t="str">
        <f t="shared" si="188"/>
        <v>-</v>
      </c>
      <c r="AF326" s="76" t="str">
        <f t="shared" si="189"/>
        <v/>
      </c>
      <c r="AG326" s="76" t="str">
        <f t="shared" si="190"/>
        <v>-</v>
      </c>
      <c r="AH326" s="76" t="str">
        <f t="shared" si="191"/>
        <v/>
      </c>
      <c r="AI326" s="76" t="str">
        <f t="shared" si="192"/>
        <v>-</v>
      </c>
      <c r="AJ326" s="76" t="str">
        <f t="shared" si="193"/>
        <v/>
      </c>
      <c r="AK326" s="76" t="str">
        <f t="shared" si="194"/>
        <v>-</v>
      </c>
      <c r="AL326" s="76" t="str">
        <f t="shared" si="195"/>
        <v/>
      </c>
      <c r="AM326" s="76" t="str">
        <f t="shared" si="196"/>
        <v>-</v>
      </c>
      <c r="AN326" s="76" t="str">
        <f t="shared" si="197"/>
        <v/>
      </c>
      <c r="AO326" s="77">
        <f t="shared" si="198"/>
        <v>0</v>
      </c>
      <c r="AP326" s="78" t="str">
        <f t="shared" si="199"/>
        <v/>
      </c>
      <c r="AR326" s="77" t="s">
        <v>27</v>
      </c>
      <c r="AS326" s="76" t="s">
        <v>27</v>
      </c>
      <c r="AT326" s="76" t="s">
        <v>27</v>
      </c>
      <c r="AU326" s="76" t="e">
        <f t="shared" ref="AU326:AU331" si="211">CQ326+AH326-BG326-BS326-CE326</f>
        <v>#VALUE!</v>
      </c>
      <c r="AV326" s="76"/>
      <c r="AW326" s="76" t="e">
        <f t="shared" ref="AW326:AW331" si="212">CS326+AJ326-BI326-BU326-CG326</f>
        <v>#VALUE!</v>
      </c>
      <c r="AX326" s="76"/>
      <c r="AY326" s="76" t="e">
        <f t="shared" ref="AY326:AY331" si="213">CU326+AL326-BK326-BW326-CI326</f>
        <v>#VALUE!</v>
      </c>
      <c r="AZ326" s="76" t="s">
        <v>27</v>
      </c>
      <c r="BA326" s="76" t="s">
        <v>27</v>
      </c>
      <c r="BB326" s="77" t="e">
        <f t="shared" si="200"/>
        <v>#VALUE!</v>
      </c>
      <c r="BC326" s="78" t="e">
        <f t="shared" si="201"/>
        <v>#VALUE!</v>
      </c>
      <c r="BD326" s="77" t="s">
        <v>27</v>
      </c>
      <c r="BE326" s="76" t="s">
        <v>27</v>
      </c>
      <c r="BF326" s="76" t="s">
        <v>27</v>
      </c>
      <c r="BG326" s="76">
        <v>0</v>
      </c>
      <c r="BH326" s="76" t="s">
        <v>27</v>
      </c>
      <c r="BI326" s="76">
        <v>0</v>
      </c>
      <c r="BJ326" s="76" t="s">
        <v>27</v>
      </c>
      <c r="BK326" s="76">
        <v>0</v>
      </c>
      <c r="BL326" s="76" t="s">
        <v>27</v>
      </c>
      <c r="BM326" s="76" t="s">
        <v>27</v>
      </c>
      <c r="BN326" s="80">
        <f t="shared" si="202"/>
        <v>0</v>
      </c>
      <c r="BO326" s="81">
        <f t="shared" si="203"/>
        <v>0</v>
      </c>
      <c r="BP326" s="77" t="s">
        <v>27</v>
      </c>
      <c r="BQ326" s="76" t="s">
        <v>27</v>
      </c>
      <c r="BR326" s="76" t="s">
        <v>27</v>
      </c>
      <c r="BS326" s="76">
        <v>0</v>
      </c>
      <c r="BT326" s="76" t="s">
        <v>27</v>
      </c>
      <c r="BU326" s="76">
        <v>0</v>
      </c>
      <c r="BV326" s="76" t="s">
        <v>27</v>
      </c>
      <c r="BW326" s="76">
        <v>0</v>
      </c>
      <c r="BX326" s="76" t="s">
        <v>27</v>
      </c>
      <c r="BY326" s="76" t="s">
        <v>27</v>
      </c>
      <c r="BZ326" s="80">
        <f t="shared" si="204"/>
        <v>0</v>
      </c>
      <c r="CA326" s="82">
        <f t="shared" si="205"/>
        <v>0</v>
      </c>
      <c r="CB326" s="77" t="s">
        <v>27</v>
      </c>
      <c r="CC326" s="76" t="s">
        <v>27</v>
      </c>
      <c r="CD326" s="76" t="s">
        <v>27</v>
      </c>
      <c r="CE326" s="76">
        <v>0</v>
      </c>
      <c r="CF326" s="76" t="s">
        <v>27</v>
      </c>
      <c r="CG326" s="76">
        <v>0</v>
      </c>
      <c r="CH326" s="76" t="s">
        <v>27</v>
      </c>
      <c r="CI326" s="76">
        <v>0</v>
      </c>
      <c r="CJ326" s="76" t="s">
        <v>27</v>
      </c>
      <c r="CK326" s="76" t="s">
        <v>27</v>
      </c>
      <c r="CL326" s="83">
        <f t="shared" si="206"/>
        <v>0</v>
      </c>
      <c r="CM326" s="82">
        <f t="shared" si="207"/>
        <v>0</v>
      </c>
      <c r="CN326" s="84"/>
      <c r="CO326" s="60"/>
      <c r="CP326" s="60"/>
      <c r="CQ326" s="60"/>
      <c r="CR326" s="60"/>
      <c r="CS326" s="60"/>
      <c r="CT326" s="60"/>
      <c r="CU326" s="60"/>
      <c r="CV326" s="85"/>
      <c r="CW326" s="86"/>
      <c r="CX326" s="87">
        <f t="shared" si="208"/>
        <v>0</v>
      </c>
      <c r="CY326" s="88">
        <f t="shared" si="209"/>
        <v>0</v>
      </c>
      <c r="CZ326" s="89" t="e">
        <f>SUMIF(Склад!#REF!,E326,Склад!#REF!)</f>
        <v>#REF!</v>
      </c>
    </row>
    <row r="327" spans="1:104" s="79" customFormat="1" ht="68.650000000000006" customHeight="1" thickBot="1" x14ac:dyDescent="0.3">
      <c r="A327" s="60">
        <v>324</v>
      </c>
      <c r="B327" s="199" t="e">
        <f>VLOOKUP(C327,Склад!B:D,3,0)</f>
        <v>#N/A</v>
      </c>
      <c r="C327" s="37" t="s">
        <v>290</v>
      </c>
      <c r="D327" s="151" t="str">
        <f t="shared" si="210"/>
        <v>7720502351</v>
      </c>
      <c r="E327" s="36">
        <v>7720502</v>
      </c>
      <c r="F327" s="36">
        <v>351</v>
      </c>
      <c r="G327" s="154" t="s">
        <v>207</v>
      </c>
      <c r="H327" s="196" t="str">
        <f>IFERROR(VLOOKUP(VALUE(E327),Склад!#REF!,6,0),"-")</f>
        <v>-</v>
      </c>
      <c r="I327" s="61"/>
      <c r="J327" s="62" t="s">
        <v>33</v>
      </c>
      <c r="K327" s="62" t="s">
        <v>400</v>
      </c>
      <c r="L327" s="63" t="s">
        <v>49</v>
      </c>
      <c r="M327" s="64" t="s">
        <v>57</v>
      </c>
      <c r="N327" s="38" t="s">
        <v>354</v>
      </c>
      <c r="O327" s="38" t="s">
        <v>426</v>
      </c>
      <c r="P327" s="65">
        <v>26.5</v>
      </c>
      <c r="Q327" s="69">
        <v>59</v>
      </c>
      <c r="R327" s="66"/>
      <c r="S327" s="67"/>
      <c r="T327" s="68"/>
      <c r="U327" s="70"/>
      <c r="V327" s="71"/>
      <c r="W327" s="72"/>
      <c r="X327" s="73"/>
      <c r="Y327" s="71"/>
      <c r="Z327" s="72"/>
      <c r="AA327" s="74"/>
      <c r="AB327" s="75"/>
      <c r="AC327" s="71"/>
      <c r="AD327" s="72"/>
      <c r="AE327" s="76" t="str">
        <f t="shared" si="188"/>
        <v>-</v>
      </c>
      <c r="AF327" s="76" t="str">
        <f t="shared" si="189"/>
        <v/>
      </c>
      <c r="AG327" s="76" t="str">
        <f t="shared" si="190"/>
        <v>-</v>
      </c>
      <c r="AH327" s="76" t="str">
        <f t="shared" si="191"/>
        <v/>
      </c>
      <c r="AI327" s="76" t="str">
        <f t="shared" si="192"/>
        <v>-</v>
      </c>
      <c r="AJ327" s="76" t="str">
        <f t="shared" si="193"/>
        <v/>
      </c>
      <c r="AK327" s="76" t="str">
        <f t="shared" si="194"/>
        <v>-</v>
      </c>
      <c r="AL327" s="76" t="str">
        <f t="shared" si="195"/>
        <v/>
      </c>
      <c r="AM327" s="76" t="str">
        <f t="shared" si="196"/>
        <v>-</v>
      </c>
      <c r="AN327" s="76" t="str">
        <f t="shared" si="197"/>
        <v/>
      </c>
      <c r="AO327" s="77">
        <f t="shared" si="198"/>
        <v>0</v>
      </c>
      <c r="AP327" s="78" t="str">
        <f t="shared" si="199"/>
        <v/>
      </c>
      <c r="AR327" s="77" t="s">
        <v>27</v>
      </c>
      <c r="AS327" s="76" t="s">
        <v>27</v>
      </c>
      <c r="AT327" s="76" t="s">
        <v>27</v>
      </c>
      <c r="AU327" s="76" t="e">
        <f t="shared" si="211"/>
        <v>#VALUE!</v>
      </c>
      <c r="AV327" s="76"/>
      <c r="AW327" s="76" t="e">
        <f t="shared" si="212"/>
        <v>#VALUE!</v>
      </c>
      <c r="AX327" s="76"/>
      <c r="AY327" s="76" t="e">
        <f t="shared" si="213"/>
        <v>#VALUE!</v>
      </c>
      <c r="AZ327" s="76" t="s">
        <v>27</v>
      </c>
      <c r="BA327" s="76" t="s">
        <v>27</v>
      </c>
      <c r="BB327" s="77" t="e">
        <f t="shared" si="200"/>
        <v>#VALUE!</v>
      </c>
      <c r="BC327" s="78" t="e">
        <f t="shared" si="201"/>
        <v>#VALUE!</v>
      </c>
      <c r="BD327" s="77" t="s">
        <v>27</v>
      </c>
      <c r="BE327" s="76" t="s">
        <v>27</v>
      </c>
      <c r="BF327" s="76" t="s">
        <v>27</v>
      </c>
      <c r="BG327" s="76">
        <v>0</v>
      </c>
      <c r="BH327" s="76" t="s">
        <v>27</v>
      </c>
      <c r="BI327" s="76">
        <v>0</v>
      </c>
      <c r="BJ327" s="76" t="s">
        <v>27</v>
      </c>
      <c r="BK327" s="76">
        <v>0</v>
      </c>
      <c r="BL327" s="76" t="s">
        <v>27</v>
      </c>
      <c r="BM327" s="76" t="s">
        <v>27</v>
      </c>
      <c r="BN327" s="80">
        <f t="shared" si="202"/>
        <v>0</v>
      </c>
      <c r="BO327" s="81">
        <f t="shared" si="203"/>
        <v>0</v>
      </c>
      <c r="BP327" s="77" t="s">
        <v>27</v>
      </c>
      <c r="BQ327" s="76" t="s">
        <v>27</v>
      </c>
      <c r="BR327" s="76" t="s">
        <v>27</v>
      </c>
      <c r="BS327" s="76">
        <v>0</v>
      </c>
      <c r="BT327" s="76" t="s">
        <v>27</v>
      </c>
      <c r="BU327" s="76">
        <v>0</v>
      </c>
      <c r="BV327" s="76" t="s">
        <v>27</v>
      </c>
      <c r="BW327" s="76">
        <v>0</v>
      </c>
      <c r="BX327" s="76" t="s">
        <v>27</v>
      </c>
      <c r="BY327" s="76" t="s">
        <v>27</v>
      </c>
      <c r="BZ327" s="80">
        <f t="shared" si="204"/>
        <v>0</v>
      </c>
      <c r="CA327" s="82">
        <f t="shared" si="205"/>
        <v>0</v>
      </c>
      <c r="CB327" s="77" t="s">
        <v>27</v>
      </c>
      <c r="CC327" s="76" t="s">
        <v>27</v>
      </c>
      <c r="CD327" s="76" t="s">
        <v>27</v>
      </c>
      <c r="CE327" s="76">
        <v>0</v>
      </c>
      <c r="CF327" s="76" t="s">
        <v>27</v>
      </c>
      <c r="CG327" s="76">
        <v>0</v>
      </c>
      <c r="CH327" s="76" t="s">
        <v>27</v>
      </c>
      <c r="CI327" s="76">
        <v>0</v>
      </c>
      <c r="CJ327" s="76" t="s">
        <v>27</v>
      </c>
      <c r="CK327" s="76" t="s">
        <v>27</v>
      </c>
      <c r="CL327" s="83">
        <f t="shared" si="206"/>
        <v>0</v>
      </c>
      <c r="CM327" s="82">
        <f t="shared" si="207"/>
        <v>0</v>
      </c>
      <c r="CN327" s="84"/>
      <c r="CO327" s="60"/>
      <c r="CP327" s="60"/>
      <c r="CQ327" s="60">
        <v>3</v>
      </c>
      <c r="CR327" s="60"/>
      <c r="CS327" s="60">
        <v>5</v>
      </c>
      <c r="CT327" s="60"/>
      <c r="CU327" s="60">
        <v>3</v>
      </c>
      <c r="CV327" s="85"/>
      <c r="CW327" s="86"/>
      <c r="CX327" s="87">
        <f t="shared" si="208"/>
        <v>11</v>
      </c>
      <c r="CY327" s="88">
        <f t="shared" si="209"/>
        <v>0</v>
      </c>
      <c r="CZ327" s="89" t="e">
        <f>SUMIF(Склад!#REF!,E327,Склад!#REF!)</f>
        <v>#REF!</v>
      </c>
    </row>
    <row r="328" spans="1:104" s="79" customFormat="1" ht="93" customHeight="1" thickBot="1" x14ac:dyDescent="0.3">
      <c r="A328" s="60">
        <v>325</v>
      </c>
      <c r="B328" s="199" t="str">
        <f>VLOOKUP(C328,Склад!B:D,3,0)</f>
        <v>Панамы</v>
      </c>
      <c r="C328" s="37" t="s">
        <v>190</v>
      </c>
      <c r="D328" s="151" t="str">
        <f t="shared" si="210"/>
        <v>189110824</v>
      </c>
      <c r="E328" s="36">
        <v>1891108</v>
      </c>
      <c r="F328" s="36">
        <v>24</v>
      </c>
      <c r="G328" s="154" t="s">
        <v>207</v>
      </c>
      <c r="H328" s="196" t="str">
        <f>IFERROR(VLOOKUP(VALUE(E328),Склад!#REF!,6,0),"-")</f>
        <v>-</v>
      </c>
      <c r="I328" s="61"/>
      <c r="J328" s="62" t="s">
        <v>223</v>
      </c>
      <c r="K328" s="62" t="s">
        <v>402</v>
      </c>
      <c r="L328" s="63" t="s">
        <v>378</v>
      </c>
      <c r="M328" s="64" t="s">
        <v>57</v>
      </c>
      <c r="N328" s="38" t="s">
        <v>354</v>
      </c>
      <c r="O328" s="38" t="s">
        <v>415</v>
      </c>
      <c r="P328" s="65">
        <v>30.4</v>
      </c>
      <c r="Q328" s="69">
        <v>79</v>
      </c>
      <c r="R328" s="66"/>
      <c r="S328" s="67"/>
      <c r="T328" s="68"/>
      <c r="U328" s="70"/>
      <c r="V328" s="71"/>
      <c r="W328" s="72"/>
      <c r="X328" s="73"/>
      <c r="Y328" s="71"/>
      <c r="Z328" s="72"/>
      <c r="AA328" s="74"/>
      <c r="AB328" s="75"/>
      <c r="AC328" s="71"/>
      <c r="AD328" s="72"/>
      <c r="AE328" s="76" t="str">
        <f t="shared" si="188"/>
        <v>-</v>
      </c>
      <c r="AF328" s="76" t="str">
        <f t="shared" si="189"/>
        <v/>
      </c>
      <c r="AG328" s="76" t="str">
        <f t="shared" si="190"/>
        <v>-</v>
      </c>
      <c r="AH328" s="76" t="str">
        <f t="shared" si="191"/>
        <v/>
      </c>
      <c r="AI328" s="76" t="str">
        <f t="shared" si="192"/>
        <v>-</v>
      </c>
      <c r="AJ328" s="76" t="str">
        <f t="shared" si="193"/>
        <v/>
      </c>
      <c r="AK328" s="76" t="str">
        <f t="shared" si="194"/>
        <v>-</v>
      </c>
      <c r="AL328" s="76" t="str">
        <f t="shared" si="195"/>
        <v/>
      </c>
      <c r="AM328" s="76" t="str">
        <f t="shared" si="196"/>
        <v>-</v>
      </c>
      <c r="AN328" s="76" t="str">
        <f t="shared" si="197"/>
        <v/>
      </c>
      <c r="AO328" s="77">
        <f t="shared" si="198"/>
        <v>0</v>
      </c>
      <c r="AP328" s="78" t="str">
        <f t="shared" si="199"/>
        <v/>
      </c>
      <c r="AR328" s="77" t="s">
        <v>27</v>
      </c>
      <c r="AS328" s="76" t="s">
        <v>27</v>
      </c>
      <c r="AT328" s="76" t="s">
        <v>27</v>
      </c>
      <c r="AU328" s="76" t="e">
        <f t="shared" si="211"/>
        <v>#VALUE!</v>
      </c>
      <c r="AV328" s="76"/>
      <c r="AW328" s="76" t="e">
        <f t="shared" si="212"/>
        <v>#VALUE!</v>
      </c>
      <c r="AX328" s="76"/>
      <c r="AY328" s="76" t="e">
        <f t="shared" si="213"/>
        <v>#VALUE!</v>
      </c>
      <c r="AZ328" s="76" t="s">
        <v>27</v>
      </c>
      <c r="BA328" s="76" t="s">
        <v>27</v>
      </c>
      <c r="BB328" s="77" t="e">
        <f t="shared" si="200"/>
        <v>#VALUE!</v>
      </c>
      <c r="BC328" s="78" t="e">
        <f t="shared" si="201"/>
        <v>#VALUE!</v>
      </c>
      <c r="BD328" s="77" t="s">
        <v>27</v>
      </c>
      <c r="BE328" s="76" t="s">
        <v>27</v>
      </c>
      <c r="BF328" s="76" t="s">
        <v>27</v>
      </c>
      <c r="BG328" s="76">
        <v>0</v>
      </c>
      <c r="BH328" s="76" t="s">
        <v>27</v>
      </c>
      <c r="BI328" s="76">
        <v>0</v>
      </c>
      <c r="BJ328" s="76" t="s">
        <v>27</v>
      </c>
      <c r="BK328" s="76">
        <v>0</v>
      </c>
      <c r="BL328" s="76" t="s">
        <v>27</v>
      </c>
      <c r="BM328" s="76" t="s">
        <v>27</v>
      </c>
      <c r="BN328" s="80">
        <f t="shared" si="202"/>
        <v>0</v>
      </c>
      <c r="BO328" s="81">
        <f t="shared" si="203"/>
        <v>0</v>
      </c>
      <c r="BP328" s="77" t="s">
        <v>27</v>
      </c>
      <c r="BQ328" s="76" t="s">
        <v>27</v>
      </c>
      <c r="BR328" s="76" t="s">
        <v>27</v>
      </c>
      <c r="BS328" s="76">
        <v>0</v>
      </c>
      <c r="BT328" s="76" t="s">
        <v>27</v>
      </c>
      <c r="BU328" s="76">
        <v>0</v>
      </c>
      <c r="BV328" s="76" t="s">
        <v>27</v>
      </c>
      <c r="BW328" s="76">
        <v>0</v>
      </c>
      <c r="BX328" s="76" t="s">
        <v>27</v>
      </c>
      <c r="BY328" s="76" t="s">
        <v>27</v>
      </c>
      <c r="BZ328" s="80">
        <f t="shared" si="204"/>
        <v>0</v>
      </c>
      <c r="CA328" s="82">
        <f t="shared" si="205"/>
        <v>0</v>
      </c>
      <c r="CB328" s="77" t="s">
        <v>27</v>
      </c>
      <c r="CC328" s="76" t="s">
        <v>27</v>
      </c>
      <c r="CD328" s="76" t="s">
        <v>27</v>
      </c>
      <c r="CE328" s="76">
        <v>0</v>
      </c>
      <c r="CF328" s="76" t="s">
        <v>27</v>
      </c>
      <c r="CG328" s="76">
        <v>0</v>
      </c>
      <c r="CH328" s="76" t="s">
        <v>27</v>
      </c>
      <c r="CI328" s="76">
        <v>0</v>
      </c>
      <c r="CJ328" s="76" t="s">
        <v>27</v>
      </c>
      <c r="CK328" s="76" t="s">
        <v>27</v>
      </c>
      <c r="CL328" s="83">
        <f t="shared" si="206"/>
        <v>0</v>
      </c>
      <c r="CM328" s="82">
        <f t="shared" si="207"/>
        <v>0</v>
      </c>
      <c r="CN328" s="84"/>
      <c r="CO328" s="60"/>
      <c r="CP328" s="60"/>
      <c r="CQ328" s="60">
        <v>3</v>
      </c>
      <c r="CR328" s="60"/>
      <c r="CS328" s="60">
        <v>4</v>
      </c>
      <c r="CT328" s="60"/>
      <c r="CU328" s="60">
        <v>3</v>
      </c>
      <c r="CV328" s="85"/>
      <c r="CW328" s="86"/>
      <c r="CX328" s="87">
        <f t="shared" si="208"/>
        <v>10</v>
      </c>
      <c r="CY328" s="88">
        <f t="shared" si="209"/>
        <v>0</v>
      </c>
      <c r="CZ328" s="89" t="e">
        <f>SUMIF(Склад!#REF!,E328,Склад!#REF!)</f>
        <v>#REF!</v>
      </c>
    </row>
    <row r="329" spans="1:104" s="79" customFormat="1" ht="84.4" customHeight="1" thickBot="1" x14ac:dyDescent="0.3">
      <c r="A329" s="60">
        <v>326</v>
      </c>
      <c r="B329" s="199" t="str">
        <f>VLOOKUP(C329,Склад!B:D,3,0)</f>
        <v>Панамы</v>
      </c>
      <c r="C329" s="37" t="s">
        <v>190</v>
      </c>
      <c r="D329" s="151" t="str">
        <f t="shared" si="210"/>
        <v>18911089</v>
      </c>
      <c r="E329" s="36">
        <v>1891108</v>
      </c>
      <c r="F329" s="36">
        <v>9</v>
      </c>
      <c r="G329" s="154" t="s">
        <v>207</v>
      </c>
      <c r="H329" s="196" t="str">
        <f>IFERROR(VLOOKUP(VALUE(E329),Склад!#REF!,6,0),"-")</f>
        <v>-</v>
      </c>
      <c r="I329" s="61"/>
      <c r="J329" s="62" t="s">
        <v>223</v>
      </c>
      <c r="K329" s="62" t="s">
        <v>402</v>
      </c>
      <c r="L329" s="63" t="s">
        <v>378</v>
      </c>
      <c r="M329" s="64" t="s">
        <v>57</v>
      </c>
      <c r="N329" s="38" t="s">
        <v>354</v>
      </c>
      <c r="O329" s="38" t="s">
        <v>415</v>
      </c>
      <c r="P329" s="65">
        <v>30.4</v>
      </c>
      <c r="Q329" s="69">
        <v>79</v>
      </c>
      <c r="R329" s="66"/>
      <c r="S329" s="67"/>
      <c r="T329" s="68"/>
      <c r="U329" s="70"/>
      <c r="V329" s="71"/>
      <c r="W329" s="72"/>
      <c r="X329" s="73"/>
      <c r="Y329" s="71"/>
      <c r="Z329" s="72"/>
      <c r="AA329" s="74"/>
      <c r="AB329" s="75"/>
      <c r="AC329" s="71"/>
      <c r="AD329" s="72"/>
      <c r="AE329" s="76" t="str">
        <f t="shared" si="188"/>
        <v>-</v>
      </c>
      <c r="AF329" s="76" t="str">
        <f t="shared" si="189"/>
        <v/>
      </c>
      <c r="AG329" s="76" t="str">
        <f t="shared" si="190"/>
        <v>-</v>
      </c>
      <c r="AH329" s="76" t="str">
        <f t="shared" si="191"/>
        <v/>
      </c>
      <c r="AI329" s="76" t="str">
        <f t="shared" si="192"/>
        <v>-</v>
      </c>
      <c r="AJ329" s="76" t="str">
        <f t="shared" si="193"/>
        <v/>
      </c>
      <c r="AK329" s="76" t="str">
        <f t="shared" si="194"/>
        <v>-</v>
      </c>
      <c r="AL329" s="76" t="str">
        <f t="shared" si="195"/>
        <v/>
      </c>
      <c r="AM329" s="76" t="str">
        <f t="shared" si="196"/>
        <v>-</v>
      </c>
      <c r="AN329" s="76" t="str">
        <f t="shared" si="197"/>
        <v/>
      </c>
      <c r="AO329" s="77">
        <f t="shared" si="198"/>
        <v>0</v>
      </c>
      <c r="AP329" s="78" t="str">
        <f t="shared" si="199"/>
        <v/>
      </c>
      <c r="AR329" s="77" t="s">
        <v>27</v>
      </c>
      <c r="AS329" s="76" t="e">
        <f>CO329+AF329-BE329-BQ329-CC329</f>
        <v>#VALUE!</v>
      </c>
      <c r="AT329" s="76"/>
      <c r="AU329" s="76" t="e">
        <f t="shared" si="211"/>
        <v>#VALUE!</v>
      </c>
      <c r="AV329" s="76"/>
      <c r="AW329" s="76" t="e">
        <f t="shared" si="212"/>
        <v>#VALUE!</v>
      </c>
      <c r="AX329" s="76"/>
      <c r="AY329" s="76" t="e">
        <f t="shared" si="213"/>
        <v>#VALUE!</v>
      </c>
      <c r="AZ329" s="76"/>
      <c r="BA329" s="76" t="e">
        <f>CW329+AN329-BM329-BY329-CK329</f>
        <v>#VALUE!</v>
      </c>
      <c r="BB329" s="77" t="e">
        <f t="shared" si="200"/>
        <v>#VALUE!</v>
      </c>
      <c r="BC329" s="78" t="e">
        <f t="shared" si="201"/>
        <v>#VALUE!</v>
      </c>
      <c r="BD329" s="77" t="s">
        <v>27</v>
      </c>
      <c r="BE329" s="76">
        <v>1</v>
      </c>
      <c r="BF329" s="76">
        <v>0</v>
      </c>
      <c r="BG329" s="76">
        <v>1</v>
      </c>
      <c r="BH329" s="76">
        <v>0</v>
      </c>
      <c r="BI329" s="76">
        <v>2</v>
      </c>
      <c r="BJ329" s="76">
        <v>0</v>
      </c>
      <c r="BK329" s="76">
        <v>1</v>
      </c>
      <c r="BL329" s="76">
        <v>0</v>
      </c>
      <c r="BM329" s="76">
        <v>0</v>
      </c>
      <c r="BN329" s="80">
        <f t="shared" si="202"/>
        <v>5</v>
      </c>
      <c r="BO329" s="81">
        <f t="shared" si="203"/>
        <v>0</v>
      </c>
      <c r="BP329" s="77" t="s">
        <v>27</v>
      </c>
      <c r="BQ329" s="76">
        <v>1</v>
      </c>
      <c r="BR329" s="76">
        <v>0</v>
      </c>
      <c r="BS329" s="76">
        <v>1</v>
      </c>
      <c r="BT329" s="76">
        <v>0</v>
      </c>
      <c r="BU329" s="76">
        <v>1</v>
      </c>
      <c r="BV329" s="76">
        <v>0</v>
      </c>
      <c r="BW329" s="76">
        <v>1</v>
      </c>
      <c r="BX329" s="76">
        <v>0</v>
      </c>
      <c r="BY329" s="76">
        <v>0</v>
      </c>
      <c r="BZ329" s="80">
        <f t="shared" si="204"/>
        <v>4</v>
      </c>
      <c r="CA329" s="82">
        <f t="shared" si="205"/>
        <v>0</v>
      </c>
      <c r="CB329" s="77" t="s">
        <v>27</v>
      </c>
      <c r="CC329" s="76">
        <v>0</v>
      </c>
      <c r="CD329" s="76">
        <v>0</v>
      </c>
      <c r="CE329" s="76">
        <v>0</v>
      </c>
      <c r="CF329" s="76">
        <v>0</v>
      </c>
      <c r="CG329" s="76">
        <v>0</v>
      </c>
      <c r="CH329" s="76">
        <v>0</v>
      </c>
      <c r="CI329" s="76">
        <v>0</v>
      </c>
      <c r="CJ329" s="76"/>
      <c r="CK329" s="76">
        <v>0</v>
      </c>
      <c r="CL329" s="83">
        <f t="shared" si="206"/>
        <v>0</v>
      </c>
      <c r="CM329" s="82">
        <f t="shared" si="207"/>
        <v>0</v>
      </c>
      <c r="CN329" s="84"/>
      <c r="CO329" s="60"/>
      <c r="CP329" s="60"/>
      <c r="CQ329" s="60"/>
      <c r="CR329" s="60"/>
      <c r="CS329" s="60"/>
      <c r="CT329" s="60"/>
      <c r="CU329" s="60"/>
      <c r="CV329" s="85"/>
      <c r="CW329" s="86"/>
      <c r="CX329" s="87">
        <f t="shared" si="208"/>
        <v>0</v>
      </c>
      <c r="CY329" s="88">
        <f t="shared" si="209"/>
        <v>0</v>
      </c>
      <c r="CZ329" s="89" t="e">
        <f>SUMIF(Склад!#REF!,E329,Склад!#REF!)</f>
        <v>#REF!</v>
      </c>
    </row>
    <row r="330" spans="1:104" s="79" customFormat="1" ht="72.2" customHeight="1" thickBot="1" x14ac:dyDescent="0.3">
      <c r="A330" s="60">
        <v>327</v>
      </c>
      <c r="B330" s="199" t="e">
        <f>VLOOKUP(C330,Склад!B:D,3,0)</f>
        <v>#N/A</v>
      </c>
      <c r="C330" s="37" t="s">
        <v>291</v>
      </c>
      <c r="D330" s="151" t="str">
        <f t="shared" si="210"/>
        <v>619110324</v>
      </c>
      <c r="E330" s="36">
        <v>6191103</v>
      </c>
      <c r="F330" s="36">
        <v>24</v>
      </c>
      <c r="G330" s="154" t="s">
        <v>207</v>
      </c>
      <c r="H330" s="196" t="str">
        <f>IFERROR(VLOOKUP(VALUE(E330),Склад!#REF!,6,0),"-")</f>
        <v>-</v>
      </c>
      <c r="I330" s="61"/>
      <c r="J330" s="62" t="s">
        <v>223</v>
      </c>
      <c r="K330" s="62" t="s">
        <v>402</v>
      </c>
      <c r="L330" s="63" t="s">
        <v>378</v>
      </c>
      <c r="M330" s="64" t="s">
        <v>57</v>
      </c>
      <c r="N330" s="38" t="s">
        <v>354</v>
      </c>
      <c r="O330" s="38" t="s">
        <v>415</v>
      </c>
      <c r="P330" s="65">
        <v>26.5</v>
      </c>
      <c r="Q330" s="69">
        <v>69</v>
      </c>
      <c r="R330" s="66"/>
      <c r="S330" s="67"/>
      <c r="T330" s="68"/>
      <c r="U330" s="70"/>
      <c r="V330" s="71"/>
      <c r="W330" s="72"/>
      <c r="X330" s="73"/>
      <c r="Y330" s="71"/>
      <c r="Z330" s="72"/>
      <c r="AA330" s="74"/>
      <c r="AB330" s="75"/>
      <c r="AC330" s="71"/>
      <c r="AD330" s="72"/>
      <c r="AE330" s="76" t="str">
        <f t="shared" si="188"/>
        <v>-</v>
      </c>
      <c r="AF330" s="76" t="str">
        <f t="shared" si="189"/>
        <v/>
      </c>
      <c r="AG330" s="76" t="str">
        <f t="shared" si="190"/>
        <v>-</v>
      </c>
      <c r="AH330" s="76" t="str">
        <f t="shared" si="191"/>
        <v/>
      </c>
      <c r="AI330" s="76" t="str">
        <f t="shared" si="192"/>
        <v>-</v>
      </c>
      <c r="AJ330" s="76" t="str">
        <f t="shared" si="193"/>
        <v/>
      </c>
      <c r="AK330" s="76" t="str">
        <f t="shared" si="194"/>
        <v>-</v>
      </c>
      <c r="AL330" s="76" t="str">
        <f t="shared" si="195"/>
        <v/>
      </c>
      <c r="AM330" s="76" t="str">
        <f t="shared" si="196"/>
        <v>-</v>
      </c>
      <c r="AN330" s="76" t="str">
        <f t="shared" si="197"/>
        <v/>
      </c>
      <c r="AO330" s="77">
        <f t="shared" si="198"/>
        <v>0</v>
      </c>
      <c r="AP330" s="78" t="str">
        <f t="shared" si="199"/>
        <v/>
      </c>
      <c r="AR330" s="77" t="s">
        <v>27</v>
      </c>
      <c r="AS330" s="76" t="e">
        <f>CO330+AF330-BE330-BQ330-CC330</f>
        <v>#VALUE!</v>
      </c>
      <c r="AT330" s="76"/>
      <c r="AU330" s="76" t="e">
        <f t="shared" si="211"/>
        <v>#VALUE!</v>
      </c>
      <c r="AV330" s="76"/>
      <c r="AW330" s="76" t="e">
        <f t="shared" si="212"/>
        <v>#VALUE!</v>
      </c>
      <c r="AX330" s="76"/>
      <c r="AY330" s="76" t="e">
        <f t="shared" si="213"/>
        <v>#VALUE!</v>
      </c>
      <c r="AZ330" s="76"/>
      <c r="BA330" s="76" t="e">
        <f>CW330+AN330-BM330-BY330-CK330</f>
        <v>#VALUE!</v>
      </c>
      <c r="BB330" s="77" t="e">
        <f t="shared" si="200"/>
        <v>#VALUE!</v>
      </c>
      <c r="BC330" s="78" t="e">
        <f t="shared" si="201"/>
        <v>#VALUE!</v>
      </c>
      <c r="BD330" s="77" t="s">
        <v>27</v>
      </c>
      <c r="BE330" s="76">
        <v>1</v>
      </c>
      <c r="BF330" s="76">
        <v>0</v>
      </c>
      <c r="BG330" s="76">
        <v>1</v>
      </c>
      <c r="BH330" s="76">
        <v>0</v>
      </c>
      <c r="BI330" s="76">
        <v>2</v>
      </c>
      <c r="BJ330" s="76">
        <v>0</v>
      </c>
      <c r="BK330" s="76">
        <v>1</v>
      </c>
      <c r="BL330" s="76">
        <v>0</v>
      </c>
      <c r="BM330" s="76">
        <v>0</v>
      </c>
      <c r="BN330" s="80">
        <f t="shared" si="202"/>
        <v>5</v>
      </c>
      <c r="BO330" s="81">
        <f t="shared" si="203"/>
        <v>0</v>
      </c>
      <c r="BP330" s="77" t="s">
        <v>27</v>
      </c>
      <c r="BQ330" s="76">
        <v>1</v>
      </c>
      <c r="BR330" s="76">
        <v>0</v>
      </c>
      <c r="BS330" s="76">
        <v>1</v>
      </c>
      <c r="BT330" s="76">
        <v>0</v>
      </c>
      <c r="BU330" s="76">
        <v>1</v>
      </c>
      <c r="BV330" s="76">
        <v>0</v>
      </c>
      <c r="BW330" s="76">
        <v>1</v>
      </c>
      <c r="BX330" s="76">
        <v>0</v>
      </c>
      <c r="BY330" s="76">
        <v>0</v>
      </c>
      <c r="BZ330" s="80">
        <f t="shared" si="204"/>
        <v>4</v>
      </c>
      <c r="CA330" s="82">
        <f t="shared" si="205"/>
        <v>0</v>
      </c>
      <c r="CB330" s="77" t="s">
        <v>27</v>
      </c>
      <c r="CC330" s="76">
        <v>0</v>
      </c>
      <c r="CD330" s="76"/>
      <c r="CE330" s="76">
        <v>2</v>
      </c>
      <c r="CF330" s="76"/>
      <c r="CG330" s="76">
        <v>4</v>
      </c>
      <c r="CH330" s="76"/>
      <c r="CI330" s="76">
        <v>2</v>
      </c>
      <c r="CJ330" s="76"/>
      <c r="CK330" s="76">
        <v>0</v>
      </c>
      <c r="CL330" s="83">
        <f t="shared" si="206"/>
        <v>8</v>
      </c>
      <c r="CM330" s="82">
        <f t="shared" si="207"/>
        <v>0</v>
      </c>
      <c r="CN330" s="84"/>
      <c r="CO330" s="60"/>
      <c r="CP330" s="60"/>
      <c r="CQ330" s="60"/>
      <c r="CR330" s="60"/>
      <c r="CS330" s="60"/>
      <c r="CT330" s="60"/>
      <c r="CU330" s="60"/>
      <c r="CV330" s="85"/>
      <c r="CW330" s="86"/>
      <c r="CX330" s="87">
        <f t="shared" si="208"/>
        <v>0</v>
      </c>
      <c r="CY330" s="88">
        <f t="shared" si="209"/>
        <v>0</v>
      </c>
      <c r="CZ330" s="89" t="e">
        <f>SUMIF(Склад!#REF!,E330,Склад!#REF!)</f>
        <v>#REF!</v>
      </c>
    </row>
    <row r="331" spans="1:104" s="79" customFormat="1" ht="54.6" customHeight="1" thickBot="1" x14ac:dyDescent="0.3">
      <c r="A331" s="60">
        <v>328</v>
      </c>
      <c r="B331" s="199" t="e">
        <f>VLOOKUP(C331,Склад!B:D,3,0)</f>
        <v>#N/A</v>
      </c>
      <c r="C331" s="37" t="s">
        <v>291</v>
      </c>
      <c r="D331" s="151" t="str">
        <f t="shared" si="210"/>
        <v>61911034</v>
      </c>
      <c r="E331" s="36">
        <v>6191103</v>
      </c>
      <c r="F331" s="36">
        <v>4</v>
      </c>
      <c r="G331" s="154" t="s">
        <v>207</v>
      </c>
      <c r="H331" s="196" t="str">
        <f>IFERROR(VLOOKUP(VALUE(E331),Склад!#REF!,6,0),"-")</f>
        <v>-</v>
      </c>
      <c r="I331" s="61"/>
      <c r="J331" s="62" t="s">
        <v>223</v>
      </c>
      <c r="K331" s="62" t="s">
        <v>402</v>
      </c>
      <c r="L331" s="63" t="s">
        <v>378</v>
      </c>
      <c r="M331" s="64" t="s">
        <v>57</v>
      </c>
      <c r="N331" s="38" t="s">
        <v>354</v>
      </c>
      <c r="O331" s="38" t="s">
        <v>415</v>
      </c>
      <c r="P331" s="65">
        <v>26.5</v>
      </c>
      <c r="Q331" s="69">
        <v>69</v>
      </c>
      <c r="R331" s="66"/>
      <c r="S331" s="67"/>
      <c r="T331" s="68"/>
      <c r="U331" s="70"/>
      <c r="V331" s="71"/>
      <c r="W331" s="72"/>
      <c r="X331" s="73"/>
      <c r="Y331" s="71"/>
      <c r="Z331" s="72"/>
      <c r="AA331" s="74"/>
      <c r="AB331" s="75"/>
      <c r="AC331" s="71"/>
      <c r="AD331" s="72"/>
      <c r="AE331" s="76" t="str">
        <f t="shared" si="188"/>
        <v>-</v>
      </c>
      <c r="AF331" s="76" t="str">
        <f t="shared" si="189"/>
        <v/>
      </c>
      <c r="AG331" s="76" t="str">
        <f t="shared" si="190"/>
        <v>-</v>
      </c>
      <c r="AH331" s="76" t="str">
        <f t="shared" si="191"/>
        <v/>
      </c>
      <c r="AI331" s="76" t="str">
        <f t="shared" si="192"/>
        <v>-</v>
      </c>
      <c r="AJ331" s="76" t="str">
        <f t="shared" si="193"/>
        <v/>
      </c>
      <c r="AK331" s="76" t="str">
        <f t="shared" si="194"/>
        <v>-</v>
      </c>
      <c r="AL331" s="76" t="str">
        <f t="shared" si="195"/>
        <v/>
      </c>
      <c r="AM331" s="76" t="str">
        <f t="shared" si="196"/>
        <v>-</v>
      </c>
      <c r="AN331" s="76" t="str">
        <f t="shared" si="197"/>
        <v/>
      </c>
      <c r="AO331" s="77">
        <f t="shared" si="198"/>
        <v>0</v>
      </c>
      <c r="AP331" s="78" t="str">
        <f t="shared" si="199"/>
        <v/>
      </c>
      <c r="AR331" s="77" t="s">
        <v>27</v>
      </c>
      <c r="AS331" s="76" t="e">
        <f>CO331+AF331-BE331-BQ331-CC331</f>
        <v>#VALUE!</v>
      </c>
      <c r="AT331" s="76" t="e">
        <f>CP331+AG331-BF331-BR331-CD331</f>
        <v>#VALUE!</v>
      </c>
      <c r="AU331" s="76" t="e">
        <f t="shared" si="211"/>
        <v>#VALUE!</v>
      </c>
      <c r="AV331" s="76" t="e">
        <f>CR331+AI331-BH331-BT331-CF331</f>
        <v>#VALUE!</v>
      </c>
      <c r="AW331" s="76" t="e">
        <f t="shared" si="212"/>
        <v>#VALUE!</v>
      </c>
      <c r="AX331" s="76" t="e">
        <f>CT331+AK331-BJ331-BV331-CH331</f>
        <v>#VALUE!</v>
      </c>
      <c r="AY331" s="76" t="e">
        <f t="shared" si="213"/>
        <v>#VALUE!</v>
      </c>
      <c r="AZ331" s="76" t="e">
        <f>CV331+AM331-BL331-BX331-CJ331</f>
        <v>#VALUE!</v>
      </c>
      <c r="BA331" s="76" t="e">
        <f>CW331+AN331-BM331-BY331-CK331</f>
        <v>#VALUE!</v>
      </c>
      <c r="BB331" s="77" t="e">
        <f t="shared" si="200"/>
        <v>#VALUE!</v>
      </c>
      <c r="BC331" s="78" t="e">
        <f t="shared" si="201"/>
        <v>#VALUE!</v>
      </c>
      <c r="BD331" s="77" t="s">
        <v>27</v>
      </c>
      <c r="BE331" s="76">
        <v>0</v>
      </c>
      <c r="BF331" s="76"/>
      <c r="BG331" s="76">
        <v>1</v>
      </c>
      <c r="BH331" s="76">
        <v>1</v>
      </c>
      <c r="BI331" s="76">
        <v>2</v>
      </c>
      <c r="BJ331" s="76">
        <v>1</v>
      </c>
      <c r="BK331" s="76">
        <v>1</v>
      </c>
      <c r="BL331" s="76"/>
      <c r="BM331" s="76">
        <v>1</v>
      </c>
      <c r="BN331" s="80">
        <f t="shared" si="202"/>
        <v>7</v>
      </c>
      <c r="BO331" s="81">
        <f t="shared" si="203"/>
        <v>0</v>
      </c>
      <c r="BP331" s="77" t="s">
        <v>27</v>
      </c>
      <c r="BQ331" s="76">
        <v>0</v>
      </c>
      <c r="BR331" s="76"/>
      <c r="BS331" s="76">
        <v>1</v>
      </c>
      <c r="BT331" s="76"/>
      <c r="BU331" s="76">
        <v>2</v>
      </c>
      <c r="BV331" s="76"/>
      <c r="BW331" s="76">
        <v>1</v>
      </c>
      <c r="BX331" s="76"/>
      <c r="BY331" s="76">
        <v>0</v>
      </c>
      <c r="BZ331" s="80">
        <f t="shared" si="204"/>
        <v>4</v>
      </c>
      <c r="CA331" s="82">
        <f t="shared" si="205"/>
        <v>0</v>
      </c>
      <c r="CB331" s="77" t="s">
        <v>27</v>
      </c>
      <c r="CC331" s="76">
        <v>0</v>
      </c>
      <c r="CD331" s="76"/>
      <c r="CE331" s="76">
        <v>3</v>
      </c>
      <c r="CF331" s="76"/>
      <c r="CG331" s="76">
        <v>5</v>
      </c>
      <c r="CH331" s="76"/>
      <c r="CI331" s="76">
        <v>3</v>
      </c>
      <c r="CJ331" s="76"/>
      <c r="CK331" s="76">
        <v>0</v>
      </c>
      <c r="CL331" s="83">
        <f t="shared" si="206"/>
        <v>11</v>
      </c>
      <c r="CM331" s="82">
        <f t="shared" si="207"/>
        <v>0</v>
      </c>
      <c r="CN331" s="84"/>
      <c r="CO331" s="60"/>
      <c r="CP331" s="60"/>
      <c r="CQ331" s="60"/>
      <c r="CR331" s="60"/>
      <c r="CS331" s="60"/>
      <c r="CT331" s="60"/>
      <c r="CU331" s="60"/>
      <c r="CV331" s="85"/>
      <c r="CW331" s="86"/>
      <c r="CX331" s="87">
        <f t="shared" si="208"/>
        <v>0</v>
      </c>
      <c r="CY331" s="88">
        <f t="shared" si="209"/>
        <v>0</v>
      </c>
      <c r="CZ331" s="89" t="e">
        <f>SUMIF(Склад!#REF!,E331,Склад!#REF!)</f>
        <v>#REF!</v>
      </c>
    </row>
    <row r="332" spans="1:104" s="79" customFormat="1" ht="73.900000000000006" customHeight="1" thickBot="1" x14ac:dyDescent="0.3">
      <c r="A332" s="60">
        <v>329</v>
      </c>
      <c r="B332" s="199" t="e">
        <f>VLOOKUP(C332,Склад!B:D,3,0)</f>
        <v>#N/A</v>
      </c>
      <c r="C332" s="37" t="s">
        <v>291</v>
      </c>
      <c r="D332" s="151" t="str">
        <f t="shared" si="210"/>
        <v>61911037</v>
      </c>
      <c r="E332" s="36">
        <v>6191103</v>
      </c>
      <c r="F332" s="36">
        <v>7</v>
      </c>
      <c r="G332" s="154" t="s">
        <v>207</v>
      </c>
      <c r="H332" s="196" t="str">
        <f>IFERROR(VLOOKUP(VALUE(E332),Склад!#REF!,6,0),"-")</f>
        <v>-</v>
      </c>
      <c r="I332" s="61"/>
      <c r="J332" s="62" t="s">
        <v>223</v>
      </c>
      <c r="K332" s="62" t="s">
        <v>402</v>
      </c>
      <c r="L332" s="63" t="s">
        <v>378</v>
      </c>
      <c r="M332" s="64" t="s">
        <v>57</v>
      </c>
      <c r="N332" s="38" t="s">
        <v>354</v>
      </c>
      <c r="O332" s="38" t="s">
        <v>415</v>
      </c>
      <c r="P332" s="65">
        <v>26.5</v>
      </c>
      <c r="Q332" s="69">
        <v>69</v>
      </c>
      <c r="R332" s="66"/>
      <c r="S332" s="67"/>
      <c r="T332" s="68"/>
      <c r="U332" s="70"/>
      <c r="V332" s="71"/>
      <c r="W332" s="72"/>
      <c r="X332" s="73"/>
      <c r="Y332" s="71"/>
      <c r="Z332" s="72"/>
      <c r="AA332" s="74"/>
      <c r="AB332" s="75"/>
      <c r="AC332" s="71"/>
      <c r="AD332" s="72"/>
      <c r="AE332" s="76" t="str">
        <f t="shared" si="188"/>
        <v>-</v>
      </c>
      <c r="AF332" s="76" t="str">
        <f t="shared" si="189"/>
        <v/>
      </c>
      <c r="AG332" s="76" t="str">
        <f t="shared" si="190"/>
        <v>-</v>
      </c>
      <c r="AH332" s="76" t="str">
        <f t="shared" si="191"/>
        <v/>
      </c>
      <c r="AI332" s="76" t="str">
        <f t="shared" si="192"/>
        <v>-</v>
      </c>
      <c r="AJ332" s="76" t="str">
        <f t="shared" si="193"/>
        <v/>
      </c>
      <c r="AK332" s="76" t="str">
        <f t="shared" si="194"/>
        <v>-</v>
      </c>
      <c r="AL332" s="76" t="str">
        <f t="shared" si="195"/>
        <v/>
      </c>
      <c r="AM332" s="76" t="str">
        <f t="shared" si="196"/>
        <v>-</v>
      </c>
      <c r="AN332" s="76" t="str">
        <f t="shared" si="197"/>
        <v/>
      </c>
      <c r="AO332" s="77">
        <f t="shared" si="198"/>
        <v>0</v>
      </c>
      <c r="AP332" s="78" t="str">
        <f t="shared" si="199"/>
        <v/>
      </c>
      <c r="AR332" s="77" t="s">
        <v>27</v>
      </c>
      <c r="AS332" s="76" t="e">
        <f t="shared" ref="AS332:BA332" si="214">CO332+AF332-BE332-BQ332</f>
        <v>#VALUE!</v>
      </c>
      <c r="AT332" s="76" t="e">
        <f t="shared" si="214"/>
        <v>#VALUE!</v>
      </c>
      <c r="AU332" s="76" t="e">
        <f t="shared" si="214"/>
        <v>#VALUE!</v>
      </c>
      <c r="AV332" s="76" t="e">
        <f t="shared" si="214"/>
        <v>#VALUE!</v>
      </c>
      <c r="AW332" s="76" t="e">
        <f t="shared" si="214"/>
        <v>#VALUE!</v>
      </c>
      <c r="AX332" s="76" t="e">
        <f t="shared" si="214"/>
        <v>#VALUE!</v>
      </c>
      <c r="AY332" s="76" t="e">
        <f t="shared" si="214"/>
        <v>#VALUE!</v>
      </c>
      <c r="AZ332" s="76" t="e">
        <f t="shared" si="214"/>
        <v>#VALUE!</v>
      </c>
      <c r="BA332" s="76" t="e">
        <f t="shared" si="214"/>
        <v>#VALUE!</v>
      </c>
      <c r="BB332" s="77" t="e">
        <f t="shared" si="200"/>
        <v>#VALUE!</v>
      </c>
      <c r="BC332" s="78" t="e">
        <f t="shared" si="201"/>
        <v>#VALUE!</v>
      </c>
      <c r="BD332" s="77" t="s">
        <v>27</v>
      </c>
      <c r="BE332" s="76">
        <v>0</v>
      </c>
      <c r="BF332" s="76"/>
      <c r="BG332" s="76">
        <v>0</v>
      </c>
      <c r="BH332" s="76"/>
      <c r="BI332" s="76">
        <v>0</v>
      </c>
      <c r="BJ332" s="76"/>
      <c r="BK332" s="76">
        <v>0</v>
      </c>
      <c r="BL332" s="76"/>
      <c r="BM332" s="76">
        <v>0</v>
      </c>
      <c r="BN332" s="80">
        <f t="shared" si="202"/>
        <v>0</v>
      </c>
      <c r="BO332" s="81">
        <f t="shared" si="203"/>
        <v>0</v>
      </c>
      <c r="BP332" s="77" t="s">
        <v>27</v>
      </c>
      <c r="BQ332" s="76">
        <v>0</v>
      </c>
      <c r="BR332" s="76"/>
      <c r="BS332" s="76">
        <v>0</v>
      </c>
      <c r="BT332" s="76"/>
      <c r="BU332" s="76">
        <v>0</v>
      </c>
      <c r="BV332" s="76"/>
      <c r="BW332" s="76">
        <v>0</v>
      </c>
      <c r="BX332" s="76"/>
      <c r="BY332" s="76">
        <v>0</v>
      </c>
      <c r="BZ332" s="80">
        <f t="shared" si="204"/>
        <v>0</v>
      </c>
      <c r="CA332" s="82">
        <f t="shared" si="205"/>
        <v>0</v>
      </c>
      <c r="CB332" s="77" t="s">
        <v>27</v>
      </c>
      <c r="CC332" s="76">
        <v>0</v>
      </c>
      <c r="CD332" s="76"/>
      <c r="CE332" s="76">
        <v>0</v>
      </c>
      <c r="CF332" s="76"/>
      <c r="CG332" s="76">
        <v>0</v>
      </c>
      <c r="CH332" s="76"/>
      <c r="CI332" s="76">
        <v>0</v>
      </c>
      <c r="CJ332" s="76"/>
      <c r="CK332" s="76">
        <v>0</v>
      </c>
      <c r="CL332" s="83">
        <f t="shared" si="206"/>
        <v>0</v>
      </c>
      <c r="CM332" s="82">
        <f t="shared" si="207"/>
        <v>0</v>
      </c>
      <c r="CN332" s="84"/>
      <c r="CO332" s="60"/>
      <c r="CP332" s="60"/>
      <c r="CQ332" s="60"/>
      <c r="CR332" s="60"/>
      <c r="CS332" s="60"/>
      <c r="CT332" s="60"/>
      <c r="CU332" s="60"/>
      <c r="CV332" s="85"/>
      <c r="CW332" s="86"/>
      <c r="CX332" s="87">
        <f t="shared" si="208"/>
        <v>0</v>
      </c>
      <c r="CY332" s="88">
        <f t="shared" si="209"/>
        <v>0</v>
      </c>
      <c r="CZ332" s="89" t="e">
        <f>SUMIF(Склад!#REF!,E332,Склад!#REF!)</f>
        <v>#REF!</v>
      </c>
    </row>
    <row r="333" spans="1:104" s="79" customFormat="1" ht="73.900000000000006" customHeight="1" thickBot="1" x14ac:dyDescent="0.3">
      <c r="A333" s="60">
        <v>330</v>
      </c>
      <c r="B333" s="199" t="e">
        <f>VLOOKUP(C333,Склад!B:D,3,0)</f>
        <v>#N/A</v>
      </c>
      <c r="C333" s="37" t="s">
        <v>291</v>
      </c>
      <c r="D333" s="151" t="str">
        <f t="shared" si="210"/>
        <v>61911039</v>
      </c>
      <c r="E333" s="36">
        <v>6191103</v>
      </c>
      <c r="F333" s="36">
        <v>9</v>
      </c>
      <c r="G333" s="154" t="s">
        <v>207</v>
      </c>
      <c r="H333" s="196" t="str">
        <f>IFERROR(VLOOKUP(VALUE(E333),Склад!#REF!,6,0),"-")</f>
        <v>-</v>
      </c>
      <c r="I333" s="61"/>
      <c r="J333" s="62" t="s">
        <v>223</v>
      </c>
      <c r="K333" s="62" t="s">
        <v>402</v>
      </c>
      <c r="L333" s="63" t="s">
        <v>378</v>
      </c>
      <c r="M333" s="64" t="s">
        <v>57</v>
      </c>
      <c r="N333" s="38" t="s">
        <v>354</v>
      </c>
      <c r="O333" s="38" t="s">
        <v>415</v>
      </c>
      <c r="P333" s="65">
        <v>26.5</v>
      </c>
      <c r="Q333" s="69">
        <v>69</v>
      </c>
      <c r="R333" s="66"/>
      <c r="S333" s="67"/>
      <c r="T333" s="68"/>
      <c r="U333" s="70"/>
      <c r="V333" s="71"/>
      <c r="W333" s="72"/>
      <c r="X333" s="73"/>
      <c r="Y333" s="71"/>
      <c r="Z333" s="72"/>
      <c r="AA333" s="74"/>
      <c r="AB333" s="75"/>
      <c r="AC333" s="71"/>
      <c r="AD333" s="72"/>
      <c r="AE333" s="76" t="str">
        <f t="shared" si="188"/>
        <v>-</v>
      </c>
      <c r="AF333" s="76" t="str">
        <f t="shared" si="189"/>
        <v/>
      </c>
      <c r="AG333" s="76" t="str">
        <f t="shared" si="190"/>
        <v>-</v>
      </c>
      <c r="AH333" s="76" t="str">
        <f t="shared" si="191"/>
        <v/>
      </c>
      <c r="AI333" s="76" t="str">
        <f t="shared" si="192"/>
        <v>-</v>
      </c>
      <c r="AJ333" s="76" t="str">
        <f t="shared" si="193"/>
        <v/>
      </c>
      <c r="AK333" s="76" t="str">
        <f t="shared" si="194"/>
        <v>-</v>
      </c>
      <c r="AL333" s="76" t="str">
        <f t="shared" si="195"/>
        <v/>
      </c>
      <c r="AM333" s="76" t="str">
        <f t="shared" si="196"/>
        <v>-</v>
      </c>
      <c r="AN333" s="76" t="str">
        <f t="shared" si="197"/>
        <v/>
      </c>
      <c r="AO333" s="77">
        <f t="shared" si="198"/>
        <v>0</v>
      </c>
      <c r="AP333" s="78" t="str">
        <f t="shared" si="199"/>
        <v/>
      </c>
      <c r="AR333" s="77" t="s">
        <v>27</v>
      </c>
      <c r="AS333" s="76" t="e">
        <f t="shared" ref="AS333:AS347" si="215">CO333+AF333-BE333-BQ333-CC333</f>
        <v>#VALUE!</v>
      </c>
      <c r="AT333" s="76"/>
      <c r="AU333" s="76" t="e">
        <f t="shared" ref="AU333:AU347" si="216">CQ333+AH333-BG333-BS333-CE333</f>
        <v>#VALUE!</v>
      </c>
      <c r="AV333" s="76"/>
      <c r="AW333" s="76" t="e">
        <f t="shared" ref="AW333:AW347" si="217">CS333+AJ333-BI333-BU333-CG333</f>
        <v>#VALUE!</v>
      </c>
      <c r="AX333" s="76"/>
      <c r="AY333" s="76" t="e">
        <f t="shared" ref="AY333:AY347" si="218">CU333+AL333-BK333-BW333-CI333</f>
        <v>#VALUE!</v>
      </c>
      <c r="AZ333" s="76"/>
      <c r="BA333" s="76" t="e">
        <f t="shared" ref="BA333:BA347" si="219">CW333+AN333-BM333-BY333-CK333</f>
        <v>#VALUE!</v>
      </c>
      <c r="BB333" s="77" t="e">
        <f t="shared" si="200"/>
        <v>#VALUE!</v>
      </c>
      <c r="BC333" s="78" t="e">
        <f t="shared" si="201"/>
        <v>#VALUE!</v>
      </c>
      <c r="BD333" s="77" t="s">
        <v>27</v>
      </c>
      <c r="BE333" s="76">
        <v>0</v>
      </c>
      <c r="BF333" s="76">
        <v>0</v>
      </c>
      <c r="BG333" s="76">
        <v>1</v>
      </c>
      <c r="BH333" s="76">
        <v>0</v>
      </c>
      <c r="BI333" s="76">
        <v>2</v>
      </c>
      <c r="BJ333" s="76">
        <v>0</v>
      </c>
      <c r="BK333" s="76">
        <v>1</v>
      </c>
      <c r="BL333" s="76">
        <v>0</v>
      </c>
      <c r="BM333" s="76">
        <v>0</v>
      </c>
      <c r="BN333" s="80">
        <f t="shared" si="202"/>
        <v>4</v>
      </c>
      <c r="BO333" s="81">
        <f t="shared" si="203"/>
        <v>0</v>
      </c>
      <c r="BP333" s="77" t="s">
        <v>27</v>
      </c>
      <c r="BQ333" s="76">
        <v>0</v>
      </c>
      <c r="BR333" s="76">
        <v>0</v>
      </c>
      <c r="BS333" s="76">
        <v>1</v>
      </c>
      <c r="BT333" s="76">
        <v>0</v>
      </c>
      <c r="BU333" s="76">
        <v>1</v>
      </c>
      <c r="BV333" s="76">
        <v>0</v>
      </c>
      <c r="BW333" s="76">
        <v>1</v>
      </c>
      <c r="BX333" s="76">
        <v>0</v>
      </c>
      <c r="BY333" s="76">
        <v>0</v>
      </c>
      <c r="BZ333" s="80">
        <f t="shared" si="204"/>
        <v>3</v>
      </c>
      <c r="CA333" s="82">
        <f t="shared" si="205"/>
        <v>0</v>
      </c>
      <c r="CB333" s="77" t="s">
        <v>27</v>
      </c>
      <c r="CC333" s="76">
        <v>0</v>
      </c>
      <c r="CD333" s="76">
        <v>0</v>
      </c>
      <c r="CE333" s="76">
        <v>0</v>
      </c>
      <c r="CF333" s="76">
        <v>0</v>
      </c>
      <c r="CG333" s="76">
        <v>0</v>
      </c>
      <c r="CH333" s="76">
        <v>0</v>
      </c>
      <c r="CI333" s="76">
        <v>0</v>
      </c>
      <c r="CJ333" s="76"/>
      <c r="CK333" s="76">
        <v>0</v>
      </c>
      <c r="CL333" s="83">
        <f t="shared" si="206"/>
        <v>0</v>
      </c>
      <c r="CM333" s="82">
        <f t="shared" si="207"/>
        <v>0</v>
      </c>
      <c r="CN333" s="84"/>
      <c r="CO333" s="60"/>
      <c r="CP333" s="60"/>
      <c r="CQ333" s="60"/>
      <c r="CR333" s="60"/>
      <c r="CS333" s="60"/>
      <c r="CT333" s="60"/>
      <c r="CU333" s="60"/>
      <c r="CV333" s="85"/>
      <c r="CW333" s="86"/>
      <c r="CX333" s="87">
        <f t="shared" si="208"/>
        <v>0</v>
      </c>
      <c r="CY333" s="88">
        <f t="shared" si="209"/>
        <v>0</v>
      </c>
      <c r="CZ333" s="89" t="e">
        <f>SUMIF(Склад!#REF!,E333,Склад!#REF!)</f>
        <v>#REF!</v>
      </c>
    </row>
    <row r="334" spans="1:104" s="79" customFormat="1" ht="56.45" customHeight="1" thickBot="1" x14ac:dyDescent="0.3">
      <c r="A334" s="60">
        <v>331</v>
      </c>
      <c r="B334" s="199" t="str">
        <f>VLOOKUP(C334,Склад!B:D,3,0)</f>
        <v>Кепки</v>
      </c>
      <c r="C334" s="37" t="s">
        <v>56</v>
      </c>
      <c r="D334" s="151" t="str">
        <f t="shared" si="210"/>
        <v>687110424</v>
      </c>
      <c r="E334" s="36">
        <v>6871104</v>
      </c>
      <c r="F334" s="36">
        <v>24</v>
      </c>
      <c r="G334" s="154" t="s">
        <v>207</v>
      </c>
      <c r="H334" s="196" t="str">
        <f>IFERROR(VLOOKUP(VALUE(E334),Склад!#REF!,6,0),"-")</f>
        <v>-</v>
      </c>
      <c r="I334" s="61"/>
      <c r="J334" s="62" t="s">
        <v>223</v>
      </c>
      <c r="K334" s="62" t="s">
        <v>402</v>
      </c>
      <c r="L334" s="63" t="s">
        <v>378</v>
      </c>
      <c r="M334" s="64" t="s">
        <v>57</v>
      </c>
      <c r="N334" s="38" t="s">
        <v>354</v>
      </c>
      <c r="O334" s="38" t="s">
        <v>415</v>
      </c>
      <c r="P334" s="65">
        <v>30.4</v>
      </c>
      <c r="Q334" s="69">
        <v>79</v>
      </c>
      <c r="R334" s="66"/>
      <c r="S334" s="67"/>
      <c r="T334" s="68"/>
      <c r="U334" s="70"/>
      <c r="V334" s="71"/>
      <c r="W334" s="72"/>
      <c r="X334" s="73"/>
      <c r="Y334" s="71"/>
      <c r="Z334" s="72"/>
      <c r="AA334" s="74"/>
      <c r="AB334" s="75"/>
      <c r="AC334" s="71"/>
      <c r="AD334" s="72"/>
      <c r="AE334" s="76" t="str">
        <f t="shared" si="188"/>
        <v>-</v>
      </c>
      <c r="AF334" s="76" t="str">
        <f t="shared" si="189"/>
        <v/>
      </c>
      <c r="AG334" s="76" t="str">
        <f t="shared" si="190"/>
        <v>-</v>
      </c>
      <c r="AH334" s="76" t="str">
        <f t="shared" si="191"/>
        <v/>
      </c>
      <c r="AI334" s="76" t="str">
        <f t="shared" si="192"/>
        <v>-</v>
      </c>
      <c r="AJ334" s="76" t="str">
        <f t="shared" si="193"/>
        <v/>
      </c>
      <c r="AK334" s="76" t="str">
        <f t="shared" si="194"/>
        <v>-</v>
      </c>
      <c r="AL334" s="76" t="str">
        <f t="shared" si="195"/>
        <v/>
      </c>
      <c r="AM334" s="76" t="str">
        <f t="shared" si="196"/>
        <v>-</v>
      </c>
      <c r="AN334" s="76" t="str">
        <f t="shared" si="197"/>
        <v/>
      </c>
      <c r="AO334" s="77">
        <f t="shared" si="198"/>
        <v>0</v>
      </c>
      <c r="AP334" s="78" t="str">
        <f t="shared" si="199"/>
        <v/>
      </c>
      <c r="AR334" s="77" t="s">
        <v>27</v>
      </c>
      <c r="AS334" s="76" t="e">
        <f t="shared" si="215"/>
        <v>#VALUE!</v>
      </c>
      <c r="AT334" s="76"/>
      <c r="AU334" s="76" t="e">
        <f t="shared" si="216"/>
        <v>#VALUE!</v>
      </c>
      <c r="AV334" s="76"/>
      <c r="AW334" s="76" t="e">
        <f t="shared" si="217"/>
        <v>#VALUE!</v>
      </c>
      <c r="AX334" s="76"/>
      <c r="AY334" s="76" t="e">
        <f t="shared" si="218"/>
        <v>#VALUE!</v>
      </c>
      <c r="AZ334" s="76"/>
      <c r="BA334" s="76" t="e">
        <f t="shared" si="219"/>
        <v>#VALUE!</v>
      </c>
      <c r="BB334" s="77" t="e">
        <f t="shared" si="200"/>
        <v>#VALUE!</v>
      </c>
      <c r="BC334" s="78" t="e">
        <f t="shared" si="201"/>
        <v>#VALUE!</v>
      </c>
      <c r="BD334" s="77" t="s">
        <v>27</v>
      </c>
      <c r="BE334" s="76">
        <v>0</v>
      </c>
      <c r="BF334" s="76">
        <v>0</v>
      </c>
      <c r="BG334" s="76">
        <v>1</v>
      </c>
      <c r="BH334" s="76">
        <v>0</v>
      </c>
      <c r="BI334" s="76">
        <v>2</v>
      </c>
      <c r="BJ334" s="76">
        <v>0</v>
      </c>
      <c r="BK334" s="76">
        <v>1</v>
      </c>
      <c r="BL334" s="76">
        <v>0</v>
      </c>
      <c r="BM334" s="76">
        <v>0</v>
      </c>
      <c r="BN334" s="80">
        <f t="shared" si="202"/>
        <v>4</v>
      </c>
      <c r="BO334" s="81">
        <f t="shared" si="203"/>
        <v>0</v>
      </c>
      <c r="BP334" s="77" t="s">
        <v>27</v>
      </c>
      <c r="BQ334" s="76">
        <v>0</v>
      </c>
      <c r="BR334" s="76">
        <v>0</v>
      </c>
      <c r="BS334" s="76">
        <v>1</v>
      </c>
      <c r="BT334" s="76">
        <v>0</v>
      </c>
      <c r="BU334" s="76">
        <v>1</v>
      </c>
      <c r="BV334" s="76">
        <v>0</v>
      </c>
      <c r="BW334" s="76">
        <v>1</v>
      </c>
      <c r="BX334" s="76">
        <v>0</v>
      </c>
      <c r="BY334" s="76">
        <v>0</v>
      </c>
      <c r="BZ334" s="80">
        <f t="shared" si="204"/>
        <v>3</v>
      </c>
      <c r="CA334" s="82">
        <f t="shared" si="205"/>
        <v>0</v>
      </c>
      <c r="CB334" s="77" t="s">
        <v>27</v>
      </c>
      <c r="CC334" s="76">
        <v>0</v>
      </c>
      <c r="CD334" s="76">
        <v>0</v>
      </c>
      <c r="CE334" s="76">
        <v>3</v>
      </c>
      <c r="CF334" s="76">
        <v>0</v>
      </c>
      <c r="CG334" s="76">
        <v>5</v>
      </c>
      <c r="CH334" s="76">
        <v>0</v>
      </c>
      <c r="CI334" s="76">
        <v>3</v>
      </c>
      <c r="CJ334" s="76"/>
      <c r="CK334" s="76">
        <v>0</v>
      </c>
      <c r="CL334" s="83">
        <f t="shared" si="206"/>
        <v>11</v>
      </c>
      <c r="CM334" s="82">
        <f t="shared" si="207"/>
        <v>0</v>
      </c>
      <c r="CN334" s="84"/>
      <c r="CO334" s="60"/>
      <c r="CP334" s="60"/>
      <c r="CQ334" s="60"/>
      <c r="CR334" s="60"/>
      <c r="CS334" s="60"/>
      <c r="CT334" s="60"/>
      <c r="CU334" s="60"/>
      <c r="CV334" s="85"/>
      <c r="CW334" s="86"/>
      <c r="CX334" s="87">
        <f t="shared" si="208"/>
        <v>0</v>
      </c>
      <c r="CY334" s="88">
        <f t="shared" si="209"/>
        <v>0</v>
      </c>
      <c r="CZ334" s="89" t="e">
        <f>SUMIF(Склад!#REF!,E334,Склад!#REF!)</f>
        <v>#REF!</v>
      </c>
    </row>
    <row r="335" spans="1:104" s="79" customFormat="1" ht="77.45" customHeight="1" thickBot="1" x14ac:dyDescent="0.3">
      <c r="A335" s="60">
        <v>332</v>
      </c>
      <c r="B335" s="199" t="str">
        <f>VLOOKUP(C335,Склад!B:D,3,0)</f>
        <v>Кепки</v>
      </c>
      <c r="C335" s="37" t="s">
        <v>56</v>
      </c>
      <c r="D335" s="151" t="str">
        <f t="shared" si="210"/>
        <v>68711044</v>
      </c>
      <c r="E335" s="36">
        <v>6871104</v>
      </c>
      <c r="F335" s="36">
        <v>4</v>
      </c>
      <c r="G335" s="154" t="s">
        <v>207</v>
      </c>
      <c r="H335" s="196" t="str">
        <f>IFERROR(VLOOKUP(VALUE(E335),Склад!#REF!,6,0),"-")</f>
        <v>-</v>
      </c>
      <c r="I335" s="61"/>
      <c r="J335" s="62" t="s">
        <v>223</v>
      </c>
      <c r="K335" s="62" t="s">
        <v>402</v>
      </c>
      <c r="L335" s="63" t="s">
        <v>378</v>
      </c>
      <c r="M335" s="64" t="s">
        <v>57</v>
      </c>
      <c r="N335" s="38" t="s">
        <v>354</v>
      </c>
      <c r="O335" s="38" t="s">
        <v>415</v>
      </c>
      <c r="P335" s="65">
        <v>30.4</v>
      </c>
      <c r="Q335" s="69">
        <v>79</v>
      </c>
      <c r="R335" s="66"/>
      <c r="S335" s="67"/>
      <c r="T335" s="68"/>
      <c r="U335" s="70"/>
      <c r="V335" s="71"/>
      <c r="W335" s="72"/>
      <c r="X335" s="73"/>
      <c r="Y335" s="71"/>
      <c r="Z335" s="72"/>
      <c r="AA335" s="74"/>
      <c r="AB335" s="75"/>
      <c r="AC335" s="71"/>
      <c r="AD335" s="72"/>
      <c r="AE335" s="76" t="str">
        <f t="shared" si="188"/>
        <v>-</v>
      </c>
      <c r="AF335" s="76" t="str">
        <f t="shared" si="189"/>
        <v/>
      </c>
      <c r="AG335" s="76" t="str">
        <f t="shared" si="190"/>
        <v>-</v>
      </c>
      <c r="AH335" s="76" t="str">
        <f t="shared" si="191"/>
        <v/>
      </c>
      <c r="AI335" s="76" t="str">
        <f t="shared" si="192"/>
        <v>-</v>
      </c>
      <c r="AJ335" s="76" t="str">
        <f t="shared" si="193"/>
        <v/>
      </c>
      <c r="AK335" s="76" t="str">
        <f t="shared" si="194"/>
        <v>-</v>
      </c>
      <c r="AL335" s="76" t="str">
        <f t="shared" si="195"/>
        <v/>
      </c>
      <c r="AM335" s="76" t="str">
        <f t="shared" si="196"/>
        <v>-</v>
      </c>
      <c r="AN335" s="76" t="str">
        <f t="shared" si="197"/>
        <v/>
      </c>
      <c r="AO335" s="77">
        <f t="shared" si="198"/>
        <v>0</v>
      </c>
      <c r="AP335" s="78" t="str">
        <f t="shared" si="199"/>
        <v/>
      </c>
      <c r="AR335" s="77" t="s">
        <v>27</v>
      </c>
      <c r="AS335" s="76" t="e">
        <f t="shared" si="215"/>
        <v>#VALUE!</v>
      </c>
      <c r="AT335" s="76"/>
      <c r="AU335" s="76" t="e">
        <f t="shared" si="216"/>
        <v>#VALUE!</v>
      </c>
      <c r="AV335" s="76"/>
      <c r="AW335" s="76" t="e">
        <f t="shared" si="217"/>
        <v>#VALUE!</v>
      </c>
      <c r="AX335" s="76"/>
      <c r="AY335" s="76" t="e">
        <f t="shared" si="218"/>
        <v>#VALUE!</v>
      </c>
      <c r="AZ335" s="76"/>
      <c r="BA335" s="76" t="e">
        <f t="shared" si="219"/>
        <v>#VALUE!</v>
      </c>
      <c r="BB335" s="77" t="e">
        <f t="shared" si="200"/>
        <v>#VALUE!</v>
      </c>
      <c r="BC335" s="78" t="e">
        <f t="shared" si="201"/>
        <v>#VALUE!</v>
      </c>
      <c r="BD335" s="77" t="s">
        <v>27</v>
      </c>
      <c r="BE335" s="76">
        <v>0</v>
      </c>
      <c r="BF335" s="76">
        <v>0</v>
      </c>
      <c r="BG335" s="76">
        <v>1</v>
      </c>
      <c r="BH335" s="76">
        <v>0</v>
      </c>
      <c r="BI335" s="76">
        <v>2</v>
      </c>
      <c r="BJ335" s="76">
        <v>0</v>
      </c>
      <c r="BK335" s="76">
        <v>1</v>
      </c>
      <c r="BL335" s="76">
        <v>0</v>
      </c>
      <c r="BM335" s="76">
        <v>0</v>
      </c>
      <c r="BN335" s="80">
        <f t="shared" si="202"/>
        <v>4</v>
      </c>
      <c r="BO335" s="81">
        <f t="shared" si="203"/>
        <v>0</v>
      </c>
      <c r="BP335" s="77" t="s">
        <v>27</v>
      </c>
      <c r="BQ335" s="76">
        <v>0</v>
      </c>
      <c r="BR335" s="76">
        <v>0</v>
      </c>
      <c r="BS335" s="76">
        <v>1</v>
      </c>
      <c r="BT335" s="76">
        <v>0</v>
      </c>
      <c r="BU335" s="76">
        <v>1</v>
      </c>
      <c r="BV335" s="76">
        <v>0</v>
      </c>
      <c r="BW335" s="76">
        <v>1</v>
      </c>
      <c r="BX335" s="76">
        <v>0</v>
      </c>
      <c r="BY335" s="76">
        <v>0</v>
      </c>
      <c r="BZ335" s="80">
        <f t="shared" si="204"/>
        <v>3</v>
      </c>
      <c r="CA335" s="82">
        <f t="shared" si="205"/>
        <v>0</v>
      </c>
      <c r="CB335" s="77" t="s">
        <v>27</v>
      </c>
      <c r="CC335" s="76">
        <v>0</v>
      </c>
      <c r="CD335" s="76">
        <v>0</v>
      </c>
      <c r="CE335" s="76">
        <v>0</v>
      </c>
      <c r="CF335" s="76">
        <v>0</v>
      </c>
      <c r="CG335" s="76">
        <v>0</v>
      </c>
      <c r="CH335" s="76">
        <v>0</v>
      </c>
      <c r="CI335" s="76">
        <v>0</v>
      </c>
      <c r="CJ335" s="76"/>
      <c r="CK335" s="76">
        <v>0</v>
      </c>
      <c r="CL335" s="83">
        <f t="shared" si="206"/>
        <v>0</v>
      </c>
      <c r="CM335" s="82">
        <f t="shared" si="207"/>
        <v>0</v>
      </c>
      <c r="CN335" s="84"/>
      <c r="CO335" s="60"/>
      <c r="CP335" s="60"/>
      <c r="CQ335" s="60"/>
      <c r="CR335" s="60"/>
      <c r="CS335" s="60"/>
      <c r="CT335" s="60"/>
      <c r="CU335" s="60"/>
      <c r="CV335" s="85"/>
      <c r="CW335" s="86"/>
      <c r="CX335" s="87">
        <f t="shared" si="208"/>
        <v>0</v>
      </c>
      <c r="CY335" s="88">
        <f t="shared" si="209"/>
        <v>0</v>
      </c>
      <c r="CZ335" s="89" t="e">
        <f>SUMIF(Склад!#REF!,E335,Склад!#REF!)</f>
        <v>#REF!</v>
      </c>
    </row>
    <row r="336" spans="1:104" s="79" customFormat="1" ht="72.2" customHeight="1" thickBot="1" x14ac:dyDescent="0.3">
      <c r="A336" s="60">
        <v>333</v>
      </c>
      <c r="B336" s="199" t="str">
        <f>VLOOKUP(C336,Склад!B:D,3,0)</f>
        <v>Кепки</v>
      </c>
      <c r="C336" s="37" t="s">
        <v>56</v>
      </c>
      <c r="D336" s="151" t="str">
        <f t="shared" si="210"/>
        <v>68711047</v>
      </c>
      <c r="E336" s="36">
        <v>6871104</v>
      </c>
      <c r="F336" s="36">
        <v>7</v>
      </c>
      <c r="G336" s="154" t="s">
        <v>207</v>
      </c>
      <c r="H336" s="196" t="str">
        <f>IFERROR(VLOOKUP(VALUE(E336),Склад!#REF!,6,0),"-")</f>
        <v>-</v>
      </c>
      <c r="I336" s="61"/>
      <c r="J336" s="62" t="s">
        <v>223</v>
      </c>
      <c r="K336" s="62" t="s">
        <v>402</v>
      </c>
      <c r="L336" s="63" t="s">
        <v>378</v>
      </c>
      <c r="M336" s="64" t="s">
        <v>57</v>
      </c>
      <c r="N336" s="38" t="s">
        <v>354</v>
      </c>
      <c r="O336" s="38" t="s">
        <v>415</v>
      </c>
      <c r="P336" s="65">
        <v>30.4</v>
      </c>
      <c r="Q336" s="69">
        <v>79</v>
      </c>
      <c r="R336" s="66"/>
      <c r="S336" s="67"/>
      <c r="T336" s="68"/>
      <c r="U336" s="70"/>
      <c r="V336" s="71"/>
      <c r="W336" s="72"/>
      <c r="X336" s="73"/>
      <c r="Y336" s="71"/>
      <c r="Z336" s="72"/>
      <c r="AA336" s="74"/>
      <c r="AB336" s="75"/>
      <c r="AC336" s="71"/>
      <c r="AD336" s="72"/>
      <c r="AE336" s="76" t="str">
        <f t="shared" si="188"/>
        <v>-</v>
      </c>
      <c r="AF336" s="76" t="str">
        <f t="shared" si="189"/>
        <v/>
      </c>
      <c r="AG336" s="76" t="str">
        <f t="shared" si="190"/>
        <v>-</v>
      </c>
      <c r="AH336" s="76" t="str">
        <f t="shared" si="191"/>
        <v/>
      </c>
      <c r="AI336" s="76" t="str">
        <f t="shared" si="192"/>
        <v>-</v>
      </c>
      <c r="AJ336" s="76" t="str">
        <f t="shared" si="193"/>
        <v/>
      </c>
      <c r="AK336" s="76" t="str">
        <f t="shared" si="194"/>
        <v>-</v>
      </c>
      <c r="AL336" s="76" t="str">
        <f t="shared" si="195"/>
        <v/>
      </c>
      <c r="AM336" s="76" t="str">
        <f t="shared" si="196"/>
        <v>-</v>
      </c>
      <c r="AN336" s="76" t="str">
        <f t="shared" si="197"/>
        <v/>
      </c>
      <c r="AO336" s="77">
        <f t="shared" si="198"/>
        <v>0</v>
      </c>
      <c r="AP336" s="78" t="str">
        <f t="shared" si="199"/>
        <v/>
      </c>
      <c r="AR336" s="77" t="s">
        <v>27</v>
      </c>
      <c r="AS336" s="76" t="e">
        <f t="shared" si="215"/>
        <v>#VALUE!</v>
      </c>
      <c r="AT336" s="76"/>
      <c r="AU336" s="76" t="e">
        <f t="shared" si="216"/>
        <v>#VALUE!</v>
      </c>
      <c r="AV336" s="76"/>
      <c r="AW336" s="76" t="e">
        <f t="shared" si="217"/>
        <v>#VALUE!</v>
      </c>
      <c r="AX336" s="76"/>
      <c r="AY336" s="76" t="e">
        <f t="shared" si="218"/>
        <v>#VALUE!</v>
      </c>
      <c r="AZ336" s="76"/>
      <c r="BA336" s="76" t="e">
        <f t="shared" si="219"/>
        <v>#VALUE!</v>
      </c>
      <c r="BB336" s="77" t="e">
        <f t="shared" si="200"/>
        <v>#VALUE!</v>
      </c>
      <c r="BC336" s="78" t="e">
        <f t="shared" si="201"/>
        <v>#VALUE!</v>
      </c>
      <c r="BD336" s="77" t="s">
        <v>27</v>
      </c>
      <c r="BE336" s="76">
        <v>0</v>
      </c>
      <c r="BF336" s="76">
        <v>0</v>
      </c>
      <c r="BG336" s="76">
        <v>0</v>
      </c>
      <c r="BH336" s="76">
        <v>0</v>
      </c>
      <c r="BI336" s="76">
        <v>0</v>
      </c>
      <c r="BJ336" s="76">
        <v>0</v>
      </c>
      <c r="BK336" s="76">
        <v>0</v>
      </c>
      <c r="BL336" s="76">
        <v>0</v>
      </c>
      <c r="BM336" s="76">
        <v>0</v>
      </c>
      <c r="BN336" s="80">
        <f t="shared" si="202"/>
        <v>0</v>
      </c>
      <c r="BO336" s="81">
        <f t="shared" si="203"/>
        <v>0</v>
      </c>
      <c r="BP336" s="77" t="s">
        <v>27</v>
      </c>
      <c r="BQ336" s="76">
        <v>0</v>
      </c>
      <c r="BR336" s="76">
        <v>0</v>
      </c>
      <c r="BS336" s="76">
        <v>0</v>
      </c>
      <c r="BT336" s="76">
        <v>0</v>
      </c>
      <c r="BU336" s="76">
        <v>0</v>
      </c>
      <c r="BV336" s="76">
        <v>0</v>
      </c>
      <c r="BW336" s="76">
        <v>0</v>
      </c>
      <c r="BX336" s="76">
        <v>0</v>
      </c>
      <c r="BY336" s="76">
        <v>0</v>
      </c>
      <c r="BZ336" s="80">
        <f t="shared" si="204"/>
        <v>0</v>
      </c>
      <c r="CA336" s="82">
        <f t="shared" si="205"/>
        <v>0</v>
      </c>
      <c r="CB336" s="77" t="s">
        <v>27</v>
      </c>
      <c r="CC336" s="76">
        <v>0</v>
      </c>
      <c r="CD336" s="76"/>
      <c r="CE336" s="76">
        <v>0</v>
      </c>
      <c r="CF336" s="76"/>
      <c r="CG336" s="76">
        <v>0</v>
      </c>
      <c r="CH336" s="76"/>
      <c r="CI336" s="76">
        <v>0</v>
      </c>
      <c r="CJ336" s="76"/>
      <c r="CK336" s="76">
        <v>0</v>
      </c>
      <c r="CL336" s="83">
        <f t="shared" si="206"/>
        <v>0</v>
      </c>
      <c r="CM336" s="82">
        <f t="shared" si="207"/>
        <v>0</v>
      </c>
      <c r="CN336" s="84"/>
      <c r="CO336" s="60"/>
      <c r="CP336" s="60"/>
      <c r="CQ336" s="60"/>
      <c r="CR336" s="60"/>
      <c r="CS336" s="60"/>
      <c r="CT336" s="60"/>
      <c r="CU336" s="60"/>
      <c r="CV336" s="85"/>
      <c r="CW336" s="86"/>
      <c r="CX336" s="87">
        <f t="shared" si="208"/>
        <v>0</v>
      </c>
      <c r="CY336" s="88">
        <f t="shared" si="209"/>
        <v>0</v>
      </c>
      <c r="CZ336" s="89" t="e">
        <f>SUMIF(Склад!#REF!,E336,Склад!#REF!)</f>
        <v>#REF!</v>
      </c>
    </row>
    <row r="337" spans="1:104" s="79" customFormat="1" ht="66.95" customHeight="1" thickBot="1" x14ac:dyDescent="0.3">
      <c r="A337" s="60">
        <v>334</v>
      </c>
      <c r="B337" s="199" t="str">
        <f>VLOOKUP(C337,Склад!B:D,3,0)</f>
        <v>Кепки</v>
      </c>
      <c r="C337" s="37" t="s">
        <v>56</v>
      </c>
      <c r="D337" s="151" t="str">
        <f t="shared" si="210"/>
        <v>68711049</v>
      </c>
      <c r="E337" s="36">
        <v>6871104</v>
      </c>
      <c r="F337" s="36">
        <v>9</v>
      </c>
      <c r="G337" s="154" t="s">
        <v>207</v>
      </c>
      <c r="H337" s="196" t="str">
        <f>IFERROR(VLOOKUP(VALUE(E337),Склад!#REF!,6,0),"-")</f>
        <v>-</v>
      </c>
      <c r="I337" s="61"/>
      <c r="J337" s="62" t="s">
        <v>223</v>
      </c>
      <c r="K337" s="62" t="s">
        <v>402</v>
      </c>
      <c r="L337" s="63" t="s">
        <v>378</v>
      </c>
      <c r="M337" s="64" t="s">
        <v>57</v>
      </c>
      <c r="N337" s="38" t="s">
        <v>354</v>
      </c>
      <c r="O337" s="38" t="s">
        <v>415</v>
      </c>
      <c r="P337" s="65">
        <v>30.4</v>
      </c>
      <c r="Q337" s="69">
        <v>79</v>
      </c>
      <c r="R337" s="66"/>
      <c r="S337" s="67"/>
      <c r="T337" s="68"/>
      <c r="U337" s="70"/>
      <c r="V337" s="71"/>
      <c r="W337" s="72"/>
      <c r="X337" s="73"/>
      <c r="Y337" s="71"/>
      <c r="Z337" s="72"/>
      <c r="AA337" s="74"/>
      <c r="AB337" s="75"/>
      <c r="AC337" s="71"/>
      <c r="AD337" s="72"/>
      <c r="AE337" s="76" t="str">
        <f t="shared" si="188"/>
        <v>-</v>
      </c>
      <c r="AF337" s="76" t="str">
        <f t="shared" si="189"/>
        <v/>
      </c>
      <c r="AG337" s="76" t="str">
        <f t="shared" si="190"/>
        <v>-</v>
      </c>
      <c r="AH337" s="76" t="str">
        <f t="shared" si="191"/>
        <v/>
      </c>
      <c r="AI337" s="76" t="str">
        <f t="shared" si="192"/>
        <v>-</v>
      </c>
      <c r="AJ337" s="76" t="str">
        <f t="shared" si="193"/>
        <v/>
      </c>
      <c r="AK337" s="76" t="str">
        <f t="shared" si="194"/>
        <v>-</v>
      </c>
      <c r="AL337" s="76" t="str">
        <f t="shared" si="195"/>
        <v/>
      </c>
      <c r="AM337" s="76" t="str">
        <f t="shared" si="196"/>
        <v>-</v>
      </c>
      <c r="AN337" s="76" t="str">
        <f t="shared" si="197"/>
        <v/>
      </c>
      <c r="AO337" s="77">
        <f t="shared" si="198"/>
        <v>0</v>
      </c>
      <c r="AP337" s="78" t="str">
        <f t="shared" si="199"/>
        <v/>
      </c>
      <c r="AR337" s="77" t="s">
        <v>27</v>
      </c>
      <c r="AS337" s="76" t="e">
        <f t="shared" si="215"/>
        <v>#VALUE!</v>
      </c>
      <c r="AT337" s="76"/>
      <c r="AU337" s="76" t="e">
        <f t="shared" si="216"/>
        <v>#VALUE!</v>
      </c>
      <c r="AV337" s="76"/>
      <c r="AW337" s="76" t="e">
        <f t="shared" si="217"/>
        <v>#VALUE!</v>
      </c>
      <c r="AX337" s="76"/>
      <c r="AY337" s="76" t="e">
        <f t="shared" si="218"/>
        <v>#VALUE!</v>
      </c>
      <c r="AZ337" s="76"/>
      <c r="BA337" s="76" t="e">
        <f t="shared" si="219"/>
        <v>#VALUE!</v>
      </c>
      <c r="BB337" s="77" t="e">
        <f t="shared" si="200"/>
        <v>#VALUE!</v>
      </c>
      <c r="BC337" s="78" t="e">
        <f t="shared" si="201"/>
        <v>#VALUE!</v>
      </c>
      <c r="BD337" s="77" t="s">
        <v>27</v>
      </c>
      <c r="BE337" s="76">
        <v>0</v>
      </c>
      <c r="BF337" s="76">
        <v>0</v>
      </c>
      <c r="BG337" s="76">
        <v>0</v>
      </c>
      <c r="BH337" s="76">
        <v>0</v>
      </c>
      <c r="BI337" s="76">
        <v>0</v>
      </c>
      <c r="BJ337" s="76">
        <v>0</v>
      </c>
      <c r="BK337" s="76">
        <v>0</v>
      </c>
      <c r="BL337" s="76">
        <v>0</v>
      </c>
      <c r="BM337" s="76">
        <v>0</v>
      </c>
      <c r="BN337" s="80">
        <f t="shared" si="202"/>
        <v>0</v>
      </c>
      <c r="BO337" s="81">
        <f t="shared" si="203"/>
        <v>0</v>
      </c>
      <c r="BP337" s="77" t="s">
        <v>27</v>
      </c>
      <c r="BQ337" s="76">
        <v>0</v>
      </c>
      <c r="BR337" s="76">
        <v>0</v>
      </c>
      <c r="BS337" s="76">
        <v>0</v>
      </c>
      <c r="BT337" s="76">
        <v>0</v>
      </c>
      <c r="BU337" s="76">
        <v>0</v>
      </c>
      <c r="BV337" s="76">
        <v>0</v>
      </c>
      <c r="BW337" s="76">
        <v>0</v>
      </c>
      <c r="BX337" s="76">
        <v>0</v>
      </c>
      <c r="BY337" s="76">
        <v>0</v>
      </c>
      <c r="BZ337" s="80">
        <f t="shared" si="204"/>
        <v>0</v>
      </c>
      <c r="CA337" s="82">
        <f t="shared" si="205"/>
        <v>0</v>
      </c>
      <c r="CB337" s="77" t="s">
        <v>27</v>
      </c>
      <c r="CC337" s="76">
        <v>0</v>
      </c>
      <c r="CD337" s="76"/>
      <c r="CE337" s="76">
        <v>0</v>
      </c>
      <c r="CF337" s="76"/>
      <c r="CG337" s="76">
        <v>0</v>
      </c>
      <c r="CH337" s="76"/>
      <c r="CI337" s="76">
        <v>0</v>
      </c>
      <c r="CJ337" s="76"/>
      <c r="CK337" s="76">
        <v>0</v>
      </c>
      <c r="CL337" s="83">
        <f t="shared" si="206"/>
        <v>0</v>
      </c>
      <c r="CM337" s="82">
        <f t="shared" si="207"/>
        <v>0</v>
      </c>
      <c r="CN337" s="84"/>
      <c r="CO337" s="60"/>
      <c r="CP337" s="60"/>
      <c r="CQ337" s="60"/>
      <c r="CR337" s="60"/>
      <c r="CS337" s="60"/>
      <c r="CT337" s="60"/>
      <c r="CU337" s="60"/>
      <c r="CV337" s="85"/>
      <c r="CW337" s="86"/>
      <c r="CX337" s="87">
        <f t="shared" si="208"/>
        <v>0</v>
      </c>
      <c r="CY337" s="88">
        <f t="shared" si="209"/>
        <v>0</v>
      </c>
      <c r="CZ337" s="89" t="e">
        <f>SUMIF(Склад!#REF!,E337,Склад!#REF!)</f>
        <v>#REF!</v>
      </c>
    </row>
    <row r="338" spans="1:104" s="79" customFormat="1" ht="79.150000000000006" customHeight="1" thickBot="1" x14ac:dyDescent="0.3">
      <c r="A338" s="60">
        <v>335</v>
      </c>
      <c r="B338" s="199" t="e">
        <f>VLOOKUP(C338,Склад!B:D,3,0)</f>
        <v>#N/A</v>
      </c>
      <c r="C338" s="37" t="s">
        <v>292</v>
      </c>
      <c r="D338" s="151" t="str">
        <f t="shared" si="210"/>
        <v>776110824</v>
      </c>
      <c r="E338" s="36">
        <v>7761108</v>
      </c>
      <c r="F338" s="36">
        <v>24</v>
      </c>
      <c r="G338" s="154" t="s">
        <v>211</v>
      </c>
      <c r="H338" s="196" t="str">
        <f>IFERROR(VLOOKUP(VALUE(E338),Склад!#REF!,6,0),"-")</f>
        <v>-</v>
      </c>
      <c r="I338" s="61"/>
      <c r="J338" s="62" t="s">
        <v>33</v>
      </c>
      <c r="K338" s="62" t="s">
        <v>402</v>
      </c>
      <c r="L338" s="63" t="s">
        <v>378</v>
      </c>
      <c r="M338" s="64" t="s">
        <v>57</v>
      </c>
      <c r="N338" s="38" t="s">
        <v>354</v>
      </c>
      <c r="O338" s="38" t="s">
        <v>415</v>
      </c>
      <c r="P338" s="65">
        <v>26.5</v>
      </c>
      <c r="Q338" s="69">
        <v>69</v>
      </c>
      <c r="R338" s="66"/>
      <c r="S338" s="67"/>
      <c r="T338" s="68"/>
      <c r="U338" s="70"/>
      <c r="V338" s="71"/>
      <c r="W338" s="72"/>
      <c r="X338" s="73"/>
      <c r="Y338" s="71"/>
      <c r="Z338" s="72"/>
      <c r="AA338" s="74"/>
      <c r="AB338" s="75"/>
      <c r="AC338" s="71"/>
      <c r="AD338" s="72"/>
      <c r="AE338" s="76" t="str">
        <f t="shared" si="188"/>
        <v/>
      </c>
      <c r="AF338" s="76" t="str">
        <f t="shared" si="189"/>
        <v>-</v>
      </c>
      <c r="AG338" s="76" t="str">
        <f t="shared" si="190"/>
        <v>-</v>
      </c>
      <c r="AH338" s="76" t="str">
        <f t="shared" si="191"/>
        <v>-</v>
      </c>
      <c r="AI338" s="76" t="str">
        <f t="shared" si="192"/>
        <v>-</v>
      </c>
      <c r="AJ338" s="76" t="str">
        <f t="shared" si="193"/>
        <v>-</v>
      </c>
      <c r="AK338" s="76" t="str">
        <f t="shared" si="194"/>
        <v>-</v>
      </c>
      <c r="AL338" s="76" t="str">
        <f t="shared" si="195"/>
        <v>-</v>
      </c>
      <c r="AM338" s="76" t="str">
        <f t="shared" si="196"/>
        <v>-</v>
      </c>
      <c r="AN338" s="76" t="str">
        <f t="shared" si="197"/>
        <v>-</v>
      </c>
      <c r="AO338" s="77">
        <f t="shared" si="198"/>
        <v>0</v>
      </c>
      <c r="AP338" s="78" t="str">
        <f t="shared" si="199"/>
        <v/>
      </c>
      <c r="AR338" s="77" t="s">
        <v>27</v>
      </c>
      <c r="AS338" s="76" t="e">
        <f t="shared" si="215"/>
        <v>#VALUE!</v>
      </c>
      <c r="AT338" s="76"/>
      <c r="AU338" s="76" t="e">
        <f t="shared" si="216"/>
        <v>#VALUE!</v>
      </c>
      <c r="AV338" s="76"/>
      <c r="AW338" s="76" t="e">
        <f t="shared" si="217"/>
        <v>#VALUE!</v>
      </c>
      <c r="AX338" s="76"/>
      <c r="AY338" s="76" t="e">
        <f t="shared" si="218"/>
        <v>#VALUE!</v>
      </c>
      <c r="AZ338" s="76"/>
      <c r="BA338" s="76" t="e">
        <f t="shared" si="219"/>
        <v>#VALUE!</v>
      </c>
      <c r="BB338" s="77" t="e">
        <f t="shared" si="200"/>
        <v>#VALUE!</v>
      </c>
      <c r="BC338" s="78" t="e">
        <f t="shared" si="201"/>
        <v>#VALUE!</v>
      </c>
      <c r="BD338" s="77" t="s">
        <v>27</v>
      </c>
      <c r="BE338" s="76">
        <v>0</v>
      </c>
      <c r="BF338" s="76">
        <v>0</v>
      </c>
      <c r="BG338" s="76">
        <v>0</v>
      </c>
      <c r="BH338" s="76">
        <v>0</v>
      </c>
      <c r="BI338" s="76">
        <v>0</v>
      </c>
      <c r="BJ338" s="76">
        <v>0</v>
      </c>
      <c r="BK338" s="76">
        <v>0</v>
      </c>
      <c r="BL338" s="76">
        <v>0</v>
      </c>
      <c r="BM338" s="76">
        <v>0</v>
      </c>
      <c r="BN338" s="80">
        <f t="shared" si="202"/>
        <v>0</v>
      </c>
      <c r="BO338" s="81">
        <f t="shared" si="203"/>
        <v>0</v>
      </c>
      <c r="BP338" s="77" t="s">
        <v>27</v>
      </c>
      <c r="BQ338" s="76">
        <v>0</v>
      </c>
      <c r="BR338" s="76">
        <v>0</v>
      </c>
      <c r="BS338" s="76">
        <v>0</v>
      </c>
      <c r="BT338" s="76">
        <v>0</v>
      </c>
      <c r="BU338" s="76">
        <v>0</v>
      </c>
      <c r="BV338" s="76">
        <v>0</v>
      </c>
      <c r="BW338" s="76">
        <v>0</v>
      </c>
      <c r="BX338" s="76">
        <v>0</v>
      </c>
      <c r="BY338" s="76">
        <v>0</v>
      </c>
      <c r="BZ338" s="80">
        <f t="shared" si="204"/>
        <v>0</v>
      </c>
      <c r="CA338" s="82">
        <f t="shared" si="205"/>
        <v>0</v>
      </c>
      <c r="CB338" s="77" t="s">
        <v>27</v>
      </c>
      <c r="CC338" s="76">
        <v>0</v>
      </c>
      <c r="CD338" s="76"/>
      <c r="CE338" s="76">
        <v>0</v>
      </c>
      <c r="CF338" s="76"/>
      <c r="CG338" s="76">
        <v>0</v>
      </c>
      <c r="CH338" s="76"/>
      <c r="CI338" s="76">
        <v>0</v>
      </c>
      <c r="CJ338" s="76"/>
      <c r="CK338" s="76">
        <v>0</v>
      </c>
      <c r="CL338" s="83">
        <f t="shared" si="206"/>
        <v>0</v>
      </c>
      <c r="CM338" s="82">
        <f t="shared" si="207"/>
        <v>0</v>
      </c>
      <c r="CN338" s="84"/>
      <c r="CO338" s="60"/>
      <c r="CP338" s="60"/>
      <c r="CQ338" s="60"/>
      <c r="CR338" s="60"/>
      <c r="CS338" s="60"/>
      <c r="CT338" s="60"/>
      <c r="CU338" s="60"/>
      <c r="CV338" s="85"/>
      <c r="CW338" s="86"/>
      <c r="CX338" s="87">
        <f t="shared" si="208"/>
        <v>0</v>
      </c>
      <c r="CY338" s="88">
        <f t="shared" si="209"/>
        <v>0</v>
      </c>
      <c r="CZ338" s="89" t="e">
        <f>SUMIF(Склад!#REF!,E338,Склад!#REF!)</f>
        <v>#REF!</v>
      </c>
    </row>
    <row r="339" spans="1:104" s="79" customFormat="1" ht="73.900000000000006" customHeight="1" thickBot="1" x14ac:dyDescent="0.3">
      <c r="A339" s="60">
        <v>336</v>
      </c>
      <c r="B339" s="199" t="e">
        <f>VLOOKUP(C339,Склад!B:D,3,0)</f>
        <v>#N/A</v>
      </c>
      <c r="C339" s="37" t="s">
        <v>292</v>
      </c>
      <c r="D339" s="151" t="str">
        <f t="shared" si="210"/>
        <v>77611084</v>
      </c>
      <c r="E339" s="36">
        <v>7761108</v>
      </c>
      <c r="F339" s="36">
        <v>4</v>
      </c>
      <c r="G339" s="154" t="s">
        <v>211</v>
      </c>
      <c r="H339" s="196" t="str">
        <f>IFERROR(VLOOKUP(VALUE(E339),Склад!#REF!,6,0),"-")</f>
        <v>-</v>
      </c>
      <c r="I339" s="61"/>
      <c r="J339" s="62" t="s">
        <v>33</v>
      </c>
      <c r="K339" s="62" t="s">
        <v>402</v>
      </c>
      <c r="L339" s="63" t="s">
        <v>378</v>
      </c>
      <c r="M339" s="64" t="s">
        <v>57</v>
      </c>
      <c r="N339" s="38" t="s">
        <v>354</v>
      </c>
      <c r="O339" s="38" t="s">
        <v>415</v>
      </c>
      <c r="P339" s="65">
        <v>26.5</v>
      </c>
      <c r="Q339" s="69">
        <v>69</v>
      </c>
      <c r="R339" s="66"/>
      <c r="S339" s="67"/>
      <c r="T339" s="68"/>
      <c r="U339" s="70"/>
      <c r="V339" s="71"/>
      <c r="W339" s="72"/>
      <c r="X339" s="73"/>
      <c r="Y339" s="71"/>
      <c r="Z339" s="72"/>
      <c r="AA339" s="74"/>
      <c r="AB339" s="75"/>
      <c r="AC339" s="71"/>
      <c r="AD339" s="72"/>
      <c r="AE339" s="76" t="str">
        <f t="shared" si="188"/>
        <v/>
      </c>
      <c r="AF339" s="76" t="str">
        <f t="shared" si="189"/>
        <v>-</v>
      </c>
      <c r="AG339" s="76" t="str">
        <f t="shared" si="190"/>
        <v>-</v>
      </c>
      <c r="AH339" s="76" t="str">
        <f t="shared" si="191"/>
        <v>-</v>
      </c>
      <c r="AI339" s="76" t="str">
        <f t="shared" si="192"/>
        <v>-</v>
      </c>
      <c r="AJ339" s="76" t="str">
        <f t="shared" si="193"/>
        <v>-</v>
      </c>
      <c r="AK339" s="76" t="str">
        <f t="shared" si="194"/>
        <v>-</v>
      </c>
      <c r="AL339" s="76" t="str">
        <f t="shared" si="195"/>
        <v>-</v>
      </c>
      <c r="AM339" s="76" t="str">
        <f t="shared" si="196"/>
        <v>-</v>
      </c>
      <c r="AN339" s="76" t="str">
        <f t="shared" si="197"/>
        <v>-</v>
      </c>
      <c r="AO339" s="77">
        <f t="shared" si="198"/>
        <v>0</v>
      </c>
      <c r="AP339" s="78" t="str">
        <f t="shared" si="199"/>
        <v/>
      </c>
      <c r="AR339" s="77" t="s">
        <v>27</v>
      </c>
      <c r="AS339" s="76" t="e">
        <f t="shared" si="215"/>
        <v>#VALUE!</v>
      </c>
      <c r="AT339" s="76"/>
      <c r="AU339" s="76" t="e">
        <f t="shared" si="216"/>
        <v>#VALUE!</v>
      </c>
      <c r="AV339" s="76"/>
      <c r="AW339" s="76" t="e">
        <f t="shared" si="217"/>
        <v>#VALUE!</v>
      </c>
      <c r="AX339" s="76"/>
      <c r="AY339" s="76" t="e">
        <f t="shared" si="218"/>
        <v>#VALUE!</v>
      </c>
      <c r="AZ339" s="76"/>
      <c r="BA339" s="76" t="e">
        <f t="shared" si="219"/>
        <v>#VALUE!</v>
      </c>
      <c r="BB339" s="77" t="e">
        <f t="shared" si="200"/>
        <v>#VALUE!</v>
      </c>
      <c r="BC339" s="78" t="e">
        <f t="shared" si="201"/>
        <v>#VALUE!</v>
      </c>
      <c r="BD339" s="77" t="s">
        <v>27</v>
      </c>
      <c r="BE339" s="76">
        <v>0</v>
      </c>
      <c r="BF339" s="76">
        <v>0</v>
      </c>
      <c r="BG339" s="76">
        <v>1</v>
      </c>
      <c r="BH339" s="76">
        <v>0</v>
      </c>
      <c r="BI339" s="76">
        <v>2</v>
      </c>
      <c r="BJ339" s="76">
        <v>0</v>
      </c>
      <c r="BK339" s="76">
        <v>1</v>
      </c>
      <c r="BL339" s="76">
        <v>0</v>
      </c>
      <c r="BM339" s="76">
        <v>0</v>
      </c>
      <c r="BN339" s="80">
        <f t="shared" si="202"/>
        <v>4</v>
      </c>
      <c r="BO339" s="81">
        <f t="shared" si="203"/>
        <v>0</v>
      </c>
      <c r="BP339" s="77" t="s">
        <v>27</v>
      </c>
      <c r="BQ339" s="76">
        <v>0</v>
      </c>
      <c r="BR339" s="76">
        <v>0</v>
      </c>
      <c r="BS339" s="76">
        <v>1</v>
      </c>
      <c r="BT339" s="76">
        <v>0</v>
      </c>
      <c r="BU339" s="76">
        <v>1</v>
      </c>
      <c r="BV339" s="76">
        <v>0</v>
      </c>
      <c r="BW339" s="76">
        <v>1</v>
      </c>
      <c r="BX339" s="76">
        <v>0</v>
      </c>
      <c r="BY339" s="76">
        <v>0</v>
      </c>
      <c r="BZ339" s="80">
        <f t="shared" si="204"/>
        <v>3</v>
      </c>
      <c r="CA339" s="82">
        <f t="shared" si="205"/>
        <v>0</v>
      </c>
      <c r="CB339" s="77" t="s">
        <v>27</v>
      </c>
      <c r="CC339" s="76">
        <v>0</v>
      </c>
      <c r="CD339" s="76"/>
      <c r="CE339" s="76">
        <v>3</v>
      </c>
      <c r="CF339" s="76"/>
      <c r="CG339" s="76">
        <v>5</v>
      </c>
      <c r="CH339" s="76"/>
      <c r="CI339" s="76">
        <v>3</v>
      </c>
      <c r="CJ339" s="76"/>
      <c r="CK339" s="76">
        <v>0</v>
      </c>
      <c r="CL339" s="83">
        <f t="shared" si="206"/>
        <v>11</v>
      </c>
      <c r="CM339" s="82">
        <f t="shared" si="207"/>
        <v>0</v>
      </c>
      <c r="CN339" s="84"/>
      <c r="CO339" s="60"/>
      <c r="CP339" s="60"/>
      <c r="CQ339" s="60"/>
      <c r="CR339" s="60"/>
      <c r="CS339" s="60"/>
      <c r="CT339" s="60"/>
      <c r="CU339" s="60"/>
      <c r="CV339" s="85"/>
      <c r="CW339" s="86"/>
      <c r="CX339" s="87">
        <f t="shared" si="208"/>
        <v>0</v>
      </c>
      <c r="CY339" s="88">
        <f t="shared" si="209"/>
        <v>0</v>
      </c>
      <c r="CZ339" s="89" t="e">
        <f>SUMIF(Склад!#REF!,E339,Склад!#REF!)</f>
        <v>#REF!</v>
      </c>
    </row>
    <row r="340" spans="1:104" s="79" customFormat="1" ht="72.2" customHeight="1" thickBot="1" x14ac:dyDescent="0.3">
      <c r="A340" s="60">
        <v>337</v>
      </c>
      <c r="B340" s="199" t="e">
        <f>VLOOKUP(C340,Склад!B:D,3,0)</f>
        <v>#N/A</v>
      </c>
      <c r="C340" s="37" t="s">
        <v>293</v>
      </c>
      <c r="D340" s="151" t="str">
        <f t="shared" si="210"/>
        <v>181090322</v>
      </c>
      <c r="E340" s="36">
        <v>1810903</v>
      </c>
      <c r="F340" s="36">
        <v>22</v>
      </c>
      <c r="G340" s="154" t="s">
        <v>207</v>
      </c>
      <c r="H340" s="196" t="str">
        <f>IFERROR(VLOOKUP(VALUE(E340),Склад!#REF!,6,0),"-")</f>
        <v>-</v>
      </c>
      <c r="I340" s="61"/>
      <c r="J340" s="62" t="s">
        <v>33</v>
      </c>
      <c r="K340" s="62" t="s">
        <v>169</v>
      </c>
      <c r="L340" s="63" t="s">
        <v>379</v>
      </c>
      <c r="M340" s="64" t="s">
        <v>354</v>
      </c>
      <c r="N340" s="38" t="s">
        <v>354</v>
      </c>
      <c r="O340" s="38" t="s">
        <v>425</v>
      </c>
      <c r="P340" s="65">
        <v>38.1</v>
      </c>
      <c r="Q340" s="69">
        <v>99</v>
      </c>
      <c r="R340" s="66"/>
      <c r="S340" s="67"/>
      <c r="T340" s="68"/>
      <c r="U340" s="70"/>
      <c r="V340" s="71"/>
      <c r="W340" s="72"/>
      <c r="X340" s="73"/>
      <c r="Y340" s="71"/>
      <c r="Z340" s="72"/>
      <c r="AA340" s="74"/>
      <c r="AB340" s="75"/>
      <c r="AC340" s="71"/>
      <c r="AD340" s="72"/>
      <c r="AE340" s="76" t="str">
        <f t="shared" si="188"/>
        <v>-</v>
      </c>
      <c r="AF340" s="76" t="str">
        <f t="shared" si="189"/>
        <v/>
      </c>
      <c r="AG340" s="76" t="str">
        <f t="shared" si="190"/>
        <v>-</v>
      </c>
      <c r="AH340" s="76" t="str">
        <f t="shared" si="191"/>
        <v/>
      </c>
      <c r="AI340" s="76" t="str">
        <f t="shared" si="192"/>
        <v>-</v>
      </c>
      <c r="AJ340" s="76" t="str">
        <f t="shared" si="193"/>
        <v/>
      </c>
      <c r="AK340" s="76" t="str">
        <f t="shared" si="194"/>
        <v>-</v>
      </c>
      <c r="AL340" s="76" t="str">
        <f t="shared" si="195"/>
        <v/>
      </c>
      <c r="AM340" s="76" t="str">
        <f t="shared" si="196"/>
        <v>-</v>
      </c>
      <c r="AN340" s="76" t="str">
        <f t="shared" si="197"/>
        <v/>
      </c>
      <c r="AO340" s="77">
        <f t="shared" si="198"/>
        <v>0</v>
      </c>
      <c r="AP340" s="78" t="str">
        <f t="shared" si="199"/>
        <v/>
      </c>
      <c r="AR340" s="77" t="s">
        <v>27</v>
      </c>
      <c r="AS340" s="76" t="e">
        <f t="shared" si="215"/>
        <v>#VALUE!</v>
      </c>
      <c r="AT340" s="76"/>
      <c r="AU340" s="76" t="e">
        <f t="shared" si="216"/>
        <v>#VALUE!</v>
      </c>
      <c r="AV340" s="76"/>
      <c r="AW340" s="76" t="e">
        <f t="shared" si="217"/>
        <v>#VALUE!</v>
      </c>
      <c r="AX340" s="76"/>
      <c r="AY340" s="76" t="e">
        <f t="shared" si="218"/>
        <v>#VALUE!</v>
      </c>
      <c r="AZ340" s="76"/>
      <c r="BA340" s="76" t="e">
        <f t="shared" si="219"/>
        <v>#VALUE!</v>
      </c>
      <c r="BB340" s="77" t="e">
        <f t="shared" si="200"/>
        <v>#VALUE!</v>
      </c>
      <c r="BC340" s="78" t="e">
        <f t="shared" si="201"/>
        <v>#VALUE!</v>
      </c>
      <c r="BD340" s="77" t="s">
        <v>27</v>
      </c>
      <c r="BE340" s="76">
        <v>0</v>
      </c>
      <c r="BF340" s="76">
        <v>0</v>
      </c>
      <c r="BG340" s="76">
        <v>0</v>
      </c>
      <c r="BH340" s="76">
        <v>0</v>
      </c>
      <c r="BI340" s="76">
        <v>0</v>
      </c>
      <c r="BJ340" s="76">
        <v>0</v>
      </c>
      <c r="BK340" s="76">
        <v>0</v>
      </c>
      <c r="BL340" s="76">
        <v>0</v>
      </c>
      <c r="BM340" s="76">
        <v>0</v>
      </c>
      <c r="BN340" s="80">
        <f t="shared" si="202"/>
        <v>0</v>
      </c>
      <c r="BO340" s="81">
        <f t="shared" si="203"/>
        <v>0</v>
      </c>
      <c r="BP340" s="77" t="s">
        <v>27</v>
      </c>
      <c r="BQ340" s="76">
        <v>0</v>
      </c>
      <c r="BR340" s="76">
        <v>0</v>
      </c>
      <c r="BS340" s="76">
        <v>0</v>
      </c>
      <c r="BT340" s="76">
        <v>0</v>
      </c>
      <c r="BU340" s="76">
        <v>0</v>
      </c>
      <c r="BV340" s="76">
        <v>0</v>
      </c>
      <c r="BW340" s="76">
        <v>0</v>
      </c>
      <c r="BX340" s="76">
        <v>0</v>
      </c>
      <c r="BY340" s="76">
        <v>0</v>
      </c>
      <c r="BZ340" s="80">
        <f t="shared" si="204"/>
        <v>0</v>
      </c>
      <c r="CA340" s="82">
        <f t="shared" si="205"/>
        <v>0</v>
      </c>
      <c r="CB340" s="77" t="s">
        <v>27</v>
      </c>
      <c r="CC340" s="76">
        <v>0</v>
      </c>
      <c r="CD340" s="76"/>
      <c r="CE340" s="76">
        <v>0</v>
      </c>
      <c r="CF340" s="76"/>
      <c r="CG340" s="76">
        <v>0</v>
      </c>
      <c r="CH340" s="76"/>
      <c r="CI340" s="76">
        <v>0</v>
      </c>
      <c r="CJ340" s="76"/>
      <c r="CK340" s="76">
        <v>0</v>
      </c>
      <c r="CL340" s="83">
        <f t="shared" si="206"/>
        <v>0</v>
      </c>
      <c r="CM340" s="82">
        <f t="shared" si="207"/>
        <v>0</v>
      </c>
      <c r="CN340" s="84"/>
      <c r="CO340" s="60"/>
      <c r="CP340" s="60"/>
      <c r="CQ340" s="60"/>
      <c r="CR340" s="60"/>
      <c r="CS340" s="60"/>
      <c r="CT340" s="60"/>
      <c r="CU340" s="60"/>
      <c r="CV340" s="85"/>
      <c r="CW340" s="86"/>
      <c r="CX340" s="87">
        <f t="shared" si="208"/>
        <v>0</v>
      </c>
      <c r="CY340" s="88">
        <f t="shared" si="209"/>
        <v>0</v>
      </c>
      <c r="CZ340" s="89" t="e">
        <f>SUMIF(Склад!#REF!,E340,Склад!#REF!)</f>
        <v>#REF!</v>
      </c>
    </row>
    <row r="341" spans="1:104" s="79" customFormat="1" ht="61.7" customHeight="1" thickBot="1" x14ac:dyDescent="0.3">
      <c r="A341" s="60">
        <v>338</v>
      </c>
      <c r="B341" s="199" t="e">
        <f>VLOOKUP(C341,Склад!B:D,3,0)</f>
        <v>#N/A</v>
      </c>
      <c r="C341" s="37" t="s">
        <v>294</v>
      </c>
      <c r="D341" s="151" t="str">
        <f t="shared" si="210"/>
        <v>684090922</v>
      </c>
      <c r="E341" s="36">
        <v>6840909</v>
      </c>
      <c r="F341" s="36">
        <v>22</v>
      </c>
      <c r="G341" s="154" t="s">
        <v>207</v>
      </c>
      <c r="H341" s="196" t="str">
        <f>IFERROR(VLOOKUP(VALUE(E341),Склад!#REF!,6,0),"-")</f>
        <v>-</v>
      </c>
      <c r="I341" s="61"/>
      <c r="J341" s="62" t="s">
        <v>33</v>
      </c>
      <c r="K341" s="62" t="s">
        <v>169</v>
      </c>
      <c r="L341" s="63" t="s">
        <v>379</v>
      </c>
      <c r="M341" s="64" t="s">
        <v>57</v>
      </c>
      <c r="N341" s="38" t="s">
        <v>354</v>
      </c>
      <c r="O341" s="38" t="s">
        <v>425</v>
      </c>
      <c r="P341" s="65">
        <v>38.1</v>
      </c>
      <c r="Q341" s="69">
        <v>99</v>
      </c>
      <c r="R341" s="66"/>
      <c r="S341" s="67"/>
      <c r="T341" s="68"/>
      <c r="U341" s="70"/>
      <c r="V341" s="71"/>
      <c r="W341" s="72"/>
      <c r="X341" s="73"/>
      <c r="Y341" s="71"/>
      <c r="Z341" s="72"/>
      <c r="AA341" s="74"/>
      <c r="AB341" s="75"/>
      <c r="AC341" s="71"/>
      <c r="AD341" s="72"/>
      <c r="AE341" s="76" t="str">
        <f t="shared" si="188"/>
        <v>-</v>
      </c>
      <c r="AF341" s="76" t="str">
        <f t="shared" si="189"/>
        <v/>
      </c>
      <c r="AG341" s="76" t="str">
        <f t="shared" si="190"/>
        <v>-</v>
      </c>
      <c r="AH341" s="76" t="str">
        <f t="shared" si="191"/>
        <v/>
      </c>
      <c r="AI341" s="76" t="str">
        <f t="shared" si="192"/>
        <v>-</v>
      </c>
      <c r="AJ341" s="76" t="str">
        <f t="shared" si="193"/>
        <v/>
      </c>
      <c r="AK341" s="76" t="str">
        <f t="shared" si="194"/>
        <v>-</v>
      </c>
      <c r="AL341" s="76" t="str">
        <f t="shared" si="195"/>
        <v/>
      </c>
      <c r="AM341" s="76" t="str">
        <f t="shared" si="196"/>
        <v>-</v>
      </c>
      <c r="AN341" s="76" t="str">
        <f t="shared" si="197"/>
        <v/>
      </c>
      <c r="AO341" s="77">
        <f t="shared" si="198"/>
        <v>0</v>
      </c>
      <c r="AP341" s="78" t="str">
        <f t="shared" si="199"/>
        <v/>
      </c>
      <c r="AR341" s="77" t="s">
        <v>27</v>
      </c>
      <c r="AS341" s="76" t="e">
        <f t="shared" si="215"/>
        <v>#VALUE!</v>
      </c>
      <c r="AT341" s="76"/>
      <c r="AU341" s="76" t="e">
        <f t="shared" si="216"/>
        <v>#VALUE!</v>
      </c>
      <c r="AV341" s="76"/>
      <c r="AW341" s="76" t="e">
        <f t="shared" si="217"/>
        <v>#VALUE!</v>
      </c>
      <c r="AX341" s="76"/>
      <c r="AY341" s="76" t="e">
        <f t="shared" si="218"/>
        <v>#VALUE!</v>
      </c>
      <c r="AZ341" s="76"/>
      <c r="BA341" s="76" t="e">
        <f t="shared" si="219"/>
        <v>#VALUE!</v>
      </c>
      <c r="BB341" s="77" t="e">
        <f t="shared" si="200"/>
        <v>#VALUE!</v>
      </c>
      <c r="BC341" s="78" t="e">
        <f t="shared" si="201"/>
        <v>#VALUE!</v>
      </c>
      <c r="BD341" s="77" t="s">
        <v>27</v>
      </c>
      <c r="BE341" s="76">
        <v>0</v>
      </c>
      <c r="BF341" s="76">
        <v>0</v>
      </c>
      <c r="BG341" s="76">
        <v>0</v>
      </c>
      <c r="BH341" s="76">
        <v>0</v>
      </c>
      <c r="BI341" s="76">
        <v>0</v>
      </c>
      <c r="BJ341" s="76">
        <v>0</v>
      </c>
      <c r="BK341" s="76">
        <v>0</v>
      </c>
      <c r="BL341" s="76">
        <v>0</v>
      </c>
      <c r="BM341" s="76">
        <v>0</v>
      </c>
      <c r="BN341" s="80">
        <f t="shared" si="202"/>
        <v>0</v>
      </c>
      <c r="BO341" s="81">
        <f t="shared" si="203"/>
        <v>0</v>
      </c>
      <c r="BP341" s="77" t="s">
        <v>27</v>
      </c>
      <c r="BQ341" s="76">
        <v>0</v>
      </c>
      <c r="BR341" s="76">
        <v>0</v>
      </c>
      <c r="BS341" s="76">
        <v>0</v>
      </c>
      <c r="BT341" s="76">
        <v>0</v>
      </c>
      <c r="BU341" s="76">
        <v>0</v>
      </c>
      <c r="BV341" s="76">
        <v>0</v>
      </c>
      <c r="BW341" s="76">
        <v>0</v>
      </c>
      <c r="BX341" s="76">
        <v>0</v>
      </c>
      <c r="BY341" s="76">
        <v>0</v>
      </c>
      <c r="BZ341" s="80">
        <f t="shared" si="204"/>
        <v>0</v>
      </c>
      <c r="CA341" s="82">
        <f t="shared" si="205"/>
        <v>0</v>
      </c>
      <c r="CB341" s="77" t="s">
        <v>27</v>
      </c>
      <c r="CC341" s="76">
        <v>0</v>
      </c>
      <c r="CD341" s="76"/>
      <c r="CE341" s="76">
        <v>0</v>
      </c>
      <c r="CF341" s="76"/>
      <c r="CG341" s="76">
        <v>0</v>
      </c>
      <c r="CH341" s="76"/>
      <c r="CI341" s="76">
        <v>0</v>
      </c>
      <c r="CJ341" s="76"/>
      <c r="CK341" s="76">
        <v>0</v>
      </c>
      <c r="CL341" s="83">
        <f t="shared" si="206"/>
        <v>0</v>
      </c>
      <c r="CM341" s="82">
        <f t="shared" si="207"/>
        <v>0</v>
      </c>
      <c r="CN341" s="84"/>
      <c r="CO341" s="60"/>
      <c r="CP341" s="60"/>
      <c r="CQ341" s="60"/>
      <c r="CR341" s="60"/>
      <c r="CS341" s="60"/>
      <c r="CT341" s="60"/>
      <c r="CU341" s="60"/>
      <c r="CV341" s="85"/>
      <c r="CW341" s="86"/>
      <c r="CX341" s="87">
        <f t="shared" si="208"/>
        <v>0</v>
      </c>
      <c r="CY341" s="88">
        <f t="shared" si="209"/>
        <v>0</v>
      </c>
      <c r="CZ341" s="89" t="e">
        <f>SUMIF(Склад!#REF!,E341,Склад!#REF!)</f>
        <v>#REF!</v>
      </c>
    </row>
    <row r="342" spans="1:104" s="79" customFormat="1" ht="52.9" customHeight="1" thickBot="1" x14ac:dyDescent="0.3">
      <c r="A342" s="60">
        <v>339</v>
      </c>
      <c r="B342" s="199" t="str">
        <f>VLOOKUP(C342,Склад!B:D,3,0)</f>
        <v>Кепки</v>
      </c>
      <c r="C342" s="37" t="s">
        <v>94</v>
      </c>
      <c r="D342" s="151" t="str">
        <f t="shared" si="210"/>
        <v>6380703624</v>
      </c>
      <c r="E342" s="36">
        <v>6380703</v>
      </c>
      <c r="F342" s="36">
        <v>624</v>
      </c>
      <c r="G342" s="154" t="s">
        <v>204</v>
      </c>
      <c r="H342" s="196" t="str">
        <f>IFERROR(VLOOKUP(VALUE(E342),Склад!#REF!,6,0),"-")</f>
        <v>-</v>
      </c>
      <c r="I342" s="61"/>
      <c r="J342" s="62" t="s">
        <v>223</v>
      </c>
      <c r="K342" s="62" t="s">
        <v>400</v>
      </c>
      <c r="L342" s="63" t="s">
        <v>364</v>
      </c>
      <c r="M342" s="64" t="s">
        <v>57</v>
      </c>
      <c r="N342" s="38" t="s">
        <v>354</v>
      </c>
      <c r="O342" s="38" t="s">
        <v>427</v>
      </c>
      <c r="P342" s="65">
        <v>45.8</v>
      </c>
      <c r="Q342" s="69">
        <v>119</v>
      </c>
      <c r="R342" s="66"/>
      <c r="S342" s="67"/>
      <c r="T342" s="68"/>
      <c r="U342" s="70"/>
      <c r="V342" s="71"/>
      <c r="W342" s="72"/>
      <c r="X342" s="73"/>
      <c r="Y342" s="71"/>
      <c r="Z342" s="72"/>
      <c r="AA342" s="74"/>
      <c r="AB342" s="75"/>
      <c r="AC342" s="71"/>
      <c r="AD342" s="72"/>
      <c r="AE342" s="76" t="str">
        <f t="shared" si="188"/>
        <v>-</v>
      </c>
      <c r="AF342" s="76" t="str">
        <f t="shared" si="189"/>
        <v/>
      </c>
      <c r="AG342" s="76" t="str">
        <f t="shared" si="190"/>
        <v/>
      </c>
      <c r="AH342" s="76" t="str">
        <f t="shared" si="191"/>
        <v/>
      </c>
      <c r="AI342" s="76" t="str">
        <f t="shared" si="192"/>
        <v/>
      </c>
      <c r="AJ342" s="76" t="str">
        <f t="shared" si="193"/>
        <v/>
      </c>
      <c r="AK342" s="76" t="str">
        <f t="shared" si="194"/>
        <v/>
      </c>
      <c r="AL342" s="76" t="str">
        <f t="shared" si="195"/>
        <v/>
      </c>
      <c r="AM342" s="76" t="str">
        <f t="shared" si="196"/>
        <v/>
      </c>
      <c r="AN342" s="76" t="str">
        <f t="shared" si="197"/>
        <v/>
      </c>
      <c r="AO342" s="77">
        <f t="shared" si="198"/>
        <v>0</v>
      </c>
      <c r="AP342" s="78" t="str">
        <f t="shared" si="199"/>
        <v/>
      </c>
      <c r="AR342" s="77" t="s">
        <v>27</v>
      </c>
      <c r="AS342" s="76" t="e">
        <f t="shared" si="215"/>
        <v>#VALUE!</v>
      </c>
      <c r="AT342" s="76"/>
      <c r="AU342" s="76" t="e">
        <f t="shared" si="216"/>
        <v>#VALUE!</v>
      </c>
      <c r="AV342" s="76"/>
      <c r="AW342" s="76" t="e">
        <f t="shared" si="217"/>
        <v>#VALUE!</v>
      </c>
      <c r="AX342" s="76"/>
      <c r="AY342" s="76" t="e">
        <f t="shared" si="218"/>
        <v>#VALUE!</v>
      </c>
      <c r="AZ342" s="76"/>
      <c r="BA342" s="76" t="e">
        <f t="shared" si="219"/>
        <v>#VALUE!</v>
      </c>
      <c r="BB342" s="77" t="e">
        <f t="shared" si="200"/>
        <v>#VALUE!</v>
      </c>
      <c r="BC342" s="78" t="e">
        <f t="shared" si="201"/>
        <v>#VALUE!</v>
      </c>
      <c r="BD342" s="77" t="s">
        <v>27</v>
      </c>
      <c r="BE342" s="76">
        <v>0</v>
      </c>
      <c r="BF342" s="76">
        <v>0</v>
      </c>
      <c r="BG342" s="76">
        <v>0</v>
      </c>
      <c r="BH342" s="76">
        <v>0</v>
      </c>
      <c r="BI342" s="76">
        <v>0</v>
      </c>
      <c r="BJ342" s="76">
        <v>0</v>
      </c>
      <c r="BK342" s="76">
        <v>0</v>
      </c>
      <c r="BL342" s="76">
        <v>0</v>
      </c>
      <c r="BM342" s="76">
        <v>0</v>
      </c>
      <c r="BN342" s="80">
        <f t="shared" si="202"/>
        <v>0</v>
      </c>
      <c r="BO342" s="81">
        <f t="shared" si="203"/>
        <v>0</v>
      </c>
      <c r="BP342" s="77" t="s">
        <v>27</v>
      </c>
      <c r="BQ342" s="76">
        <v>0</v>
      </c>
      <c r="BR342" s="76">
        <v>0</v>
      </c>
      <c r="BS342" s="76">
        <v>0</v>
      </c>
      <c r="BT342" s="76">
        <v>0</v>
      </c>
      <c r="BU342" s="76">
        <v>0</v>
      </c>
      <c r="BV342" s="76">
        <v>0</v>
      </c>
      <c r="BW342" s="76">
        <v>0</v>
      </c>
      <c r="BX342" s="76">
        <v>0</v>
      </c>
      <c r="BY342" s="76">
        <v>0</v>
      </c>
      <c r="BZ342" s="80">
        <f t="shared" si="204"/>
        <v>0</v>
      </c>
      <c r="CA342" s="82">
        <f t="shared" si="205"/>
        <v>0</v>
      </c>
      <c r="CB342" s="77" t="s">
        <v>27</v>
      </c>
      <c r="CC342" s="76">
        <v>0</v>
      </c>
      <c r="CD342" s="76"/>
      <c r="CE342" s="76">
        <v>0</v>
      </c>
      <c r="CF342" s="76"/>
      <c r="CG342" s="76">
        <v>0</v>
      </c>
      <c r="CH342" s="76"/>
      <c r="CI342" s="76">
        <v>0</v>
      </c>
      <c r="CJ342" s="76"/>
      <c r="CK342" s="76">
        <v>0</v>
      </c>
      <c r="CL342" s="83">
        <f t="shared" si="206"/>
        <v>0</v>
      </c>
      <c r="CM342" s="82">
        <f t="shared" si="207"/>
        <v>0</v>
      </c>
      <c r="CN342" s="84"/>
      <c r="CO342" s="60"/>
      <c r="CP342" s="60"/>
      <c r="CQ342" s="60"/>
      <c r="CR342" s="60"/>
      <c r="CS342" s="60"/>
      <c r="CT342" s="60"/>
      <c r="CU342" s="60"/>
      <c r="CV342" s="85"/>
      <c r="CW342" s="86"/>
      <c r="CX342" s="87">
        <f t="shared" si="208"/>
        <v>0</v>
      </c>
      <c r="CY342" s="88">
        <f t="shared" si="209"/>
        <v>0</v>
      </c>
      <c r="CZ342" s="89" t="e">
        <f>SUMIF(Склад!#REF!,E342,Склад!#REF!)</f>
        <v>#REF!</v>
      </c>
    </row>
    <row r="343" spans="1:104" s="79" customFormat="1" ht="56.45" customHeight="1" thickBot="1" x14ac:dyDescent="0.3">
      <c r="A343" s="60">
        <v>340</v>
      </c>
      <c r="B343" s="199" t="str">
        <f>VLOOKUP(C343,Склад!B:D,3,0)</f>
        <v>Кепки</v>
      </c>
      <c r="C343" s="37" t="s">
        <v>95</v>
      </c>
      <c r="D343" s="151" t="str">
        <f t="shared" si="210"/>
        <v>6840702624</v>
      </c>
      <c r="E343" s="36">
        <v>6840702</v>
      </c>
      <c r="F343" s="36">
        <v>624</v>
      </c>
      <c r="G343" s="154" t="s">
        <v>204</v>
      </c>
      <c r="H343" s="196" t="str">
        <f>IFERROR(VLOOKUP(VALUE(E343),Склад!#REF!,6,0),"-")</f>
        <v>-</v>
      </c>
      <c r="I343" s="61"/>
      <c r="J343" s="62" t="s">
        <v>223</v>
      </c>
      <c r="K343" s="62" t="s">
        <v>400</v>
      </c>
      <c r="L343" s="63" t="s">
        <v>364</v>
      </c>
      <c r="M343" s="64" t="s">
        <v>57</v>
      </c>
      <c r="N343" s="38" t="s">
        <v>354</v>
      </c>
      <c r="O343" s="38" t="s">
        <v>427</v>
      </c>
      <c r="P343" s="65">
        <v>49.6</v>
      </c>
      <c r="Q343" s="69">
        <v>129</v>
      </c>
      <c r="R343" s="66"/>
      <c r="S343" s="67"/>
      <c r="T343" s="68"/>
      <c r="U343" s="70"/>
      <c r="V343" s="71"/>
      <c r="W343" s="72"/>
      <c r="X343" s="73"/>
      <c r="Y343" s="71"/>
      <c r="Z343" s="72"/>
      <c r="AA343" s="74"/>
      <c r="AB343" s="75"/>
      <c r="AC343" s="71"/>
      <c r="AD343" s="72"/>
      <c r="AE343" s="76" t="str">
        <f t="shared" si="188"/>
        <v>-</v>
      </c>
      <c r="AF343" s="76" t="str">
        <f t="shared" si="189"/>
        <v/>
      </c>
      <c r="AG343" s="76" t="str">
        <f t="shared" si="190"/>
        <v/>
      </c>
      <c r="AH343" s="76" t="str">
        <f t="shared" si="191"/>
        <v/>
      </c>
      <c r="AI343" s="76" t="str">
        <f t="shared" si="192"/>
        <v/>
      </c>
      <c r="AJ343" s="76" t="str">
        <f t="shared" si="193"/>
        <v/>
      </c>
      <c r="AK343" s="76" t="str">
        <f t="shared" si="194"/>
        <v/>
      </c>
      <c r="AL343" s="76" t="str">
        <f t="shared" si="195"/>
        <v/>
      </c>
      <c r="AM343" s="76" t="str">
        <f t="shared" si="196"/>
        <v/>
      </c>
      <c r="AN343" s="76" t="str">
        <f t="shared" si="197"/>
        <v/>
      </c>
      <c r="AO343" s="77">
        <f t="shared" si="198"/>
        <v>0</v>
      </c>
      <c r="AP343" s="78" t="str">
        <f t="shared" si="199"/>
        <v/>
      </c>
      <c r="AR343" s="77" t="s">
        <v>27</v>
      </c>
      <c r="AS343" s="76" t="e">
        <f t="shared" si="215"/>
        <v>#VALUE!</v>
      </c>
      <c r="AT343" s="76"/>
      <c r="AU343" s="76" t="e">
        <f t="shared" si="216"/>
        <v>#VALUE!</v>
      </c>
      <c r="AV343" s="76"/>
      <c r="AW343" s="76" t="e">
        <f t="shared" si="217"/>
        <v>#VALUE!</v>
      </c>
      <c r="AX343" s="76"/>
      <c r="AY343" s="76" t="e">
        <f t="shared" si="218"/>
        <v>#VALUE!</v>
      </c>
      <c r="AZ343" s="76"/>
      <c r="BA343" s="76" t="e">
        <f t="shared" si="219"/>
        <v>#VALUE!</v>
      </c>
      <c r="BB343" s="77" t="e">
        <f t="shared" si="200"/>
        <v>#VALUE!</v>
      </c>
      <c r="BC343" s="78" t="e">
        <f t="shared" si="201"/>
        <v>#VALUE!</v>
      </c>
      <c r="BD343" s="77" t="s">
        <v>27</v>
      </c>
      <c r="BE343" s="76">
        <v>0</v>
      </c>
      <c r="BF343" s="76">
        <v>0</v>
      </c>
      <c r="BG343" s="76">
        <v>0</v>
      </c>
      <c r="BH343" s="76">
        <v>0</v>
      </c>
      <c r="BI343" s="76">
        <v>0</v>
      </c>
      <c r="BJ343" s="76">
        <v>0</v>
      </c>
      <c r="BK343" s="76">
        <v>0</v>
      </c>
      <c r="BL343" s="76">
        <v>0</v>
      </c>
      <c r="BM343" s="76">
        <v>0</v>
      </c>
      <c r="BN343" s="80">
        <f t="shared" si="202"/>
        <v>0</v>
      </c>
      <c r="BO343" s="81">
        <f t="shared" si="203"/>
        <v>0</v>
      </c>
      <c r="BP343" s="77" t="s">
        <v>27</v>
      </c>
      <c r="BQ343" s="76">
        <v>0</v>
      </c>
      <c r="BR343" s="76">
        <v>0</v>
      </c>
      <c r="BS343" s="76">
        <v>0</v>
      </c>
      <c r="BT343" s="76">
        <v>0</v>
      </c>
      <c r="BU343" s="76">
        <v>0</v>
      </c>
      <c r="BV343" s="76">
        <v>0</v>
      </c>
      <c r="BW343" s="76">
        <v>0</v>
      </c>
      <c r="BX343" s="76">
        <v>0</v>
      </c>
      <c r="BY343" s="76">
        <v>0</v>
      </c>
      <c r="BZ343" s="80">
        <f t="shared" si="204"/>
        <v>0</v>
      </c>
      <c r="CA343" s="82">
        <f t="shared" si="205"/>
        <v>0</v>
      </c>
      <c r="CB343" s="77" t="s">
        <v>27</v>
      </c>
      <c r="CC343" s="76">
        <v>0</v>
      </c>
      <c r="CD343" s="76"/>
      <c r="CE343" s="76">
        <v>0</v>
      </c>
      <c r="CF343" s="76"/>
      <c r="CG343" s="76">
        <v>0</v>
      </c>
      <c r="CH343" s="76"/>
      <c r="CI343" s="76">
        <v>0</v>
      </c>
      <c r="CJ343" s="76"/>
      <c r="CK343" s="76">
        <v>0</v>
      </c>
      <c r="CL343" s="83">
        <f t="shared" si="206"/>
        <v>0</v>
      </c>
      <c r="CM343" s="82">
        <f t="shared" si="207"/>
        <v>0</v>
      </c>
      <c r="CN343" s="84"/>
      <c r="CO343" s="60"/>
      <c r="CP343" s="60"/>
      <c r="CQ343" s="60"/>
      <c r="CR343" s="60"/>
      <c r="CS343" s="60"/>
      <c r="CT343" s="60"/>
      <c r="CU343" s="60"/>
      <c r="CV343" s="85"/>
      <c r="CW343" s="86"/>
      <c r="CX343" s="87">
        <f t="shared" si="208"/>
        <v>0</v>
      </c>
      <c r="CY343" s="88">
        <f t="shared" si="209"/>
        <v>0</v>
      </c>
      <c r="CZ343" s="89" t="e">
        <f>SUMIF(Склад!#REF!,E343,Склад!#REF!)</f>
        <v>#REF!</v>
      </c>
    </row>
    <row r="344" spans="1:104" s="79" customFormat="1" ht="54.6" customHeight="1" thickBot="1" x14ac:dyDescent="0.3">
      <c r="A344" s="60">
        <v>341</v>
      </c>
      <c r="B344" s="199" t="str">
        <f>VLOOKUP(C344,Склад!B:D,3,0)</f>
        <v>Кепки</v>
      </c>
      <c r="C344" s="37" t="s">
        <v>94</v>
      </c>
      <c r="D344" s="151" t="str">
        <f t="shared" si="210"/>
        <v>6380512352</v>
      </c>
      <c r="E344" s="36">
        <v>6380512</v>
      </c>
      <c r="F344" s="36">
        <v>352</v>
      </c>
      <c r="G344" s="154" t="s">
        <v>204</v>
      </c>
      <c r="H344" s="196" t="str">
        <f>IFERROR(VLOOKUP(VALUE(E344),Склад!#REF!,6,0),"-")</f>
        <v>-</v>
      </c>
      <c r="I344" s="61"/>
      <c r="J344" s="62" t="s">
        <v>223</v>
      </c>
      <c r="K344" s="62" t="s">
        <v>400</v>
      </c>
      <c r="L344" s="63" t="s">
        <v>364</v>
      </c>
      <c r="M344" s="64" t="s">
        <v>57</v>
      </c>
      <c r="N344" s="38" t="s">
        <v>354</v>
      </c>
      <c r="O344" s="38" t="s">
        <v>426</v>
      </c>
      <c r="P344" s="65">
        <v>38.1</v>
      </c>
      <c r="Q344" s="69">
        <v>99</v>
      </c>
      <c r="R344" s="66"/>
      <c r="S344" s="67"/>
      <c r="T344" s="68"/>
      <c r="U344" s="70"/>
      <c r="V344" s="71"/>
      <c r="W344" s="72"/>
      <c r="X344" s="73"/>
      <c r="Y344" s="71"/>
      <c r="Z344" s="72"/>
      <c r="AA344" s="74"/>
      <c r="AB344" s="75"/>
      <c r="AC344" s="71"/>
      <c r="AD344" s="72"/>
      <c r="AE344" s="76" t="str">
        <f t="shared" si="188"/>
        <v>-</v>
      </c>
      <c r="AF344" s="76" t="str">
        <f t="shared" si="189"/>
        <v/>
      </c>
      <c r="AG344" s="76" t="str">
        <f t="shared" si="190"/>
        <v/>
      </c>
      <c r="AH344" s="76" t="str">
        <f t="shared" si="191"/>
        <v/>
      </c>
      <c r="AI344" s="76" t="str">
        <f t="shared" si="192"/>
        <v/>
      </c>
      <c r="AJ344" s="76" t="str">
        <f t="shared" si="193"/>
        <v/>
      </c>
      <c r="AK344" s="76" t="str">
        <f t="shared" si="194"/>
        <v/>
      </c>
      <c r="AL344" s="76" t="str">
        <f t="shared" si="195"/>
        <v/>
      </c>
      <c r="AM344" s="76" t="str">
        <f t="shared" si="196"/>
        <v/>
      </c>
      <c r="AN344" s="76" t="str">
        <f t="shared" si="197"/>
        <v/>
      </c>
      <c r="AO344" s="77">
        <f t="shared" si="198"/>
        <v>0</v>
      </c>
      <c r="AP344" s="78" t="str">
        <f t="shared" si="199"/>
        <v/>
      </c>
      <c r="AR344" s="77" t="s">
        <v>27</v>
      </c>
      <c r="AS344" s="76" t="e">
        <f t="shared" si="215"/>
        <v>#VALUE!</v>
      </c>
      <c r="AT344" s="76"/>
      <c r="AU344" s="76" t="e">
        <f t="shared" si="216"/>
        <v>#VALUE!</v>
      </c>
      <c r="AV344" s="76"/>
      <c r="AW344" s="76" t="e">
        <f t="shared" si="217"/>
        <v>#VALUE!</v>
      </c>
      <c r="AX344" s="76"/>
      <c r="AY344" s="76" t="e">
        <f t="shared" si="218"/>
        <v>#VALUE!</v>
      </c>
      <c r="AZ344" s="76"/>
      <c r="BA344" s="76" t="e">
        <f t="shared" si="219"/>
        <v>#VALUE!</v>
      </c>
      <c r="BB344" s="77" t="e">
        <f t="shared" si="200"/>
        <v>#VALUE!</v>
      </c>
      <c r="BC344" s="78" t="e">
        <f t="shared" si="201"/>
        <v>#VALUE!</v>
      </c>
      <c r="BD344" s="77" t="s">
        <v>27</v>
      </c>
      <c r="BE344" s="76">
        <v>0</v>
      </c>
      <c r="BF344" s="76">
        <v>0</v>
      </c>
      <c r="BG344" s="76">
        <v>0</v>
      </c>
      <c r="BH344" s="76">
        <v>0</v>
      </c>
      <c r="BI344" s="76">
        <v>0</v>
      </c>
      <c r="BJ344" s="76">
        <v>0</v>
      </c>
      <c r="BK344" s="76">
        <v>0</v>
      </c>
      <c r="BL344" s="76">
        <v>0</v>
      </c>
      <c r="BM344" s="76">
        <v>0</v>
      </c>
      <c r="BN344" s="80">
        <f t="shared" si="202"/>
        <v>0</v>
      </c>
      <c r="BO344" s="81">
        <f t="shared" si="203"/>
        <v>0</v>
      </c>
      <c r="BP344" s="77" t="s">
        <v>27</v>
      </c>
      <c r="BQ344" s="76">
        <v>0</v>
      </c>
      <c r="BR344" s="76">
        <v>0</v>
      </c>
      <c r="BS344" s="76">
        <v>0</v>
      </c>
      <c r="BT344" s="76">
        <v>0</v>
      </c>
      <c r="BU344" s="76">
        <v>0</v>
      </c>
      <c r="BV344" s="76">
        <v>0</v>
      </c>
      <c r="BW344" s="76">
        <v>0</v>
      </c>
      <c r="BX344" s="76">
        <v>0</v>
      </c>
      <c r="BY344" s="76">
        <v>0</v>
      </c>
      <c r="BZ344" s="80">
        <f t="shared" si="204"/>
        <v>0</v>
      </c>
      <c r="CA344" s="82">
        <f t="shared" si="205"/>
        <v>0</v>
      </c>
      <c r="CB344" s="77" t="s">
        <v>27</v>
      </c>
      <c r="CC344" s="76">
        <v>0</v>
      </c>
      <c r="CD344" s="76"/>
      <c r="CE344" s="76">
        <v>0</v>
      </c>
      <c r="CF344" s="76"/>
      <c r="CG344" s="76">
        <v>0</v>
      </c>
      <c r="CH344" s="76"/>
      <c r="CI344" s="76">
        <v>0</v>
      </c>
      <c r="CJ344" s="76"/>
      <c r="CK344" s="76">
        <v>0</v>
      </c>
      <c r="CL344" s="83">
        <f t="shared" si="206"/>
        <v>0</v>
      </c>
      <c r="CM344" s="82">
        <f t="shared" si="207"/>
        <v>0</v>
      </c>
      <c r="CN344" s="84"/>
      <c r="CO344" s="60"/>
      <c r="CP344" s="60"/>
      <c r="CQ344" s="60"/>
      <c r="CR344" s="60"/>
      <c r="CS344" s="60"/>
      <c r="CT344" s="60"/>
      <c r="CU344" s="60"/>
      <c r="CV344" s="85"/>
      <c r="CW344" s="86"/>
      <c r="CX344" s="87">
        <f t="shared" si="208"/>
        <v>0</v>
      </c>
      <c r="CY344" s="88">
        <f t="shared" si="209"/>
        <v>0</v>
      </c>
      <c r="CZ344" s="89" t="e">
        <f>SUMIF(Склад!#REF!,E344,Склад!#REF!)</f>
        <v>#REF!</v>
      </c>
    </row>
    <row r="345" spans="1:104" s="79" customFormat="1" ht="54.6" customHeight="1" thickBot="1" x14ac:dyDescent="0.3">
      <c r="A345" s="60">
        <v>342</v>
      </c>
      <c r="B345" s="199" t="str">
        <f>VLOOKUP(C345,Склад!B:D,3,0)</f>
        <v>Кепки</v>
      </c>
      <c r="C345" s="37" t="s">
        <v>94</v>
      </c>
      <c r="D345" s="151" t="str">
        <f t="shared" si="210"/>
        <v>6380512375</v>
      </c>
      <c r="E345" s="36">
        <v>6380512</v>
      </c>
      <c r="F345" s="36">
        <v>375</v>
      </c>
      <c r="G345" s="154" t="s">
        <v>204</v>
      </c>
      <c r="H345" s="196" t="str">
        <f>IFERROR(VLOOKUP(VALUE(E345),Склад!#REF!,6,0),"-")</f>
        <v>-</v>
      </c>
      <c r="I345" s="61"/>
      <c r="J345" s="62" t="s">
        <v>223</v>
      </c>
      <c r="K345" s="62" t="s">
        <v>400</v>
      </c>
      <c r="L345" s="63" t="s">
        <v>364</v>
      </c>
      <c r="M345" s="64" t="s">
        <v>57</v>
      </c>
      <c r="N345" s="38" t="s">
        <v>354</v>
      </c>
      <c r="O345" s="38" t="s">
        <v>426</v>
      </c>
      <c r="P345" s="65">
        <v>38.1</v>
      </c>
      <c r="Q345" s="69">
        <v>99</v>
      </c>
      <c r="R345" s="66"/>
      <c r="S345" s="67"/>
      <c r="T345" s="68"/>
      <c r="U345" s="70"/>
      <c r="V345" s="71"/>
      <c r="W345" s="72"/>
      <c r="X345" s="73"/>
      <c r="Y345" s="71"/>
      <c r="Z345" s="72"/>
      <c r="AA345" s="74"/>
      <c r="AB345" s="75"/>
      <c r="AC345" s="71"/>
      <c r="AD345" s="72"/>
      <c r="AE345" s="76" t="str">
        <f t="shared" si="188"/>
        <v>-</v>
      </c>
      <c r="AF345" s="76" t="str">
        <f t="shared" si="189"/>
        <v/>
      </c>
      <c r="AG345" s="76" t="str">
        <f t="shared" si="190"/>
        <v/>
      </c>
      <c r="AH345" s="76" t="str">
        <f t="shared" si="191"/>
        <v/>
      </c>
      <c r="AI345" s="76" t="str">
        <f t="shared" si="192"/>
        <v/>
      </c>
      <c r="AJ345" s="76" t="str">
        <f t="shared" si="193"/>
        <v/>
      </c>
      <c r="AK345" s="76" t="str">
        <f t="shared" si="194"/>
        <v/>
      </c>
      <c r="AL345" s="76" t="str">
        <f t="shared" si="195"/>
        <v/>
      </c>
      <c r="AM345" s="76" t="str">
        <f t="shared" si="196"/>
        <v/>
      </c>
      <c r="AN345" s="76" t="str">
        <f t="shared" si="197"/>
        <v/>
      </c>
      <c r="AO345" s="77">
        <f t="shared" si="198"/>
        <v>0</v>
      </c>
      <c r="AP345" s="78" t="str">
        <f t="shared" si="199"/>
        <v/>
      </c>
      <c r="AR345" s="77" t="s">
        <v>27</v>
      </c>
      <c r="AS345" s="76" t="e">
        <f t="shared" si="215"/>
        <v>#VALUE!</v>
      </c>
      <c r="AT345" s="76"/>
      <c r="AU345" s="76" t="e">
        <f t="shared" si="216"/>
        <v>#VALUE!</v>
      </c>
      <c r="AV345" s="76"/>
      <c r="AW345" s="76" t="e">
        <f t="shared" si="217"/>
        <v>#VALUE!</v>
      </c>
      <c r="AX345" s="76"/>
      <c r="AY345" s="76" t="e">
        <f t="shared" si="218"/>
        <v>#VALUE!</v>
      </c>
      <c r="AZ345" s="76"/>
      <c r="BA345" s="76" t="e">
        <f t="shared" si="219"/>
        <v>#VALUE!</v>
      </c>
      <c r="BB345" s="77" t="e">
        <f t="shared" si="200"/>
        <v>#VALUE!</v>
      </c>
      <c r="BC345" s="78" t="e">
        <f t="shared" si="201"/>
        <v>#VALUE!</v>
      </c>
      <c r="BD345" s="77" t="s">
        <v>27</v>
      </c>
      <c r="BE345" s="76">
        <v>0</v>
      </c>
      <c r="BF345" s="76">
        <v>0</v>
      </c>
      <c r="BG345" s="76">
        <v>1</v>
      </c>
      <c r="BH345" s="76">
        <v>0</v>
      </c>
      <c r="BI345" s="76">
        <v>2</v>
      </c>
      <c r="BJ345" s="76">
        <v>0</v>
      </c>
      <c r="BK345" s="76">
        <v>1</v>
      </c>
      <c r="BL345" s="76">
        <v>0</v>
      </c>
      <c r="BM345" s="76">
        <v>0</v>
      </c>
      <c r="BN345" s="80">
        <f t="shared" si="202"/>
        <v>4</v>
      </c>
      <c r="BO345" s="81">
        <f t="shared" si="203"/>
        <v>0</v>
      </c>
      <c r="BP345" s="77" t="s">
        <v>27</v>
      </c>
      <c r="BQ345" s="76">
        <v>0</v>
      </c>
      <c r="BR345" s="76">
        <v>0</v>
      </c>
      <c r="BS345" s="76">
        <v>1</v>
      </c>
      <c r="BT345" s="76">
        <v>0</v>
      </c>
      <c r="BU345" s="76">
        <v>1</v>
      </c>
      <c r="BV345" s="76">
        <v>0</v>
      </c>
      <c r="BW345" s="76">
        <v>1</v>
      </c>
      <c r="BX345" s="76">
        <v>0</v>
      </c>
      <c r="BY345" s="76">
        <v>0</v>
      </c>
      <c r="BZ345" s="80">
        <f t="shared" si="204"/>
        <v>3</v>
      </c>
      <c r="CA345" s="82">
        <f t="shared" si="205"/>
        <v>0</v>
      </c>
      <c r="CB345" s="77" t="s">
        <v>27</v>
      </c>
      <c r="CC345" s="76">
        <v>0</v>
      </c>
      <c r="CD345" s="76"/>
      <c r="CE345" s="76">
        <v>2</v>
      </c>
      <c r="CF345" s="76"/>
      <c r="CG345" s="76">
        <v>4</v>
      </c>
      <c r="CH345" s="76"/>
      <c r="CI345" s="76">
        <v>2</v>
      </c>
      <c r="CJ345" s="76"/>
      <c r="CK345" s="76">
        <v>0</v>
      </c>
      <c r="CL345" s="83">
        <f t="shared" si="206"/>
        <v>8</v>
      </c>
      <c r="CM345" s="82">
        <f t="shared" si="207"/>
        <v>0</v>
      </c>
      <c r="CN345" s="84"/>
      <c r="CO345" s="60"/>
      <c r="CP345" s="60"/>
      <c r="CQ345" s="60"/>
      <c r="CR345" s="60"/>
      <c r="CS345" s="60"/>
      <c r="CT345" s="60"/>
      <c r="CU345" s="60"/>
      <c r="CV345" s="85"/>
      <c r="CW345" s="86"/>
      <c r="CX345" s="87">
        <f t="shared" si="208"/>
        <v>0</v>
      </c>
      <c r="CY345" s="88">
        <f t="shared" si="209"/>
        <v>0</v>
      </c>
      <c r="CZ345" s="89" t="e">
        <f>SUMIF(Склад!#REF!,E345,Склад!#REF!)</f>
        <v>#REF!</v>
      </c>
    </row>
    <row r="346" spans="1:104" s="79" customFormat="1" ht="58.15" customHeight="1" thickBot="1" x14ac:dyDescent="0.3">
      <c r="A346" s="60">
        <v>343</v>
      </c>
      <c r="B346" s="199" t="e">
        <f>VLOOKUP(C346,Склад!B:D,3,0)</f>
        <v>#N/A</v>
      </c>
      <c r="C346" s="37" t="s">
        <v>244</v>
      </c>
      <c r="D346" s="151" t="str">
        <f t="shared" si="210"/>
        <v>6610506352</v>
      </c>
      <c r="E346" s="36">
        <v>6610506</v>
      </c>
      <c r="F346" s="36">
        <v>352</v>
      </c>
      <c r="G346" s="154" t="s">
        <v>207</v>
      </c>
      <c r="H346" s="196" t="str">
        <f>IFERROR(VLOOKUP(VALUE(E346),Склад!#REF!,6,0),"-")</f>
        <v>-</v>
      </c>
      <c r="I346" s="61"/>
      <c r="J346" s="62" t="s">
        <v>223</v>
      </c>
      <c r="K346" s="62" t="s">
        <v>400</v>
      </c>
      <c r="L346" s="63" t="s">
        <v>364</v>
      </c>
      <c r="M346" s="64" t="s">
        <v>57</v>
      </c>
      <c r="N346" s="38" t="s">
        <v>354</v>
      </c>
      <c r="O346" s="38" t="s">
        <v>426</v>
      </c>
      <c r="P346" s="65">
        <v>38.1</v>
      </c>
      <c r="Q346" s="69">
        <v>99</v>
      </c>
      <c r="R346" s="66"/>
      <c r="S346" s="67"/>
      <c r="T346" s="68"/>
      <c r="U346" s="70"/>
      <c r="V346" s="71"/>
      <c r="W346" s="72"/>
      <c r="X346" s="73"/>
      <c r="Y346" s="71"/>
      <c r="Z346" s="72"/>
      <c r="AA346" s="74"/>
      <c r="AB346" s="75"/>
      <c r="AC346" s="71"/>
      <c r="AD346" s="72"/>
      <c r="AE346" s="76" t="str">
        <f t="shared" si="188"/>
        <v>-</v>
      </c>
      <c r="AF346" s="76" t="str">
        <f t="shared" si="189"/>
        <v/>
      </c>
      <c r="AG346" s="76" t="str">
        <f t="shared" si="190"/>
        <v>-</v>
      </c>
      <c r="AH346" s="76" t="str">
        <f t="shared" si="191"/>
        <v/>
      </c>
      <c r="AI346" s="76" t="str">
        <f t="shared" si="192"/>
        <v>-</v>
      </c>
      <c r="AJ346" s="76" t="str">
        <f t="shared" si="193"/>
        <v/>
      </c>
      <c r="AK346" s="76" t="str">
        <f t="shared" si="194"/>
        <v>-</v>
      </c>
      <c r="AL346" s="76" t="str">
        <f t="shared" si="195"/>
        <v/>
      </c>
      <c r="AM346" s="76" t="str">
        <f t="shared" si="196"/>
        <v>-</v>
      </c>
      <c r="AN346" s="76" t="str">
        <f t="shared" si="197"/>
        <v/>
      </c>
      <c r="AO346" s="77">
        <f t="shared" si="198"/>
        <v>0</v>
      </c>
      <c r="AP346" s="78" t="str">
        <f t="shared" si="199"/>
        <v/>
      </c>
      <c r="AR346" s="77" t="s">
        <v>27</v>
      </c>
      <c r="AS346" s="76" t="e">
        <f t="shared" si="215"/>
        <v>#VALUE!</v>
      </c>
      <c r="AT346" s="76"/>
      <c r="AU346" s="76" t="e">
        <f t="shared" si="216"/>
        <v>#VALUE!</v>
      </c>
      <c r="AV346" s="76"/>
      <c r="AW346" s="76" t="e">
        <f t="shared" si="217"/>
        <v>#VALUE!</v>
      </c>
      <c r="AX346" s="76"/>
      <c r="AY346" s="76" t="e">
        <f t="shared" si="218"/>
        <v>#VALUE!</v>
      </c>
      <c r="AZ346" s="76"/>
      <c r="BA346" s="76" t="e">
        <f t="shared" si="219"/>
        <v>#VALUE!</v>
      </c>
      <c r="BB346" s="77" t="e">
        <f t="shared" si="200"/>
        <v>#VALUE!</v>
      </c>
      <c r="BC346" s="78" t="e">
        <f t="shared" si="201"/>
        <v>#VALUE!</v>
      </c>
      <c r="BD346" s="77" t="s">
        <v>27</v>
      </c>
      <c r="BE346" s="76">
        <v>0</v>
      </c>
      <c r="BF346" s="76">
        <v>0</v>
      </c>
      <c r="BG346" s="76">
        <v>1</v>
      </c>
      <c r="BH346" s="76">
        <v>0</v>
      </c>
      <c r="BI346" s="76">
        <v>2</v>
      </c>
      <c r="BJ346" s="76">
        <v>0</v>
      </c>
      <c r="BK346" s="76">
        <v>1</v>
      </c>
      <c r="BL346" s="76">
        <v>0</v>
      </c>
      <c r="BM346" s="76">
        <v>0</v>
      </c>
      <c r="BN346" s="80">
        <f t="shared" si="202"/>
        <v>4</v>
      </c>
      <c r="BO346" s="81">
        <f t="shared" si="203"/>
        <v>0</v>
      </c>
      <c r="BP346" s="77" t="s">
        <v>27</v>
      </c>
      <c r="BQ346" s="76">
        <v>0</v>
      </c>
      <c r="BR346" s="76">
        <v>0</v>
      </c>
      <c r="BS346" s="76">
        <v>1</v>
      </c>
      <c r="BT346" s="76">
        <v>0</v>
      </c>
      <c r="BU346" s="76">
        <v>1</v>
      </c>
      <c r="BV346" s="76">
        <v>0</v>
      </c>
      <c r="BW346" s="76">
        <v>1</v>
      </c>
      <c r="BX346" s="76">
        <v>0</v>
      </c>
      <c r="BY346" s="76">
        <v>0</v>
      </c>
      <c r="BZ346" s="80">
        <f t="shared" si="204"/>
        <v>3</v>
      </c>
      <c r="CA346" s="82">
        <f t="shared" si="205"/>
        <v>0</v>
      </c>
      <c r="CB346" s="77" t="s">
        <v>27</v>
      </c>
      <c r="CC346" s="76">
        <v>0</v>
      </c>
      <c r="CD346" s="76"/>
      <c r="CE346" s="76">
        <v>2</v>
      </c>
      <c r="CF346" s="76"/>
      <c r="CG346" s="76">
        <v>4</v>
      </c>
      <c r="CH346" s="76"/>
      <c r="CI346" s="76">
        <v>2</v>
      </c>
      <c r="CJ346" s="76"/>
      <c r="CK346" s="76">
        <v>0</v>
      </c>
      <c r="CL346" s="83">
        <f t="shared" si="206"/>
        <v>8</v>
      </c>
      <c r="CM346" s="82">
        <f t="shared" si="207"/>
        <v>0</v>
      </c>
      <c r="CN346" s="84"/>
      <c r="CO346" s="60"/>
      <c r="CP346" s="60"/>
      <c r="CQ346" s="60"/>
      <c r="CR346" s="60"/>
      <c r="CS346" s="60"/>
      <c r="CT346" s="60"/>
      <c r="CU346" s="60"/>
      <c r="CV346" s="85"/>
      <c r="CW346" s="86"/>
      <c r="CX346" s="87">
        <f t="shared" si="208"/>
        <v>0</v>
      </c>
      <c r="CY346" s="88">
        <f t="shared" si="209"/>
        <v>0</v>
      </c>
      <c r="CZ346" s="89" t="e">
        <f>SUMIF(Склад!#REF!,E346,Склад!#REF!)</f>
        <v>#REF!</v>
      </c>
    </row>
    <row r="347" spans="1:104" s="79" customFormat="1" ht="77.45" customHeight="1" thickBot="1" x14ac:dyDescent="0.3">
      <c r="A347" s="60">
        <v>344</v>
      </c>
      <c r="B347" s="199" t="e">
        <f>VLOOKUP(C347,Склад!B:D,3,0)</f>
        <v>#N/A</v>
      </c>
      <c r="C347" s="37" t="s">
        <v>244</v>
      </c>
      <c r="D347" s="151" t="str">
        <f t="shared" si="210"/>
        <v>6610506375</v>
      </c>
      <c r="E347" s="36">
        <v>6610506</v>
      </c>
      <c r="F347" s="36">
        <v>375</v>
      </c>
      <c r="G347" s="154" t="s">
        <v>207</v>
      </c>
      <c r="H347" s="196" t="str">
        <f>IFERROR(VLOOKUP(VALUE(E347),Склад!#REF!,6,0),"-")</f>
        <v>-</v>
      </c>
      <c r="I347" s="61"/>
      <c r="J347" s="62" t="s">
        <v>223</v>
      </c>
      <c r="K347" s="62" t="s">
        <v>400</v>
      </c>
      <c r="L347" s="63" t="s">
        <v>364</v>
      </c>
      <c r="M347" s="64" t="s">
        <v>57</v>
      </c>
      <c r="N347" s="38" t="s">
        <v>354</v>
      </c>
      <c r="O347" s="38" t="s">
        <v>426</v>
      </c>
      <c r="P347" s="65">
        <v>38.1</v>
      </c>
      <c r="Q347" s="69">
        <v>99</v>
      </c>
      <c r="R347" s="66"/>
      <c r="S347" s="67"/>
      <c r="T347" s="68"/>
      <c r="U347" s="70"/>
      <c r="V347" s="71"/>
      <c r="W347" s="72"/>
      <c r="X347" s="73"/>
      <c r="Y347" s="71"/>
      <c r="Z347" s="72"/>
      <c r="AA347" s="74"/>
      <c r="AB347" s="75"/>
      <c r="AC347" s="71"/>
      <c r="AD347" s="72"/>
      <c r="AE347" s="76" t="str">
        <f t="shared" si="188"/>
        <v>-</v>
      </c>
      <c r="AF347" s="76" t="str">
        <f t="shared" si="189"/>
        <v/>
      </c>
      <c r="AG347" s="76" t="str">
        <f t="shared" si="190"/>
        <v>-</v>
      </c>
      <c r="AH347" s="76" t="str">
        <f t="shared" si="191"/>
        <v/>
      </c>
      <c r="AI347" s="76" t="str">
        <f t="shared" si="192"/>
        <v>-</v>
      </c>
      <c r="AJ347" s="76" t="str">
        <f t="shared" si="193"/>
        <v/>
      </c>
      <c r="AK347" s="76" t="str">
        <f t="shared" si="194"/>
        <v>-</v>
      </c>
      <c r="AL347" s="76" t="str">
        <f t="shared" si="195"/>
        <v/>
      </c>
      <c r="AM347" s="76" t="str">
        <f t="shared" si="196"/>
        <v>-</v>
      </c>
      <c r="AN347" s="76" t="str">
        <f t="shared" si="197"/>
        <v/>
      </c>
      <c r="AO347" s="77">
        <f t="shared" si="198"/>
        <v>0</v>
      </c>
      <c r="AP347" s="78" t="str">
        <f t="shared" si="199"/>
        <v/>
      </c>
      <c r="AR347" s="77" t="s">
        <v>27</v>
      </c>
      <c r="AS347" s="76" t="e">
        <f t="shared" si="215"/>
        <v>#VALUE!</v>
      </c>
      <c r="AT347" s="76"/>
      <c r="AU347" s="76" t="e">
        <f t="shared" si="216"/>
        <v>#VALUE!</v>
      </c>
      <c r="AV347" s="76"/>
      <c r="AW347" s="76" t="e">
        <f t="shared" si="217"/>
        <v>#VALUE!</v>
      </c>
      <c r="AX347" s="76"/>
      <c r="AY347" s="76" t="e">
        <f t="shared" si="218"/>
        <v>#VALUE!</v>
      </c>
      <c r="AZ347" s="76"/>
      <c r="BA347" s="76" t="e">
        <f t="shared" si="219"/>
        <v>#VALUE!</v>
      </c>
      <c r="BB347" s="77" t="e">
        <f t="shared" si="200"/>
        <v>#VALUE!</v>
      </c>
      <c r="BC347" s="78" t="e">
        <f t="shared" si="201"/>
        <v>#VALUE!</v>
      </c>
      <c r="BD347" s="77" t="s">
        <v>27</v>
      </c>
      <c r="BE347" s="76">
        <v>0</v>
      </c>
      <c r="BF347" s="76">
        <v>0</v>
      </c>
      <c r="BG347" s="76">
        <v>0</v>
      </c>
      <c r="BH347" s="76">
        <v>0</v>
      </c>
      <c r="BI347" s="76">
        <v>0</v>
      </c>
      <c r="BJ347" s="76">
        <v>0</v>
      </c>
      <c r="BK347" s="76">
        <v>0</v>
      </c>
      <c r="BL347" s="76">
        <v>0</v>
      </c>
      <c r="BM347" s="76">
        <v>0</v>
      </c>
      <c r="BN347" s="80">
        <f t="shared" si="202"/>
        <v>0</v>
      </c>
      <c r="BO347" s="81">
        <f t="shared" si="203"/>
        <v>0</v>
      </c>
      <c r="BP347" s="77" t="s">
        <v>27</v>
      </c>
      <c r="BQ347" s="76">
        <v>0</v>
      </c>
      <c r="BR347" s="76">
        <v>0</v>
      </c>
      <c r="BS347" s="76">
        <v>0</v>
      </c>
      <c r="BT347" s="76">
        <v>0</v>
      </c>
      <c r="BU347" s="76">
        <v>0</v>
      </c>
      <c r="BV347" s="76">
        <v>0</v>
      </c>
      <c r="BW347" s="76">
        <v>0</v>
      </c>
      <c r="BX347" s="76">
        <v>0</v>
      </c>
      <c r="BY347" s="76">
        <v>0</v>
      </c>
      <c r="BZ347" s="80">
        <f t="shared" si="204"/>
        <v>0</v>
      </c>
      <c r="CA347" s="82">
        <f t="shared" si="205"/>
        <v>0</v>
      </c>
      <c r="CB347" s="77" t="s">
        <v>27</v>
      </c>
      <c r="CC347" s="76">
        <v>0</v>
      </c>
      <c r="CD347" s="76"/>
      <c r="CE347" s="76">
        <v>0</v>
      </c>
      <c r="CF347" s="76"/>
      <c r="CG347" s="76">
        <v>0</v>
      </c>
      <c r="CH347" s="76"/>
      <c r="CI347" s="76">
        <v>0</v>
      </c>
      <c r="CJ347" s="76"/>
      <c r="CK347" s="76">
        <v>0</v>
      </c>
      <c r="CL347" s="83">
        <f t="shared" si="206"/>
        <v>0</v>
      </c>
      <c r="CM347" s="82">
        <f t="shared" si="207"/>
        <v>0</v>
      </c>
      <c r="CN347" s="84"/>
      <c r="CO347" s="60"/>
      <c r="CP347" s="60"/>
      <c r="CQ347" s="60"/>
      <c r="CR347" s="60"/>
      <c r="CS347" s="60"/>
      <c r="CT347" s="60"/>
      <c r="CU347" s="60"/>
      <c r="CV347" s="85"/>
      <c r="CW347" s="86"/>
      <c r="CX347" s="87">
        <f t="shared" si="208"/>
        <v>0</v>
      </c>
      <c r="CY347" s="88">
        <f t="shared" si="209"/>
        <v>0</v>
      </c>
      <c r="CZ347" s="89" t="e">
        <f>SUMIF(Склад!#REF!,E347,Склад!#REF!)</f>
        <v>#REF!</v>
      </c>
    </row>
    <row r="348" spans="1:104" s="79" customFormat="1" ht="93.95" customHeight="1" thickBot="1" x14ac:dyDescent="0.3">
      <c r="A348" s="60">
        <v>345</v>
      </c>
      <c r="B348" s="199" t="str">
        <f>VLOOKUP(C348,Склад!B:D,3,0)</f>
        <v>Кепки</v>
      </c>
      <c r="C348" s="37" t="s">
        <v>95</v>
      </c>
      <c r="D348" s="151" t="str">
        <f t="shared" si="210"/>
        <v>6840511352</v>
      </c>
      <c r="E348" s="36">
        <v>6840511</v>
      </c>
      <c r="F348" s="36">
        <v>352</v>
      </c>
      <c r="G348" s="154" t="s">
        <v>204</v>
      </c>
      <c r="H348" s="196" t="str">
        <f>IFERROR(VLOOKUP(VALUE(E348),Склад!#REF!,6,0),"-")</f>
        <v>-</v>
      </c>
      <c r="I348" s="61"/>
      <c r="J348" s="62" t="s">
        <v>223</v>
      </c>
      <c r="K348" s="62" t="s">
        <v>400</v>
      </c>
      <c r="L348" s="63" t="s">
        <v>364</v>
      </c>
      <c r="M348" s="64" t="s">
        <v>57</v>
      </c>
      <c r="N348" s="38" t="s">
        <v>354</v>
      </c>
      <c r="O348" s="38" t="s">
        <v>426</v>
      </c>
      <c r="P348" s="65">
        <v>38.1</v>
      </c>
      <c r="Q348" s="69">
        <v>99</v>
      </c>
      <c r="R348" s="66"/>
      <c r="S348" s="67"/>
      <c r="T348" s="68"/>
      <c r="U348" s="70"/>
      <c r="V348" s="71"/>
      <c r="W348" s="72"/>
      <c r="X348" s="73"/>
      <c r="Y348" s="71"/>
      <c r="Z348" s="72"/>
      <c r="AA348" s="74"/>
      <c r="AB348" s="75"/>
      <c r="AC348" s="71"/>
      <c r="AD348" s="72"/>
      <c r="AE348" s="76" t="str">
        <f t="shared" si="188"/>
        <v>-</v>
      </c>
      <c r="AF348" s="76" t="str">
        <f t="shared" si="189"/>
        <v/>
      </c>
      <c r="AG348" s="76" t="str">
        <f t="shared" si="190"/>
        <v/>
      </c>
      <c r="AH348" s="76" t="str">
        <f t="shared" si="191"/>
        <v/>
      </c>
      <c r="AI348" s="76" t="str">
        <f t="shared" si="192"/>
        <v/>
      </c>
      <c r="AJ348" s="76" t="str">
        <f t="shared" si="193"/>
        <v/>
      </c>
      <c r="AK348" s="76" t="str">
        <f t="shared" si="194"/>
        <v/>
      </c>
      <c r="AL348" s="76" t="str">
        <f t="shared" si="195"/>
        <v/>
      </c>
      <c r="AM348" s="76" t="str">
        <f t="shared" si="196"/>
        <v/>
      </c>
      <c r="AN348" s="76" t="str">
        <f t="shared" si="197"/>
        <v/>
      </c>
      <c r="AO348" s="77">
        <f t="shared" si="198"/>
        <v>0</v>
      </c>
      <c r="AP348" s="78" t="str">
        <f t="shared" si="199"/>
        <v/>
      </c>
      <c r="AR348" s="77" t="s">
        <v>27</v>
      </c>
      <c r="AS348" s="76" t="e">
        <f>CO348+AF348-BE348-BQ348</f>
        <v>#VALUE!</v>
      </c>
      <c r="AT348" s="76" t="s">
        <v>27</v>
      </c>
      <c r="AU348" s="76" t="e">
        <f>CQ348+AH348-BG348-BS348</f>
        <v>#VALUE!</v>
      </c>
      <c r="AV348" s="76" t="s">
        <v>27</v>
      </c>
      <c r="AW348" s="76" t="e">
        <f>CS348+AJ348-BI348-BU348</f>
        <v>#VALUE!</v>
      </c>
      <c r="AX348" s="76" t="s">
        <v>27</v>
      </c>
      <c r="AY348" s="76" t="e">
        <f>CU348+AL348-BK348-BW348</f>
        <v>#VALUE!</v>
      </c>
      <c r="AZ348" s="76" t="s">
        <v>27</v>
      </c>
      <c r="BA348" s="76" t="s">
        <v>27</v>
      </c>
      <c r="BB348" s="77" t="e">
        <f t="shared" si="200"/>
        <v>#VALUE!</v>
      </c>
      <c r="BC348" s="78" t="e">
        <f t="shared" si="201"/>
        <v>#VALUE!</v>
      </c>
      <c r="BD348" s="77" t="s">
        <v>27</v>
      </c>
      <c r="BE348" s="76">
        <v>0</v>
      </c>
      <c r="BF348" s="76" t="s">
        <v>27</v>
      </c>
      <c r="BG348" s="76">
        <v>1</v>
      </c>
      <c r="BH348" s="76" t="s">
        <v>27</v>
      </c>
      <c r="BI348" s="76">
        <v>1</v>
      </c>
      <c r="BJ348" s="76" t="s">
        <v>27</v>
      </c>
      <c r="BK348" s="76">
        <v>0</v>
      </c>
      <c r="BL348" s="76" t="s">
        <v>27</v>
      </c>
      <c r="BM348" s="76" t="s">
        <v>27</v>
      </c>
      <c r="BN348" s="80">
        <f t="shared" si="202"/>
        <v>2</v>
      </c>
      <c r="BO348" s="81">
        <f t="shared" si="203"/>
        <v>0</v>
      </c>
      <c r="BP348" s="77" t="s">
        <v>27</v>
      </c>
      <c r="BQ348" s="76">
        <v>0</v>
      </c>
      <c r="BR348" s="76" t="s">
        <v>27</v>
      </c>
      <c r="BS348" s="76">
        <v>1</v>
      </c>
      <c r="BT348" s="76" t="s">
        <v>27</v>
      </c>
      <c r="BU348" s="76">
        <v>1</v>
      </c>
      <c r="BV348" s="76" t="s">
        <v>27</v>
      </c>
      <c r="BW348" s="76">
        <v>0</v>
      </c>
      <c r="BX348" s="76" t="s">
        <v>27</v>
      </c>
      <c r="BY348" s="76" t="s">
        <v>27</v>
      </c>
      <c r="BZ348" s="80">
        <f t="shared" si="204"/>
        <v>2</v>
      </c>
      <c r="CA348" s="82">
        <f t="shared" si="205"/>
        <v>0</v>
      </c>
      <c r="CB348" s="77" t="s">
        <v>27</v>
      </c>
      <c r="CC348" s="76">
        <v>0</v>
      </c>
      <c r="CD348" s="76" t="s">
        <v>27</v>
      </c>
      <c r="CE348" s="76">
        <v>2</v>
      </c>
      <c r="CF348" s="76" t="s">
        <v>27</v>
      </c>
      <c r="CG348" s="76">
        <v>2</v>
      </c>
      <c r="CH348" s="76" t="s">
        <v>27</v>
      </c>
      <c r="CI348" s="76">
        <v>0</v>
      </c>
      <c r="CJ348" s="76" t="s">
        <v>27</v>
      </c>
      <c r="CK348" s="76" t="s">
        <v>27</v>
      </c>
      <c r="CL348" s="83">
        <f t="shared" si="206"/>
        <v>4</v>
      </c>
      <c r="CM348" s="82">
        <f t="shared" si="207"/>
        <v>0</v>
      </c>
      <c r="CN348" s="84"/>
      <c r="CO348" s="60"/>
      <c r="CP348" s="60"/>
      <c r="CQ348" s="60"/>
      <c r="CR348" s="60"/>
      <c r="CS348" s="60">
        <v>1</v>
      </c>
      <c r="CT348" s="60"/>
      <c r="CU348" s="60">
        <v>2</v>
      </c>
      <c r="CV348" s="85"/>
      <c r="CW348" s="86"/>
      <c r="CX348" s="87">
        <f t="shared" si="208"/>
        <v>3</v>
      </c>
      <c r="CY348" s="88">
        <f t="shared" si="209"/>
        <v>0</v>
      </c>
      <c r="CZ348" s="89" t="e">
        <f>SUMIF(Склад!#REF!,E348,Склад!#REF!)</f>
        <v>#REF!</v>
      </c>
    </row>
    <row r="349" spans="1:104" s="79" customFormat="1" ht="93.95" customHeight="1" thickBot="1" x14ac:dyDescent="0.3">
      <c r="A349" s="60">
        <v>346</v>
      </c>
      <c r="B349" s="199" t="str">
        <f>VLOOKUP(C349,Склад!B:D,3,0)</f>
        <v>Кепки</v>
      </c>
      <c r="C349" s="37" t="s">
        <v>95</v>
      </c>
      <c r="D349" s="151" t="str">
        <f t="shared" si="210"/>
        <v>6840511375</v>
      </c>
      <c r="E349" s="36">
        <v>6840511</v>
      </c>
      <c r="F349" s="36">
        <v>375</v>
      </c>
      <c r="G349" s="154" t="s">
        <v>204</v>
      </c>
      <c r="H349" s="196" t="str">
        <f>IFERROR(VLOOKUP(VALUE(E349),Склад!#REF!,6,0),"-")</f>
        <v>-</v>
      </c>
      <c r="I349" s="61"/>
      <c r="J349" s="62" t="s">
        <v>223</v>
      </c>
      <c r="K349" s="62" t="s">
        <v>400</v>
      </c>
      <c r="L349" s="63" t="s">
        <v>364</v>
      </c>
      <c r="M349" s="64" t="s">
        <v>57</v>
      </c>
      <c r="N349" s="38" t="s">
        <v>354</v>
      </c>
      <c r="O349" s="38" t="s">
        <v>426</v>
      </c>
      <c r="P349" s="65">
        <v>38.1</v>
      </c>
      <c r="Q349" s="69">
        <v>99</v>
      </c>
      <c r="R349" s="66"/>
      <c r="S349" s="67"/>
      <c r="T349" s="68"/>
      <c r="U349" s="70"/>
      <c r="V349" s="71"/>
      <c r="W349" s="72"/>
      <c r="X349" s="73"/>
      <c r="Y349" s="71"/>
      <c r="Z349" s="72"/>
      <c r="AA349" s="74"/>
      <c r="AB349" s="75"/>
      <c r="AC349" s="71"/>
      <c r="AD349" s="72"/>
      <c r="AE349" s="76" t="str">
        <f t="shared" si="188"/>
        <v>-</v>
      </c>
      <c r="AF349" s="76" t="str">
        <f t="shared" si="189"/>
        <v/>
      </c>
      <c r="AG349" s="76" t="str">
        <f t="shared" si="190"/>
        <v/>
      </c>
      <c r="AH349" s="76" t="str">
        <f t="shared" si="191"/>
        <v/>
      </c>
      <c r="AI349" s="76" t="str">
        <f t="shared" si="192"/>
        <v/>
      </c>
      <c r="AJ349" s="76" t="str">
        <f t="shared" si="193"/>
        <v/>
      </c>
      <c r="AK349" s="76" t="str">
        <f t="shared" si="194"/>
        <v/>
      </c>
      <c r="AL349" s="76" t="str">
        <f t="shared" si="195"/>
        <v/>
      </c>
      <c r="AM349" s="76" t="str">
        <f t="shared" si="196"/>
        <v/>
      </c>
      <c r="AN349" s="76" t="str">
        <f t="shared" si="197"/>
        <v/>
      </c>
      <c r="AO349" s="77">
        <f t="shared" si="198"/>
        <v>0</v>
      </c>
      <c r="AP349" s="78" t="str">
        <f t="shared" si="199"/>
        <v/>
      </c>
      <c r="AR349" s="77" t="s">
        <v>27</v>
      </c>
      <c r="AS349" s="76" t="e">
        <f t="shared" ref="AS349:AS360" si="220">CO349+AF349-BE349-BQ349-CC349</f>
        <v>#VALUE!</v>
      </c>
      <c r="AT349" s="76" t="e">
        <f t="shared" ref="AT349:AT360" si="221">CP349+AG349-BF349-BR349-CD349</f>
        <v>#VALUE!</v>
      </c>
      <c r="AU349" s="76" t="e">
        <f t="shared" ref="AU349:AU360" si="222">CQ349+AH349-BG349-BS349-CE349</f>
        <v>#VALUE!</v>
      </c>
      <c r="AV349" s="76" t="e">
        <f t="shared" ref="AV349:AV360" si="223">CR349+AI349-BH349-BT349-CF349</f>
        <v>#VALUE!</v>
      </c>
      <c r="AW349" s="76" t="e">
        <f t="shared" ref="AW349:AW360" si="224">CS349+AJ349-BI349-BU349-CG349</f>
        <v>#VALUE!</v>
      </c>
      <c r="AX349" s="76" t="e">
        <f t="shared" ref="AX349:AX360" si="225">CT349+AK349-BJ349-BV349-CH349</f>
        <v>#VALUE!</v>
      </c>
      <c r="AY349" s="76" t="e">
        <f t="shared" ref="AY349:AY360" si="226">CU349+AL349-BK349-BW349-CI349</f>
        <v>#VALUE!</v>
      </c>
      <c r="AZ349" s="76" t="e">
        <f t="shared" ref="AZ349:AZ360" si="227">CV349+AM349-BL349-BX349-CJ349</f>
        <v>#VALUE!</v>
      </c>
      <c r="BA349" s="76" t="e">
        <f t="shared" ref="BA349:BA360" si="228">CW349+AN349-BM349-BY349-CK349</f>
        <v>#VALUE!</v>
      </c>
      <c r="BB349" s="77" t="e">
        <f t="shared" si="200"/>
        <v>#VALUE!</v>
      </c>
      <c r="BC349" s="78" t="e">
        <f t="shared" si="201"/>
        <v>#VALUE!</v>
      </c>
      <c r="BD349" s="77" t="s">
        <v>27</v>
      </c>
      <c r="BE349" s="76">
        <v>0</v>
      </c>
      <c r="BF349" s="76"/>
      <c r="BG349" s="76">
        <v>0</v>
      </c>
      <c r="BH349" s="76"/>
      <c r="BI349" s="76">
        <v>0</v>
      </c>
      <c r="BJ349" s="76">
        <v>0</v>
      </c>
      <c r="BK349" s="76">
        <v>0</v>
      </c>
      <c r="BL349" s="76"/>
      <c r="BM349" s="76">
        <v>0</v>
      </c>
      <c r="BN349" s="80">
        <f t="shared" si="202"/>
        <v>0</v>
      </c>
      <c r="BO349" s="81">
        <f t="shared" si="203"/>
        <v>0</v>
      </c>
      <c r="BP349" s="77" t="s">
        <v>27</v>
      </c>
      <c r="BQ349" s="76">
        <v>0</v>
      </c>
      <c r="BR349" s="76"/>
      <c r="BS349" s="76">
        <v>0</v>
      </c>
      <c r="BT349" s="76"/>
      <c r="BU349" s="76">
        <v>0</v>
      </c>
      <c r="BV349" s="76"/>
      <c r="BW349" s="76">
        <v>0</v>
      </c>
      <c r="BX349" s="76"/>
      <c r="BY349" s="76">
        <v>0</v>
      </c>
      <c r="BZ349" s="80">
        <f t="shared" si="204"/>
        <v>0</v>
      </c>
      <c r="CA349" s="82">
        <f t="shared" si="205"/>
        <v>0</v>
      </c>
      <c r="CB349" s="77" t="s">
        <v>27</v>
      </c>
      <c r="CC349" s="76">
        <v>0</v>
      </c>
      <c r="CD349" s="76"/>
      <c r="CE349" s="76">
        <v>0</v>
      </c>
      <c r="CF349" s="76"/>
      <c r="CG349" s="76">
        <v>0</v>
      </c>
      <c r="CH349" s="76"/>
      <c r="CI349" s="76">
        <v>0</v>
      </c>
      <c r="CJ349" s="76"/>
      <c r="CK349" s="76">
        <v>0</v>
      </c>
      <c r="CL349" s="83">
        <f t="shared" si="206"/>
        <v>0</v>
      </c>
      <c r="CM349" s="82">
        <f t="shared" si="207"/>
        <v>0</v>
      </c>
      <c r="CN349" s="84"/>
      <c r="CO349" s="60"/>
      <c r="CP349" s="60"/>
      <c r="CQ349" s="60"/>
      <c r="CR349" s="60"/>
      <c r="CS349" s="60"/>
      <c r="CT349" s="60"/>
      <c r="CU349" s="60"/>
      <c r="CV349" s="85"/>
      <c r="CW349" s="86"/>
      <c r="CX349" s="87">
        <f t="shared" si="208"/>
        <v>0</v>
      </c>
      <c r="CY349" s="88">
        <f t="shared" si="209"/>
        <v>0</v>
      </c>
      <c r="CZ349" s="89" t="e">
        <f>SUMIF(Склад!#REF!,E349,Склад!#REF!)</f>
        <v>#REF!</v>
      </c>
    </row>
    <row r="350" spans="1:104" s="79" customFormat="1" ht="61.7" customHeight="1" thickBot="1" x14ac:dyDescent="0.3">
      <c r="A350" s="60">
        <v>347</v>
      </c>
      <c r="B350" s="199" t="e">
        <f>VLOOKUP(C350,Склад!B:D,3,0)</f>
        <v>#N/A</v>
      </c>
      <c r="C350" s="37" t="s">
        <v>295</v>
      </c>
      <c r="D350" s="151" t="str">
        <f t="shared" si="210"/>
        <v>66111041</v>
      </c>
      <c r="E350" s="36">
        <v>6611104</v>
      </c>
      <c r="F350" s="36">
        <v>1</v>
      </c>
      <c r="G350" s="154" t="s">
        <v>207</v>
      </c>
      <c r="H350" s="196" t="str">
        <f>IFERROR(VLOOKUP(VALUE(E350),Склад!#REF!,6,0),"-")</f>
        <v>-</v>
      </c>
      <c r="I350" s="61"/>
      <c r="J350" s="62" t="s">
        <v>33</v>
      </c>
      <c r="K350" s="62" t="s">
        <v>33</v>
      </c>
      <c r="L350" s="63" t="s">
        <v>57</v>
      </c>
      <c r="M350" s="64" t="s">
        <v>57</v>
      </c>
      <c r="N350" s="38" t="s">
        <v>354</v>
      </c>
      <c r="O350" s="38" t="s">
        <v>415</v>
      </c>
      <c r="P350" s="65">
        <v>26.5</v>
      </c>
      <c r="Q350" s="69">
        <v>59</v>
      </c>
      <c r="R350" s="66"/>
      <c r="S350" s="67"/>
      <c r="T350" s="68"/>
      <c r="U350" s="70"/>
      <c r="V350" s="71"/>
      <c r="W350" s="72"/>
      <c r="X350" s="73"/>
      <c r="Y350" s="71"/>
      <c r="Z350" s="72"/>
      <c r="AA350" s="74"/>
      <c r="AB350" s="75"/>
      <c r="AC350" s="71"/>
      <c r="AD350" s="72"/>
      <c r="AE350" s="76" t="str">
        <f t="shared" si="188"/>
        <v>-</v>
      </c>
      <c r="AF350" s="76" t="str">
        <f t="shared" si="189"/>
        <v/>
      </c>
      <c r="AG350" s="76" t="str">
        <f t="shared" si="190"/>
        <v>-</v>
      </c>
      <c r="AH350" s="76" t="str">
        <f t="shared" si="191"/>
        <v/>
      </c>
      <c r="AI350" s="76" t="str">
        <f t="shared" si="192"/>
        <v>-</v>
      </c>
      <c r="AJ350" s="76" t="str">
        <f t="shared" si="193"/>
        <v/>
      </c>
      <c r="AK350" s="76" t="str">
        <f t="shared" si="194"/>
        <v>-</v>
      </c>
      <c r="AL350" s="76" t="str">
        <f t="shared" si="195"/>
        <v/>
      </c>
      <c r="AM350" s="76" t="str">
        <f t="shared" si="196"/>
        <v>-</v>
      </c>
      <c r="AN350" s="76" t="str">
        <f t="shared" si="197"/>
        <v/>
      </c>
      <c r="AO350" s="77">
        <f t="shared" si="198"/>
        <v>0</v>
      </c>
      <c r="AP350" s="78" t="str">
        <f t="shared" si="199"/>
        <v/>
      </c>
      <c r="AR350" s="77" t="s">
        <v>27</v>
      </c>
      <c r="AS350" s="76" t="e">
        <f t="shared" si="220"/>
        <v>#VALUE!</v>
      </c>
      <c r="AT350" s="76" t="e">
        <f t="shared" si="221"/>
        <v>#VALUE!</v>
      </c>
      <c r="AU350" s="76" t="e">
        <f t="shared" si="222"/>
        <v>#VALUE!</v>
      </c>
      <c r="AV350" s="76" t="e">
        <f t="shared" si="223"/>
        <v>#VALUE!</v>
      </c>
      <c r="AW350" s="76" t="e">
        <f t="shared" si="224"/>
        <v>#VALUE!</v>
      </c>
      <c r="AX350" s="76" t="e">
        <f t="shared" si="225"/>
        <v>#VALUE!</v>
      </c>
      <c r="AY350" s="76" t="e">
        <f t="shared" si="226"/>
        <v>#VALUE!</v>
      </c>
      <c r="AZ350" s="76" t="e">
        <f t="shared" si="227"/>
        <v>#VALUE!</v>
      </c>
      <c r="BA350" s="76" t="e">
        <f t="shared" si="228"/>
        <v>#VALUE!</v>
      </c>
      <c r="BB350" s="77" t="e">
        <f t="shared" si="200"/>
        <v>#VALUE!</v>
      </c>
      <c r="BC350" s="78" t="e">
        <f t="shared" si="201"/>
        <v>#VALUE!</v>
      </c>
      <c r="BD350" s="77" t="s">
        <v>27</v>
      </c>
      <c r="BE350" s="76">
        <v>0</v>
      </c>
      <c r="BF350" s="76"/>
      <c r="BG350" s="76">
        <v>0</v>
      </c>
      <c r="BH350" s="76"/>
      <c r="BI350" s="76">
        <v>0</v>
      </c>
      <c r="BJ350" s="76">
        <v>0</v>
      </c>
      <c r="BK350" s="76">
        <v>0</v>
      </c>
      <c r="BL350" s="76"/>
      <c r="BM350" s="76">
        <v>0</v>
      </c>
      <c r="BN350" s="80">
        <f t="shared" si="202"/>
        <v>0</v>
      </c>
      <c r="BO350" s="81">
        <f t="shared" si="203"/>
        <v>0</v>
      </c>
      <c r="BP350" s="77" t="s">
        <v>27</v>
      </c>
      <c r="BQ350" s="76">
        <v>0</v>
      </c>
      <c r="BR350" s="76"/>
      <c r="BS350" s="76">
        <v>0</v>
      </c>
      <c r="BT350" s="76"/>
      <c r="BU350" s="76">
        <v>0</v>
      </c>
      <c r="BV350" s="76"/>
      <c r="BW350" s="76">
        <v>0</v>
      </c>
      <c r="BX350" s="76"/>
      <c r="BY350" s="76">
        <v>0</v>
      </c>
      <c r="BZ350" s="80">
        <f t="shared" si="204"/>
        <v>0</v>
      </c>
      <c r="CA350" s="82">
        <f t="shared" si="205"/>
        <v>0</v>
      </c>
      <c r="CB350" s="77" t="s">
        <v>27</v>
      </c>
      <c r="CC350" s="76">
        <v>0</v>
      </c>
      <c r="CD350" s="76"/>
      <c r="CE350" s="76">
        <v>0</v>
      </c>
      <c r="CF350" s="76"/>
      <c r="CG350" s="76">
        <v>0</v>
      </c>
      <c r="CH350" s="76"/>
      <c r="CI350" s="76">
        <v>0</v>
      </c>
      <c r="CJ350" s="76"/>
      <c r="CK350" s="76">
        <v>0</v>
      </c>
      <c r="CL350" s="83">
        <f t="shared" si="206"/>
        <v>0</v>
      </c>
      <c r="CM350" s="82">
        <f t="shared" si="207"/>
        <v>0</v>
      </c>
      <c r="CN350" s="84"/>
      <c r="CO350" s="60"/>
      <c r="CP350" s="60"/>
      <c r="CQ350" s="60"/>
      <c r="CR350" s="60"/>
      <c r="CS350" s="60"/>
      <c r="CT350" s="60"/>
      <c r="CU350" s="60"/>
      <c r="CV350" s="85"/>
      <c r="CW350" s="86"/>
      <c r="CX350" s="87">
        <f t="shared" si="208"/>
        <v>0</v>
      </c>
      <c r="CY350" s="88">
        <f t="shared" si="209"/>
        <v>0</v>
      </c>
      <c r="CZ350" s="89" t="e">
        <f>SUMIF(Склад!#REF!,E350,Склад!#REF!)</f>
        <v>#REF!</v>
      </c>
    </row>
    <row r="351" spans="1:104" s="79" customFormat="1" ht="72.2" customHeight="1" thickBot="1" x14ac:dyDescent="0.3">
      <c r="A351" s="60">
        <v>348</v>
      </c>
      <c r="B351" s="199" t="e">
        <f>VLOOKUP(C351,Склад!B:D,3,0)</f>
        <v>#N/A</v>
      </c>
      <c r="C351" s="37" t="s">
        <v>158</v>
      </c>
      <c r="D351" s="151" t="str">
        <f t="shared" si="210"/>
        <v>88111011</v>
      </c>
      <c r="E351" s="36">
        <v>8811101</v>
      </c>
      <c r="F351" s="36">
        <v>1</v>
      </c>
      <c r="G351" s="154" t="s">
        <v>208</v>
      </c>
      <c r="H351" s="196" t="str">
        <f>IFERROR(VLOOKUP(VALUE(E351),Склад!#REF!,6,0),"-")</f>
        <v>-</v>
      </c>
      <c r="I351" s="61"/>
      <c r="J351" s="62" t="s">
        <v>33</v>
      </c>
      <c r="K351" s="62" t="s">
        <v>33</v>
      </c>
      <c r="L351" s="63" t="s">
        <v>57</v>
      </c>
      <c r="M351" s="64" t="s">
        <v>57</v>
      </c>
      <c r="N351" s="38" t="s">
        <v>354</v>
      </c>
      <c r="O351" s="38" t="s">
        <v>415</v>
      </c>
      <c r="P351" s="65">
        <v>22.7</v>
      </c>
      <c r="Q351" s="69">
        <v>49</v>
      </c>
      <c r="R351" s="66"/>
      <c r="S351" s="67"/>
      <c r="T351" s="68"/>
      <c r="U351" s="70"/>
      <c r="V351" s="71"/>
      <c r="W351" s="72"/>
      <c r="X351" s="73"/>
      <c r="Y351" s="71"/>
      <c r="Z351" s="72"/>
      <c r="AA351" s="74"/>
      <c r="AB351" s="75"/>
      <c r="AC351" s="71"/>
      <c r="AD351" s="72"/>
      <c r="AE351" s="76" t="str">
        <f t="shared" si="188"/>
        <v>-</v>
      </c>
      <c r="AF351" s="76" t="str">
        <f t="shared" si="189"/>
        <v/>
      </c>
      <c r="AG351" s="76" t="str">
        <f t="shared" si="190"/>
        <v>-</v>
      </c>
      <c r="AH351" s="76" t="str">
        <f t="shared" si="191"/>
        <v/>
      </c>
      <c r="AI351" s="76" t="str">
        <f t="shared" si="192"/>
        <v>-</v>
      </c>
      <c r="AJ351" s="76" t="str">
        <f t="shared" si="193"/>
        <v/>
      </c>
      <c r="AK351" s="76" t="str">
        <f t="shared" si="194"/>
        <v>-</v>
      </c>
      <c r="AL351" s="76" t="str">
        <f t="shared" si="195"/>
        <v/>
      </c>
      <c r="AM351" s="76" t="str">
        <f t="shared" si="196"/>
        <v>-</v>
      </c>
      <c r="AN351" s="76" t="str">
        <f t="shared" si="197"/>
        <v>-</v>
      </c>
      <c r="AO351" s="77">
        <f t="shared" si="198"/>
        <v>0</v>
      </c>
      <c r="AP351" s="78" t="str">
        <f t="shared" si="199"/>
        <v/>
      </c>
      <c r="AR351" s="77" t="s">
        <v>27</v>
      </c>
      <c r="AS351" s="76" t="e">
        <f t="shared" si="220"/>
        <v>#VALUE!</v>
      </c>
      <c r="AT351" s="76" t="e">
        <f t="shared" si="221"/>
        <v>#VALUE!</v>
      </c>
      <c r="AU351" s="76" t="e">
        <f t="shared" si="222"/>
        <v>#VALUE!</v>
      </c>
      <c r="AV351" s="76" t="e">
        <f t="shared" si="223"/>
        <v>#VALUE!</v>
      </c>
      <c r="AW351" s="76" t="e">
        <f t="shared" si="224"/>
        <v>#VALUE!</v>
      </c>
      <c r="AX351" s="76" t="e">
        <f t="shared" si="225"/>
        <v>#VALUE!</v>
      </c>
      <c r="AY351" s="76" t="e">
        <f t="shared" si="226"/>
        <v>#VALUE!</v>
      </c>
      <c r="AZ351" s="76" t="e">
        <f t="shared" si="227"/>
        <v>#VALUE!</v>
      </c>
      <c r="BA351" s="76" t="e">
        <f t="shared" si="228"/>
        <v>#VALUE!</v>
      </c>
      <c r="BB351" s="77" t="e">
        <f t="shared" si="200"/>
        <v>#VALUE!</v>
      </c>
      <c r="BC351" s="78" t="e">
        <f t="shared" si="201"/>
        <v>#VALUE!</v>
      </c>
      <c r="BD351" s="77" t="s">
        <v>27</v>
      </c>
      <c r="BE351" s="76">
        <v>0</v>
      </c>
      <c r="BF351" s="76"/>
      <c r="BG351" s="76">
        <v>1</v>
      </c>
      <c r="BH351" s="76">
        <v>1</v>
      </c>
      <c r="BI351" s="76">
        <v>2</v>
      </c>
      <c r="BJ351" s="76">
        <v>1</v>
      </c>
      <c r="BK351" s="76">
        <v>1</v>
      </c>
      <c r="BL351" s="76"/>
      <c r="BM351" s="76">
        <v>1</v>
      </c>
      <c r="BN351" s="80">
        <f t="shared" si="202"/>
        <v>7</v>
      </c>
      <c r="BO351" s="81">
        <f t="shared" si="203"/>
        <v>0</v>
      </c>
      <c r="BP351" s="77" t="s">
        <v>27</v>
      </c>
      <c r="BQ351" s="76">
        <v>0</v>
      </c>
      <c r="BR351" s="76"/>
      <c r="BS351" s="76">
        <v>1</v>
      </c>
      <c r="BT351" s="76"/>
      <c r="BU351" s="76">
        <v>2</v>
      </c>
      <c r="BV351" s="76"/>
      <c r="BW351" s="76">
        <v>1</v>
      </c>
      <c r="BX351" s="76"/>
      <c r="BY351" s="76">
        <v>0</v>
      </c>
      <c r="BZ351" s="80">
        <f t="shared" si="204"/>
        <v>4</v>
      </c>
      <c r="CA351" s="82">
        <f t="shared" si="205"/>
        <v>0</v>
      </c>
      <c r="CB351" s="77" t="s">
        <v>27</v>
      </c>
      <c r="CC351" s="76">
        <v>0</v>
      </c>
      <c r="CD351" s="76"/>
      <c r="CE351" s="76">
        <v>3</v>
      </c>
      <c r="CF351" s="76"/>
      <c r="CG351" s="76">
        <v>5</v>
      </c>
      <c r="CH351" s="76"/>
      <c r="CI351" s="76">
        <v>3</v>
      </c>
      <c r="CJ351" s="76"/>
      <c r="CK351" s="76">
        <v>0</v>
      </c>
      <c r="CL351" s="83">
        <f t="shared" si="206"/>
        <v>11</v>
      </c>
      <c r="CM351" s="82">
        <f t="shared" si="207"/>
        <v>0</v>
      </c>
      <c r="CN351" s="84"/>
      <c r="CO351" s="60"/>
      <c r="CP351" s="60"/>
      <c r="CQ351" s="60"/>
      <c r="CR351" s="60"/>
      <c r="CS351" s="60"/>
      <c r="CT351" s="60"/>
      <c r="CU351" s="60"/>
      <c r="CV351" s="85"/>
      <c r="CW351" s="86"/>
      <c r="CX351" s="87">
        <f t="shared" si="208"/>
        <v>0</v>
      </c>
      <c r="CY351" s="88">
        <f t="shared" si="209"/>
        <v>0</v>
      </c>
      <c r="CZ351" s="89" t="e">
        <f>SUMIF(Склад!#REF!,E351,Склад!#REF!)</f>
        <v>#REF!</v>
      </c>
    </row>
    <row r="352" spans="1:104" s="79" customFormat="1" ht="93.95" customHeight="1" thickBot="1" x14ac:dyDescent="0.3">
      <c r="A352" s="60">
        <v>349</v>
      </c>
      <c r="B352" s="199" t="str">
        <f>VLOOKUP(C352,Склад!B:D,3,0)</f>
        <v>Кепки</v>
      </c>
      <c r="C352" s="37" t="s">
        <v>54</v>
      </c>
      <c r="D352" s="151" t="str">
        <f t="shared" si="210"/>
        <v>6840528337</v>
      </c>
      <c r="E352" s="36">
        <v>6840528</v>
      </c>
      <c r="F352" s="36">
        <v>337</v>
      </c>
      <c r="G352" s="154" t="s">
        <v>204</v>
      </c>
      <c r="H352" s="196" t="str">
        <f>IFERROR(VLOOKUP(VALUE(E352),Склад!#REF!,6,0),"-")</f>
        <v>-</v>
      </c>
      <c r="I352" s="61"/>
      <c r="J352" s="62" t="s">
        <v>222</v>
      </c>
      <c r="K352" s="62" t="s">
        <v>169</v>
      </c>
      <c r="L352" s="63" t="s">
        <v>380</v>
      </c>
      <c r="M352" s="64" t="s">
        <v>358</v>
      </c>
      <c r="N352" s="38" t="s">
        <v>354</v>
      </c>
      <c r="O352" s="38" t="s">
        <v>426</v>
      </c>
      <c r="P352" s="65">
        <v>38.1</v>
      </c>
      <c r="Q352" s="69">
        <v>99</v>
      </c>
      <c r="R352" s="66"/>
      <c r="S352" s="67"/>
      <c r="T352" s="68"/>
      <c r="U352" s="70"/>
      <c r="V352" s="71"/>
      <c r="W352" s="72"/>
      <c r="X352" s="73"/>
      <c r="Y352" s="71"/>
      <c r="Z352" s="72"/>
      <c r="AA352" s="74"/>
      <c r="AB352" s="75"/>
      <c r="AC352" s="71"/>
      <c r="AD352" s="72"/>
      <c r="AE352" s="76" t="str">
        <f t="shared" si="188"/>
        <v>-</v>
      </c>
      <c r="AF352" s="76" t="str">
        <f t="shared" si="189"/>
        <v/>
      </c>
      <c r="AG352" s="76" t="str">
        <f t="shared" si="190"/>
        <v/>
      </c>
      <c r="AH352" s="76" t="str">
        <f t="shared" si="191"/>
        <v/>
      </c>
      <c r="AI352" s="76" t="str">
        <f t="shared" si="192"/>
        <v/>
      </c>
      <c r="AJ352" s="76" t="str">
        <f t="shared" si="193"/>
        <v/>
      </c>
      <c r="AK352" s="76" t="str">
        <f t="shared" si="194"/>
        <v/>
      </c>
      <c r="AL352" s="76" t="str">
        <f t="shared" si="195"/>
        <v/>
      </c>
      <c r="AM352" s="76" t="str">
        <f t="shared" si="196"/>
        <v/>
      </c>
      <c r="AN352" s="76" t="str">
        <f t="shared" si="197"/>
        <v/>
      </c>
      <c r="AO352" s="77">
        <f t="shared" si="198"/>
        <v>0</v>
      </c>
      <c r="AP352" s="78" t="str">
        <f t="shared" si="199"/>
        <v/>
      </c>
      <c r="AR352" s="77" t="s">
        <v>27</v>
      </c>
      <c r="AS352" s="76" t="e">
        <f t="shared" si="220"/>
        <v>#VALUE!</v>
      </c>
      <c r="AT352" s="76" t="e">
        <f t="shared" si="221"/>
        <v>#VALUE!</v>
      </c>
      <c r="AU352" s="76" t="e">
        <f t="shared" si="222"/>
        <v>#VALUE!</v>
      </c>
      <c r="AV352" s="76" t="e">
        <f t="shared" si="223"/>
        <v>#VALUE!</v>
      </c>
      <c r="AW352" s="76" t="e">
        <f t="shared" si="224"/>
        <v>#VALUE!</v>
      </c>
      <c r="AX352" s="76" t="e">
        <f t="shared" si="225"/>
        <v>#VALUE!</v>
      </c>
      <c r="AY352" s="76" t="e">
        <f t="shared" si="226"/>
        <v>#VALUE!</v>
      </c>
      <c r="AZ352" s="76" t="e">
        <f t="shared" si="227"/>
        <v>#VALUE!</v>
      </c>
      <c r="BA352" s="76" t="e">
        <f t="shared" si="228"/>
        <v>#VALUE!</v>
      </c>
      <c r="BB352" s="77" t="e">
        <f t="shared" si="200"/>
        <v>#VALUE!</v>
      </c>
      <c r="BC352" s="78" t="e">
        <f t="shared" si="201"/>
        <v>#VALUE!</v>
      </c>
      <c r="BD352" s="77" t="s">
        <v>27</v>
      </c>
      <c r="BE352" s="76">
        <v>0</v>
      </c>
      <c r="BF352" s="76"/>
      <c r="BG352" s="76">
        <v>1</v>
      </c>
      <c r="BH352" s="76">
        <v>1</v>
      </c>
      <c r="BI352" s="76">
        <v>2</v>
      </c>
      <c r="BJ352" s="76">
        <v>1</v>
      </c>
      <c r="BK352" s="76">
        <v>1</v>
      </c>
      <c r="BL352" s="76"/>
      <c r="BM352" s="76">
        <v>1</v>
      </c>
      <c r="BN352" s="80">
        <f t="shared" si="202"/>
        <v>7</v>
      </c>
      <c r="BO352" s="81">
        <f t="shared" si="203"/>
        <v>0</v>
      </c>
      <c r="BP352" s="77" t="s">
        <v>27</v>
      </c>
      <c r="BQ352" s="76">
        <v>0</v>
      </c>
      <c r="BR352" s="76"/>
      <c r="BS352" s="76">
        <v>1</v>
      </c>
      <c r="BT352" s="76"/>
      <c r="BU352" s="76">
        <v>2</v>
      </c>
      <c r="BV352" s="76"/>
      <c r="BW352" s="76">
        <v>1</v>
      </c>
      <c r="BX352" s="76"/>
      <c r="BY352" s="76">
        <v>0</v>
      </c>
      <c r="BZ352" s="80">
        <f t="shared" si="204"/>
        <v>4</v>
      </c>
      <c r="CA352" s="82">
        <f t="shared" si="205"/>
        <v>0</v>
      </c>
      <c r="CB352" s="77" t="s">
        <v>27</v>
      </c>
      <c r="CC352" s="76">
        <v>0</v>
      </c>
      <c r="CD352" s="76"/>
      <c r="CE352" s="76">
        <v>3</v>
      </c>
      <c r="CF352" s="76"/>
      <c r="CG352" s="76">
        <v>5</v>
      </c>
      <c r="CH352" s="76"/>
      <c r="CI352" s="76">
        <v>3</v>
      </c>
      <c r="CJ352" s="76"/>
      <c r="CK352" s="76">
        <v>0</v>
      </c>
      <c r="CL352" s="83">
        <f t="shared" si="206"/>
        <v>11</v>
      </c>
      <c r="CM352" s="82">
        <f t="shared" si="207"/>
        <v>0</v>
      </c>
      <c r="CN352" s="84"/>
      <c r="CO352" s="60"/>
      <c r="CP352" s="60"/>
      <c r="CQ352" s="60"/>
      <c r="CR352" s="60"/>
      <c r="CS352" s="60"/>
      <c r="CT352" s="60"/>
      <c r="CU352" s="60"/>
      <c r="CV352" s="85"/>
      <c r="CW352" s="86"/>
      <c r="CX352" s="87">
        <f t="shared" si="208"/>
        <v>0</v>
      </c>
      <c r="CY352" s="88">
        <f t="shared" si="209"/>
        <v>0</v>
      </c>
      <c r="CZ352" s="89" t="e">
        <f>SUMIF(Склад!#REF!,E352,Склад!#REF!)</f>
        <v>#REF!</v>
      </c>
    </row>
    <row r="353" spans="1:104" s="79" customFormat="1" ht="56.45" customHeight="1" thickBot="1" x14ac:dyDescent="0.3">
      <c r="A353" s="60">
        <v>350</v>
      </c>
      <c r="B353" s="199" t="e">
        <f>VLOOKUP(C353,Склад!B:D,3,0)</f>
        <v>#N/A</v>
      </c>
      <c r="C353" s="37" t="s">
        <v>193</v>
      </c>
      <c r="D353" s="151" t="str">
        <f t="shared" si="210"/>
        <v>6210503327</v>
      </c>
      <c r="E353" s="36">
        <v>6210503</v>
      </c>
      <c r="F353" s="36">
        <v>327</v>
      </c>
      <c r="G353" s="154" t="s">
        <v>204</v>
      </c>
      <c r="H353" s="196" t="str">
        <f>IFERROR(VLOOKUP(VALUE(E353),Склад!#REF!,6,0),"-")</f>
        <v>-</v>
      </c>
      <c r="I353" s="61"/>
      <c r="J353" s="62" t="s">
        <v>223</v>
      </c>
      <c r="K353" s="62" t="s">
        <v>169</v>
      </c>
      <c r="L353" s="63" t="s">
        <v>364</v>
      </c>
      <c r="M353" s="64" t="s">
        <v>57</v>
      </c>
      <c r="N353" s="38" t="s">
        <v>354</v>
      </c>
      <c r="O353" s="38" t="s">
        <v>426</v>
      </c>
      <c r="P353" s="65">
        <v>38.1</v>
      </c>
      <c r="Q353" s="69">
        <v>99</v>
      </c>
      <c r="R353" s="66"/>
      <c r="S353" s="67"/>
      <c r="T353" s="68"/>
      <c r="U353" s="70"/>
      <c r="V353" s="71"/>
      <c r="W353" s="72"/>
      <c r="X353" s="73"/>
      <c r="Y353" s="71"/>
      <c r="Z353" s="72"/>
      <c r="AA353" s="74"/>
      <c r="AB353" s="75"/>
      <c r="AC353" s="71"/>
      <c r="AD353" s="72"/>
      <c r="AE353" s="76" t="str">
        <f t="shared" si="188"/>
        <v>-</v>
      </c>
      <c r="AF353" s="76" t="str">
        <f t="shared" si="189"/>
        <v/>
      </c>
      <c r="AG353" s="76" t="str">
        <f t="shared" si="190"/>
        <v/>
      </c>
      <c r="AH353" s="76" t="str">
        <f t="shared" si="191"/>
        <v/>
      </c>
      <c r="AI353" s="76" t="str">
        <f t="shared" si="192"/>
        <v/>
      </c>
      <c r="AJ353" s="76" t="str">
        <f t="shared" si="193"/>
        <v/>
      </c>
      <c r="AK353" s="76" t="str">
        <f t="shared" si="194"/>
        <v/>
      </c>
      <c r="AL353" s="76" t="str">
        <f t="shared" si="195"/>
        <v/>
      </c>
      <c r="AM353" s="76" t="str">
        <f t="shared" si="196"/>
        <v/>
      </c>
      <c r="AN353" s="76" t="str">
        <f t="shared" si="197"/>
        <v/>
      </c>
      <c r="AO353" s="77">
        <f t="shared" si="198"/>
        <v>0</v>
      </c>
      <c r="AP353" s="78" t="str">
        <f t="shared" si="199"/>
        <v/>
      </c>
      <c r="AR353" s="77" t="s">
        <v>27</v>
      </c>
      <c r="AS353" s="76" t="e">
        <f t="shared" si="220"/>
        <v>#VALUE!</v>
      </c>
      <c r="AT353" s="76" t="e">
        <f t="shared" si="221"/>
        <v>#VALUE!</v>
      </c>
      <c r="AU353" s="76" t="e">
        <f t="shared" si="222"/>
        <v>#VALUE!</v>
      </c>
      <c r="AV353" s="76" t="e">
        <f t="shared" si="223"/>
        <v>#VALUE!</v>
      </c>
      <c r="AW353" s="76" t="e">
        <f t="shared" si="224"/>
        <v>#VALUE!</v>
      </c>
      <c r="AX353" s="76" t="e">
        <f t="shared" si="225"/>
        <v>#VALUE!</v>
      </c>
      <c r="AY353" s="76" t="e">
        <f t="shared" si="226"/>
        <v>#VALUE!</v>
      </c>
      <c r="AZ353" s="76" t="e">
        <f t="shared" si="227"/>
        <v>#VALUE!</v>
      </c>
      <c r="BA353" s="76" t="e">
        <f t="shared" si="228"/>
        <v>#VALUE!</v>
      </c>
      <c r="BB353" s="77" t="e">
        <f t="shared" si="200"/>
        <v>#VALUE!</v>
      </c>
      <c r="BC353" s="78" t="e">
        <f t="shared" si="201"/>
        <v>#VALUE!</v>
      </c>
      <c r="BD353" s="77" t="s">
        <v>27</v>
      </c>
      <c r="BE353" s="76">
        <v>0</v>
      </c>
      <c r="BF353" s="76"/>
      <c r="BG353" s="76">
        <v>0</v>
      </c>
      <c r="BH353" s="76"/>
      <c r="BI353" s="76">
        <v>0</v>
      </c>
      <c r="BJ353" s="76">
        <v>0</v>
      </c>
      <c r="BK353" s="76">
        <v>0</v>
      </c>
      <c r="BL353" s="76"/>
      <c r="BM353" s="76">
        <v>0</v>
      </c>
      <c r="BN353" s="80">
        <f t="shared" si="202"/>
        <v>0</v>
      </c>
      <c r="BO353" s="81">
        <f t="shared" si="203"/>
        <v>0</v>
      </c>
      <c r="BP353" s="77" t="s">
        <v>27</v>
      </c>
      <c r="BQ353" s="76">
        <v>0</v>
      </c>
      <c r="BR353" s="76"/>
      <c r="BS353" s="76">
        <v>0</v>
      </c>
      <c r="BT353" s="76"/>
      <c r="BU353" s="76">
        <v>0</v>
      </c>
      <c r="BV353" s="76"/>
      <c r="BW353" s="76">
        <v>0</v>
      </c>
      <c r="BX353" s="76"/>
      <c r="BY353" s="76">
        <v>0</v>
      </c>
      <c r="BZ353" s="80">
        <f t="shared" si="204"/>
        <v>0</v>
      </c>
      <c r="CA353" s="82">
        <f t="shared" si="205"/>
        <v>0</v>
      </c>
      <c r="CB353" s="77" t="s">
        <v>27</v>
      </c>
      <c r="CC353" s="76">
        <v>0</v>
      </c>
      <c r="CD353" s="76"/>
      <c r="CE353" s="76">
        <v>0</v>
      </c>
      <c r="CF353" s="76"/>
      <c r="CG353" s="76">
        <v>0</v>
      </c>
      <c r="CH353" s="76"/>
      <c r="CI353" s="76">
        <v>0</v>
      </c>
      <c r="CJ353" s="76"/>
      <c r="CK353" s="76">
        <v>0</v>
      </c>
      <c r="CL353" s="83">
        <f t="shared" si="206"/>
        <v>0</v>
      </c>
      <c r="CM353" s="82">
        <f t="shared" si="207"/>
        <v>0</v>
      </c>
      <c r="CN353" s="84"/>
      <c r="CO353" s="60"/>
      <c r="CP353" s="60">
        <v>2</v>
      </c>
      <c r="CQ353" s="60">
        <v>1</v>
      </c>
      <c r="CR353" s="60">
        <v>2</v>
      </c>
      <c r="CS353" s="60">
        <v>1</v>
      </c>
      <c r="CT353" s="60">
        <v>2</v>
      </c>
      <c r="CU353" s="60"/>
      <c r="CV353" s="85">
        <v>1</v>
      </c>
      <c r="CW353" s="86">
        <v>1</v>
      </c>
      <c r="CX353" s="87">
        <f t="shared" si="208"/>
        <v>10</v>
      </c>
      <c r="CY353" s="88">
        <f t="shared" si="209"/>
        <v>0</v>
      </c>
      <c r="CZ353" s="89" t="e">
        <f>SUMIF(Склад!#REF!,E353,Склад!#REF!)</f>
        <v>#REF!</v>
      </c>
    </row>
    <row r="354" spans="1:104" s="79" customFormat="1" ht="54.6" customHeight="1" thickBot="1" x14ac:dyDescent="0.3">
      <c r="A354" s="60">
        <v>351</v>
      </c>
      <c r="B354" s="199" t="e">
        <f>VLOOKUP(C354,Склад!B:D,3,0)</f>
        <v>#N/A</v>
      </c>
      <c r="C354" s="37" t="s">
        <v>193</v>
      </c>
      <c r="D354" s="151" t="str">
        <f t="shared" si="210"/>
        <v>6210503331</v>
      </c>
      <c r="E354" s="36">
        <v>6210503</v>
      </c>
      <c r="F354" s="36">
        <v>331</v>
      </c>
      <c r="G354" s="154" t="s">
        <v>204</v>
      </c>
      <c r="H354" s="196" t="str">
        <f>IFERROR(VLOOKUP(VALUE(E354),Склад!#REF!,6,0),"-")</f>
        <v>-</v>
      </c>
      <c r="I354" s="61"/>
      <c r="J354" s="62" t="s">
        <v>223</v>
      </c>
      <c r="K354" s="62" t="s">
        <v>169</v>
      </c>
      <c r="L354" s="63" t="s">
        <v>364</v>
      </c>
      <c r="M354" s="64" t="s">
        <v>57</v>
      </c>
      <c r="N354" s="38" t="s">
        <v>354</v>
      </c>
      <c r="O354" s="38" t="s">
        <v>426</v>
      </c>
      <c r="P354" s="65">
        <v>38.1</v>
      </c>
      <c r="Q354" s="69">
        <v>99</v>
      </c>
      <c r="R354" s="66"/>
      <c r="S354" s="67"/>
      <c r="T354" s="68"/>
      <c r="U354" s="70"/>
      <c r="V354" s="71"/>
      <c r="W354" s="72"/>
      <c r="X354" s="73"/>
      <c r="Y354" s="71"/>
      <c r="Z354" s="72"/>
      <c r="AA354" s="74"/>
      <c r="AB354" s="75"/>
      <c r="AC354" s="71"/>
      <c r="AD354" s="72"/>
      <c r="AE354" s="76" t="str">
        <f t="shared" si="188"/>
        <v>-</v>
      </c>
      <c r="AF354" s="76" t="str">
        <f t="shared" si="189"/>
        <v/>
      </c>
      <c r="AG354" s="76" t="str">
        <f t="shared" si="190"/>
        <v/>
      </c>
      <c r="AH354" s="76" t="str">
        <f t="shared" si="191"/>
        <v/>
      </c>
      <c r="AI354" s="76" t="str">
        <f t="shared" si="192"/>
        <v/>
      </c>
      <c r="AJ354" s="76" t="str">
        <f t="shared" si="193"/>
        <v/>
      </c>
      <c r="AK354" s="76" t="str">
        <f t="shared" si="194"/>
        <v/>
      </c>
      <c r="AL354" s="76" t="str">
        <f t="shared" si="195"/>
        <v/>
      </c>
      <c r="AM354" s="76" t="str">
        <f t="shared" si="196"/>
        <v/>
      </c>
      <c r="AN354" s="76" t="str">
        <f t="shared" si="197"/>
        <v/>
      </c>
      <c r="AO354" s="77">
        <f t="shared" si="198"/>
        <v>0</v>
      </c>
      <c r="AP354" s="78" t="str">
        <f t="shared" si="199"/>
        <v/>
      </c>
      <c r="AR354" s="77" t="s">
        <v>27</v>
      </c>
      <c r="AS354" s="76" t="e">
        <f t="shared" si="220"/>
        <v>#VALUE!</v>
      </c>
      <c r="AT354" s="76" t="e">
        <f t="shared" si="221"/>
        <v>#VALUE!</v>
      </c>
      <c r="AU354" s="76" t="e">
        <f t="shared" si="222"/>
        <v>#VALUE!</v>
      </c>
      <c r="AV354" s="76" t="e">
        <f t="shared" si="223"/>
        <v>#VALUE!</v>
      </c>
      <c r="AW354" s="76" t="e">
        <f t="shared" si="224"/>
        <v>#VALUE!</v>
      </c>
      <c r="AX354" s="76" t="e">
        <f t="shared" si="225"/>
        <v>#VALUE!</v>
      </c>
      <c r="AY354" s="76" t="e">
        <f t="shared" si="226"/>
        <v>#VALUE!</v>
      </c>
      <c r="AZ354" s="76" t="e">
        <f t="shared" si="227"/>
        <v>#VALUE!</v>
      </c>
      <c r="BA354" s="76" t="e">
        <f t="shared" si="228"/>
        <v>#VALUE!</v>
      </c>
      <c r="BB354" s="77" t="e">
        <f t="shared" si="200"/>
        <v>#VALUE!</v>
      </c>
      <c r="BC354" s="78" t="e">
        <f t="shared" si="201"/>
        <v>#VALUE!</v>
      </c>
      <c r="BD354" s="77" t="s">
        <v>27</v>
      </c>
      <c r="BE354" s="76">
        <v>0</v>
      </c>
      <c r="BF354" s="76"/>
      <c r="BG354" s="76">
        <v>0</v>
      </c>
      <c r="BH354" s="76"/>
      <c r="BI354" s="76">
        <v>0</v>
      </c>
      <c r="BJ354" s="76">
        <v>0</v>
      </c>
      <c r="BK354" s="76">
        <v>0</v>
      </c>
      <c r="BL354" s="76"/>
      <c r="BM354" s="76">
        <v>0</v>
      </c>
      <c r="BN354" s="80">
        <f t="shared" si="202"/>
        <v>0</v>
      </c>
      <c r="BO354" s="81">
        <f t="shared" si="203"/>
        <v>0</v>
      </c>
      <c r="BP354" s="77" t="s">
        <v>27</v>
      </c>
      <c r="BQ354" s="76">
        <v>0</v>
      </c>
      <c r="BR354" s="76"/>
      <c r="BS354" s="76">
        <v>0</v>
      </c>
      <c r="BT354" s="76"/>
      <c r="BU354" s="76">
        <v>0</v>
      </c>
      <c r="BV354" s="76"/>
      <c r="BW354" s="76">
        <v>0</v>
      </c>
      <c r="BX354" s="76"/>
      <c r="BY354" s="76">
        <v>0</v>
      </c>
      <c r="BZ354" s="80">
        <f t="shared" si="204"/>
        <v>0</v>
      </c>
      <c r="CA354" s="82">
        <f t="shared" si="205"/>
        <v>0</v>
      </c>
      <c r="CB354" s="77" t="s">
        <v>27</v>
      </c>
      <c r="CC354" s="76">
        <v>0</v>
      </c>
      <c r="CD354" s="76"/>
      <c r="CE354" s="76">
        <v>0</v>
      </c>
      <c r="CF354" s="76"/>
      <c r="CG354" s="76">
        <v>0</v>
      </c>
      <c r="CH354" s="76"/>
      <c r="CI354" s="76">
        <v>0</v>
      </c>
      <c r="CJ354" s="76"/>
      <c r="CK354" s="76">
        <v>0</v>
      </c>
      <c r="CL354" s="83">
        <f t="shared" si="206"/>
        <v>0</v>
      </c>
      <c r="CM354" s="82">
        <f t="shared" si="207"/>
        <v>0</v>
      </c>
      <c r="CN354" s="84"/>
      <c r="CO354" s="60"/>
      <c r="CP354" s="60">
        <v>1</v>
      </c>
      <c r="CQ354" s="60"/>
      <c r="CR354" s="60">
        <v>1</v>
      </c>
      <c r="CS354" s="60">
        <v>1</v>
      </c>
      <c r="CT354" s="60">
        <v>1</v>
      </c>
      <c r="CU354" s="60">
        <v>1</v>
      </c>
      <c r="CV354" s="85">
        <v>1</v>
      </c>
      <c r="CW354" s="86">
        <v>1</v>
      </c>
      <c r="CX354" s="87">
        <f t="shared" si="208"/>
        <v>7</v>
      </c>
      <c r="CY354" s="88">
        <f t="shared" si="209"/>
        <v>0</v>
      </c>
      <c r="CZ354" s="89" t="e">
        <f>SUMIF(Склад!#REF!,E354,Склад!#REF!)</f>
        <v>#REF!</v>
      </c>
    </row>
    <row r="355" spans="1:104" s="79" customFormat="1" ht="56.45" customHeight="1" thickBot="1" x14ac:dyDescent="0.3">
      <c r="A355" s="60">
        <v>352</v>
      </c>
      <c r="B355" s="199" t="e">
        <f>VLOOKUP(C355,Склад!B:D,3,0)</f>
        <v>#N/A</v>
      </c>
      <c r="C355" s="37" t="s">
        <v>193</v>
      </c>
      <c r="D355" s="151" t="str">
        <f t="shared" si="210"/>
        <v>6210503333</v>
      </c>
      <c r="E355" s="36">
        <v>6210503</v>
      </c>
      <c r="F355" s="36">
        <v>333</v>
      </c>
      <c r="G355" s="154" t="s">
        <v>204</v>
      </c>
      <c r="H355" s="196" t="str">
        <f>IFERROR(VLOOKUP(VALUE(E355),Склад!#REF!,6,0),"-")</f>
        <v>-</v>
      </c>
      <c r="I355" s="61"/>
      <c r="J355" s="62" t="s">
        <v>223</v>
      </c>
      <c r="K355" s="62" t="s">
        <v>169</v>
      </c>
      <c r="L355" s="63" t="s">
        <v>364</v>
      </c>
      <c r="M355" s="64" t="s">
        <v>57</v>
      </c>
      <c r="N355" s="38" t="s">
        <v>354</v>
      </c>
      <c r="O355" s="38" t="s">
        <v>426</v>
      </c>
      <c r="P355" s="65">
        <v>38.1</v>
      </c>
      <c r="Q355" s="69">
        <v>99</v>
      </c>
      <c r="R355" s="66"/>
      <c r="S355" s="67"/>
      <c r="T355" s="68"/>
      <c r="U355" s="70"/>
      <c r="V355" s="71"/>
      <c r="W355" s="72"/>
      <c r="X355" s="73"/>
      <c r="Y355" s="71"/>
      <c r="Z355" s="72"/>
      <c r="AA355" s="74"/>
      <c r="AB355" s="75"/>
      <c r="AC355" s="71"/>
      <c r="AD355" s="72"/>
      <c r="AE355" s="76" t="str">
        <f t="shared" si="188"/>
        <v>-</v>
      </c>
      <c r="AF355" s="76" t="str">
        <f t="shared" si="189"/>
        <v/>
      </c>
      <c r="AG355" s="76" t="str">
        <f t="shared" si="190"/>
        <v/>
      </c>
      <c r="AH355" s="76" t="str">
        <f t="shared" si="191"/>
        <v/>
      </c>
      <c r="AI355" s="76" t="str">
        <f t="shared" si="192"/>
        <v/>
      </c>
      <c r="AJ355" s="76" t="str">
        <f t="shared" si="193"/>
        <v/>
      </c>
      <c r="AK355" s="76" t="str">
        <f t="shared" si="194"/>
        <v/>
      </c>
      <c r="AL355" s="76" t="str">
        <f t="shared" si="195"/>
        <v/>
      </c>
      <c r="AM355" s="76" t="str">
        <f t="shared" si="196"/>
        <v/>
      </c>
      <c r="AN355" s="76" t="str">
        <f t="shared" si="197"/>
        <v/>
      </c>
      <c r="AO355" s="77">
        <f t="shared" si="198"/>
        <v>0</v>
      </c>
      <c r="AP355" s="78" t="str">
        <f t="shared" si="199"/>
        <v/>
      </c>
      <c r="AR355" s="77" t="s">
        <v>27</v>
      </c>
      <c r="AS355" s="76" t="e">
        <f t="shared" si="220"/>
        <v>#VALUE!</v>
      </c>
      <c r="AT355" s="76" t="e">
        <f t="shared" si="221"/>
        <v>#VALUE!</v>
      </c>
      <c r="AU355" s="76" t="e">
        <f t="shared" si="222"/>
        <v>#VALUE!</v>
      </c>
      <c r="AV355" s="76" t="e">
        <f t="shared" si="223"/>
        <v>#VALUE!</v>
      </c>
      <c r="AW355" s="76" t="e">
        <f t="shared" si="224"/>
        <v>#VALUE!</v>
      </c>
      <c r="AX355" s="76" t="e">
        <f t="shared" si="225"/>
        <v>#VALUE!</v>
      </c>
      <c r="AY355" s="76" t="e">
        <f t="shared" si="226"/>
        <v>#VALUE!</v>
      </c>
      <c r="AZ355" s="76" t="e">
        <f t="shared" si="227"/>
        <v>#VALUE!</v>
      </c>
      <c r="BA355" s="76" t="e">
        <f t="shared" si="228"/>
        <v>#VALUE!</v>
      </c>
      <c r="BB355" s="77" t="e">
        <f t="shared" si="200"/>
        <v>#VALUE!</v>
      </c>
      <c r="BC355" s="78" t="e">
        <f t="shared" si="201"/>
        <v>#VALUE!</v>
      </c>
      <c r="BD355" s="77" t="s">
        <v>27</v>
      </c>
      <c r="BE355" s="76">
        <v>0</v>
      </c>
      <c r="BF355" s="76"/>
      <c r="BG355" s="76">
        <v>0</v>
      </c>
      <c r="BH355" s="76"/>
      <c r="BI355" s="76">
        <v>0</v>
      </c>
      <c r="BJ355" s="76">
        <v>0</v>
      </c>
      <c r="BK355" s="76">
        <v>0</v>
      </c>
      <c r="BL355" s="76"/>
      <c r="BM355" s="76">
        <v>0</v>
      </c>
      <c r="BN355" s="80">
        <f t="shared" si="202"/>
        <v>0</v>
      </c>
      <c r="BO355" s="81">
        <f t="shared" si="203"/>
        <v>0</v>
      </c>
      <c r="BP355" s="77" t="s">
        <v>27</v>
      </c>
      <c r="BQ355" s="76">
        <v>0</v>
      </c>
      <c r="BR355" s="76"/>
      <c r="BS355" s="76">
        <v>0</v>
      </c>
      <c r="BT355" s="76"/>
      <c r="BU355" s="76">
        <v>0</v>
      </c>
      <c r="BV355" s="76"/>
      <c r="BW355" s="76">
        <v>0</v>
      </c>
      <c r="BX355" s="76"/>
      <c r="BY355" s="76">
        <v>0</v>
      </c>
      <c r="BZ355" s="80">
        <f t="shared" si="204"/>
        <v>0</v>
      </c>
      <c r="CA355" s="82">
        <f t="shared" si="205"/>
        <v>0</v>
      </c>
      <c r="CB355" s="77" t="s">
        <v>27</v>
      </c>
      <c r="CC355" s="76">
        <v>0</v>
      </c>
      <c r="CD355" s="76"/>
      <c r="CE355" s="76">
        <v>0</v>
      </c>
      <c r="CF355" s="76"/>
      <c r="CG355" s="76">
        <v>0</v>
      </c>
      <c r="CH355" s="76"/>
      <c r="CI355" s="76">
        <v>0</v>
      </c>
      <c r="CJ355" s="76"/>
      <c r="CK355" s="76">
        <v>0</v>
      </c>
      <c r="CL355" s="83">
        <f t="shared" si="206"/>
        <v>0</v>
      </c>
      <c r="CM355" s="82">
        <f t="shared" si="207"/>
        <v>0</v>
      </c>
      <c r="CN355" s="84"/>
      <c r="CO355" s="60">
        <v>1</v>
      </c>
      <c r="CP355" s="60">
        <v>2</v>
      </c>
      <c r="CQ355" s="60">
        <v>5</v>
      </c>
      <c r="CR355" s="60">
        <v>3</v>
      </c>
      <c r="CS355" s="60">
        <v>7</v>
      </c>
      <c r="CT355" s="60">
        <v>3</v>
      </c>
      <c r="CU355" s="60">
        <v>4</v>
      </c>
      <c r="CV355" s="85">
        <v>1</v>
      </c>
      <c r="CW355" s="86">
        <v>2</v>
      </c>
      <c r="CX355" s="87">
        <f t="shared" si="208"/>
        <v>28</v>
      </c>
      <c r="CY355" s="88">
        <f t="shared" si="209"/>
        <v>0</v>
      </c>
      <c r="CZ355" s="89" t="e">
        <f>SUMIF(Склад!#REF!,E355,Склад!#REF!)</f>
        <v>#REF!</v>
      </c>
    </row>
    <row r="356" spans="1:104" s="79" customFormat="1" ht="54.6" customHeight="1" thickBot="1" x14ac:dyDescent="0.3">
      <c r="A356" s="60">
        <v>353</v>
      </c>
      <c r="B356" s="199" t="e">
        <f>VLOOKUP(C356,Склад!B:D,3,0)</f>
        <v>#N/A</v>
      </c>
      <c r="C356" s="37" t="s">
        <v>193</v>
      </c>
      <c r="D356" s="151" t="str">
        <f t="shared" si="210"/>
        <v>6210503347</v>
      </c>
      <c r="E356" s="36">
        <v>6210503</v>
      </c>
      <c r="F356" s="36">
        <v>347</v>
      </c>
      <c r="G356" s="154" t="s">
        <v>204</v>
      </c>
      <c r="H356" s="196" t="str">
        <f>IFERROR(VLOOKUP(VALUE(E356),Склад!#REF!,6,0),"-")</f>
        <v>-</v>
      </c>
      <c r="I356" s="61"/>
      <c r="J356" s="62" t="s">
        <v>223</v>
      </c>
      <c r="K356" s="62" t="s">
        <v>169</v>
      </c>
      <c r="L356" s="63" t="s">
        <v>364</v>
      </c>
      <c r="M356" s="64" t="s">
        <v>57</v>
      </c>
      <c r="N356" s="38" t="s">
        <v>354</v>
      </c>
      <c r="O356" s="38" t="s">
        <v>426</v>
      </c>
      <c r="P356" s="65">
        <v>38.1</v>
      </c>
      <c r="Q356" s="69">
        <v>99</v>
      </c>
      <c r="R356" s="66"/>
      <c r="S356" s="67"/>
      <c r="T356" s="68"/>
      <c r="U356" s="70"/>
      <c r="V356" s="71"/>
      <c r="W356" s="72"/>
      <c r="X356" s="73"/>
      <c r="Y356" s="71"/>
      <c r="Z356" s="72"/>
      <c r="AA356" s="74"/>
      <c r="AB356" s="75"/>
      <c r="AC356" s="71"/>
      <c r="AD356" s="72"/>
      <c r="AE356" s="76" t="str">
        <f t="shared" si="188"/>
        <v>-</v>
      </c>
      <c r="AF356" s="76" t="str">
        <f t="shared" si="189"/>
        <v/>
      </c>
      <c r="AG356" s="76" t="str">
        <f t="shared" si="190"/>
        <v/>
      </c>
      <c r="AH356" s="76" t="str">
        <f t="shared" si="191"/>
        <v/>
      </c>
      <c r="AI356" s="76" t="str">
        <f t="shared" si="192"/>
        <v/>
      </c>
      <c r="AJ356" s="76" t="str">
        <f t="shared" si="193"/>
        <v/>
      </c>
      <c r="AK356" s="76" t="str">
        <f t="shared" si="194"/>
        <v/>
      </c>
      <c r="AL356" s="76" t="str">
        <f t="shared" si="195"/>
        <v/>
      </c>
      <c r="AM356" s="76" t="str">
        <f t="shared" si="196"/>
        <v/>
      </c>
      <c r="AN356" s="76" t="str">
        <f t="shared" si="197"/>
        <v/>
      </c>
      <c r="AO356" s="77">
        <f t="shared" si="198"/>
        <v>0</v>
      </c>
      <c r="AP356" s="78" t="str">
        <f t="shared" si="199"/>
        <v/>
      </c>
      <c r="AR356" s="77" t="s">
        <v>27</v>
      </c>
      <c r="AS356" s="76" t="e">
        <f t="shared" si="220"/>
        <v>#VALUE!</v>
      </c>
      <c r="AT356" s="76" t="e">
        <f t="shared" si="221"/>
        <v>#VALUE!</v>
      </c>
      <c r="AU356" s="76" t="e">
        <f t="shared" si="222"/>
        <v>#VALUE!</v>
      </c>
      <c r="AV356" s="76" t="e">
        <f t="shared" si="223"/>
        <v>#VALUE!</v>
      </c>
      <c r="AW356" s="76" t="e">
        <f t="shared" si="224"/>
        <v>#VALUE!</v>
      </c>
      <c r="AX356" s="76" t="e">
        <f t="shared" si="225"/>
        <v>#VALUE!</v>
      </c>
      <c r="AY356" s="76" t="e">
        <f t="shared" si="226"/>
        <v>#VALUE!</v>
      </c>
      <c r="AZ356" s="76" t="e">
        <f t="shared" si="227"/>
        <v>#VALUE!</v>
      </c>
      <c r="BA356" s="76" t="e">
        <f t="shared" si="228"/>
        <v>#VALUE!</v>
      </c>
      <c r="BB356" s="77" t="e">
        <f t="shared" si="200"/>
        <v>#VALUE!</v>
      </c>
      <c r="BC356" s="78" t="e">
        <f t="shared" si="201"/>
        <v>#VALUE!</v>
      </c>
      <c r="BD356" s="77" t="s">
        <v>27</v>
      </c>
      <c r="BE356" s="76">
        <v>0</v>
      </c>
      <c r="BF356" s="76"/>
      <c r="BG356" s="76">
        <v>0</v>
      </c>
      <c r="BH356" s="76"/>
      <c r="BI356" s="76">
        <v>0</v>
      </c>
      <c r="BJ356" s="76">
        <v>0</v>
      </c>
      <c r="BK356" s="76">
        <v>0</v>
      </c>
      <c r="BL356" s="76"/>
      <c r="BM356" s="76">
        <v>0</v>
      </c>
      <c r="BN356" s="80">
        <f t="shared" si="202"/>
        <v>0</v>
      </c>
      <c r="BO356" s="81">
        <f t="shared" si="203"/>
        <v>0</v>
      </c>
      <c r="BP356" s="77" t="s">
        <v>27</v>
      </c>
      <c r="BQ356" s="76">
        <v>0</v>
      </c>
      <c r="BR356" s="76"/>
      <c r="BS356" s="76">
        <v>0</v>
      </c>
      <c r="BT356" s="76"/>
      <c r="BU356" s="76">
        <v>0</v>
      </c>
      <c r="BV356" s="76"/>
      <c r="BW356" s="76">
        <v>0</v>
      </c>
      <c r="BX356" s="76"/>
      <c r="BY356" s="76">
        <v>0</v>
      </c>
      <c r="BZ356" s="80">
        <f t="shared" si="204"/>
        <v>0</v>
      </c>
      <c r="CA356" s="82">
        <f t="shared" si="205"/>
        <v>0</v>
      </c>
      <c r="CB356" s="77" t="s">
        <v>27</v>
      </c>
      <c r="CC356" s="76">
        <v>0</v>
      </c>
      <c r="CD356" s="76"/>
      <c r="CE356" s="76">
        <v>0</v>
      </c>
      <c r="CF356" s="76"/>
      <c r="CG356" s="76">
        <v>0</v>
      </c>
      <c r="CH356" s="76"/>
      <c r="CI356" s="76">
        <v>0</v>
      </c>
      <c r="CJ356" s="76"/>
      <c r="CK356" s="76">
        <v>0</v>
      </c>
      <c r="CL356" s="83">
        <f t="shared" si="206"/>
        <v>0</v>
      </c>
      <c r="CM356" s="82">
        <f t="shared" si="207"/>
        <v>0</v>
      </c>
      <c r="CN356" s="84"/>
      <c r="CO356" s="60">
        <v>1</v>
      </c>
      <c r="CP356" s="60">
        <v>2</v>
      </c>
      <c r="CQ356" s="60">
        <v>5</v>
      </c>
      <c r="CR356" s="60">
        <v>0</v>
      </c>
      <c r="CS356" s="60">
        <v>7</v>
      </c>
      <c r="CT356" s="60">
        <v>1</v>
      </c>
      <c r="CU356" s="60">
        <v>5</v>
      </c>
      <c r="CV356" s="85">
        <v>1</v>
      </c>
      <c r="CW356" s="86">
        <v>2</v>
      </c>
      <c r="CX356" s="87">
        <f t="shared" si="208"/>
        <v>24</v>
      </c>
      <c r="CY356" s="88">
        <f t="shared" si="209"/>
        <v>0</v>
      </c>
      <c r="CZ356" s="89" t="e">
        <f>SUMIF(Склад!#REF!,E356,Склад!#REF!)</f>
        <v>#REF!</v>
      </c>
    </row>
    <row r="357" spans="1:104" s="79" customFormat="1" ht="56.45" customHeight="1" thickBot="1" x14ac:dyDescent="0.3">
      <c r="A357" s="60">
        <v>354</v>
      </c>
      <c r="B357" s="199" t="e">
        <f>VLOOKUP(C357,Склад!B:D,3,0)</f>
        <v>#N/A</v>
      </c>
      <c r="C357" s="37" t="s">
        <v>193</v>
      </c>
      <c r="D357" s="151" t="str">
        <f t="shared" si="210"/>
        <v>6210503337</v>
      </c>
      <c r="E357" s="36">
        <v>6210503</v>
      </c>
      <c r="F357" s="36">
        <v>337</v>
      </c>
      <c r="G357" s="154" t="s">
        <v>204</v>
      </c>
      <c r="H357" s="196" t="str">
        <f>IFERROR(VLOOKUP(VALUE(E357),Склад!#REF!,6,0),"-")</f>
        <v>-</v>
      </c>
      <c r="I357" s="61"/>
      <c r="J357" s="62" t="s">
        <v>223</v>
      </c>
      <c r="K357" s="62" t="s">
        <v>169</v>
      </c>
      <c r="L357" s="63" t="s">
        <v>364</v>
      </c>
      <c r="M357" s="64" t="s">
        <v>57</v>
      </c>
      <c r="N357" s="38" t="s">
        <v>354</v>
      </c>
      <c r="O357" s="38" t="s">
        <v>426</v>
      </c>
      <c r="P357" s="65">
        <v>38.1</v>
      </c>
      <c r="Q357" s="69">
        <v>99</v>
      </c>
      <c r="R357" s="66"/>
      <c r="S357" s="67"/>
      <c r="T357" s="68"/>
      <c r="U357" s="70"/>
      <c r="V357" s="71"/>
      <c r="W357" s="72"/>
      <c r="X357" s="73"/>
      <c r="Y357" s="71"/>
      <c r="Z357" s="72"/>
      <c r="AA357" s="74"/>
      <c r="AB357" s="75"/>
      <c r="AC357" s="71"/>
      <c r="AD357" s="72"/>
      <c r="AE357" s="76" t="str">
        <f t="shared" si="188"/>
        <v>-</v>
      </c>
      <c r="AF357" s="76" t="str">
        <f t="shared" si="189"/>
        <v/>
      </c>
      <c r="AG357" s="76" t="str">
        <f t="shared" si="190"/>
        <v/>
      </c>
      <c r="AH357" s="76" t="str">
        <f t="shared" si="191"/>
        <v/>
      </c>
      <c r="AI357" s="76" t="str">
        <f t="shared" si="192"/>
        <v/>
      </c>
      <c r="AJ357" s="76" t="str">
        <f t="shared" si="193"/>
        <v/>
      </c>
      <c r="AK357" s="76" t="str">
        <f t="shared" si="194"/>
        <v/>
      </c>
      <c r="AL357" s="76" t="str">
        <f t="shared" si="195"/>
        <v/>
      </c>
      <c r="AM357" s="76" t="str">
        <f t="shared" si="196"/>
        <v/>
      </c>
      <c r="AN357" s="76" t="str">
        <f t="shared" si="197"/>
        <v/>
      </c>
      <c r="AO357" s="77">
        <f t="shared" si="198"/>
        <v>0</v>
      </c>
      <c r="AP357" s="78" t="str">
        <f t="shared" si="199"/>
        <v/>
      </c>
      <c r="AR357" s="77" t="s">
        <v>27</v>
      </c>
      <c r="AS357" s="76" t="e">
        <f t="shared" si="220"/>
        <v>#VALUE!</v>
      </c>
      <c r="AT357" s="76" t="e">
        <f t="shared" si="221"/>
        <v>#VALUE!</v>
      </c>
      <c r="AU357" s="76" t="e">
        <f t="shared" si="222"/>
        <v>#VALUE!</v>
      </c>
      <c r="AV357" s="76" t="e">
        <f t="shared" si="223"/>
        <v>#VALUE!</v>
      </c>
      <c r="AW357" s="76" t="e">
        <f t="shared" si="224"/>
        <v>#VALUE!</v>
      </c>
      <c r="AX357" s="76" t="e">
        <f t="shared" si="225"/>
        <v>#VALUE!</v>
      </c>
      <c r="AY357" s="76" t="e">
        <f t="shared" si="226"/>
        <v>#VALUE!</v>
      </c>
      <c r="AZ357" s="76" t="e">
        <f t="shared" si="227"/>
        <v>#VALUE!</v>
      </c>
      <c r="BA357" s="76" t="e">
        <f t="shared" si="228"/>
        <v>#VALUE!</v>
      </c>
      <c r="BB357" s="77" t="e">
        <f t="shared" si="200"/>
        <v>#VALUE!</v>
      </c>
      <c r="BC357" s="78" t="e">
        <f t="shared" si="201"/>
        <v>#VALUE!</v>
      </c>
      <c r="BD357" s="77" t="s">
        <v>27</v>
      </c>
      <c r="BE357" s="76">
        <v>0</v>
      </c>
      <c r="BF357" s="76"/>
      <c r="BG357" s="76">
        <v>1</v>
      </c>
      <c r="BH357" s="76"/>
      <c r="BI357" s="76">
        <v>2</v>
      </c>
      <c r="BJ357" s="76"/>
      <c r="BK357" s="76">
        <v>1</v>
      </c>
      <c r="BL357" s="76"/>
      <c r="BM357" s="76">
        <v>1</v>
      </c>
      <c r="BN357" s="80">
        <f t="shared" si="202"/>
        <v>5</v>
      </c>
      <c r="BO357" s="81">
        <f t="shared" si="203"/>
        <v>0</v>
      </c>
      <c r="BP357" s="77" t="s">
        <v>27</v>
      </c>
      <c r="BQ357" s="76">
        <v>0</v>
      </c>
      <c r="BR357" s="76"/>
      <c r="BS357" s="76">
        <v>1</v>
      </c>
      <c r="BT357" s="76"/>
      <c r="BU357" s="76">
        <v>1</v>
      </c>
      <c r="BV357" s="76"/>
      <c r="BW357" s="76">
        <v>1</v>
      </c>
      <c r="BX357" s="76"/>
      <c r="BY357" s="76">
        <v>0</v>
      </c>
      <c r="BZ357" s="80">
        <f t="shared" si="204"/>
        <v>3</v>
      </c>
      <c r="CA357" s="82">
        <f t="shared" si="205"/>
        <v>0</v>
      </c>
      <c r="CB357" s="77" t="s">
        <v>27</v>
      </c>
      <c r="CC357" s="76">
        <v>0</v>
      </c>
      <c r="CD357" s="76"/>
      <c r="CE357" s="76">
        <v>0</v>
      </c>
      <c r="CF357" s="76"/>
      <c r="CG357" s="76">
        <v>0</v>
      </c>
      <c r="CH357" s="76"/>
      <c r="CI357" s="76">
        <v>0</v>
      </c>
      <c r="CJ357" s="76"/>
      <c r="CK357" s="76">
        <v>0</v>
      </c>
      <c r="CL357" s="83">
        <f t="shared" si="206"/>
        <v>0</v>
      </c>
      <c r="CM357" s="82">
        <f t="shared" si="207"/>
        <v>0</v>
      </c>
      <c r="CN357" s="84"/>
      <c r="CO357" s="60"/>
      <c r="CP357" s="60"/>
      <c r="CQ357" s="60"/>
      <c r="CR357" s="60"/>
      <c r="CS357" s="60"/>
      <c r="CT357" s="60"/>
      <c r="CU357" s="60"/>
      <c r="CV357" s="85"/>
      <c r="CW357" s="86"/>
      <c r="CX357" s="87">
        <f t="shared" si="208"/>
        <v>0</v>
      </c>
      <c r="CY357" s="88">
        <f t="shared" si="209"/>
        <v>0</v>
      </c>
      <c r="CZ357" s="89" t="e">
        <f>SUMIF(Склад!#REF!,E357,Склад!#REF!)</f>
        <v>#REF!</v>
      </c>
    </row>
    <row r="358" spans="1:104" s="79" customFormat="1" ht="58.15" customHeight="1" thickBot="1" x14ac:dyDescent="0.3">
      <c r="A358" s="60">
        <v>355</v>
      </c>
      <c r="B358" s="199" t="e">
        <f>VLOOKUP(C358,Склад!B:D,3,0)</f>
        <v>#N/A</v>
      </c>
      <c r="C358" s="37" t="s">
        <v>89</v>
      </c>
      <c r="D358" s="151" t="str">
        <f t="shared" si="210"/>
        <v>6840502327</v>
      </c>
      <c r="E358" s="36">
        <v>6840502</v>
      </c>
      <c r="F358" s="36">
        <v>327</v>
      </c>
      <c r="G358" s="154" t="s">
        <v>216</v>
      </c>
      <c r="H358" s="196" t="str">
        <f>IFERROR(VLOOKUP(VALUE(E358),Склад!#REF!,6,0),"-")</f>
        <v>-</v>
      </c>
      <c r="I358" s="61"/>
      <c r="J358" s="62" t="s">
        <v>223</v>
      </c>
      <c r="K358" s="62" t="s">
        <v>169</v>
      </c>
      <c r="L358" s="63" t="s">
        <v>364</v>
      </c>
      <c r="M358" s="64" t="s">
        <v>57</v>
      </c>
      <c r="N358" s="38" t="s">
        <v>354</v>
      </c>
      <c r="O358" s="38" t="s">
        <v>426</v>
      </c>
      <c r="P358" s="65">
        <v>38.1</v>
      </c>
      <c r="Q358" s="69">
        <v>99</v>
      </c>
      <c r="R358" s="66"/>
      <c r="S358" s="67"/>
      <c r="T358" s="68"/>
      <c r="U358" s="70"/>
      <c r="V358" s="71"/>
      <c r="W358" s="72"/>
      <c r="X358" s="73"/>
      <c r="Y358" s="71"/>
      <c r="Z358" s="72"/>
      <c r="AA358" s="74"/>
      <c r="AB358" s="75"/>
      <c r="AC358" s="71"/>
      <c r="AD358" s="72"/>
      <c r="AE358" s="76" t="str">
        <f t="shared" si="188"/>
        <v>-</v>
      </c>
      <c r="AF358" s="76" t="str">
        <f t="shared" si="189"/>
        <v/>
      </c>
      <c r="AG358" s="76" t="str">
        <f t="shared" si="190"/>
        <v/>
      </c>
      <c r="AH358" s="76" t="str">
        <f t="shared" si="191"/>
        <v/>
      </c>
      <c r="AI358" s="76" t="str">
        <f t="shared" si="192"/>
        <v/>
      </c>
      <c r="AJ358" s="76" t="str">
        <f t="shared" si="193"/>
        <v/>
      </c>
      <c r="AK358" s="76" t="str">
        <f t="shared" si="194"/>
        <v/>
      </c>
      <c r="AL358" s="76" t="str">
        <f t="shared" si="195"/>
        <v/>
      </c>
      <c r="AM358" s="76" t="str">
        <f t="shared" si="196"/>
        <v/>
      </c>
      <c r="AN358" s="76" t="str">
        <f t="shared" si="197"/>
        <v/>
      </c>
      <c r="AO358" s="77">
        <f t="shared" si="198"/>
        <v>0</v>
      </c>
      <c r="AP358" s="78" t="str">
        <f t="shared" si="199"/>
        <v/>
      </c>
      <c r="AR358" s="77" t="s">
        <v>27</v>
      </c>
      <c r="AS358" s="76" t="e">
        <f t="shared" si="220"/>
        <v>#VALUE!</v>
      </c>
      <c r="AT358" s="76" t="e">
        <f t="shared" si="221"/>
        <v>#VALUE!</v>
      </c>
      <c r="AU358" s="76" t="e">
        <f t="shared" si="222"/>
        <v>#VALUE!</v>
      </c>
      <c r="AV358" s="76" t="e">
        <f t="shared" si="223"/>
        <v>#VALUE!</v>
      </c>
      <c r="AW358" s="76" t="e">
        <f t="shared" si="224"/>
        <v>#VALUE!</v>
      </c>
      <c r="AX358" s="76" t="e">
        <f t="shared" si="225"/>
        <v>#VALUE!</v>
      </c>
      <c r="AY358" s="76" t="e">
        <f t="shared" si="226"/>
        <v>#VALUE!</v>
      </c>
      <c r="AZ358" s="76" t="e">
        <f t="shared" si="227"/>
        <v>#VALUE!</v>
      </c>
      <c r="BA358" s="76" t="e">
        <f t="shared" si="228"/>
        <v>#VALUE!</v>
      </c>
      <c r="BB358" s="77" t="e">
        <f t="shared" si="200"/>
        <v>#VALUE!</v>
      </c>
      <c r="BC358" s="78" t="e">
        <f t="shared" si="201"/>
        <v>#VALUE!</v>
      </c>
      <c r="BD358" s="77" t="s">
        <v>27</v>
      </c>
      <c r="BE358" s="76">
        <v>0</v>
      </c>
      <c r="BF358" s="76">
        <v>0</v>
      </c>
      <c r="BG358" s="76">
        <v>1</v>
      </c>
      <c r="BH358" s="76">
        <v>0</v>
      </c>
      <c r="BI358" s="76">
        <v>2</v>
      </c>
      <c r="BJ358" s="76">
        <v>0</v>
      </c>
      <c r="BK358" s="76">
        <v>1</v>
      </c>
      <c r="BL358" s="76">
        <v>0</v>
      </c>
      <c r="BM358" s="76">
        <v>1</v>
      </c>
      <c r="BN358" s="80">
        <f t="shared" si="202"/>
        <v>5</v>
      </c>
      <c r="BO358" s="81">
        <f t="shared" si="203"/>
        <v>0</v>
      </c>
      <c r="BP358" s="77" t="s">
        <v>27</v>
      </c>
      <c r="BQ358" s="76">
        <v>0</v>
      </c>
      <c r="BR358" s="76">
        <v>0</v>
      </c>
      <c r="BS358" s="76">
        <v>1</v>
      </c>
      <c r="BT358" s="76">
        <v>0</v>
      </c>
      <c r="BU358" s="76">
        <v>1</v>
      </c>
      <c r="BV358" s="76">
        <v>0</v>
      </c>
      <c r="BW358" s="76">
        <v>1</v>
      </c>
      <c r="BX358" s="76">
        <v>0</v>
      </c>
      <c r="BY358" s="76">
        <v>0</v>
      </c>
      <c r="BZ358" s="80">
        <f t="shared" si="204"/>
        <v>3</v>
      </c>
      <c r="CA358" s="82">
        <f t="shared" si="205"/>
        <v>0</v>
      </c>
      <c r="CB358" s="77" t="s">
        <v>27</v>
      </c>
      <c r="CC358" s="76">
        <v>0</v>
      </c>
      <c r="CD358" s="76">
        <v>0</v>
      </c>
      <c r="CE358" s="76">
        <v>3</v>
      </c>
      <c r="CF358" s="76">
        <v>0</v>
      </c>
      <c r="CG358" s="76">
        <v>5</v>
      </c>
      <c r="CH358" s="76">
        <v>0</v>
      </c>
      <c r="CI358" s="76">
        <v>3</v>
      </c>
      <c r="CJ358" s="76">
        <v>0</v>
      </c>
      <c r="CK358" s="76">
        <v>0</v>
      </c>
      <c r="CL358" s="83">
        <f t="shared" si="206"/>
        <v>11</v>
      </c>
      <c r="CM358" s="82">
        <f t="shared" si="207"/>
        <v>0</v>
      </c>
      <c r="CN358" s="84"/>
      <c r="CO358" s="60">
        <v>2</v>
      </c>
      <c r="CP358" s="60"/>
      <c r="CQ358" s="60">
        <v>4</v>
      </c>
      <c r="CR358" s="60">
        <v>3</v>
      </c>
      <c r="CS358" s="60">
        <v>6</v>
      </c>
      <c r="CT358" s="60">
        <v>3</v>
      </c>
      <c r="CU358" s="60">
        <v>5</v>
      </c>
      <c r="CV358" s="85">
        <v>1</v>
      </c>
      <c r="CW358" s="86">
        <v>2</v>
      </c>
      <c r="CX358" s="87">
        <f t="shared" si="208"/>
        <v>26</v>
      </c>
      <c r="CY358" s="88">
        <f t="shared" si="209"/>
        <v>0</v>
      </c>
      <c r="CZ358" s="89" t="e">
        <f>SUMIF(Склад!#REF!,E358,Склад!#REF!)</f>
        <v>#REF!</v>
      </c>
    </row>
    <row r="359" spans="1:104" s="79" customFormat="1" ht="58.15" customHeight="1" thickBot="1" x14ac:dyDescent="0.3">
      <c r="A359" s="60">
        <v>356</v>
      </c>
      <c r="B359" s="199" t="e">
        <f>VLOOKUP(C359,Склад!B:D,3,0)</f>
        <v>#N/A</v>
      </c>
      <c r="C359" s="37" t="s">
        <v>89</v>
      </c>
      <c r="D359" s="151" t="str">
        <f t="shared" si="210"/>
        <v>6840502331</v>
      </c>
      <c r="E359" s="36">
        <v>6840502</v>
      </c>
      <c r="F359" s="36">
        <v>331</v>
      </c>
      <c r="G359" s="154" t="s">
        <v>216</v>
      </c>
      <c r="H359" s="196" t="str">
        <f>IFERROR(VLOOKUP(VALUE(E359),Склад!#REF!,6,0),"-")</f>
        <v>-</v>
      </c>
      <c r="I359" s="61"/>
      <c r="J359" s="62" t="s">
        <v>223</v>
      </c>
      <c r="K359" s="62" t="s">
        <v>169</v>
      </c>
      <c r="L359" s="63" t="s">
        <v>364</v>
      </c>
      <c r="M359" s="64" t="s">
        <v>57</v>
      </c>
      <c r="N359" s="38" t="s">
        <v>354</v>
      </c>
      <c r="O359" s="38" t="s">
        <v>426</v>
      </c>
      <c r="P359" s="65">
        <v>38.1</v>
      </c>
      <c r="Q359" s="69">
        <v>99</v>
      </c>
      <c r="R359" s="66"/>
      <c r="S359" s="67"/>
      <c r="T359" s="68"/>
      <c r="U359" s="70"/>
      <c r="V359" s="71"/>
      <c r="W359" s="72"/>
      <c r="X359" s="73"/>
      <c r="Y359" s="71"/>
      <c r="Z359" s="72"/>
      <c r="AA359" s="74"/>
      <c r="AB359" s="75"/>
      <c r="AC359" s="71"/>
      <c r="AD359" s="72"/>
      <c r="AE359" s="76" t="str">
        <f t="shared" si="188"/>
        <v>-</v>
      </c>
      <c r="AF359" s="76" t="str">
        <f t="shared" si="189"/>
        <v/>
      </c>
      <c r="AG359" s="76" t="str">
        <f t="shared" si="190"/>
        <v/>
      </c>
      <c r="AH359" s="76" t="str">
        <f t="shared" si="191"/>
        <v/>
      </c>
      <c r="AI359" s="76" t="str">
        <f t="shared" si="192"/>
        <v/>
      </c>
      <c r="AJ359" s="76" t="str">
        <f t="shared" si="193"/>
        <v/>
      </c>
      <c r="AK359" s="76" t="str">
        <f t="shared" si="194"/>
        <v/>
      </c>
      <c r="AL359" s="76" t="str">
        <f t="shared" si="195"/>
        <v/>
      </c>
      <c r="AM359" s="76" t="str">
        <f t="shared" si="196"/>
        <v/>
      </c>
      <c r="AN359" s="76" t="str">
        <f t="shared" si="197"/>
        <v/>
      </c>
      <c r="AO359" s="77">
        <f t="shared" si="198"/>
        <v>0</v>
      </c>
      <c r="AP359" s="78" t="str">
        <f t="shared" si="199"/>
        <v/>
      </c>
      <c r="AR359" s="77" t="s">
        <v>27</v>
      </c>
      <c r="AS359" s="76" t="e">
        <f t="shared" si="220"/>
        <v>#VALUE!</v>
      </c>
      <c r="AT359" s="76" t="e">
        <f t="shared" si="221"/>
        <v>#VALUE!</v>
      </c>
      <c r="AU359" s="76" t="e">
        <f t="shared" si="222"/>
        <v>#VALUE!</v>
      </c>
      <c r="AV359" s="76" t="e">
        <f t="shared" si="223"/>
        <v>#VALUE!</v>
      </c>
      <c r="AW359" s="76" t="e">
        <f t="shared" si="224"/>
        <v>#VALUE!</v>
      </c>
      <c r="AX359" s="76" t="e">
        <f t="shared" si="225"/>
        <v>#VALUE!</v>
      </c>
      <c r="AY359" s="76" t="e">
        <f t="shared" si="226"/>
        <v>#VALUE!</v>
      </c>
      <c r="AZ359" s="76" t="e">
        <f t="shared" si="227"/>
        <v>#VALUE!</v>
      </c>
      <c r="BA359" s="76" t="e">
        <f t="shared" si="228"/>
        <v>#VALUE!</v>
      </c>
      <c r="BB359" s="77" t="e">
        <f t="shared" si="200"/>
        <v>#VALUE!</v>
      </c>
      <c r="BC359" s="78" t="e">
        <f t="shared" si="201"/>
        <v>#VALUE!</v>
      </c>
      <c r="BD359" s="77" t="s">
        <v>27</v>
      </c>
      <c r="BE359" s="76">
        <v>0</v>
      </c>
      <c r="BF359" s="76">
        <v>0</v>
      </c>
      <c r="BG359" s="76"/>
      <c r="BH359" s="76">
        <v>0</v>
      </c>
      <c r="BI359" s="76"/>
      <c r="BJ359" s="76">
        <v>0</v>
      </c>
      <c r="BK359" s="76"/>
      <c r="BL359" s="76">
        <v>0</v>
      </c>
      <c r="BM359" s="76"/>
      <c r="BN359" s="80">
        <f t="shared" si="202"/>
        <v>0</v>
      </c>
      <c r="BO359" s="81">
        <f t="shared" si="203"/>
        <v>0</v>
      </c>
      <c r="BP359" s="77" t="s">
        <v>27</v>
      </c>
      <c r="BQ359" s="76">
        <v>0</v>
      </c>
      <c r="BR359" s="76">
        <v>0</v>
      </c>
      <c r="BS359" s="76"/>
      <c r="BT359" s="76">
        <v>0</v>
      </c>
      <c r="BU359" s="76"/>
      <c r="BV359" s="76">
        <v>0</v>
      </c>
      <c r="BW359" s="76"/>
      <c r="BX359" s="76">
        <v>0</v>
      </c>
      <c r="BY359" s="76">
        <v>0</v>
      </c>
      <c r="BZ359" s="80">
        <f t="shared" si="204"/>
        <v>0</v>
      </c>
      <c r="CA359" s="82">
        <f t="shared" si="205"/>
        <v>0</v>
      </c>
      <c r="CB359" s="77" t="s">
        <v>27</v>
      </c>
      <c r="CC359" s="76">
        <v>0</v>
      </c>
      <c r="CD359" s="76">
        <v>0</v>
      </c>
      <c r="CE359" s="76">
        <v>0</v>
      </c>
      <c r="CF359" s="76">
        <v>0</v>
      </c>
      <c r="CG359" s="76">
        <v>0</v>
      </c>
      <c r="CH359" s="76">
        <v>0</v>
      </c>
      <c r="CI359" s="76">
        <v>0</v>
      </c>
      <c r="CJ359" s="76">
        <v>0</v>
      </c>
      <c r="CK359" s="76">
        <v>0</v>
      </c>
      <c r="CL359" s="83">
        <f t="shared" si="206"/>
        <v>0</v>
      </c>
      <c r="CM359" s="82">
        <f t="shared" si="207"/>
        <v>0</v>
      </c>
      <c r="CN359" s="84"/>
      <c r="CO359" s="60"/>
      <c r="CP359" s="60"/>
      <c r="CQ359" s="60"/>
      <c r="CR359" s="60"/>
      <c r="CS359" s="60"/>
      <c r="CT359" s="60"/>
      <c r="CU359" s="60"/>
      <c r="CV359" s="85"/>
      <c r="CW359" s="86"/>
      <c r="CX359" s="87">
        <f t="shared" si="208"/>
        <v>0</v>
      </c>
      <c r="CY359" s="88">
        <f t="shared" si="209"/>
        <v>0</v>
      </c>
      <c r="CZ359" s="89" t="e">
        <f>SUMIF(Склад!#REF!,E359,Склад!#REF!)</f>
        <v>#REF!</v>
      </c>
    </row>
    <row r="360" spans="1:104" s="79" customFormat="1" ht="58.15" customHeight="1" thickBot="1" x14ac:dyDescent="0.3">
      <c r="A360" s="60">
        <v>357</v>
      </c>
      <c r="B360" s="199" t="e">
        <f>VLOOKUP(C360,Склад!B:D,3,0)</f>
        <v>#N/A</v>
      </c>
      <c r="C360" s="37" t="s">
        <v>89</v>
      </c>
      <c r="D360" s="151" t="str">
        <f t="shared" si="210"/>
        <v>6840502333</v>
      </c>
      <c r="E360" s="36">
        <v>6840502</v>
      </c>
      <c r="F360" s="36">
        <v>333</v>
      </c>
      <c r="G360" s="154" t="s">
        <v>216</v>
      </c>
      <c r="H360" s="196" t="str">
        <f>IFERROR(VLOOKUP(VALUE(E360),Склад!#REF!,6,0),"-")</f>
        <v>-</v>
      </c>
      <c r="I360" s="61"/>
      <c r="J360" s="62" t="s">
        <v>223</v>
      </c>
      <c r="K360" s="62" t="s">
        <v>169</v>
      </c>
      <c r="L360" s="63" t="s">
        <v>364</v>
      </c>
      <c r="M360" s="64" t="s">
        <v>57</v>
      </c>
      <c r="N360" s="38" t="s">
        <v>354</v>
      </c>
      <c r="O360" s="38" t="s">
        <v>426</v>
      </c>
      <c r="P360" s="65">
        <v>38.1</v>
      </c>
      <c r="Q360" s="69">
        <v>99</v>
      </c>
      <c r="R360" s="66"/>
      <c r="S360" s="67"/>
      <c r="T360" s="68"/>
      <c r="U360" s="70"/>
      <c r="V360" s="71"/>
      <c r="W360" s="72"/>
      <c r="X360" s="73"/>
      <c r="Y360" s="71"/>
      <c r="Z360" s="72"/>
      <c r="AA360" s="74"/>
      <c r="AB360" s="75"/>
      <c r="AC360" s="71"/>
      <c r="AD360" s="72"/>
      <c r="AE360" s="76" t="str">
        <f t="shared" si="188"/>
        <v>-</v>
      </c>
      <c r="AF360" s="76" t="str">
        <f t="shared" si="189"/>
        <v/>
      </c>
      <c r="AG360" s="76" t="str">
        <f t="shared" si="190"/>
        <v/>
      </c>
      <c r="AH360" s="76" t="str">
        <f t="shared" si="191"/>
        <v/>
      </c>
      <c r="AI360" s="76" t="str">
        <f t="shared" si="192"/>
        <v/>
      </c>
      <c r="AJ360" s="76" t="str">
        <f t="shared" si="193"/>
        <v/>
      </c>
      <c r="AK360" s="76" t="str">
        <f t="shared" si="194"/>
        <v/>
      </c>
      <c r="AL360" s="76" t="str">
        <f t="shared" si="195"/>
        <v/>
      </c>
      <c r="AM360" s="76" t="str">
        <f t="shared" si="196"/>
        <v/>
      </c>
      <c r="AN360" s="76" t="str">
        <f t="shared" si="197"/>
        <v/>
      </c>
      <c r="AO360" s="77">
        <f t="shared" si="198"/>
        <v>0</v>
      </c>
      <c r="AP360" s="78" t="str">
        <f t="shared" si="199"/>
        <v/>
      </c>
      <c r="AR360" s="77" t="s">
        <v>27</v>
      </c>
      <c r="AS360" s="76" t="e">
        <f t="shared" si="220"/>
        <v>#VALUE!</v>
      </c>
      <c r="AT360" s="76" t="e">
        <f t="shared" si="221"/>
        <v>#VALUE!</v>
      </c>
      <c r="AU360" s="76" t="e">
        <f t="shared" si="222"/>
        <v>#VALUE!</v>
      </c>
      <c r="AV360" s="76" t="e">
        <f t="shared" si="223"/>
        <v>#VALUE!</v>
      </c>
      <c r="AW360" s="76" t="e">
        <f t="shared" si="224"/>
        <v>#VALUE!</v>
      </c>
      <c r="AX360" s="76" t="e">
        <f t="shared" si="225"/>
        <v>#VALUE!</v>
      </c>
      <c r="AY360" s="76" t="e">
        <f t="shared" si="226"/>
        <v>#VALUE!</v>
      </c>
      <c r="AZ360" s="76" t="e">
        <f t="shared" si="227"/>
        <v>#VALUE!</v>
      </c>
      <c r="BA360" s="76" t="e">
        <f t="shared" si="228"/>
        <v>#VALUE!</v>
      </c>
      <c r="BB360" s="77" t="e">
        <f t="shared" si="200"/>
        <v>#VALUE!</v>
      </c>
      <c r="BC360" s="78" t="e">
        <f t="shared" si="201"/>
        <v>#VALUE!</v>
      </c>
      <c r="BD360" s="77" t="s">
        <v>27</v>
      </c>
      <c r="BE360" s="76">
        <v>0</v>
      </c>
      <c r="BF360" s="76"/>
      <c r="BG360" s="76">
        <v>1</v>
      </c>
      <c r="BH360" s="76"/>
      <c r="BI360" s="76">
        <v>2</v>
      </c>
      <c r="BJ360" s="76"/>
      <c r="BK360" s="76">
        <v>1</v>
      </c>
      <c r="BL360" s="76"/>
      <c r="BM360" s="76">
        <v>1</v>
      </c>
      <c r="BN360" s="80">
        <f t="shared" si="202"/>
        <v>5</v>
      </c>
      <c r="BO360" s="81">
        <f t="shared" si="203"/>
        <v>0</v>
      </c>
      <c r="BP360" s="77" t="s">
        <v>27</v>
      </c>
      <c r="BQ360" s="76">
        <v>0</v>
      </c>
      <c r="BR360" s="76"/>
      <c r="BS360" s="76"/>
      <c r="BT360" s="76"/>
      <c r="BU360" s="76"/>
      <c r="BV360" s="76"/>
      <c r="BW360" s="76"/>
      <c r="BX360" s="76"/>
      <c r="BY360" s="76">
        <v>0</v>
      </c>
      <c r="BZ360" s="80">
        <f t="shared" si="204"/>
        <v>0</v>
      </c>
      <c r="CA360" s="82">
        <f t="shared" si="205"/>
        <v>0</v>
      </c>
      <c r="CB360" s="77" t="s">
        <v>27</v>
      </c>
      <c r="CC360" s="76">
        <v>0</v>
      </c>
      <c r="CD360" s="76"/>
      <c r="CE360" s="76">
        <v>4</v>
      </c>
      <c r="CF360" s="76"/>
      <c r="CG360" s="76">
        <v>6</v>
      </c>
      <c r="CH360" s="76"/>
      <c r="CI360" s="76">
        <v>4</v>
      </c>
      <c r="CJ360" s="76"/>
      <c r="CK360" s="76">
        <v>0</v>
      </c>
      <c r="CL360" s="83">
        <f t="shared" si="206"/>
        <v>14</v>
      </c>
      <c r="CM360" s="82">
        <f t="shared" si="207"/>
        <v>0</v>
      </c>
      <c r="CN360" s="84"/>
      <c r="CO360" s="60"/>
      <c r="CP360" s="60"/>
      <c r="CQ360" s="60"/>
      <c r="CR360" s="60"/>
      <c r="CS360" s="60"/>
      <c r="CT360" s="60"/>
      <c r="CU360" s="60"/>
      <c r="CV360" s="85"/>
      <c r="CW360" s="86"/>
      <c r="CX360" s="87">
        <f t="shared" si="208"/>
        <v>0</v>
      </c>
      <c r="CY360" s="88">
        <f t="shared" si="209"/>
        <v>0</v>
      </c>
      <c r="CZ360" s="89" t="e">
        <f>SUMIF(Склад!#REF!,E360,Склад!#REF!)</f>
        <v>#REF!</v>
      </c>
    </row>
    <row r="361" spans="1:104" s="79" customFormat="1" ht="58.15" customHeight="1" thickBot="1" x14ac:dyDescent="0.3">
      <c r="A361" s="60">
        <v>358</v>
      </c>
      <c r="B361" s="199" t="e">
        <f>VLOOKUP(C361,Склад!B:D,3,0)</f>
        <v>#N/A</v>
      </c>
      <c r="C361" s="37" t="s">
        <v>89</v>
      </c>
      <c r="D361" s="151" t="str">
        <f t="shared" si="210"/>
        <v>6840502337</v>
      </c>
      <c r="E361" s="36">
        <v>6840502</v>
      </c>
      <c r="F361" s="36">
        <v>337</v>
      </c>
      <c r="G361" s="154" t="s">
        <v>216</v>
      </c>
      <c r="H361" s="196" t="str">
        <f>IFERROR(VLOOKUP(VALUE(E361),Склад!#REF!,6,0),"-")</f>
        <v>-</v>
      </c>
      <c r="I361" s="61"/>
      <c r="J361" s="62" t="s">
        <v>223</v>
      </c>
      <c r="K361" s="62" t="s">
        <v>169</v>
      </c>
      <c r="L361" s="63" t="s">
        <v>364</v>
      </c>
      <c r="M361" s="64" t="s">
        <v>57</v>
      </c>
      <c r="N361" s="38" t="s">
        <v>354</v>
      </c>
      <c r="O361" s="38" t="s">
        <v>426</v>
      </c>
      <c r="P361" s="65">
        <v>38.1</v>
      </c>
      <c r="Q361" s="69">
        <v>99</v>
      </c>
      <c r="R361" s="66"/>
      <c r="S361" s="67"/>
      <c r="T361" s="68"/>
      <c r="U361" s="70"/>
      <c r="V361" s="71"/>
      <c r="W361" s="72"/>
      <c r="X361" s="73"/>
      <c r="Y361" s="71"/>
      <c r="Z361" s="72"/>
      <c r="AA361" s="74"/>
      <c r="AB361" s="75"/>
      <c r="AC361" s="71"/>
      <c r="AD361" s="72"/>
      <c r="AE361" s="76" t="str">
        <f t="shared" si="188"/>
        <v>-</v>
      </c>
      <c r="AF361" s="76" t="str">
        <f t="shared" si="189"/>
        <v/>
      </c>
      <c r="AG361" s="76" t="str">
        <f t="shared" si="190"/>
        <v/>
      </c>
      <c r="AH361" s="76" t="str">
        <f t="shared" si="191"/>
        <v/>
      </c>
      <c r="AI361" s="76" t="str">
        <f t="shared" si="192"/>
        <v/>
      </c>
      <c r="AJ361" s="76" t="str">
        <f t="shared" si="193"/>
        <v/>
      </c>
      <c r="AK361" s="76" t="str">
        <f t="shared" si="194"/>
        <v/>
      </c>
      <c r="AL361" s="76" t="str">
        <f t="shared" si="195"/>
        <v/>
      </c>
      <c r="AM361" s="76" t="str">
        <f t="shared" si="196"/>
        <v/>
      </c>
      <c r="AN361" s="76" t="str">
        <f t="shared" si="197"/>
        <v/>
      </c>
      <c r="AO361" s="77">
        <f t="shared" si="198"/>
        <v>0</v>
      </c>
      <c r="AP361" s="78" t="str">
        <f t="shared" si="199"/>
        <v/>
      </c>
      <c r="AR361" s="77" t="s">
        <v>27</v>
      </c>
      <c r="AS361" s="76" t="e">
        <f t="shared" ref="AS361:AS392" si="229">CO361+AF361-BE361-BQ361-CC361</f>
        <v>#VALUE!</v>
      </c>
      <c r="AT361" s="76"/>
      <c r="AU361" s="76" t="e">
        <f t="shared" ref="AU361:AU392" si="230">CQ361+AH361-BG361-BS361-CE361</f>
        <v>#VALUE!</v>
      </c>
      <c r="AV361" s="76"/>
      <c r="AW361" s="76" t="e">
        <f t="shared" ref="AW361:AW392" si="231">CS361+AJ361-BI361-BU361-CG361</f>
        <v>#VALUE!</v>
      </c>
      <c r="AX361" s="76"/>
      <c r="AY361" s="76" t="e">
        <f t="shared" ref="AY361:AY392" si="232">CU361+AL361-BK361-BW361-CI361</f>
        <v>#VALUE!</v>
      </c>
      <c r="AZ361" s="76"/>
      <c r="BA361" s="76" t="e">
        <f t="shared" ref="BA361:BA392" si="233">CW361+AN361-BM361-BY361-CK361</f>
        <v>#VALUE!</v>
      </c>
      <c r="BB361" s="77" t="e">
        <f t="shared" si="200"/>
        <v>#VALUE!</v>
      </c>
      <c r="BC361" s="78" t="e">
        <f t="shared" si="201"/>
        <v>#VALUE!</v>
      </c>
      <c r="BD361" s="77" t="s">
        <v>27</v>
      </c>
      <c r="BE361" s="76">
        <v>0</v>
      </c>
      <c r="BF361" s="76">
        <v>0</v>
      </c>
      <c r="BG361" s="76">
        <v>0</v>
      </c>
      <c r="BH361" s="76">
        <v>0</v>
      </c>
      <c r="BI361" s="76">
        <v>0</v>
      </c>
      <c r="BJ361" s="76">
        <v>0</v>
      </c>
      <c r="BK361" s="76">
        <v>0</v>
      </c>
      <c r="BL361" s="76">
        <v>0</v>
      </c>
      <c r="BM361" s="76">
        <v>0</v>
      </c>
      <c r="BN361" s="80">
        <f t="shared" si="202"/>
        <v>0</v>
      </c>
      <c r="BO361" s="81">
        <f t="shared" si="203"/>
        <v>0</v>
      </c>
      <c r="BP361" s="77" t="s">
        <v>27</v>
      </c>
      <c r="BQ361" s="76">
        <v>0</v>
      </c>
      <c r="BR361" s="76">
        <v>0</v>
      </c>
      <c r="BS361" s="76">
        <v>0</v>
      </c>
      <c r="BT361" s="76">
        <v>0</v>
      </c>
      <c r="BU361" s="76">
        <v>0</v>
      </c>
      <c r="BV361" s="76">
        <v>0</v>
      </c>
      <c r="BW361" s="76">
        <v>0</v>
      </c>
      <c r="BX361" s="76">
        <v>0</v>
      </c>
      <c r="BY361" s="76">
        <v>0</v>
      </c>
      <c r="BZ361" s="80">
        <f t="shared" si="204"/>
        <v>0</v>
      </c>
      <c r="CA361" s="82">
        <f t="shared" si="205"/>
        <v>0</v>
      </c>
      <c r="CB361" s="77" t="s">
        <v>27</v>
      </c>
      <c r="CC361" s="76">
        <v>0</v>
      </c>
      <c r="CD361" s="76"/>
      <c r="CE361" s="76">
        <v>0</v>
      </c>
      <c r="CF361" s="76"/>
      <c r="CG361" s="76">
        <v>0</v>
      </c>
      <c r="CH361" s="76"/>
      <c r="CI361" s="76">
        <v>0</v>
      </c>
      <c r="CJ361" s="76"/>
      <c r="CK361" s="76">
        <v>0</v>
      </c>
      <c r="CL361" s="83">
        <f t="shared" si="206"/>
        <v>0</v>
      </c>
      <c r="CM361" s="82">
        <f t="shared" si="207"/>
        <v>0</v>
      </c>
      <c r="CN361" s="84"/>
      <c r="CO361" s="60"/>
      <c r="CP361" s="60"/>
      <c r="CQ361" s="60"/>
      <c r="CR361" s="60"/>
      <c r="CS361" s="60"/>
      <c r="CT361" s="60"/>
      <c r="CU361" s="60"/>
      <c r="CV361" s="85"/>
      <c r="CW361" s="86"/>
      <c r="CX361" s="87">
        <f t="shared" si="208"/>
        <v>0</v>
      </c>
      <c r="CY361" s="88">
        <f t="shared" si="209"/>
        <v>0</v>
      </c>
      <c r="CZ361" s="89" t="e">
        <f>SUMIF(Склад!#REF!,E361,Склад!#REF!)</f>
        <v>#REF!</v>
      </c>
    </row>
    <row r="362" spans="1:104" s="79" customFormat="1" ht="58.15" customHeight="1" thickBot="1" x14ac:dyDescent="0.3">
      <c r="A362" s="60">
        <v>359</v>
      </c>
      <c r="B362" s="199" t="e">
        <f>VLOOKUP(C362,Склад!B:D,3,0)</f>
        <v>#N/A</v>
      </c>
      <c r="C362" s="37" t="s">
        <v>89</v>
      </c>
      <c r="D362" s="151" t="str">
        <f t="shared" si="210"/>
        <v>6840502347</v>
      </c>
      <c r="E362" s="36">
        <v>6840502</v>
      </c>
      <c r="F362" s="36">
        <v>347</v>
      </c>
      <c r="G362" s="154" t="s">
        <v>216</v>
      </c>
      <c r="H362" s="196" t="str">
        <f>IFERROR(VLOOKUP(VALUE(E362),Склад!#REF!,6,0),"-")</f>
        <v>-</v>
      </c>
      <c r="I362" s="61"/>
      <c r="J362" s="62" t="s">
        <v>223</v>
      </c>
      <c r="K362" s="62" t="s">
        <v>169</v>
      </c>
      <c r="L362" s="63" t="s">
        <v>364</v>
      </c>
      <c r="M362" s="64" t="s">
        <v>57</v>
      </c>
      <c r="N362" s="38" t="s">
        <v>354</v>
      </c>
      <c r="O362" s="38" t="s">
        <v>426</v>
      </c>
      <c r="P362" s="65">
        <v>38.1</v>
      </c>
      <c r="Q362" s="69">
        <v>99</v>
      </c>
      <c r="R362" s="66"/>
      <c r="S362" s="67"/>
      <c r="T362" s="68"/>
      <c r="U362" s="70"/>
      <c r="V362" s="71"/>
      <c r="W362" s="72"/>
      <c r="X362" s="73"/>
      <c r="Y362" s="71"/>
      <c r="Z362" s="72"/>
      <c r="AA362" s="74"/>
      <c r="AB362" s="75"/>
      <c r="AC362" s="71"/>
      <c r="AD362" s="72"/>
      <c r="AE362" s="76" t="str">
        <f t="shared" si="188"/>
        <v>-</v>
      </c>
      <c r="AF362" s="76" t="str">
        <f t="shared" si="189"/>
        <v/>
      </c>
      <c r="AG362" s="76" t="str">
        <f t="shared" si="190"/>
        <v/>
      </c>
      <c r="AH362" s="76" t="str">
        <f t="shared" si="191"/>
        <v/>
      </c>
      <c r="AI362" s="76" t="str">
        <f t="shared" si="192"/>
        <v/>
      </c>
      <c r="AJ362" s="76" t="str">
        <f t="shared" si="193"/>
        <v/>
      </c>
      <c r="AK362" s="76" t="str">
        <f t="shared" si="194"/>
        <v/>
      </c>
      <c r="AL362" s="76" t="str">
        <f t="shared" si="195"/>
        <v/>
      </c>
      <c r="AM362" s="76" t="str">
        <f t="shared" si="196"/>
        <v/>
      </c>
      <c r="AN362" s="76" t="str">
        <f t="shared" si="197"/>
        <v/>
      </c>
      <c r="AO362" s="77">
        <f t="shared" si="198"/>
        <v>0</v>
      </c>
      <c r="AP362" s="78" t="str">
        <f t="shared" si="199"/>
        <v/>
      </c>
      <c r="AR362" s="77" t="s">
        <v>27</v>
      </c>
      <c r="AS362" s="76" t="e">
        <f t="shared" si="229"/>
        <v>#VALUE!</v>
      </c>
      <c r="AT362" s="76"/>
      <c r="AU362" s="76" t="e">
        <f t="shared" si="230"/>
        <v>#VALUE!</v>
      </c>
      <c r="AV362" s="76"/>
      <c r="AW362" s="76" t="e">
        <f t="shared" si="231"/>
        <v>#VALUE!</v>
      </c>
      <c r="AX362" s="76"/>
      <c r="AY362" s="76" t="e">
        <f t="shared" si="232"/>
        <v>#VALUE!</v>
      </c>
      <c r="AZ362" s="76"/>
      <c r="BA362" s="76" t="e">
        <f t="shared" si="233"/>
        <v>#VALUE!</v>
      </c>
      <c r="BB362" s="77" t="e">
        <f t="shared" si="200"/>
        <v>#VALUE!</v>
      </c>
      <c r="BC362" s="78" t="e">
        <f t="shared" si="201"/>
        <v>#VALUE!</v>
      </c>
      <c r="BD362" s="77" t="s">
        <v>27</v>
      </c>
      <c r="BE362" s="76">
        <v>0</v>
      </c>
      <c r="BF362" s="76">
        <v>0</v>
      </c>
      <c r="BG362" s="76">
        <v>0</v>
      </c>
      <c r="BH362" s="76">
        <v>0</v>
      </c>
      <c r="BI362" s="76">
        <v>0</v>
      </c>
      <c r="BJ362" s="76">
        <v>0</v>
      </c>
      <c r="BK362" s="76">
        <v>0</v>
      </c>
      <c r="BL362" s="76">
        <v>0</v>
      </c>
      <c r="BM362" s="76">
        <v>0</v>
      </c>
      <c r="BN362" s="80">
        <f t="shared" si="202"/>
        <v>0</v>
      </c>
      <c r="BO362" s="81">
        <f t="shared" si="203"/>
        <v>0</v>
      </c>
      <c r="BP362" s="77" t="s">
        <v>27</v>
      </c>
      <c r="BQ362" s="76">
        <v>0</v>
      </c>
      <c r="BR362" s="76">
        <v>0</v>
      </c>
      <c r="BS362" s="76">
        <v>0</v>
      </c>
      <c r="BT362" s="76">
        <v>0</v>
      </c>
      <c r="BU362" s="76">
        <v>0</v>
      </c>
      <c r="BV362" s="76">
        <v>0</v>
      </c>
      <c r="BW362" s="76">
        <v>0</v>
      </c>
      <c r="BX362" s="76">
        <v>0</v>
      </c>
      <c r="BY362" s="76">
        <v>0</v>
      </c>
      <c r="BZ362" s="80">
        <f t="shared" si="204"/>
        <v>0</v>
      </c>
      <c r="CA362" s="82">
        <f t="shared" si="205"/>
        <v>0</v>
      </c>
      <c r="CB362" s="77" t="s">
        <v>27</v>
      </c>
      <c r="CC362" s="76">
        <v>0</v>
      </c>
      <c r="CD362" s="76"/>
      <c r="CE362" s="76">
        <v>0</v>
      </c>
      <c r="CF362" s="76"/>
      <c r="CG362" s="76">
        <v>0</v>
      </c>
      <c r="CH362" s="76"/>
      <c r="CI362" s="76">
        <v>0</v>
      </c>
      <c r="CJ362" s="76"/>
      <c r="CK362" s="76">
        <v>0</v>
      </c>
      <c r="CL362" s="83">
        <f t="shared" si="206"/>
        <v>0</v>
      </c>
      <c r="CM362" s="82">
        <f t="shared" si="207"/>
        <v>0</v>
      </c>
      <c r="CN362" s="84"/>
      <c r="CO362" s="60"/>
      <c r="CP362" s="60"/>
      <c r="CQ362" s="60"/>
      <c r="CR362" s="60"/>
      <c r="CS362" s="60"/>
      <c r="CT362" s="60"/>
      <c r="CU362" s="60"/>
      <c r="CV362" s="85"/>
      <c r="CW362" s="86"/>
      <c r="CX362" s="87">
        <f t="shared" si="208"/>
        <v>0</v>
      </c>
      <c r="CY362" s="88">
        <f t="shared" si="209"/>
        <v>0</v>
      </c>
      <c r="CZ362" s="89" t="e">
        <f>SUMIF(Склад!#REF!,E362,Склад!#REF!)</f>
        <v>#REF!</v>
      </c>
    </row>
    <row r="363" spans="1:104" s="79" customFormat="1" ht="58.15" customHeight="1" thickBot="1" x14ac:dyDescent="0.3">
      <c r="A363" s="60">
        <v>360</v>
      </c>
      <c r="B363" s="199" t="e">
        <f>VLOOKUP(C363,Склад!B:D,3,0)</f>
        <v>#N/A</v>
      </c>
      <c r="C363" s="37" t="s">
        <v>89</v>
      </c>
      <c r="D363" s="151" t="str">
        <f t="shared" si="210"/>
        <v>6840502355</v>
      </c>
      <c r="E363" s="36">
        <v>6840502</v>
      </c>
      <c r="F363" s="36">
        <v>355</v>
      </c>
      <c r="G363" s="154" t="s">
        <v>216</v>
      </c>
      <c r="H363" s="196" t="str">
        <f>IFERROR(VLOOKUP(VALUE(E363),Склад!#REF!,6,0),"-")</f>
        <v>-</v>
      </c>
      <c r="I363" s="61"/>
      <c r="J363" s="62" t="s">
        <v>223</v>
      </c>
      <c r="K363" s="62" t="s">
        <v>169</v>
      </c>
      <c r="L363" s="63" t="s">
        <v>364</v>
      </c>
      <c r="M363" s="64" t="s">
        <v>57</v>
      </c>
      <c r="N363" s="38" t="s">
        <v>354</v>
      </c>
      <c r="O363" s="38" t="s">
        <v>426</v>
      </c>
      <c r="P363" s="65">
        <v>38.1</v>
      </c>
      <c r="Q363" s="69">
        <v>99</v>
      </c>
      <c r="R363" s="66"/>
      <c r="S363" s="67"/>
      <c r="T363" s="68"/>
      <c r="U363" s="70"/>
      <c r="V363" s="71"/>
      <c r="W363" s="72"/>
      <c r="X363" s="73"/>
      <c r="Y363" s="71"/>
      <c r="Z363" s="72"/>
      <c r="AA363" s="74"/>
      <c r="AB363" s="75"/>
      <c r="AC363" s="71"/>
      <c r="AD363" s="72"/>
      <c r="AE363" s="76" t="str">
        <f t="shared" si="188"/>
        <v>-</v>
      </c>
      <c r="AF363" s="76" t="str">
        <f t="shared" si="189"/>
        <v/>
      </c>
      <c r="AG363" s="76" t="str">
        <f t="shared" si="190"/>
        <v/>
      </c>
      <c r="AH363" s="76" t="str">
        <f t="shared" si="191"/>
        <v/>
      </c>
      <c r="AI363" s="76" t="str">
        <f t="shared" si="192"/>
        <v/>
      </c>
      <c r="AJ363" s="76" t="str">
        <f t="shared" si="193"/>
        <v/>
      </c>
      <c r="AK363" s="76" t="str">
        <f t="shared" si="194"/>
        <v/>
      </c>
      <c r="AL363" s="76" t="str">
        <f t="shared" si="195"/>
        <v/>
      </c>
      <c r="AM363" s="76" t="str">
        <f t="shared" si="196"/>
        <v/>
      </c>
      <c r="AN363" s="76" t="str">
        <f t="shared" si="197"/>
        <v/>
      </c>
      <c r="AO363" s="77">
        <f t="shared" si="198"/>
        <v>0</v>
      </c>
      <c r="AP363" s="78" t="str">
        <f t="shared" si="199"/>
        <v/>
      </c>
      <c r="AR363" s="77" t="s">
        <v>27</v>
      </c>
      <c r="AS363" s="76" t="e">
        <f t="shared" si="229"/>
        <v>#VALUE!</v>
      </c>
      <c r="AT363" s="76"/>
      <c r="AU363" s="76" t="e">
        <f t="shared" si="230"/>
        <v>#VALUE!</v>
      </c>
      <c r="AV363" s="76"/>
      <c r="AW363" s="76" t="e">
        <f t="shared" si="231"/>
        <v>#VALUE!</v>
      </c>
      <c r="AX363" s="76"/>
      <c r="AY363" s="76" t="e">
        <f t="shared" si="232"/>
        <v>#VALUE!</v>
      </c>
      <c r="AZ363" s="76"/>
      <c r="BA363" s="76" t="e">
        <f t="shared" si="233"/>
        <v>#VALUE!</v>
      </c>
      <c r="BB363" s="77" t="e">
        <f t="shared" si="200"/>
        <v>#VALUE!</v>
      </c>
      <c r="BC363" s="78" t="e">
        <f t="shared" si="201"/>
        <v>#VALUE!</v>
      </c>
      <c r="BD363" s="77" t="s">
        <v>27</v>
      </c>
      <c r="BE363" s="76">
        <v>0</v>
      </c>
      <c r="BF363" s="76">
        <v>0</v>
      </c>
      <c r="BG363" s="76">
        <v>0</v>
      </c>
      <c r="BH363" s="76">
        <v>0</v>
      </c>
      <c r="BI363" s="76">
        <v>0</v>
      </c>
      <c r="BJ363" s="76">
        <v>0</v>
      </c>
      <c r="BK363" s="76">
        <v>0</v>
      </c>
      <c r="BL363" s="76">
        <v>0</v>
      </c>
      <c r="BM363" s="76">
        <v>0</v>
      </c>
      <c r="BN363" s="80">
        <f t="shared" si="202"/>
        <v>0</v>
      </c>
      <c r="BO363" s="81">
        <f t="shared" si="203"/>
        <v>0</v>
      </c>
      <c r="BP363" s="77" t="s">
        <v>27</v>
      </c>
      <c r="BQ363" s="76">
        <v>0</v>
      </c>
      <c r="BR363" s="76">
        <v>0</v>
      </c>
      <c r="BS363" s="76">
        <v>0</v>
      </c>
      <c r="BT363" s="76">
        <v>0</v>
      </c>
      <c r="BU363" s="76">
        <v>0</v>
      </c>
      <c r="BV363" s="76">
        <v>0</v>
      </c>
      <c r="BW363" s="76">
        <v>0</v>
      </c>
      <c r="BX363" s="76">
        <v>0</v>
      </c>
      <c r="BY363" s="76">
        <v>0</v>
      </c>
      <c r="BZ363" s="80">
        <f t="shared" si="204"/>
        <v>0</v>
      </c>
      <c r="CA363" s="82">
        <f t="shared" si="205"/>
        <v>0</v>
      </c>
      <c r="CB363" s="77" t="s">
        <v>27</v>
      </c>
      <c r="CC363" s="76">
        <v>0</v>
      </c>
      <c r="CD363" s="76"/>
      <c r="CE363" s="76">
        <v>0</v>
      </c>
      <c r="CF363" s="76"/>
      <c r="CG363" s="76">
        <v>0</v>
      </c>
      <c r="CH363" s="76"/>
      <c r="CI363" s="76">
        <v>0</v>
      </c>
      <c r="CJ363" s="76"/>
      <c r="CK363" s="76">
        <v>0</v>
      </c>
      <c r="CL363" s="83">
        <f t="shared" si="206"/>
        <v>0</v>
      </c>
      <c r="CM363" s="82">
        <f t="shared" si="207"/>
        <v>0</v>
      </c>
      <c r="CN363" s="84"/>
      <c r="CO363" s="60"/>
      <c r="CP363" s="60"/>
      <c r="CQ363" s="60">
        <v>7</v>
      </c>
      <c r="CR363" s="60"/>
      <c r="CS363" s="60">
        <v>11</v>
      </c>
      <c r="CT363" s="60"/>
      <c r="CU363" s="60">
        <v>7</v>
      </c>
      <c r="CV363" s="85"/>
      <c r="CW363" s="86">
        <v>3</v>
      </c>
      <c r="CX363" s="87">
        <f t="shared" si="208"/>
        <v>28</v>
      </c>
      <c r="CY363" s="88">
        <f t="shared" si="209"/>
        <v>0</v>
      </c>
      <c r="CZ363" s="89" t="e">
        <f>SUMIF(Склад!#REF!,E363,Склад!#REF!)</f>
        <v>#REF!</v>
      </c>
    </row>
    <row r="364" spans="1:104" s="79" customFormat="1" ht="66.95" customHeight="1" thickBot="1" x14ac:dyDescent="0.3">
      <c r="A364" s="60">
        <v>361</v>
      </c>
      <c r="B364" s="199" t="str">
        <f>VLOOKUP(C364,Склад!B:D,3,0)</f>
        <v>Кепки</v>
      </c>
      <c r="C364" s="37" t="s">
        <v>138</v>
      </c>
      <c r="D364" s="151" t="str">
        <f t="shared" si="210"/>
        <v>6610603415</v>
      </c>
      <c r="E364" s="36">
        <v>6610603</v>
      </c>
      <c r="F364" s="36">
        <v>415</v>
      </c>
      <c r="G364" s="154" t="s">
        <v>207</v>
      </c>
      <c r="H364" s="196" t="str">
        <f>IFERROR(VLOOKUP(VALUE(E364),Склад!#REF!,6,0),"-")</f>
        <v>-</v>
      </c>
      <c r="I364" s="61"/>
      <c r="J364" s="62" t="s">
        <v>223</v>
      </c>
      <c r="K364" s="62" t="s">
        <v>169</v>
      </c>
      <c r="L364" s="63" t="s">
        <v>364</v>
      </c>
      <c r="M364" s="64" t="s">
        <v>57</v>
      </c>
      <c r="N364" s="38" t="s">
        <v>354</v>
      </c>
      <c r="O364" s="38" t="s">
        <v>428</v>
      </c>
      <c r="P364" s="65">
        <v>30.4</v>
      </c>
      <c r="Q364" s="69">
        <v>79</v>
      </c>
      <c r="R364" s="66"/>
      <c r="S364" s="67"/>
      <c r="T364" s="68"/>
      <c r="U364" s="70"/>
      <c r="V364" s="71"/>
      <c r="W364" s="72"/>
      <c r="X364" s="73"/>
      <c r="Y364" s="71"/>
      <c r="Z364" s="72"/>
      <c r="AA364" s="74"/>
      <c r="AB364" s="75"/>
      <c r="AC364" s="71"/>
      <c r="AD364" s="72"/>
      <c r="AE364" s="76" t="str">
        <f t="shared" si="188"/>
        <v>-</v>
      </c>
      <c r="AF364" s="76" t="str">
        <f t="shared" si="189"/>
        <v/>
      </c>
      <c r="AG364" s="76" t="str">
        <f t="shared" si="190"/>
        <v>-</v>
      </c>
      <c r="AH364" s="76" t="str">
        <f t="shared" si="191"/>
        <v/>
      </c>
      <c r="AI364" s="76" t="str">
        <f t="shared" si="192"/>
        <v>-</v>
      </c>
      <c r="AJ364" s="76" t="str">
        <f t="shared" si="193"/>
        <v/>
      </c>
      <c r="AK364" s="76" t="str">
        <f t="shared" si="194"/>
        <v>-</v>
      </c>
      <c r="AL364" s="76" t="str">
        <f t="shared" si="195"/>
        <v/>
      </c>
      <c r="AM364" s="76" t="str">
        <f t="shared" si="196"/>
        <v>-</v>
      </c>
      <c r="AN364" s="76" t="str">
        <f t="shared" si="197"/>
        <v/>
      </c>
      <c r="AO364" s="77">
        <f t="shared" si="198"/>
        <v>0</v>
      </c>
      <c r="AP364" s="78" t="str">
        <f t="shared" si="199"/>
        <v/>
      </c>
      <c r="AR364" s="77" t="s">
        <v>27</v>
      </c>
      <c r="AS364" s="76" t="e">
        <f t="shared" si="229"/>
        <v>#VALUE!</v>
      </c>
      <c r="AT364" s="76"/>
      <c r="AU364" s="76" t="e">
        <f t="shared" si="230"/>
        <v>#VALUE!</v>
      </c>
      <c r="AV364" s="76"/>
      <c r="AW364" s="76" t="e">
        <f t="shared" si="231"/>
        <v>#VALUE!</v>
      </c>
      <c r="AX364" s="76"/>
      <c r="AY364" s="76" t="e">
        <f t="shared" si="232"/>
        <v>#VALUE!</v>
      </c>
      <c r="AZ364" s="76"/>
      <c r="BA364" s="76" t="e">
        <f t="shared" si="233"/>
        <v>#VALUE!</v>
      </c>
      <c r="BB364" s="77" t="e">
        <f t="shared" si="200"/>
        <v>#VALUE!</v>
      </c>
      <c r="BC364" s="78" t="e">
        <f t="shared" si="201"/>
        <v>#VALUE!</v>
      </c>
      <c r="BD364" s="77" t="s">
        <v>27</v>
      </c>
      <c r="BE364" s="76">
        <v>0</v>
      </c>
      <c r="BF364" s="76">
        <v>0</v>
      </c>
      <c r="BG364" s="76">
        <v>0</v>
      </c>
      <c r="BH364" s="76">
        <v>0</v>
      </c>
      <c r="BI364" s="76">
        <v>0</v>
      </c>
      <c r="BJ364" s="76">
        <v>0</v>
      </c>
      <c r="BK364" s="76">
        <v>0</v>
      </c>
      <c r="BL364" s="76">
        <v>0</v>
      </c>
      <c r="BM364" s="76">
        <v>0</v>
      </c>
      <c r="BN364" s="80">
        <f t="shared" si="202"/>
        <v>0</v>
      </c>
      <c r="BO364" s="81">
        <f t="shared" si="203"/>
        <v>0</v>
      </c>
      <c r="BP364" s="77" t="s">
        <v>27</v>
      </c>
      <c r="BQ364" s="76">
        <v>0</v>
      </c>
      <c r="BR364" s="76">
        <v>0</v>
      </c>
      <c r="BS364" s="76">
        <v>0</v>
      </c>
      <c r="BT364" s="76">
        <v>0</v>
      </c>
      <c r="BU364" s="76">
        <v>0</v>
      </c>
      <c r="BV364" s="76">
        <v>0</v>
      </c>
      <c r="BW364" s="76">
        <v>0</v>
      </c>
      <c r="BX364" s="76">
        <v>0</v>
      </c>
      <c r="BY364" s="76">
        <v>0</v>
      </c>
      <c r="BZ364" s="80">
        <f t="shared" si="204"/>
        <v>0</v>
      </c>
      <c r="CA364" s="82">
        <f t="shared" si="205"/>
        <v>0</v>
      </c>
      <c r="CB364" s="77" t="s">
        <v>27</v>
      </c>
      <c r="CC364" s="76">
        <v>0</v>
      </c>
      <c r="CD364" s="76"/>
      <c r="CE364" s="76">
        <v>0</v>
      </c>
      <c r="CF364" s="76"/>
      <c r="CG364" s="76">
        <v>0</v>
      </c>
      <c r="CH364" s="76"/>
      <c r="CI364" s="76">
        <v>0</v>
      </c>
      <c r="CJ364" s="76"/>
      <c r="CK364" s="76">
        <v>0</v>
      </c>
      <c r="CL364" s="83">
        <f t="shared" si="206"/>
        <v>0</v>
      </c>
      <c r="CM364" s="82">
        <f t="shared" si="207"/>
        <v>0</v>
      </c>
      <c r="CN364" s="84"/>
      <c r="CO364" s="60"/>
      <c r="CP364" s="60"/>
      <c r="CQ364" s="60">
        <v>4</v>
      </c>
      <c r="CR364" s="60"/>
      <c r="CS364" s="60">
        <v>7</v>
      </c>
      <c r="CT364" s="60"/>
      <c r="CU364" s="60">
        <v>4</v>
      </c>
      <c r="CV364" s="85"/>
      <c r="CW364" s="86">
        <v>2</v>
      </c>
      <c r="CX364" s="87">
        <f t="shared" si="208"/>
        <v>17</v>
      </c>
      <c r="CY364" s="88">
        <f t="shared" si="209"/>
        <v>0</v>
      </c>
      <c r="CZ364" s="89" t="e">
        <f>SUMIF(Склад!#REF!,E364,Склад!#REF!)</f>
        <v>#REF!</v>
      </c>
    </row>
    <row r="365" spans="1:104" s="79" customFormat="1" ht="66.95" customHeight="1" thickBot="1" x14ac:dyDescent="0.3">
      <c r="A365" s="60">
        <v>362</v>
      </c>
      <c r="B365" s="199" t="str">
        <f>VLOOKUP(C365,Склад!B:D,3,0)</f>
        <v>Кепки</v>
      </c>
      <c r="C365" s="37" t="s">
        <v>138</v>
      </c>
      <c r="D365" s="151" t="str">
        <f t="shared" si="210"/>
        <v>6610603422</v>
      </c>
      <c r="E365" s="36">
        <v>6610603</v>
      </c>
      <c r="F365" s="36">
        <v>422</v>
      </c>
      <c r="G365" s="154" t="s">
        <v>207</v>
      </c>
      <c r="H365" s="196" t="str">
        <f>IFERROR(VLOOKUP(VALUE(E365),Склад!#REF!,6,0),"-")</f>
        <v>-</v>
      </c>
      <c r="I365" s="61"/>
      <c r="J365" s="62" t="s">
        <v>223</v>
      </c>
      <c r="K365" s="62" t="s">
        <v>169</v>
      </c>
      <c r="L365" s="63" t="s">
        <v>364</v>
      </c>
      <c r="M365" s="64" t="s">
        <v>57</v>
      </c>
      <c r="N365" s="38" t="s">
        <v>354</v>
      </c>
      <c r="O365" s="38" t="s">
        <v>428</v>
      </c>
      <c r="P365" s="65">
        <v>30.4</v>
      </c>
      <c r="Q365" s="69">
        <v>79</v>
      </c>
      <c r="R365" s="66"/>
      <c r="S365" s="67"/>
      <c r="T365" s="68"/>
      <c r="U365" s="70"/>
      <c r="V365" s="71"/>
      <c r="W365" s="72"/>
      <c r="X365" s="73"/>
      <c r="Y365" s="71"/>
      <c r="Z365" s="72"/>
      <c r="AA365" s="74"/>
      <c r="AB365" s="75"/>
      <c r="AC365" s="71"/>
      <c r="AD365" s="72"/>
      <c r="AE365" s="76" t="str">
        <f t="shared" si="188"/>
        <v>-</v>
      </c>
      <c r="AF365" s="76" t="str">
        <f t="shared" si="189"/>
        <v/>
      </c>
      <c r="AG365" s="76" t="str">
        <f t="shared" si="190"/>
        <v>-</v>
      </c>
      <c r="AH365" s="76" t="str">
        <f t="shared" si="191"/>
        <v/>
      </c>
      <c r="AI365" s="76" t="str">
        <f t="shared" si="192"/>
        <v>-</v>
      </c>
      <c r="AJ365" s="76" t="str">
        <f t="shared" si="193"/>
        <v/>
      </c>
      <c r="AK365" s="76" t="str">
        <f t="shared" si="194"/>
        <v>-</v>
      </c>
      <c r="AL365" s="76" t="str">
        <f t="shared" si="195"/>
        <v/>
      </c>
      <c r="AM365" s="76" t="str">
        <f t="shared" si="196"/>
        <v>-</v>
      </c>
      <c r="AN365" s="76" t="str">
        <f t="shared" si="197"/>
        <v/>
      </c>
      <c r="AO365" s="77">
        <f t="shared" si="198"/>
        <v>0</v>
      </c>
      <c r="AP365" s="78" t="str">
        <f t="shared" si="199"/>
        <v/>
      </c>
      <c r="AR365" s="77" t="s">
        <v>27</v>
      </c>
      <c r="AS365" s="76" t="e">
        <f t="shared" si="229"/>
        <v>#VALUE!</v>
      </c>
      <c r="AT365" s="76" t="e">
        <f t="shared" ref="AT365:AT370" si="234">CP365+AG365-BF365-BR365-CD365</f>
        <v>#VALUE!</v>
      </c>
      <c r="AU365" s="76" t="e">
        <f t="shared" si="230"/>
        <v>#VALUE!</v>
      </c>
      <c r="AV365" s="76" t="e">
        <f t="shared" ref="AV365:AV370" si="235">CR365+AI365-BH365-BT365-CF365</f>
        <v>#VALUE!</v>
      </c>
      <c r="AW365" s="76" t="e">
        <f t="shared" si="231"/>
        <v>#VALUE!</v>
      </c>
      <c r="AX365" s="76" t="e">
        <f t="shared" ref="AX365:AX370" si="236">CT365+AK365-BJ365-BV365-CH365</f>
        <v>#VALUE!</v>
      </c>
      <c r="AY365" s="76" t="e">
        <f t="shared" si="232"/>
        <v>#VALUE!</v>
      </c>
      <c r="AZ365" s="76" t="e">
        <f t="shared" ref="AZ365:AZ370" si="237">CV365+AM365-BL365-BX365-CJ365</f>
        <v>#VALUE!</v>
      </c>
      <c r="BA365" s="76" t="e">
        <f t="shared" si="233"/>
        <v>#VALUE!</v>
      </c>
      <c r="BB365" s="77" t="e">
        <f t="shared" si="200"/>
        <v>#VALUE!</v>
      </c>
      <c r="BC365" s="78" t="e">
        <f t="shared" si="201"/>
        <v>#VALUE!</v>
      </c>
      <c r="BD365" s="77" t="s">
        <v>27</v>
      </c>
      <c r="BE365" s="76">
        <v>0</v>
      </c>
      <c r="BF365" s="76">
        <v>0</v>
      </c>
      <c r="BG365" s="76">
        <v>1</v>
      </c>
      <c r="BH365" s="76">
        <v>0</v>
      </c>
      <c r="BI365" s="76">
        <v>2</v>
      </c>
      <c r="BJ365" s="76">
        <v>0</v>
      </c>
      <c r="BK365" s="76">
        <v>2</v>
      </c>
      <c r="BL365" s="76">
        <v>0</v>
      </c>
      <c r="BM365" s="76">
        <v>1</v>
      </c>
      <c r="BN365" s="80">
        <f t="shared" si="202"/>
        <v>6</v>
      </c>
      <c r="BO365" s="81">
        <f t="shared" si="203"/>
        <v>0</v>
      </c>
      <c r="BP365" s="77" t="s">
        <v>27</v>
      </c>
      <c r="BQ365" s="76">
        <v>0</v>
      </c>
      <c r="BR365" s="76">
        <v>0</v>
      </c>
      <c r="BS365" s="76">
        <v>2</v>
      </c>
      <c r="BT365" s="76">
        <v>0</v>
      </c>
      <c r="BU365" s="76">
        <v>2</v>
      </c>
      <c r="BV365" s="76">
        <v>0</v>
      </c>
      <c r="BW365" s="76">
        <v>2</v>
      </c>
      <c r="BX365" s="76">
        <v>0</v>
      </c>
      <c r="BY365" s="76">
        <v>1</v>
      </c>
      <c r="BZ365" s="80">
        <f t="shared" si="204"/>
        <v>7</v>
      </c>
      <c r="CA365" s="82">
        <f t="shared" si="205"/>
        <v>0</v>
      </c>
      <c r="CB365" s="77" t="s">
        <v>27</v>
      </c>
      <c r="CC365" s="76">
        <v>0</v>
      </c>
      <c r="CD365" s="76">
        <v>0</v>
      </c>
      <c r="CE365" s="76">
        <v>4</v>
      </c>
      <c r="CF365" s="76">
        <v>0</v>
      </c>
      <c r="CG365" s="76">
        <v>6</v>
      </c>
      <c r="CH365" s="76">
        <v>0</v>
      </c>
      <c r="CI365" s="76">
        <v>4</v>
      </c>
      <c r="CJ365" s="76">
        <v>0</v>
      </c>
      <c r="CK365" s="76">
        <v>0</v>
      </c>
      <c r="CL365" s="83">
        <f t="shared" si="206"/>
        <v>14</v>
      </c>
      <c r="CM365" s="82">
        <f t="shared" si="207"/>
        <v>0</v>
      </c>
      <c r="CN365" s="84"/>
      <c r="CO365" s="60">
        <v>3</v>
      </c>
      <c r="CP365" s="60">
        <v>2</v>
      </c>
      <c r="CQ365" s="60">
        <v>8</v>
      </c>
      <c r="CR365" s="60">
        <v>8</v>
      </c>
      <c r="CS365" s="60">
        <v>9</v>
      </c>
      <c r="CT365" s="60">
        <v>4</v>
      </c>
      <c r="CU365" s="60">
        <v>4</v>
      </c>
      <c r="CV365" s="85">
        <v>3</v>
      </c>
      <c r="CW365" s="86">
        <v>1</v>
      </c>
      <c r="CX365" s="87">
        <f t="shared" si="208"/>
        <v>42</v>
      </c>
      <c r="CY365" s="88">
        <f t="shared" si="209"/>
        <v>0</v>
      </c>
      <c r="CZ365" s="89" t="e">
        <f>SUMIF(Склад!#REF!,E365,Склад!#REF!)</f>
        <v>#REF!</v>
      </c>
    </row>
    <row r="366" spans="1:104" s="79" customFormat="1" ht="93.95" customHeight="1" thickBot="1" x14ac:dyDescent="0.3">
      <c r="A366" s="60">
        <v>363</v>
      </c>
      <c r="B366" s="199" t="str">
        <f>VLOOKUP(C366,Склад!B:D,3,0)</f>
        <v>Кепки</v>
      </c>
      <c r="C366" s="37" t="s">
        <v>138</v>
      </c>
      <c r="D366" s="151" t="str">
        <f t="shared" si="210"/>
        <v>6610603427</v>
      </c>
      <c r="E366" s="36">
        <v>6610603</v>
      </c>
      <c r="F366" s="36">
        <v>427</v>
      </c>
      <c r="G366" s="154" t="s">
        <v>207</v>
      </c>
      <c r="H366" s="196" t="str">
        <f>IFERROR(VLOOKUP(VALUE(E366),Склад!#REF!,6,0),"-")</f>
        <v>-</v>
      </c>
      <c r="I366" s="61"/>
      <c r="J366" s="62" t="s">
        <v>223</v>
      </c>
      <c r="K366" s="62" t="s">
        <v>169</v>
      </c>
      <c r="L366" s="63" t="s">
        <v>364</v>
      </c>
      <c r="M366" s="64" t="s">
        <v>57</v>
      </c>
      <c r="N366" s="38" t="s">
        <v>354</v>
      </c>
      <c r="O366" s="38" t="s">
        <v>428</v>
      </c>
      <c r="P366" s="65">
        <v>30.4</v>
      </c>
      <c r="Q366" s="69">
        <v>79</v>
      </c>
      <c r="R366" s="66"/>
      <c r="S366" s="67"/>
      <c r="T366" s="68"/>
      <c r="U366" s="70"/>
      <c r="V366" s="71"/>
      <c r="W366" s="72"/>
      <c r="X366" s="73"/>
      <c r="Y366" s="71"/>
      <c r="Z366" s="72"/>
      <c r="AA366" s="74"/>
      <c r="AB366" s="75"/>
      <c r="AC366" s="71"/>
      <c r="AD366" s="72"/>
      <c r="AE366" s="76" t="str">
        <f t="shared" si="188"/>
        <v>-</v>
      </c>
      <c r="AF366" s="76" t="str">
        <f t="shared" si="189"/>
        <v/>
      </c>
      <c r="AG366" s="76" t="str">
        <f t="shared" si="190"/>
        <v>-</v>
      </c>
      <c r="AH366" s="76" t="str">
        <f t="shared" si="191"/>
        <v/>
      </c>
      <c r="AI366" s="76" t="str">
        <f t="shared" si="192"/>
        <v>-</v>
      </c>
      <c r="AJ366" s="76" t="str">
        <f t="shared" si="193"/>
        <v/>
      </c>
      <c r="AK366" s="76" t="str">
        <f t="shared" si="194"/>
        <v>-</v>
      </c>
      <c r="AL366" s="76" t="str">
        <f t="shared" si="195"/>
        <v/>
      </c>
      <c r="AM366" s="76" t="str">
        <f t="shared" si="196"/>
        <v>-</v>
      </c>
      <c r="AN366" s="76" t="str">
        <f t="shared" si="197"/>
        <v/>
      </c>
      <c r="AO366" s="77">
        <f t="shared" si="198"/>
        <v>0</v>
      </c>
      <c r="AP366" s="78" t="str">
        <f t="shared" si="199"/>
        <v/>
      </c>
      <c r="AR366" s="77" t="s">
        <v>27</v>
      </c>
      <c r="AS366" s="76" t="e">
        <f t="shared" si="229"/>
        <v>#VALUE!</v>
      </c>
      <c r="AT366" s="76" t="e">
        <f t="shared" si="234"/>
        <v>#VALUE!</v>
      </c>
      <c r="AU366" s="76" t="e">
        <f t="shared" si="230"/>
        <v>#VALUE!</v>
      </c>
      <c r="AV366" s="76" t="e">
        <f t="shared" si="235"/>
        <v>#VALUE!</v>
      </c>
      <c r="AW366" s="76" t="e">
        <f t="shared" si="231"/>
        <v>#VALUE!</v>
      </c>
      <c r="AX366" s="76" t="e">
        <f t="shared" si="236"/>
        <v>#VALUE!</v>
      </c>
      <c r="AY366" s="76" t="e">
        <f t="shared" si="232"/>
        <v>#VALUE!</v>
      </c>
      <c r="AZ366" s="76" t="e">
        <f t="shared" si="237"/>
        <v>#VALUE!</v>
      </c>
      <c r="BA366" s="76" t="e">
        <f t="shared" si="233"/>
        <v>#VALUE!</v>
      </c>
      <c r="BB366" s="77" t="e">
        <f t="shared" si="200"/>
        <v>#VALUE!</v>
      </c>
      <c r="BC366" s="78" t="e">
        <f t="shared" si="201"/>
        <v>#VALUE!</v>
      </c>
      <c r="BD366" s="77" t="s">
        <v>27</v>
      </c>
      <c r="BE366" s="76">
        <v>0</v>
      </c>
      <c r="BF366" s="76">
        <v>0</v>
      </c>
      <c r="BG366" s="76">
        <v>1</v>
      </c>
      <c r="BH366" s="76">
        <v>0</v>
      </c>
      <c r="BI366" s="76">
        <v>2</v>
      </c>
      <c r="BJ366" s="76">
        <v>0</v>
      </c>
      <c r="BK366" s="76">
        <v>1</v>
      </c>
      <c r="BL366" s="76">
        <v>0</v>
      </c>
      <c r="BM366" s="76">
        <v>0</v>
      </c>
      <c r="BN366" s="80">
        <f t="shared" si="202"/>
        <v>4</v>
      </c>
      <c r="BO366" s="81">
        <f t="shared" si="203"/>
        <v>0</v>
      </c>
      <c r="BP366" s="77" t="s">
        <v>27</v>
      </c>
      <c r="BQ366" s="76">
        <v>0</v>
      </c>
      <c r="BR366" s="76">
        <v>0</v>
      </c>
      <c r="BS366" s="76">
        <v>1</v>
      </c>
      <c r="BT366" s="76">
        <v>0</v>
      </c>
      <c r="BU366" s="76">
        <v>2</v>
      </c>
      <c r="BV366" s="76">
        <v>0</v>
      </c>
      <c r="BW366" s="76">
        <v>1</v>
      </c>
      <c r="BX366" s="76">
        <v>0</v>
      </c>
      <c r="BY366" s="76">
        <v>0</v>
      </c>
      <c r="BZ366" s="80">
        <f t="shared" si="204"/>
        <v>4</v>
      </c>
      <c r="CA366" s="82">
        <f t="shared" si="205"/>
        <v>0</v>
      </c>
      <c r="CB366" s="77" t="s">
        <v>27</v>
      </c>
      <c r="CC366" s="76">
        <v>0</v>
      </c>
      <c r="CD366" s="76">
        <v>0</v>
      </c>
      <c r="CE366" s="76">
        <v>3</v>
      </c>
      <c r="CF366" s="76">
        <v>0</v>
      </c>
      <c r="CG366" s="76">
        <v>5</v>
      </c>
      <c r="CH366" s="76">
        <v>0</v>
      </c>
      <c r="CI366" s="76">
        <v>3</v>
      </c>
      <c r="CJ366" s="76">
        <v>0</v>
      </c>
      <c r="CK366" s="76">
        <v>0</v>
      </c>
      <c r="CL366" s="83">
        <f t="shared" si="206"/>
        <v>11</v>
      </c>
      <c r="CM366" s="82">
        <f t="shared" si="207"/>
        <v>0</v>
      </c>
      <c r="CN366" s="84"/>
      <c r="CO366" s="60"/>
      <c r="CP366" s="60"/>
      <c r="CQ366" s="60"/>
      <c r="CR366" s="60"/>
      <c r="CS366" s="60"/>
      <c r="CT366" s="60"/>
      <c r="CU366" s="60"/>
      <c r="CV366" s="85"/>
      <c r="CW366" s="86"/>
      <c r="CX366" s="87">
        <f t="shared" si="208"/>
        <v>0</v>
      </c>
      <c r="CY366" s="88">
        <f t="shared" si="209"/>
        <v>0</v>
      </c>
      <c r="CZ366" s="89" t="e">
        <f>SUMIF(Склад!#REF!,E366,Склад!#REF!)</f>
        <v>#REF!</v>
      </c>
    </row>
    <row r="367" spans="1:104" s="79" customFormat="1" ht="66.95" customHeight="1" thickBot="1" x14ac:dyDescent="0.3">
      <c r="A367" s="60">
        <v>364</v>
      </c>
      <c r="B367" s="199" t="str">
        <f>VLOOKUP(C367,Склад!B:D,3,0)</f>
        <v>Кепки</v>
      </c>
      <c r="C367" s="37" t="s">
        <v>138</v>
      </c>
      <c r="D367" s="151" t="str">
        <f t="shared" si="210"/>
        <v>6610603433</v>
      </c>
      <c r="E367" s="36">
        <v>6610603</v>
      </c>
      <c r="F367" s="36">
        <v>433</v>
      </c>
      <c r="G367" s="154" t="s">
        <v>207</v>
      </c>
      <c r="H367" s="196" t="str">
        <f>IFERROR(VLOOKUP(VALUE(E367),Склад!#REF!,6,0),"-")</f>
        <v>-</v>
      </c>
      <c r="I367" s="61"/>
      <c r="J367" s="62" t="s">
        <v>223</v>
      </c>
      <c r="K367" s="62" t="s">
        <v>169</v>
      </c>
      <c r="L367" s="63" t="s">
        <v>364</v>
      </c>
      <c r="M367" s="64" t="s">
        <v>57</v>
      </c>
      <c r="N367" s="38" t="s">
        <v>354</v>
      </c>
      <c r="O367" s="38" t="s">
        <v>428</v>
      </c>
      <c r="P367" s="65">
        <v>30.4</v>
      </c>
      <c r="Q367" s="69">
        <v>79</v>
      </c>
      <c r="R367" s="66"/>
      <c r="S367" s="67"/>
      <c r="T367" s="68"/>
      <c r="U367" s="70"/>
      <c r="V367" s="71"/>
      <c r="W367" s="72"/>
      <c r="X367" s="73"/>
      <c r="Y367" s="71"/>
      <c r="Z367" s="72"/>
      <c r="AA367" s="74"/>
      <c r="AB367" s="75"/>
      <c r="AC367" s="71"/>
      <c r="AD367" s="72"/>
      <c r="AE367" s="76" t="str">
        <f t="shared" si="188"/>
        <v>-</v>
      </c>
      <c r="AF367" s="76" t="str">
        <f t="shared" si="189"/>
        <v/>
      </c>
      <c r="AG367" s="76" t="str">
        <f t="shared" si="190"/>
        <v>-</v>
      </c>
      <c r="AH367" s="76" t="str">
        <f t="shared" si="191"/>
        <v/>
      </c>
      <c r="AI367" s="76" t="str">
        <f t="shared" si="192"/>
        <v>-</v>
      </c>
      <c r="AJ367" s="76" t="str">
        <f t="shared" si="193"/>
        <v/>
      </c>
      <c r="AK367" s="76" t="str">
        <f t="shared" si="194"/>
        <v>-</v>
      </c>
      <c r="AL367" s="76" t="str">
        <f t="shared" si="195"/>
        <v/>
      </c>
      <c r="AM367" s="76" t="str">
        <f t="shared" si="196"/>
        <v>-</v>
      </c>
      <c r="AN367" s="76" t="str">
        <f t="shared" si="197"/>
        <v/>
      </c>
      <c r="AO367" s="77">
        <f t="shared" si="198"/>
        <v>0</v>
      </c>
      <c r="AP367" s="78" t="str">
        <f t="shared" si="199"/>
        <v/>
      </c>
      <c r="AR367" s="77" t="s">
        <v>27</v>
      </c>
      <c r="AS367" s="76" t="e">
        <f t="shared" si="229"/>
        <v>#VALUE!</v>
      </c>
      <c r="AT367" s="76" t="e">
        <f t="shared" si="234"/>
        <v>#VALUE!</v>
      </c>
      <c r="AU367" s="76" t="e">
        <f t="shared" si="230"/>
        <v>#VALUE!</v>
      </c>
      <c r="AV367" s="76" t="e">
        <f t="shared" si="235"/>
        <v>#VALUE!</v>
      </c>
      <c r="AW367" s="76" t="e">
        <f t="shared" si="231"/>
        <v>#VALUE!</v>
      </c>
      <c r="AX367" s="76" t="e">
        <f t="shared" si="236"/>
        <v>#VALUE!</v>
      </c>
      <c r="AY367" s="76" t="e">
        <f t="shared" si="232"/>
        <v>#VALUE!</v>
      </c>
      <c r="AZ367" s="76" t="e">
        <f t="shared" si="237"/>
        <v>#VALUE!</v>
      </c>
      <c r="BA367" s="76" t="e">
        <f t="shared" si="233"/>
        <v>#VALUE!</v>
      </c>
      <c r="BB367" s="77" t="e">
        <f t="shared" si="200"/>
        <v>#VALUE!</v>
      </c>
      <c r="BC367" s="78" t="e">
        <f t="shared" si="201"/>
        <v>#VALUE!</v>
      </c>
      <c r="BD367" s="77" t="s">
        <v>27</v>
      </c>
      <c r="BE367" s="76">
        <v>0</v>
      </c>
      <c r="BF367" s="76">
        <v>0</v>
      </c>
      <c r="BG367" s="76">
        <v>1</v>
      </c>
      <c r="BH367" s="76">
        <v>0</v>
      </c>
      <c r="BI367" s="76">
        <v>2</v>
      </c>
      <c r="BJ367" s="76">
        <v>0</v>
      </c>
      <c r="BK367" s="76">
        <v>1</v>
      </c>
      <c r="BL367" s="76">
        <v>0</v>
      </c>
      <c r="BM367" s="76">
        <v>0</v>
      </c>
      <c r="BN367" s="80">
        <f t="shared" si="202"/>
        <v>4</v>
      </c>
      <c r="BO367" s="81">
        <f t="shared" si="203"/>
        <v>0</v>
      </c>
      <c r="BP367" s="77" t="s">
        <v>27</v>
      </c>
      <c r="BQ367" s="76">
        <v>0</v>
      </c>
      <c r="BR367" s="76">
        <v>0</v>
      </c>
      <c r="BS367" s="76">
        <v>1</v>
      </c>
      <c r="BT367" s="76">
        <v>0</v>
      </c>
      <c r="BU367" s="76">
        <v>2</v>
      </c>
      <c r="BV367" s="76">
        <v>0</v>
      </c>
      <c r="BW367" s="76">
        <v>1</v>
      </c>
      <c r="BX367" s="76">
        <v>0</v>
      </c>
      <c r="BY367" s="76">
        <v>0</v>
      </c>
      <c r="BZ367" s="80">
        <f t="shared" si="204"/>
        <v>4</v>
      </c>
      <c r="CA367" s="82">
        <f t="shared" si="205"/>
        <v>0</v>
      </c>
      <c r="CB367" s="77" t="s">
        <v>27</v>
      </c>
      <c r="CC367" s="76">
        <v>0</v>
      </c>
      <c r="CD367" s="76">
        <v>0</v>
      </c>
      <c r="CE367" s="76">
        <v>3</v>
      </c>
      <c r="CF367" s="76">
        <v>0</v>
      </c>
      <c r="CG367" s="76">
        <v>5</v>
      </c>
      <c r="CH367" s="76">
        <v>0</v>
      </c>
      <c r="CI367" s="76">
        <v>3</v>
      </c>
      <c r="CJ367" s="76">
        <v>0</v>
      </c>
      <c r="CK367" s="76">
        <v>0</v>
      </c>
      <c r="CL367" s="83">
        <f t="shared" si="206"/>
        <v>11</v>
      </c>
      <c r="CM367" s="82">
        <f t="shared" si="207"/>
        <v>0</v>
      </c>
      <c r="CN367" s="84"/>
      <c r="CO367" s="60"/>
      <c r="CP367" s="60"/>
      <c r="CQ367" s="60"/>
      <c r="CR367" s="60"/>
      <c r="CS367" s="60"/>
      <c r="CT367" s="60"/>
      <c r="CU367" s="60"/>
      <c r="CV367" s="85"/>
      <c r="CW367" s="86"/>
      <c r="CX367" s="87">
        <f t="shared" si="208"/>
        <v>0</v>
      </c>
      <c r="CY367" s="88">
        <f t="shared" si="209"/>
        <v>0</v>
      </c>
      <c r="CZ367" s="89" t="e">
        <f>SUMIF(Склад!#REF!,E367,Склад!#REF!)</f>
        <v>#REF!</v>
      </c>
    </row>
    <row r="368" spans="1:104" s="79" customFormat="1" ht="93.95" customHeight="1" thickBot="1" x14ac:dyDescent="0.3">
      <c r="A368" s="60">
        <v>365</v>
      </c>
      <c r="B368" s="199" t="str">
        <f>VLOOKUP(C368,Склад!B:D,3,0)</f>
        <v>Кепки</v>
      </c>
      <c r="C368" s="37" t="s">
        <v>138</v>
      </c>
      <c r="D368" s="151" t="str">
        <f t="shared" si="210"/>
        <v>6610603471</v>
      </c>
      <c r="E368" s="36">
        <v>6610603</v>
      </c>
      <c r="F368" s="36">
        <v>471</v>
      </c>
      <c r="G368" s="154" t="s">
        <v>207</v>
      </c>
      <c r="H368" s="196" t="str">
        <f>IFERROR(VLOOKUP(VALUE(E368),Склад!#REF!,6,0),"-")</f>
        <v>-</v>
      </c>
      <c r="I368" s="61"/>
      <c r="J368" s="62" t="s">
        <v>223</v>
      </c>
      <c r="K368" s="62" t="s">
        <v>169</v>
      </c>
      <c r="L368" s="63" t="s">
        <v>364</v>
      </c>
      <c r="M368" s="64" t="s">
        <v>57</v>
      </c>
      <c r="N368" s="38" t="s">
        <v>354</v>
      </c>
      <c r="O368" s="38" t="s">
        <v>428</v>
      </c>
      <c r="P368" s="65">
        <v>30.4</v>
      </c>
      <c r="Q368" s="69">
        <v>79</v>
      </c>
      <c r="R368" s="66"/>
      <c r="S368" s="67"/>
      <c r="T368" s="68"/>
      <c r="U368" s="70"/>
      <c r="V368" s="71"/>
      <c r="W368" s="72"/>
      <c r="X368" s="73"/>
      <c r="Y368" s="71"/>
      <c r="Z368" s="72"/>
      <c r="AA368" s="74"/>
      <c r="AB368" s="75"/>
      <c r="AC368" s="71"/>
      <c r="AD368" s="72"/>
      <c r="AE368" s="76" t="str">
        <f t="shared" si="188"/>
        <v>-</v>
      </c>
      <c r="AF368" s="76" t="str">
        <f t="shared" si="189"/>
        <v/>
      </c>
      <c r="AG368" s="76" t="str">
        <f t="shared" si="190"/>
        <v>-</v>
      </c>
      <c r="AH368" s="76" t="str">
        <f t="shared" si="191"/>
        <v/>
      </c>
      <c r="AI368" s="76" t="str">
        <f t="shared" si="192"/>
        <v>-</v>
      </c>
      <c r="AJ368" s="76" t="str">
        <f t="shared" si="193"/>
        <v/>
      </c>
      <c r="AK368" s="76" t="str">
        <f t="shared" si="194"/>
        <v>-</v>
      </c>
      <c r="AL368" s="76" t="str">
        <f t="shared" si="195"/>
        <v/>
      </c>
      <c r="AM368" s="76" t="str">
        <f t="shared" si="196"/>
        <v>-</v>
      </c>
      <c r="AN368" s="76" t="str">
        <f t="shared" si="197"/>
        <v/>
      </c>
      <c r="AO368" s="77">
        <f t="shared" si="198"/>
        <v>0</v>
      </c>
      <c r="AP368" s="78" t="str">
        <f t="shared" si="199"/>
        <v/>
      </c>
      <c r="AR368" s="77" t="s">
        <v>27</v>
      </c>
      <c r="AS368" s="76" t="e">
        <f t="shared" si="229"/>
        <v>#VALUE!</v>
      </c>
      <c r="AT368" s="76" t="e">
        <f t="shared" si="234"/>
        <v>#VALUE!</v>
      </c>
      <c r="AU368" s="76" t="e">
        <f t="shared" si="230"/>
        <v>#VALUE!</v>
      </c>
      <c r="AV368" s="76" t="e">
        <f t="shared" si="235"/>
        <v>#VALUE!</v>
      </c>
      <c r="AW368" s="76" t="e">
        <f t="shared" si="231"/>
        <v>#VALUE!</v>
      </c>
      <c r="AX368" s="76" t="e">
        <f t="shared" si="236"/>
        <v>#VALUE!</v>
      </c>
      <c r="AY368" s="76" t="e">
        <f t="shared" si="232"/>
        <v>#VALUE!</v>
      </c>
      <c r="AZ368" s="76" t="e">
        <f t="shared" si="237"/>
        <v>#VALUE!</v>
      </c>
      <c r="BA368" s="76" t="e">
        <f t="shared" si="233"/>
        <v>#VALUE!</v>
      </c>
      <c r="BB368" s="77" t="e">
        <f t="shared" si="200"/>
        <v>#VALUE!</v>
      </c>
      <c r="BC368" s="78" t="e">
        <f t="shared" si="201"/>
        <v>#VALUE!</v>
      </c>
      <c r="BD368" s="77" t="s">
        <v>27</v>
      </c>
      <c r="BE368" s="76">
        <v>0</v>
      </c>
      <c r="BF368" s="76">
        <v>0</v>
      </c>
      <c r="BG368" s="76">
        <v>0</v>
      </c>
      <c r="BH368" s="76">
        <v>0</v>
      </c>
      <c r="BI368" s="76">
        <v>0</v>
      </c>
      <c r="BJ368" s="76">
        <v>0</v>
      </c>
      <c r="BK368" s="76">
        <v>0</v>
      </c>
      <c r="BL368" s="76">
        <v>0</v>
      </c>
      <c r="BM368" s="76">
        <v>0</v>
      </c>
      <c r="BN368" s="80">
        <f t="shared" si="202"/>
        <v>0</v>
      </c>
      <c r="BO368" s="81">
        <f t="shared" si="203"/>
        <v>0</v>
      </c>
      <c r="BP368" s="77" t="s">
        <v>27</v>
      </c>
      <c r="BQ368" s="76">
        <v>0</v>
      </c>
      <c r="BR368" s="76">
        <v>0</v>
      </c>
      <c r="BS368" s="76">
        <v>0</v>
      </c>
      <c r="BT368" s="76">
        <v>0</v>
      </c>
      <c r="BU368" s="76">
        <v>0</v>
      </c>
      <c r="BV368" s="76">
        <v>0</v>
      </c>
      <c r="BW368" s="76">
        <v>0</v>
      </c>
      <c r="BX368" s="76">
        <v>0</v>
      </c>
      <c r="BY368" s="76">
        <v>0</v>
      </c>
      <c r="BZ368" s="80">
        <f t="shared" si="204"/>
        <v>0</v>
      </c>
      <c r="CA368" s="82">
        <f t="shared" si="205"/>
        <v>0</v>
      </c>
      <c r="CB368" s="77" t="s">
        <v>27</v>
      </c>
      <c r="CC368" s="76">
        <v>0</v>
      </c>
      <c r="CD368" s="76">
        <v>0</v>
      </c>
      <c r="CE368" s="76">
        <v>0</v>
      </c>
      <c r="CF368" s="76">
        <v>0</v>
      </c>
      <c r="CG368" s="76">
        <v>0</v>
      </c>
      <c r="CH368" s="76">
        <v>0</v>
      </c>
      <c r="CI368" s="76">
        <v>0</v>
      </c>
      <c r="CJ368" s="76">
        <v>0</v>
      </c>
      <c r="CK368" s="76">
        <v>0</v>
      </c>
      <c r="CL368" s="83">
        <f t="shared" si="206"/>
        <v>0</v>
      </c>
      <c r="CM368" s="82">
        <f t="shared" si="207"/>
        <v>0</v>
      </c>
      <c r="CN368" s="84"/>
      <c r="CO368" s="60">
        <v>1</v>
      </c>
      <c r="CP368" s="60"/>
      <c r="CQ368" s="60">
        <v>3</v>
      </c>
      <c r="CR368" s="60">
        <v>2</v>
      </c>
      <c r="CS368" s="60">
        <v>3</v>
      </c>
      <c r="CT368" s="60">
        <v>1</v>
      </c>
      <c r="CU368" s="60">
        <v>3</v>
      </c>
      <c r="CV368" s="85">
        <v>1</v>
      </c>
      <c r="CW368" s="86">
        <v>1</v>
      </c>
      <c r="CX368" s="87">
        <f t="shared" si="208"/>
        <v>15</v>
      </c>
      <c r="CY368" s="88">
        <f t="shared" si="209"/>
        <v>0</v>
      </c>
      <c r="CZ368" s="89" t="e">
        <f>SUMIF(Склад!#REF!,E368,Склад!#REF!)</f>
        <v>#REF!</v>
      </c>
    </row>
    <row r="369" spans="1:104" s="79" customFormat="1" ht="66.95" customHeight="1" thickBot="1" x14ac:dyDescent="0.3">
      <c r="A369" s="60">
        <v>366</v>
      </c>
      <c r="B369" s="199" t="str">
        <f>VLOOKUP(C369,Склад!B:D,3,0)</f>
        <v>Кепки</v>
      </c>
      <c r="C369" s="37" t="s">
        <v>138</v>
      </c>
      <c r="D369" s="151" t="str">
        <f t="shared" si="210"/>
        <v>6610603437</v>
      </c>
      <c r="E369" s="36">
        <v>6610603</v>
      </c>
      <c r="F369" s="36">
        <v>437</v>
      </c>
      <c r="G369" s="154" t="s">
        <v>207</v>
      </c>
      <c r="H369" s="196" t="str">
        <f>IFERROR(VLOOKUP(VALUE(E369),Склад!#REF!,6,0),"-")</f>
        <v>-</v>
      </c>
      <c r="I369" s="61"/>
      <c r="J369" s="62" t="s">
        <v>223</v>
      </c>
      <c r="K369" s="62" t="s">
        <v>169</v>
      </c>
      <c r="L369" s="63" t="s">
        <v>364</v>
      </c>
      <c r="M369" s="64" t="s">
        <v>57</v>
      </c>
      <c r="N369" s="38" t="s">
        <v>354</v>
      </c>
      <c r="O369" s="38" t="s">
        <v>428</v>
      </c>
      <c r="P369" s="65">
        <v>30.4</v>
      </c>
      <c r="Q369" s="69">
        <v>79</v>
      </c>
      <c r="R369" s="66"/>
      <c r="S369" s="67"/>
      <c r="T369" s="68"/>
      <c r="U369" s="70"/>
      <c r="V369" s="71"/>
      <c r="W369" s="72"/>
      <c r="X369" s="73"/>
      <c r="Y369" s="71"/>
      <c r="Z369" s="72"/>
      <c r="AA369" s="74"/>
      <c r="AB369" s="75"/>
      <c r="AC369" s="71"/>
      <c r="AD369" s="72"/>
      <c r="AE369" s="76" t="str">
        <f t="shared" si="188"/>
        <v>-</v>
      </c>
      <c r="AF369" s="76" t="str">
        <f t="shared" si="189"/>
        <v/>
      </c>
      <c r="AG369" s="76" t="str">
        <f t="shared" si="190"/>
        <v>-</v>
      </c>
      <c r="AH369" s="76" t="str">
        <f t="shared" si="191"/>
        <v/>
      </c>
      <c r="AI369" s="76" t="str">
        <f t="shared" si="192"/>
        <v>-</v>
      </c>
      <c r="AJ369" s="76" t="str">
        <f t="shared" si="193"/>
        <v/>
      </c>
      <c r="AK369" s="76" t="str">
        <f t="shared" si="194"/>
        <v>-</v>
      </c>
      <c r="AL369" s="76" t="str">
        <f t="shared" si="195"/>
        <v/>
      </c>
      <c r="AM369" s="76" t="str">
        <f t="shared" si="196"/>
        <v>-</v>
      </c>
      <c r="AN369" s="76" t="str">
        <f t="shared" si="197"/>
        <v/>
      </c>
      <c r="AO369" s="77">
        <f t="shared" si="198"/>
        <v>0</v>
      </c>
      <c r="AP369" s="78" t="str">
        <f t="shared" si="199"/>
        <v/>
      </c>
      <c r="AR369" s="77" t="s">
        <v>27</v>
      </c>
      <c r="AS369" s="76" t="e">
        <f t="shared" si="229"/>
        <v>#VALUE!</v>
      </c>
      <c r="AT369" s="76" t="e">
        <f t="shared" si="234"/>
        <v>#VALUE!</v>
      </c>
      <c r="AU369" s="76" t="e">
        <f t="shared" si="230"/>
        <v>#VALUE!</v>
      </c>
      <c r="AV369" s="76" t="e">
        <f t="shared" si="235"/>
        <v>#VALUE!</v>
      </c>
      <c r="AW369" s="76" t="e">
        <f t="shared" si="231"/>
        <v>#VALUE!</v>
      </c>
      <c r="AX369" s="76" t="e">
        <f t="shared" si="236"/>
        <v>#VALUE!</v>
      </c>
      <c r="AY369" s="76" t="e">
        <f t="shared" si="232"/>
        <v>#VALUE!</v>
      </c>
      <c r="AZ369" s="76" t="e">
        <f t="shared" si="237"/>
        <v>#VALUE!</v>
      </c>
      <c r="BA369" s="76" t="e">
        <f t="shared" si="233"/>
        <v>#VALUE!</v>
      </c>
      <c r="BB369" s="77" t="e">
        <f t="shared" si="200"/>
        <v>#VALUE!</v>
      </c>
      <c r="BC369" s="78" t="e">
        <f t="shared" si="201"/>
        <v>#VALUE!</v>
      </c>
      <c r="BD369" s="77" t="s">
        <v>27</v>
      </c>
      <c r="BE369" s="76">
        <v>0</v>
      </c>
      <c r="BF369" s="76">
        <v>0</v>
      </c>
      <c r="BG369" s="76">
        <v>1</v>
      </c>
      <c r="BH369" s="76">
        <v>0</v>
      </c>
      <c r="BI369" s="76">
        <v>1</v>
      </c>
      <c r="BJ369" s="76">
        <v>0</v>
      </c>
      <c r="BK369" s="76">
        <v>1</v>
      </c>
      <c r="BL369" s="76">
        <v>0</v>
      </c>
      <c r="BM369" s="76">
        <v>0</v>
      </c>
      <c r="BN369" s="80">
        <f t="shared" si="202"/>
        <v>3</v>
      </c>
      <c r="BO369" s="81">
        <f t="shared" si="203"/>
        <v>0</v>
      </c>
      <c r="BP369" s="77" t="s">
        <v>27</v>
      </c>
      <c r="BQ369" s="76">
        <v>0</v>
      </c>
      <c r="BR369" s="76">
        <v>0</v>
      </c>
      <c r="BS369" s="76">
        <v>1</v>
      </c>
      <c r="BT369" s="76">
        <v>0</v>
      </c>
      <c r="BU369" s="76">
        <v>1</v>
      </c>
      <c r="BV369" s="76">
        <v>0</v>
      </c>
      <c r="BW369" s="76">
        <v>1</v>
      </c>
      <c r="BX369" s="76">
        <v>0</v>
      </c>
      <c r="BY369" s="76">
        <v>0</v>
      </c>
      <c r="BZ369" s="80">
        <f t="shared" si="204"/>
        <v>3</v>
      </c>
      <c r="CA369" s="82">
        <f t="shared" si="205"/>
        <v>0</v>
      </c>
      <c r="CB369" s="77" t="s">
        <v>27</v>
      </c>
      <c r="CC369" s="76">
        <v>0</v>
      </c>
      <c r="CD369" s="76">
        <v>0</v>
      </c>
      <c r="CE369" s="76">
        <v>0</v>
      </c>
      <c r="CF369" s="76">
        <v>0</v>
      </c>
      <c r="CG369" s="76">
        <v>0</v>
      </c>
      <c r="CH369" s="76">
        <v>0</v>
      </c>
      <c r="CI369" s="76">
        <v>0</v>
      </c>
      <c r="CJ369" s="76">
        <v>0</v>
      </c>
      <c r="CK369" s="76">
        <v>0</v>
      </c>
      <c r="CL369" s="83">
        <f t="shared" si="206"/>
        <v>0</v>
      </c>
      <c r="CM369" s="82">
        <f t="shared" si="207"/>
        <v>0</v>
      </c>
      <c r="CN369" s="84"/>
      <c r="CO369" s="60"/>
      <c r="CP369" s="60"/>
      <c r="CQ369" s="60"/>
      <c r="CR369" s="60"/>
      <c r="CS369" s="60"/>
      <c r="CT369" s="60"/>
      <c r="CU369" s="60"/>
      <c r="CV369" s="85"/>
      <c r="CW369" s="86"/>
      <c r="CX369" s="87">
        <f t="shared" si="208"/>
        <v>0</v>
      </c>
      <c r="CY369" s="88">
        <f t="shared" si="209"/>
        <v>0</v>
      </c>
      <c r="CZ369" s="89" t="e">
        <f>SUMIF(Склад!#REF!,E369,Склад!#REF!)</f>
        <v>#REF!</v>
      </c>
    </row>
    <row r="370" spans="1:104" s="79" customFormat="1" ht="56.45" customHeight="1" thickBot="1" x14ac:dyDescent="0.3">
      <c r="A370" s="60">
        <v>367</v>
      </c>
      <c r="B370" s="199" t="e">
        <f>VLOOKUP(C370,Склад!B:D,3,0)</f>
        <v>#N/A</v>
      </c>
      <c r="C370" s="37" t="s">
        <v>93</v>
      </c>
      <c r="D370" s="151" t="str">
        <f t="shared" si="210"/>
        <v>6640601415</v>
      </c>
      <c r="E370" s="36">
        <v>6640601</v>
      </c>
      <c r="F370" s="36">
        <v>415</v>
      </c>
      <c r="G370" s="154" t="s">
        <v>201</v>
      </c>
      <c r="H370" s="196" t="str">
        <f>IFERROR(VLOOKUP(VALUE(E370),Склад!#REF!,6,0),"-")</f>
        <v>-</v>
      </c>
      <c r="I370" s="61"/>
      <c r="J370" s="62" t="s">
        <v>223</v>
      </c>
      <c r="K370" s="62" t="s">
        <v>169</v>
      </c>
      <c r="L370" s="63" t="s">
        <v>364</v>
      </c>
      <c r="M370" s="64" t="s">
        <v>57</v>
      </c>
      <c r="N370" s="38" t="s">
        <v>354</v>
      </c>
      <c r="O370" s="38" t="s">
        <v>428</v>
      </c>
      <c r="P370" s="65">
        <v>38.1</v>
      </c>
      <c r="Q370" s="69">
        <v>99</v>
      </c>
      <c r="R370" s="66"/>
      <c r="S370" s="67"/>
      <c r="T370" s="68"/>
      <c r="U370" s="70"/>
      <c r="V370" s="71"/>
      <c r="W370" s="72"/>
      <c r="X370" s="73"/>
      <c r="Y370" s="71"/>
      <c r="Z370" s="72"/>
      <c r="AA370" s="74"/>
      <c r="AB370" s="75"/>
      <c r="AC370" s="71"/>
      <c r="AD370" s="72"/>
      <c r="AE370" s="76" t="str">
        <f t="shared" si="188"/>
        <v>-</v>
      </c>
      <c r="AF370" s="76" t="str">
        <f t="shared" si="189"/>
        <v/>
      </c>
      <c r="AG370" s="76" t="str">
        <f t="shared" si="190"/>
        <v/>
      </c>
      <c r="AH370" s="76" t="str">
        <f t="shared" si="191"/>
        <v/>
      </c>
      <c r="AI370" s="76" t="str">
        <f t="shared" si="192"/>
        <v/>
      </c>
      <c r="AJ370" s="76" t="str">
        <f t="shared" si="193"/>
        <v/>
      </c>
      <c r="AK370" s="76" t="str">
        <f t="shared" si="194"/>
        <v/>
      </c>
      <c r="AL370" s="76" t="str">
        <f t="shared" si="195"/>
        <v/>
      </c>
      <c r="AM370" s="76" t="str">
        <f t="shared" si="196"/>
        <v/>
      </c>
      <c r="AN370" s="76" t="str">
        <f t="shared" si="197"/>
        <v>-</v>
      </c>
      <c r="AO370" s="77">
        <f t="shared" si="198"/>
        <v>0</v>
      </c>
      <c r="AP370" s="78" t="str">
        <f t="shared" si="199"/>
        <v/>
      </c>
      <c r="AR370" s="77" t="s">
        <v>27</v>
      </c>
      <c r="AS370" s="76" t="e">
        <f t="shared" si="229"/>
        <v>#VALUE!</v>
      </c>
      <c r="AT370" s="76" t="e">
        <f t="shared" si="234"/>
        <v>#VALUE!</v>
      </c>
      <c r="AU370" s="76" t="e">
        <f t="shared" si="230"/>
        <v>#VALUE!</v>
      </c>
      <c r="AV370" s="76" t="e">
        <f t="shared" si="235"/>
        <v>#VALUE!</v>
      </c>
      <c r="AW370" s="76" t="e">
        <f t="shared" si="231"/>
        <v>#VALUE!</v>
      </c>
      <c r="AX370" s="76" t="e">
        <f t="shared" si="236"/>
        <v>#VALUE!</v>
      </c>
      <c r="AY370" s="76" t="e">
        <f t="shared" si="232"/>
        <v>#VALUE!</v>
      </c>
      <c r="AZ370" s="76" t="e">
        <f t="shared" si="237"/>
        <v>#VALUE!</v>
      </c>
      <c r="BA370" s="76" t="e">
        <f t="shared" si="233"/>
        <v>#VALUE!</v>
      </c>
      <c r="BB370" s="77" t="e">
        <f t="shared" si="200"/>
        <v>#VALUE!</v>
      </c>
      <c r="BC370" s="78" t="e">
        <f t="shared" si="201"/>
        <v>#VALUE!</v>
      </c>
      <c r="BD370" s="77" t="s">
        <v>27</v>
      </c>
      <c r="BE370" s="76">
        <v>0</v>
      </c>
      <c r="BF370" s="76">
        <v>0</v>
      </c>
      <c r="BG370" s="76"/>
      <c r="BH370" s="76"/>
      <c r="BI370" s="76"/>
      <c r="BJ370" s="76"/>
      <c r="BK370" s="76"/>
      <c r="BL370" s="76"/>
      <c r="BM370" s="76"/>
      <c r="BN370" s="80">
        <f t="shared" si="202"/>
        <v>0</v>
      </c>
      <c r="BO370" s="81">
        <f t="shared" si="203"/>
        <v>0</v>
      </c>
      <c r="BP370" s="77" t="s">
        <v>27</v>
      </c>
      <c r="BQ370" s="76">
        <v>0</v>
      </c>
      <c r="BR370" s="76">
        <v>0</v>
      </c>
      <c r="BS370" s="76"/>
      <c r="BT370" s="76"/>
      <c r="BU370" s="76"/>
      <c r="BV370" s="76"/>
      <c r="BW370" s="76"/>
      <c r="BX370" s="76"/>
      <c r="BY370" s="76"/>
      <c r="BZ370" s="80">
        <f t="shared" si="204"/>
        <v>0</v>
      </c>
      <c r="CA370" s="82">
        <f t="shared" si="205"/>
        <v>0</v>
      </c>
      <c r="CB370" s="77" t="s">
        <v>27</v>
      </c>
      <c r="CC370" s="76">
        <v>0</v>
      </c>
      <c r="CD370" s="76">
        <v>0</v>
      </c>
      <c r="CE370" s="76">
        <v>0</v>
      </c>
      <c r="CF370" s="76">
        <v>0</v>
      </c>
      <c r="CG370" s="76">
        <v>0</v>
      </c>
      <c r="CH370" s="76">
        <v>0</v>
      </c>
      <c r="CI370" s="76">
        <v>0</v>
      </c>
      <c r="CJ370" s="76">
        <v>0</v>
      </c>
      <c r="CK370" s="76">
        <v>0</v>
      </c>
      <c r="CL370" s="83">
        <f t="shared" si="206"/>
        <v>0</v>
      </c>
      <c r="CM370" s="82">
        <f t="shared" si="207"/>
        <v>0</v>
      </c>
      <c r="CN370" s="84"/>
      <c r="CO370" s="60"/>
      <c r="CP370" s="60"/>
      <c r="CQ370" s="60"/>
      <c r="CR370" s="60"/>
      <c r="CS370" s="60"/>
      <c r="CT370" s="60"/>
      <c r="CU370" s="60"/>
      <c r="CV370" s="85"/>
      <c r="CW370" s="86"/>
      <c r="CX370" s="87">
        <f t="shared" si="208"/>
        <v>0</v>
      </c>
      <c r="CY370" s="88">
        <f t="shared" si="209"/>
        <v>0</v>
      </c>
      <c r="CZ370" s="89" t="e">
        <f>SUMIF(Склад!#REF!,E370,Склад!#REF!)</f>
        <v>#REF!</v>
      </c>
    </row>
    <row r="371" spans="1:104" s="79" customFormat="1" ht="56.45" customHeight="1" thickBot="1" x14ac:dyDescent="0.3">
      <c r="A371" s="60">
        <v>368</v>
      </c>
      <c r="B371" s="199" t="e">
        <f>VLOOKUP(C371,Склад!B:D,3,0)</f>
        <v>#N/A</v>
      </c>
      <c r="C371" s="37" t="s">
        <v>93</v>
      </c>
      <c r="D371" s="151" t="str">
        <f t="shared" si="210"/>
        <v>6640601422</v>
      </c>
      <c r="E371" s="36">
        <v>6640601</v>
      </c>
      <c r="F371" s="36">
        <v>422</v>
      </c>
      <c r="G371" s="154" t="s">
        <v>201</v>
      </c>
      <c r="H371" s="196" t="str">
        <f>IFERROR(VLOOKUP(VALUE(E371),Склад!#REF!,6,0),"-")</f>
        <v>-</v>
      </c>
      <c r="I371" s="61"/>
      <c r="J371" s="62" t="s">
        <v>223</v>
      </c>
      <c r="K371" s="62" t="s">
        <v>169</v>
      </c>
      <c r="L371" s="63" t="s">
        <v>364</v>
      </c>
      <c r="M371" s="64" t="s">
        <v>57</v>
      </c>
      <c r="N371" s="38" t="s">
        <v>354</v>
      </c>
      <c r="O371" s="38" t="s">
        <v>428</v>
      </c>
      <c r="P371" s="65">
        <v>38.1</v>
      </c>
      <c r="Q371" s="69">
        <v>99</v>
      </c>
      <c r="R371" s="66"/>
      <c r="S371" s="67"/>
      <c r="T371" s="68"/>
      <c r="U371" s="70"/>
      <c r="V371" s="71"/>
      <c r="W371" s="72"/>
      <c r="X371" s="73"/>
      <c r="Y371" s="71"/>
      <c r="Z371" s="72"/>
      <c r="AA371" s="74"/>
      <c r="AB371" s="75"/>
      <c r="AC371" s="71"/>
      <c r="AD371" s="72"/>
      <c r="AE371" s="76" t="str">
        <f t="shared" si="188"/>
        <v>-</v>
      </c>
      <c r="AF371" s="76" t="str">
        <f t="shared" si="189"/>
        <v/>
      </c>
      <c r="AG371" s="76" t="str">
        <f t="shared" si="190"/>
        <v/>
      </c>
      <c r="AH371" s="76" t="str">
        <f t="shared" si="191"/>
        <v/>
      </c>
      <c r="AI371" s="76" t="str">
        <f t="shared" si="192"/>
        <v/>
      </c>
      <c r="AJ371" s="76" t="str">
        <f t="shared" si="193"/>
        <v/>
      </c>
      <c r="AK371" s="76" t="str">
        <f t="shared" si="194"/>
        <v/>
      </c>
      <c r="AL371" s="76" t="str">
        <f t="shared" si="195"/>
        <v/>
      </c>
      <c r="AM371" s="76" t="str">
        <f t="shared" si="196"/>
        <v/>
      </c>
      <c r="AN371" s="76" t="str">
        <f t="shared" si="197"/>
        <v>-</v>
      </c>
      <c r="AO371" s="77">
        <f t="shared" si="198"/>
        <v>0</v>
      </c>
      <c r="AP371" s="78" t="str">
        <f t="shared" si="199"/>
        <v/>
      </c>
      <c r="AR371" s="77" t="s">
        <v>27</v>
      </c>
      <c r="AS371" s="76" t="e">
        <f t="shared" si="229"/>
        <v>#VALUE!</v>
      </c>
      <c r="AT371" s="76"/>
      <c r="AU371" s="76" t="e">
        <f t="shared" si="230"/>
        <v>#VALUE!</v>
      </c>
      <c r="AV371" s="76"/>
      <c r="AW371" s="76" t="e">
        <f t="shared" si="231"/>
        <v>#VALUE!</v>
      </c>
      <c r="AX371" s="76"/>
      <c r="AY371" s="76" t="e">
        <f t="shared" si="232"/>
        <v>#VALUE!</v>
      </c>
      <c r="AZ371" s="76"/>
      <c r="BA371" s="76" t="e">
        <f t="shared" si="233"/>
        <v>#VALUE!</v>
      </c>
      <c r="BB371" s="77" t="e">
        <f t="shared" si="200"/>
        <v>#VALUE!</v>
      </c>
      <c r="BC371" s="78" t="e">
        <f t="shared" si="201"/>
        <v>#VALUE!</v>
      </c>
      <c r="BD371" s="77" t="s">
        <v>27</v>
      </c>
      <c r="BE371" s="76">
        <v>0</v>
      </c>
      <c r="BF371" s="76">
        <v>0</v>
      </c>
      <c r="BG371" s="76">
        <v>1</v>
      </c>
      <c r="BH371" s="76">
        <v>0</v>
      </c>
      <c r="BI371" s="76">
        <v>3</v>
      </c>
      <c r="BJ371" s="76">
        <v>0</v>
      </c>
      <c r="BK371" s="76">
        <v>3</v>
      </c>
      <c r="BL371" s="76">
        <v>0</v>
      </c>
      <c r="BM371" s="76">
        <v>2</v>
      </c>
      <c r="BN371" s="80">
        <f t="shared" si="202"/>
        <v>9</v>
      </c>
      <c r="BO371" s="81">
        <f t="shared" si="203"/>
        <v>0</v>
      </c>
      <c r="BP371" s="77" t="s">
        <v>27</v>
      </c>
      <c r="BQ371" s="76">
        <v>0</v>
      </c>
      <c r="BR371" s="76">
        <v>0</v>
      </c>
      <c r="BS371" s="76">
        <v>2</v>
      </c>
      <c r="BT371" s="76">
        <v>0</v>
      </c>
      <c r="BU371" s="76">
        <v>2</v>
      </c>
      <c r="BV371" s="76">
        <v>0</v>
      </c>
      <c r="BW371" s="76">
        <v>2</v>
      </c>
      <c r="BX371" s="76">
        <v>0</v>
      </c>
      <c r="BY371" s="76">
        <v>1</v>
      </c>
      <c r="BZ371" s="80">
        <f t="shared" si="204"/>
        <v>7</v>
      </c>
      <c r="CA371" s="82">
        <f t="shared" si="205"/>
        <v>0</v>
      </c>
      <c r="CB371" s="77" t="s">
        <v>27</v>
      </c>
      <c r="CC371" s="76">
        <v>0</v>
      </c>
      <c r="CD371" s="76"/>
      <c r="CE371" s="76">
        <v>2</v>
      </c>
      <c r="CF371" s="76"/>
      <c r="CG371" s="76">
        <v>5</v>
      </c>
      <c r="CH371" s="76"/>
      <c r="CI371" s="76">
        <v>3</v>
      </c>
      <c r="CJ371" s="76"/>
      <c r="CK371" s="76">
        <v>0</v>
      </c>
      <c r="CL371" s="83">
        <f t="shared" si="206"/>
        <v>10</v>
      </c>
      <c r="CM371" s="82">
        <f t="shared" si="207"/>
        <v>0</v>
      </c>
      <c r="CN371" s="84"/>
      <c r="CO371" s="60">
        <v>1</v>
      </c>
      <c r="CP371" s="60"/>
      <c r="CQ371" s="60">
        <v>3</v>
      </c>
      <c r="CR371" s="60"/>
      <c r="CS371" s="60">
        <v>4</v>
      </c>
      <c r="CT371" s="60"/>
      <c r="CU371" s="60">
        <v>1</v>
      </c>
      <c r="CV371" s="85"/>
      <c r="CW371" s="86">
        <v>2</v>
      </c>
      <c r="CX371" s="87">
        <f t="shared" si="208"/>
        <v>11</v>
      </c>
      <c r="CY371" s="88">
        <f t="shared" si="209"/>
        <v>0</v>
      </c>
      <c r="CZ371" s="89" t="e">
        <f>SUMIF(Склад!#REF!,E371,Склад!#REF!)</f>
        <v>#REF!</v>
      </c>
    </row>
    <row r="372" spans="1:104" s="79" customFormat="1" ht="56.45" customHeight="1" thickBot="1" x14ac:dyDescent="0.3">
      <c r="A372" s="60">
        <v>369</v>
      </c>
      <c r="B372" s="199" t="e">
        <f>VLOOKUP(C372,Склад!B:D,3,0)</f>
        <v>#N/A</v>
      </c>
      <c r="C372" s="37" t="s">
        <v>93</v>
      </c>
      <c r="D372" s="151" t="str">
        <f t="shared" si="210"/>
        <v>6640601427</v>
      </c>
      <c r="E372" s="36">
        <v>6640601</v>
      </c>
      <c r="F372" s="36">
        <v>427</v>
      </c>
      <c r="G372" s="154" t="s">
        <v>201</v>
      </c>
      <c r="H372" s="196" t="str">
        <f>IFERROR(VLOOKUP(VALUE(E372),Склад!#REF!,6,0),"-")</f>
        <v>-</v>
      </c>
      <c r="I372" s="61"/>
      <c r="J372" s="62" t="s">
        <v>223</v>
      </c>
      <c r="K372" s="62" t="s">
        <v>169</v>
      </c>
      <c r="L372" s="63" t="s">
        <v>364</v>
      </c>
      <c r="M372" s="64" t="s">
        <v>57</v>
      </c>
      <c r="N372" s="38" t="s">
        <v>354</v>
      </c>
      <c r="O372" s="38" t="s">
        <v>428</v>
      </c>
      <c r="P372" s="65">
        <v>38.1</v>
      </c>
      <c r="Q372" s="69">
        <v>99</v>
      </c>
      <c r="R372" s="66"/>
      <c r="S372" s="67"/>
      <c r="T372" s="68"/>
      <c r="U372" s="70"/>
      <c r="V372" s="71"/>
      <c r="W372" s="72"/>
      <c r="X372" s="73"/>
      <c r="Y372" s="71"/>
      <c r="Z372" s="72"/>
      <c r="AA372" s="74"/>
      <c r="AB372" s="75"/>
      <c r="AC372" s="71"/>
      <c r="AD372" s="72"/>
      <c r="AE372" s="76" t="str">
        <f t="shared" si="188"/>
        <v>-</v>
      </c>
      <c r="AF372" s="76" t="str">
        <f t="shared" si="189"/>
        <v/>
      </c>
      <c r="AG372" s="76" t="str">
        <f t="shared" si="190"/>
        <v/>
      </c>
      <c r="AH372" s="76" t="str">
        <f t="shared" si="191"/>
        <v/>
      </c>
      <c r="AI372" s="76" t="str">
        <f t="shared" si="192"/>
        <v/>
      </c>
      <c r="AJ372" s="76" t="str">
        <f t="shared" si="193"/>
        <v/>
      </c>
      <c r="AK372" s="76" t="str">
        <f t="shared" si="194"/>
        <v/>
      </c>
      <c r="AL372" s="76" t="str">
        <f t="shared" si="195"/>
        <v/>
      </c>
      <c r="AM372" s="76" t="str">
        <f t="shared" si="196"/>
        <v/>
      </c>
      <c r="AN372" s="76" t="str">
        <f t="shared" si="197"/>
        <v>-</v>
      </c>
      <c r="AO372" s="77">
        <f t="shared" si="198"/>
        <v>0</v>
      </c>
      <c r="AP372" s="78" t="str">
        <f t="shared" si="199"/>
        <v/>
      </c>
      <c r="AR372" s="77" t="s">
        <v>27</v>
      </c>
      <c r="AS372" s="76" t="e">
        <f t="shared" si="229"/>
        <v>#VALUE!</v>
      </c>
      <c r="AT372" s="76"/>
      <c r="AU372" s="76" t="e">
        <f t="shared" si="230"/>
        <v>#VALUE!</v>
      </c>
      <c r="AV372" s="76"/>
      <c r="AW372" s="76" t="e">
        <f t="shared" si="231"/>
        <v>#VALUE!</v>
      </c>
      <c r="AX372" s="76"/>
      <c r="AY372" s="76" t="e">
        <f t="shared" si="232"/>
        <v>#VALUE!</v>
      </c>
      <c r="AZ372" s="76"/>
      <c r="BA372" s="76" t="e">
        <f t="shared" si="233"/>
        <v>#VALUE!</v>
      </c>
      <c r="BB372" s="77" t="e">
        <f t="shared" si="200"/>
        <v>#VALUE!</v>
      </c>
      <c r="BC372" s="78" t="e">
        <f t="shared" si="201"/>
        <v>#VALUE!</v>
      </c>
      <c r="BD372" s="77" t="s">
        <v>27</v>
      </c>
      <c r="BE372" s="76">
        <v>0</v>
      </c>
      <c r="BF372" s="76">
        <v>0</v>
      </c>
      <c r="BG372" s="76">
        <v>0</v>
      </c>
      <c r="BH372" s="76">
        <v>0</v>
      </c>
      <c r="BI372" s="76">
        <v>0</v>
      </c>
      <c r="BJ372" s="76">
        <v>0</v>
      </c>
      <c r="BK372" s="76">
        <v>0</v>
      </c>
      <c r="BL372" s="76">
        <v>0</v>
      </c>
      <c r="BM372" s="76">
        <v>0</v>
      </c>
      <c r="BN372" s="80">
        <f t="shared" si="202"/>
        <v>0</v>
      </c>
      <c r="BO372" s="81">
        <f t="shared" si="203"/>
        <v>0</v>
      </c>
      <c r="BP372" s="77" t="s">
        <v>27</v>
      </c>
      <c r="BQ372" s="76">
        <v>0</v>
      </c>
      <c r="BR372" s="76">
        <v>0</v>
      </c>
      <c r="BS372" s="76">
        <v>0</v>
      </c>
      <c r="BT372" s="76">
        <v>0</v>
      </c>
      <c r="BU372" s="76">
        <v>0</v>
      </c>
      <c r="BV372" s="76">
        <v>0</v>
      </c>
      <c r="BW372" s="76">
        <v>0</v>
      </c>
      <c r="BX372" s="76">
        <v>0</v>
      </c>
      <c r="BY372" s="76">
        <v>0</v>
      </c>
      <c r="BZ372" s="80">
        <f t="shared" si="204"/>
        <v>0</v>
      </c>
      <c r="CA372" s="82">
        <f t="shared" si="205"/>
        <v>0</v>
      </c>
      <c r="CB372" s="77" t="s">
        <v>27</v>
      </c>
      <c r="CC372" s="76">
        <v>0</v>
      </c>
      <c r="CD372" s="76"/>
      <c r="CE372" s="76">
        <v>0</v>
      </c>
      <c r="CF372" s="76"/>
      <c r="CG372" s="76">
        <v>0</v>
      </c>
      <c r="CH372" s="76"/>
      <c r="CI372" s="76">
        <v>0</v>
      </c>
      <c r="CJ372" s="76"/>
      <c r="CK372" s="76">
        <v>0</v>
      </c>
      <c r="CL372" s="83">
        <f t="shared" si="206"/>
        <v>0</v>
      </c>
      <c r="CM372" s="82">
        <f t="shared" si="207"/>
        <v>0</v>
      </c>
      <c r="CN372" s="84"/>
      <c r="CO372" s="60"/>
      <c r="CP372" s="60"/>
      <c r="CQ372" s="60"/>
      <c r="CR372" s="60"/>
      <c r="CS372" s="60"/>
      <c r="CT372" s="60"/>
      <c r="CU372" s="60"/>
      <c r="CV372" s="85"/>
      <c r="CW372" s="86"/>
      <c r="CX372" s="87">
        <f t="shared" si="208"/>
        <v>0</v>
      </c>
      <c r="CY372" s="88">
        <f t="shared" si="209"/>
        <v>0</v>
      </c>
      <c r="CZ372" s="89" t="e">
        <f>SUMIF(Склад!#REF!,E372,Склад!#REF!)</f>
        <v>#REF!</v>
      </c>
    </row>
    <row r="373" spans="1:104" s="79" customFormat="1" ht="56.45" customHeight="1" thickBot="1" x14ac:dyDescent="0.3">
      <c r="A373" s="60">
        <v>370</v>
      </c>
      <c r="B373" s="199" t="e">
        <f>VLOOKUP(C373,Склад!B:D,3,0)</f>
        <v>#N/A</v>
      </c>
      <c r="C373" s="37" t="s">
        <v>93</v>
      </c>
      <c r="D373" s="151" t="str">
        <f t="shared" si="210"/>
        <v>6640601433</v>
      </c>
      <c r="E373" s="36">
        <v>6640601</v>
      </c>
      <c r="F373" s="36">
        <v>433</v>
      </c>
      <c r="G373" s="154" t="s">
        <v>201</v>
      </c>
      <c r="H373" s="196" t="str">
        <f>IFERROR(VLOOKUP(VALUE(E373),Склад!#REF!,6,0),"-")</f>
        <v>-</v>
      </c>
      <c r="I373" s="61"/>
      <c r="J373" s="62" t="s">
        <v>223</v>
      </c>
      <c r="K373" s="62" t="s">
        <v>169</v>
      </c>
      <c r="L373" s="63" t="s">
        <v>364</v>
      </c>
      <c r="M373" s="64" t="s">
        <v>57</v>
      </c>
      <c r="N373" s="38" t="s">
        <v>354</v>
      </c>
      <c r="O373" s="38" t="s">
        <v>428</v>
      </c>
      <c r="P373" s="65">
        <v>38.1</v>
      </c>
      <c r="Q373" s="69">
        <v>99</v>
      </c>
      <c r="R373" s="66"/>
      <c r="S373" s="67"/>
      <c r="T373" s="68"/>
      <c r="U373" s="70"/>
      <c r="V373" s="71"/>
      <c r="W373" s="72"/>
      <c r="X373" s="73"/>
      <c r="Y373" s="71"/>
      <c r="Z373" s="72"/>
      <c r="AA373" s="74"/>
      <c r="AB373" s="75"/>
      <c r="AC373" s="71"/>
      <c r="AD373" s="72"/>
      <c r="AE373" s="76" t="str">
        <f t="shared" si="188"/>
        <v>-</v>
      </c>
      <c r="AF373" s="76" t="str">
        <f t="shared" si="189"/>
        <v/>
      </c>
      <c r="AG373" s="76" t="str">
        <f t="shared" si="190"/>
        <v/>
      </c>
      <c r="AH373" s="76" t="str">
        <f t="shared" si="191"/>
        <v/>
      </c>
      <c r="AI373" s="76" t="str">
        <f t="shared" si="192"/>
        <v/>
      </c>
      <c r="AJ373" s="76" t="str">
        <f t="shared" si="193"/>
        <v/>
      </c>
      <c r="AK373" s="76" t="str">
        <f t="shared" si="194"/>
        <v/>
      </c>
      <c r="AL373" s="76" t="str">
        <f t="shared" si="195"/>
        <v/>
      </c>
      <c r="AM373" s="76" t="str">
        <f t="shared" si="196"/>
        <v/>
      </c>
      <c r="AN373" s="76" t="str">
        <f t="shared" si="197"/>
        <v>-</v>
      </c>
      <c r="AO373" s="77">
        <f t="shared" si="198"/>
        <v>0</v>
      </c>
      <c r="AP373" s="78" t="str">
        <f t="shared" si="199"/>
        <v/>
      </c>
      <c r="AR373" s="77" t="s">
        <v>27</v>
      </c>
      <c r="AS373" s="76" t="e">
        <f t="shared" si="229"/>
        <v>#VALUE!</v>
      </c>
      <c r="AT373" s="76"/>
      <c r="AU373" s="76" t="e">
        <f t="shared" si="230"/>
        <v>#VALUE!</v>
      </c>
      <c r="AV373" s="76"/>
      <c r="AW373" s="76" t="e">
        <f t="shared" si="231"/>
        <v>#VALUE!</v>
      </c>
      <c r="AX373" s="76"/>
      <c r="AY373" s="76" t="e">
        <f t="shared" si="232"/>
        <v>#VALUE!</v>
      </c>
      <c r="AZ373" s="76"/>
      <c r="BA373" s="76" t="e">
        <f t="shared" si="233"/>
        <v>#VALUE!</v>
      </c>
      <c r="BB373" s="77" t="e">
        <f t="shared" si="200"/>
        <v>#VALUE!</v>
      </c>
      <c r="BC373" s="78" t="e">
        <f t="shared" si="201"/>
        <v>#VALUE!</v>
      </c>
      <c r="BD373" s="77" t="s">
        <v>27</v>
      </c>
      <c r="BE373" s="76">
        <v>0</v>
      </c>
      <c r="BF373" s="76">
        <v>0</v>
      </c>
      <c r="BG373" s="76">
        <v>1</v>
      </c>
      <c r="BH373" s="76">
        <v>0</v>
      </c>
      <c r="BI373" s="76">
        <v>2</v>
      </c>
      <c r="BJ373" s="76">
        <v>0</v>
      </c>
      <c r="BK373" s="76">
        <v>2</v>
      </c>
      <c r="BL373" s="76">
        <v>0</v>
      </c>
      <c r="BM373" s="76">
        <v>1</v>
      </c>
      <c r="BN373" s="80">
        <f t="shared" si="202"/>
        <v>6</v>
      </c>
      <c r="BO373" s="81">
        <f t="shared" si="203"/>
        <v>0</v>
      </c>
      <c r="BP373" s="77" t="s">
        <v>27</v>
      </c>
      <c r="BQ373" s="76">
        <v>0</v>
      </c>
      <c r="BR373" s="76">
        <v>0</v>
      </c>
      <c r="BS373" s="76">
        <v>1</v>
      </c>
      <c r="BT373" s="76">
        <v>0</v>
      </c>
      <c r="BU373" s="76">
        <v>2</v>
      </c>
      <c r="BV373" s="76">
        <v>0</v>
      </c>
      <c r="BW373" s="76">
        <v>1</v>
      </c>
      <c r="BX373" s="76">
        <v>0</v>
      </c>
      <c r="BY373" s="76">
        <v>0</v>
      </c>
      <c r="BZ373" s="80">
        <f t="shared" si="204"/>
        <v>4</v>
      </c>
      <c r="CA373" s="82">
        <f t="shared" si="205"/>
        <v>0</v>
      </c>
      <c r="CB373" s="77" t="s">
        <v>27</v>
      </c>
      <c r="CC373" s="76">
        <v>0</v>
      </c>
      <c r="CD373" s="76"/>
      <c r="CE373" s="76">
        <v>3</v>
      </c>
      <c r="CF373" s="76"/>
      <c r="CG373" s="76">
        <v>4</v>
      </c>
      <c r="CH373" s="76"/>
      <c r="CI373" s="76">
        <v>3</v>
      </c>
      <c r="CJ373" s="76"/>
      <c r="CK373" s="76">
        <v>0</v>
      </c>
      <c r="CL373" s="83">
        <f t="shared" si="206"/>
        <v>10</v>
      </c>
      <c r="CM373" s="82">
        <f t="shared" si="207"/>
        <v>0</v>
      </c>
      <c r="CN373" s="84"/>
      <c r="CO373" s="60"/>
      <c r="CP373" s="60"/>
      <c r="CQ373" s="60"/>
      <c r="CR373" s="60"/>
      <c r="CS373" s="60"/>
      <c r="CT373" s="60"/>
      <c r="CU373" s="60"/>
      <c r="CV373" s="85"/>
      <c r="CW373" s="86"/>
      <c r="CX373" s="87">
        <f t="shared" si="208"/>
        <v>0</v>
      </c>
      <c r="CY373" s="88">
        <f t="shared" si="209"/>
        <v>0</v>
      </c>
      <c r="CZ373" s="89" t="e">
        <f>SUMIF(Склад!#REF!,E373,Склад!#REF!)</f>
        <v>#REF!</v>
      </c>
    </row>
    <row r="374" spans="1:104" s="79" customFormat="1" ht="56.45" customHeight="1" thickBot="1" x14ac:dyDescent="0.3">
      <c r="A374" s="60">
        <v>371</v>
      </c>
      <c r="B374" s="199" t="e">
        <f>VLOOKUP(C374,Склад!B:D,3,0)</f>
        <v>#N/A</v>
      </c>
      <c r="C374" s="37" t="s">
        <v>93</v>
      </c>
      <c r="D374" s="151" t="str">
        <f t="shared" si="210"/>
        <v>6640601471</v>
      </c>
      <c r="E374" s="36">
        <v>6640601</v>
      </c>
      <c r="F374" s="36">
        <v>471</v>
      </c>
      <c r="G374" s="154" t="s">
        <v>201</v>
      </c>
      <c r="H374" s="196" t="str">
        <f>IFERROR(VLOOKUP(VALUE(E374),Склад!#REF!,6,0),"-")</f>
        <v>-</v>
      </c>
      <c r="I374" s="61"/>
      <c r="J374" s="62" t="s">
        <v>223</v>
      </c>
      <c r="K374" s="62" t="s">
        <v>169</v>
      </c>
      <c r="L374" s="63" t="s">
        <v>364</v>
      </c>
      <c r="M374" s="64" t="s">
        <v>57</v>
      </c>
      <c r="N374" s="38" t="s">
        <v>354</v>
      </c>
      <c r="O374" s="38" t="s">
        <v>428</v>
      </c>
      <c r="P374" s="65">
        <v>38.1</v>
      </c>
      <c r="Q374" s="69">
        <v>99</v>
      </c>
      <c r="R374" s="66"/>
      <c r="S374" s="67"/>
      <c r="T374" s="68"/>
      <c r="U374" s="70"/>
      <c r="V374" s="71"/>
      <c r="W374" s="72"/>
      <c r="X374" s="73"/>
      <c r="Y374" s="71"/>
      <c r="Z374" s="72"/>
      <c r="AA374" s="74"/>
      <c r="AB374" s="75"/>
      <c r="AC374" s="71"/>
      <c r="AD374" s="72"/>
      <c r="AE374" s="76" t="str">
        <f t="shared" si="188"/>
        <v>-</v>
      </c>
      <c r="AF374" s="76" t="str">
        <f t="shared" si="189"/>
        <v/>
      </c>
      <c r="AG374" s="76" t="str">
        <f t="shared" si="190"/>
        <v/>
      </c>
      <c r="AH374" s="76" t="str">
        <f t="shared" si="191"/>
        <v/>
      </c>
      <c r="AI374" s="76" t="str">
        <f t="shared" si="192"/>
        <v/>
      </c>
      <c r="AJ374" s="76" t="str">
        <f t="shared" si="193"/>
        <v/>
      </c>
      <c r="AK374" s="76" t="str">
        <f t="shared" si="194"/>
        <v/>
      </c>
      <c r="AL374" s="76" t="str">
        <f t="shared" si="195"/>
        <v/>
      </c>
      <c r="AM374" s="76" t="str">
        <f t="shared" si="196"/>
        <v/>
      </c>
      <c r="AN374" s="76" t="str">
        <f t="shared" si="197"/>
        <v>-</v>
      </c>
      <c r="AO374" s="77">
        <f t="shared" si="198"/>
        <v>0</v>
      </c>
      <c r="AP374" s="78" t="str">
        <f t="shared" si="199"/>
        <v/>
      </c>
      <c r="AR374" s="77" t="s">
        <v>27</v>
      </c>
      <c r="AS374" s="76" t="e">
        <f t="shared" si="229"/>
        <v>#VALUE!</v>
      </c>
      <c r="AT374" s="76"/>
      <c r="AU374" s="76" t="e">
        <f t="shared" si="230"/>
        <v>#VALUE!</v>
      </c>
      <c r="AV374" s="76"/>
      <c r="AW374" s="76" t="e">
        <f t="shared" si="231"/>
        <v>#VALUE!</v>
      </c>
      <c r="AX374" s="76"/>
      <c r="AY374" s="76" t="e">
        <f t="shared" si="232"/>
        <v>#VALUE!</v>
      </c>
      <c r="AZ374" s="76"/>
      <c r="BA374" s="76" t="e">
        <f t="shared" si="233"/>
        <v>#VALUE!</v>
      </c>
      <c r="BB374" s="77" t="e">
        <f t="shared" si="200"/>
        <v>#VALUE!</v>
      </c>
      <c r="BC374" s="78" t="e">
        <f t="shared" si="201"/>
        <v>#VALUE!</v>
      </c>
      <c r="BD374" s="77" t="s">
        <v>27</v>
      </c>
      <c r="BE374" s="76">
        <v>0</v>
      </c>
      <c r="BF374" s="76">
        <v>0</v>
      </c>
      <c r="BG374" s="76">
        <v>0</v>
      </c>
      <c r="BH374" s="76">
        <v>0</v>
      </c>
      <c r="BI374" s="76">
        <v>0</v>
      </c>
      <c r="BJ374" s="76">
        <v>0</v>
      </c>
      <c r="BK374" s="76">
        <v>0</v>
      </c>
      <c r="BL374" s="76">
        <v>0</v>
      </c>
      <c r="BM374" s="76">
        <v>0</v>
      </c>
      <c r="BN374" s="80">
        <f t="shared" si="202"/>
        <v>0</v>
      </c>
      <c r="BO374" s="81">
        <f t="shared" si="203"/>
        <v>0</v>
      </c>
      <c r="BP374" s="77" t="s">
        <v>27</v>
      </c>
      <c r="BQ374" s="76">
        <v>0</v>
      </c>
      <c r="BR374" s="76">
        <v>0</v>
      </c>
      <c r="BS374" s="76">
        <v>0</v>
      </c>
      <c r="BT374" s="76">
        <v>0</v>
      </c>
      <c r="BU374" s="76">
        <v>0</v>
      </c>
      <c r="BV374" s="76">
        <v>0</v>
      </c>
      <c r="BW374" s="76">
        <v>0</v>
      </c>
      <c r="BX374" s="76">
        <v>0</v>
      </c>
      <c r="BY374" s="76">
        <v>0</v>
      </c>
      <c r="BZ374" s="80">
        <f t="shared" si="204"/>
        <v>0</v>
      </c>
      <c r="CA374" s="82">
        <f t="shared" si="205"/>
        <v>0</v>
      </c>
      <c r="CB374" s="77" t="s">
        <v>27</v>
      </c>
      <c r="CC374" s="76">
        <v>0</v>
      </c>
      <c r="CD374" s="76"/>
      <c r="CE374" s="76">
        <v>0</v>
      </c>
      <c r="CF374" s="76"/>
      <c r="CG374" s="76">
        <v>0</v>
      </c>
      <c r="CH374" s="76"/>
      <c r="CI374" s="76">
        <v>0</v>
      </c>
      <c r="CJ374" s="76"/>
      <c r="CK374" s="76">
        <v>0</v>
      </c>
      <c r="CL374" s="83">
        <f t="shared" si="206"/>
        <v>0</v>
      </c>
      <c r="CM374" s="82">
        <f t="shared" si="207"/>
        <v>0</v>
      </c>
      <c r="CN374" s="84"/>
      <c r="CO374" s="60">
        <v>2</v>
      </c>
      <c r="CP374" s="60"/>
      <c r="CQ374" s="60">
        <v>7</v>
      </c>
      <c r="CR374" s="60"/>
      <c r="CS374" s="60">
        <v>8</v>
      </c>
      <c r="CT374" s="60"/>
      <c r="CU374" s="60">
        <v>6</v>
      </c>
      <c r="CV374" s="85"/>
      <c r="CW374" s="86">
        <v>2</v>
      </c>
      <c r="CX374" s="87">
        <f t="shared" si="208"/>
        <v>25</v>
      </c>
      <c r="CY374" s="88">
        <f t="shared" si="209"/>
        <v>0</v>
      </c>
      <c r="CZ374" s="89" t="e">
        <f>SUMIF(Склад!#REF!,E374,Склад!#REF!)</f>
        <v>#REF!</v>
      </c>
    </row>
    <row r="375" spans="1:104" s="79" customFormat="1" ht="56.45" customHeight="1" thickBot="1" x14ac:dyDescent="0.3">
      <c r="A375" s="60">
        <v>372</v>
      </c>
      <c r="B375" s="199" t="e">
        <f>VLOOKUP(C375,Склад!B:D,3,0)</f>
        <v>#N/A</v>
      </c>
      <c r="C375" s="37" t="s">
        <v>93</v>
      </c>
      <c r="D375" s="151" t="str">
        <f t="shared" si="210"/>
        <v>6640601455</v>
      </c>
      <c r="E375" s="36">
        <v>6640601</v>
      </c>
      <c r="F375" s="36">
        <v>455</v>
      </c>
      <c r="G375" s="154" t="s">
        <v>201</v>
      </c>
      <c r="H375" s="196" t="str">
        <f>IFERROR(VLOOKUP(VALUE(E375),Склад!#REF!,6,0),"-")</f>
        <v>-</v>
      </c>
      <c r="I375" s="61"/>
      <c r="J375" s="62" t="s">
        <v>223</v>
      </c>
      <c r="K375" s="62" t="s">
        <v>169</v>
      </c>
      <c r="L375" s="63" t="s">
        <v>364</v>
      </c>
      <c r="M375" s="64" t="s">
        <v>57</v>
      </c>
      <c r="N375" s="38" t="s">
        <v>354</v>
      </c>
      <c r="O375" s="38" t="s">
        <v>428</v>
      </c>
      <c r="P375" s="65">
        <v>38.1</v>
      </c>
      <c r="Q375" s="69">
        <v>99</v>
      </c>
      <c r="R375" s="66"/>
      <c r="S375" s="67"/>
      <c r="T375" s="68"/>
      <c r="U375" s="70"/>
      <c r="V375" s="71"/>
      <c r="W375" s="72"/>
      <c r="X375" s="73"/>
      <c r="Y375" s="71"/>
      <c r="Z375" s="72"/>
      <c r="AA375" s="74"/>
      <c r="AB375" s="75"/>
      <c r="AC375" s="71"/>
      <c r="AD375" s="72"/>
      <c r="AE375" s="76" t="str">
        <f t="shared" si="188"/>
        <v>-</v>
      </c>
      <c r="AF375" s="76" t="str">
        <f t="shared" si="189"/>
        <v/>
      </c>
      <c r="AG375" s="76" t="str">
        <f t="shared" si="190"/>
        <v/>
      </c>
      <c r="AH375" s="76" t="str">
        <f t="shared" si="191"/>
        <v/>
      </c>
      <c r="AI375" s="76" t="str">
        <f t="shared" si="192"/>
        <v/>
      </c>
      <c r="AJ375" s="76" t="str">
        <f t="shared" si="193"/>
        <v/>
      </c>
      <c r="AK375" s="76" t="str">
        <f t="shared" si="194"/>
        <v/>
      </c>
      <c r="AL375" s="76" t="str">
        <f t="shared" si="195"/>
        <v/>
      </c>
      <c r="AM375" s="76" t="str">
        <f t="shared" si="196"/>
        <v/>
      </c>
      <c r="AN375" s="76" t="str">
        <f t="shared" si="197"/>
        <v>-</v>
      </c>
      <c r="AO375" s="77">
        <f t="shared" si="198"/>
        <v>0</v>
      </c>
      <c r="AP375" s="78" t="str">
        <f t="shared" si="199"/>
        <v/>
      </c>
      <c r="AR375" s="77" t="s">
        <v>27</v>
      </c>
      <c r="AS375" s="76" t="e">
        <f t="shared" si="229"/>
        <v>#VALUE!</v>
      </c>
      <c r="AT375" s="76"/>
      <c r="AU375" s="76" t="e">
        <f t="shared" si="230"/>
        <v>#VALUE!</v>
      </c>
      <c r="AV375" s="76"/>
      <c r="AW375" s="76" t="e">
        <f t="shared" si="231"/>
        <v>#VALUE!</v>
      </c>
      <c r="AX375" s="76"/>
      <c r="AY375" s="76" t="e">
        <f t="shared" si="232"/>
        <v>#VALUE!</v>
      </c>
      <c r="AZ375" s="76"/>
      <c r="BA375" s="76" t="e">
        <f t="shared" si="233"/>
        <v>#VALUE!</v>
      </c>
      <c r="BB375" s="77" t="e">
        <f t="shared" si="200"/>
        <v>#VALUE!</v>
      </c>
      <c r="BC375" s="78" t="e">
        <f t="shared" si="201"/>
        <v>#VALUE!</v>
      </c>
      <c r="BD375" s="77" t="s">
        <v>27</v>
      </c>
      <c r="BE375" s="76">
        <v>0</v>
      </c>
      <c r="BF375" s="76">
        <v>0</v>
      </c>
      <c r="BG375" s="76">
        <v>0</v>
      </c>
      <c r="BH375" s="76">
        <v>0</v>
      </c>
      <c r="BI375" s="76">
        <v>0</v>
      </c>
      <c r="BJ375" s="76">
        <v>0</v>
      </c>
      <c r="BK375" s="76">
        <v>0</v>
      </c>
      <c r="BL375" s="76">
        <v>0</v>
      </c>
      <c r="BM375" s="76">
        <v>0</v>
      </c>
      <c r="BN375" s="80">
        <f t="shared" si="202"/>
        <v>0</v>
      </c>
      <c r="BO375" s="81">
        <f t="shared" si="203"/>
        <v>0</v>
      </c>
      <c r="BP375" s="77" t="s">
        <v>27</v>
      </c>
      <c r="BQ375" s="76">
        <v>0</v>
      </c>
      <c r="BR375" s="76">
        <v>0</v>
      </c>
      <c r="BS375" s="76">
        <v>0</v>
      </c>
      <c r="BT375" s="76">
        <v>0</v>
      </c>
      <c r="BU375" s="76">
        <v>0</v>
      </c>
      <c r="BV375" s="76">
        <v>0</v>
      </c>
      <c r="BW375" s="76">
        <v>0</v>
      </c>
      <c r="BX375" s="76">
        <v>0</v>
      </c>
      <c r="BY375" s="76">
        <v>0</v>
      </c>
      <c r="BZ375" s="80">
        <f t="shared" si="204"/>
        <v>0</v>
      </c>
      <c r="CA375" s="82">
        <f t="shared" si="205"/>
        <v>0</v>
      </c>
      <c r="CB375" s="77" t="s">
        <v>27</v>
      </c>
      <c r="CC375" s="76">
        <v>0</v>
      </c>
      <c r="CD375" s="76"/>
      <c r="CE375" s="76">
        <v>0</v>
      </c>
      <c r="CF375" s="76"/>
      <c r="CG375" s="76">
        <v>0</v>
      </c>
      <c r="CH375" s="76"/>
      <c r="CI375" s="76">
        <v>0</v>
      </c>
      <c r="CJ375" s="76"/>
      <c r="CK375" s="76">
        <v>0</v>
      </c>
      <c r="CL375" s="83">
        <f t="shared" si="206"/>
        <v>0</v>
      </c>
      <c r="CM375" s="82">
        <f t="shared" si="207"/>
        <v>0</v>
      </c>
      <c r="CN375" s="84"/>
      <c r="CO375" s="60"/>
      <c r="CP375" s="60"/>
      <c r="CQ375" s="60"/>
      <c r="CR375" s="60"/>
      <c r="CS375" s="60"/>
      <c r="CT375" s="60"/>
      <c r="CU375" s="60"/>
      <c r="CV375" s="85"/>
      <c r="CW375" s="86"/>
      <c r="CX375" s="87">
        <f t="shared" si="208"/>
        <v>0</v>
      </c>
      <c r="CY375" s="88">
        <f t="shared" si="209"/>
        <v>0</v>
      </c>
      <c r="CZ375" s="89" t="e">
        <f>SUMIF(Склад!#REF!,E375,Склад!#REF!)</f>
        <v>#REF!</v>
      </c>
    </row>
    <row r="376" spans="1:104" s="79" customFormat="1" ht="56.45" customHeight="1" thickBot="1" x14ac:dyDescent="0.3">
      <c r="A376" s="60">
        <v>373</v>
      </c>
      <c r="B376" s="199" t="e">
        <f>VLOOKUP(C376,Склад!B:D,3,0)</f>
        <v>#N/A</v>
      </c>
      <c r="C376" s="37" t="s">
        <v>93</v>
      </c>
      <c r="D376" s="151" t="str">
        <f t="shared" si="210"/>
        <v>6640601437</v>
      </c>
      <c r="E376" s="36">
        <v>6640601</v>
      </c>
      <c r="F376" s="36">
        <v>437</v>
      </c>
      <c r="G376" s="154" t="s">
        <v>201</v>
      </c>
      <c r="H376" s="196" t="str">
        <f>IFERROR(VLOOKUP(VALUE(E376),Склад!#REF!,6,0),"-")</f>
        <v>-</v>
      </c>
      <c r="I376" s="61"/>
      <c r="J376" s="62" t="s">
        <v>223</v>
      </c>
      <c r="K376" s="62" t="s">
        <v>169</v>
      </c>
      <c r="L376" s="63" t="s">
        <v>364</v>
      </c>
      <c r="M376" s="64" t="s">
        <v>57</v>
      </c>
      <c r="N376" s="38" t="s">
        <v>354</v>
      </c>
      <c r="O376" s="38" t="s">
        <v>428</v>
      </c>
      <c r="P376" s="65">
        <v>38.1</v>
      </c>
      <c r="Q376" s="69">
        <v>99</v>
      </c>
      <c r="R376" s="66"/>
      <c r="S376" s="67"/>
      <c r="T376" s="68"/>
      <c r="U376" s="70"/>
      <c r="V376" s="71"/>
      <c r="W376" s="72"/>
      <c r="X376" s="73"/>
      <c r="Y376" s="71"/>
      <c r="Z376" s="72"/>
      <c r="AA376" s="74"/>
      <c r="AB376" s="75"/>
      <c r="AC376" s="71"/>
      <c r="AD376" s="72"/>
      <c r="AE376" s="76" t="str">
        <f t="shared" si="188"/>
        <v>-</v>
      </c>
      <c r="AF376" s="76" t="str">
        <f t="shared" si="189"/>
        <v/>
      </c>
      <c r="AG376" s="76" t="str">
        <f t="shared" si="190"/>
        <v/>
      </c>
      <c r="AH376" s="76" t="str">
        <f t="shared" si="191"/>
        <v/>
      </c>
      <c r="AI376" s="76" t="str">
        <f t="shared" si="192"/>
        <v/>
      </c>
      <c r="AJ376" s="76" t="str">
        <f t="shared" si="193"/>
        <v/>
      </c>
      <c r="AK376" s="76" t="str">
        <f t="shared" si="194"/>
        <v/>
      </c>
      <c r="AL376" s="76" t="str">
        <f t="shared" si="195"/>
        <v/>
      </c>
      <c r="AM376" s="76" t="str">
        <f t="shared" si="196"/>
        <v/>
      </c>
      <c r="AN376" s="76" t="str">
        <f t="shared" si="197"/>
        <v>-</v>
      </c>
      <c r="AO376" s="77">
        <f t="shared" si="198"/>
        <v>0</v>
      </c>
      <c r="AP376" s="78" t="str">
        <f t="shared" si="199"/>
        <v/>
      </c>
      <c r="AR376" s="77" t="s">
        <v>27</v>
      </c>
      <c r="AS376" s="76" t="e">
        <f t="shared" si="229"/>
        <v>#VALUE!</v>
      </c>
      <c r="AT376" s="76"/>
      <c r="AU376" s="76" t="e">
        <f t="shared" si="230"/>
        <v>#VALUE!</v>
      </c>
      <c r="AV376" s="76"/>
      <c r="AW376" s="76" t="e">
        <f t="shared" si="231"/>
        <v>#VALUE!</v>
      </c>
      <c r="AX376" s="76"/>
      <c r="AY376" s="76" t="e">
        <f t="shared" si="232"/>
        <v>#VALUE!</v>
      </c>
      <c r="AZ376" s="76"/>
      <c r="BA376" s="76" t="e">
        <f t="shared" si="233"/>
        <v>#VALUE!</v>
      </c>
      <c r="BB376" s="77" t="e">
        <f t="shared" si="200"/>
        <v>#VALUE!</v>
      </c>
      <c r="BC376" s="78" t="e">
        <f t="shared" si="201"/>
        <v>#VALUE!</v>
      </c>
      <c r="BD376" s="77" t="s">
        <v>27</v>
      </c>
      <c r="BE376" s="76">
        <v>0</v>
      </c>
      <c r="BF376" s="76">
        <v>0</v>
      </c>
      <c r="BG376" s="76">
        <v>0</v>
      </c>
      <c r="BH376" s="76">
        <v>0</v>
      </c>
      <c r="BI376" s="76">
        <v>0</v>
      </c>
      <c r="BJ376" s="76">
        <v>0</v>
      </c>
      <c r="BK376" s="76">
        <v>0</v>
      </c>
      <c r="BL376" s="76">
        <v>0</v>
      </c>
      <c r="BM376" s="76">
        <v>0</v>
      </c>
      <c r="BN376" s="80">
        <f t="shared" si="202"/>
        <v>0</v>
      </c>
      <c r="BO376" s="81">
        <f t="shared" si="203"/>
        <v>0</v>
      </c>
      <c r="BP376" s="77" t="s">
        <v>27</v>
      </c>
      <c r="BQ376" s="76">
        <v>0</v>
      </c>
      <c r="BR376" s="76">
        <v>0</v>
      </c>
      <c r="BS376" s="76">
        <v>0</v>
      </c>
      <c r="BT376" s="76">
        <v>0</v>
      </c>
      <c r="BU376" s="76">
        <v>0</v>
      </c>
      <c r="BV376" s="76">
        <v>0</v>
      </c>
      <c r="BW376" s="76">
        <v>0</v>
      </c>
      <c r="BX376" s="76">
        <v>0</v>
      </c>
      <c r="BY376" s="76">
        <v>0</v>
      </c>
      <c r="BZ376" s="80">
        <f t="shared" si="204"/>
        <v>0</v>
      </c>
      <c r="CA376" s="82">
        <f t="shared" si="205"/>
        <v>0</v>
      </c>
      <c r="CB376" s="77" t="s">
        <v>27</v>
      </c>
      <c r="CC376" s="76">
        <v>0</v>
      </c>
      <c r="CD376" s="76"/>
      <c r="CE376" s="76">
        <v>0</v>
      </c>
      <c r="CF376" s="76"/>
      <c r="CG376" s="76">
        <v>0</v>
      </c>
      <c r="CH376" s="76"/>
      <c r="CI376" s="76">
        <v>0</v>
      </c>
      <c r="CJ376" s="76"/>
      <c r="CK376" s="76">
        <v>0</v>
      </c>
      <c r="CL376" s="83">
        <f t="shared" si="206"/>
        <v>0</v>
      </c>
      <c r="CM376" s="82">
        <f t="shared" si="207"/>
        <v>0</v>
      </c>
      <c r="CN376" s="84"/>
      <c r="CO376" s="60"/>
      <c r="CP376" s="60"/>
      <c r="CQ376" s="60"/>
      <c r="CR376" s="60"/>
      <c r="CS376" s="60"/>
      <c r="CT376" s="60"/>
      <c r="CU376" s="60"/>
      <c r="CV376" s="85"/>
      <c r="CW376" s="86"/>
      <c r="CX376" s="87">
        <f t="shared" si="208"/>
        <v>0</v>
      </c>
      <c r="CY376" s="88">
        <f t="shared" si="209"/>
        <v>0</v>
      </c>
      <c r="CZ376" s="89" t="e">
        <f>SUMIF(Склад!#REF!,E376,Склад!#REF!)</f>
        <v>#REF!</v>
      </c>
    </row>
    <row r="377" spans="1:104" s="79" customFormat="1" ht="54.6" customHeight="1" thickBot="1" x14ac:dyDescent="0.3">
      <c r="A377" s="60">
        <v>374</v>
      </c>
      <c r="B377" s="199" t="str">
        <f>VLOOKUP(C377,Склад!B:D,3,0)</f>
        <v>Кепки</v>
      </c>
      <c r="C377" s="37" t="s">
        <v>88</v>
      </c>
      <c r="D377" s="151" t="str">
        <f t="shared" si="210"/>
        <v>6840601415</v>
      </c>
      <c r="E377" s="36">
        <v>6840601</v>
      </c>
      <c r="F377" s="36">
        <v>415</v>
      </c>
      <c r="G377" s="154" t="s">
        <v>217</v>
      </c>
      <c r="H377" s="196" t="str">
        <f>IFERROR(VLOOKUP(VALUE(E377),Склад!#REF!,6,0),"-")</f>
        <v>-</v>
      </c>
      <c r="I377" s="61"/>
      <c r="J377" s="62" t="s">
        <v>223</v>
      </c>
      <c r="K377" s="62" t="s">
        <v>169</v>
      </c>
      <c r="L377" s="63" t="s">
        <v>364</v>
      </c>
      <c r="M377" s="64" t="s">
        <v>57</v>
      </c>
      <c r="N377" s="38" t="s">
        <v>354</v>
      </c>
      <c r="O377" s="38" t="s">
        <v>428</v>
      </c>
      <c r="P377" s="65">
        <v>38.1</v>
      </c>
      <c r="Q377" s="69">
        <v>99</v>
      </c>
      <c r="R377" s="66"/>
      <c r="S377" s="67"/>
      <c r="T377" s="68"/>
      <c r="U377" s="70"/>
      <c r="V377" s="71"/>
      <c r="W377" s="72"/>
      <c r="X377" s="73"/>
      <c r="Y377" s="71"/>
      <c r="Z377" s="72"/>
      <c r="AA377" s="74"/>
      <c r="AB377" s="75"/>
      <c r="AC377" s="71"/>
      <c r="AD377" s="72"/>
      <c r="AE377" s="76" t="str">
        <f t="shared" si="188"/>
        <v>-</v>
      </c>
      <c r="AF377" s="76" t="str">
        <f t="shared" si="189"/>
        <v/>
      </c>
      <c r="AG377" s="76" t="str">
        <f t="shared" si="190"/>
        <v/>
      </c>
      <c r="AH377" s="76" t="str">
        <f t="shared" si="191"/>
        <v/>
      </c>
      <c r="AI377" s="76" t="str">
        <f t="shared" si="192"/>
        <v/>
      </c>
      <c r="AJ377" s="76" t="str">
        <f t="shared" si="193"/>
        <v/>
      </c>
      <c r="AK377" s="76" t="str">
        <f t="shared" si="194"/>
        <v/>
      </c>
      <c r="AL377" s="76" t="str">
        <f t="shared" si="195"/>
        <v/>
      </c>
      <c r="AM377" s="76" t="str">
        <f t="shared" si="196"/>
        <v/>
      </c>
      <c r="AN377" s="76" t="str">
        <f t="shared" si="197"/>
        <v/>
      </c>
      <c r="AO377" s="77">
        <f t="shared" si="198"/>
        <v>0</v>
      </c>
      <c r="AP377" s="78" t="str">
        <f t="shared" si="199"/>
        <v/>
      </c>
      <c r="AR377" s="77" t="s">
        <v>27</v>
      </c>
      <c r="AS377" s="76" t="e">
        <f t="shared" si="229"/>
        <v>#VALUE!</v>
      </c>
      <c r="AT377" s="76" t="e">
        <f t="shared" ref="AT377:AT408" si="238">CP377+AG377-BF377-BR377-CD377</f>
        <v>#VALUE!</v>
      </c>
      <c r="AU377" s="76" t="e">
        <f t="shared" si="230"/>
        <v>#VALUE!</v>
      </c>
      <c r="AV377" s="76" t="e">
        <f t="shared" ref="AV377:AV408" si="239">CR377+AI377-BH377-BT377-CF377</f>
        <v>#VALUE!</v>
      </c>
      <c r="AW377" s="76" t="e">
        <f t="shared" si="231"/>
        <v>#VALUE!</v>
      </c>
      <c r="AX377" s="76" t="e">
        <f t="shared" ref="AX377:AX408" si="240">CT377+AK377-BJ377-BV377-CH377</f>
        <v>#VALUE!</v>
      </c>
      <c r="AY377" s="76" t="e">
        <f t="shared" si="232"/>
        <v>#VALUE!</v>
      </c>
      <c r="AZ377" s="76" t="e">
        <f t="shared" ref="AZ377:AZ408" si="241">CV377+AM377-BL377-BX377-CJ377</f>
        <v>#VALUE!</v>
      </c>
      <c r="BA377" s="76" t="e">
        <f t="shared" si="233"/>
        <v>#VALUE!</v>
      </c>
      <c r="BB377" s="77" t="e">
        <f t="shared" si="200"/>
        <v>#VALUE!</v>
      </c>
      <c r="BC377" s="78" t="e">
        <f t="shared" si="201"/>
        <v>#VALUE!</v>
      </c>
      <c r="BD377" s="77" t="s">
        <v>27</v>
      </c>
      <c r="BE377" s="76">
        <v>0</v>
      </c>
      <c r="BF377" s="76"/>
      <c r="BG377" s="76">
        <v>0</v>
      </c>
      <c r="BH377" s="76"/>
      <c r="BI377" s="76">
        <v>0</v>
      </c>
      <c r="BJ377" s="76">
        <v>0</v>
      </c>
      <c r="BK377" s="76">
        <v>0</v>
      </c>
      <c r="BL377" s="76"/>
      <c r="BM377" s="76">
        <v>0</v>
      </c>
      <c r="BN377" s="80">
        <f t="shared" si="202"/>
        <v>0</v>
      </c>
      <c r="BO377" s="81">
        <f t="shared" si="203"/>
        <v>0</v>
      </c>
      <c r="BP377" s="77" t="s">
        <v>27</v>
      </c>
      <c r="BQ377" s="76">
        <v>0</v>
      </c>
      <c r="BR377" s="76"/>
      <c r="BS377" s="76">
        <v>0</v>
      </c>
      <c r="BT377" s="76"/>
      <c r="BU377" s="76">
        <v>0</v>
      </c>
      <c r="BV377" s="76"/>
      <c r="BW377" s="76">
        <v>0</v>
      </c>
      <c r="BX377" s="76"/>
      <c r="BY377" s="76">
        <v>0</v>
      </c>
      <c r="BZ377" s="80">
        <f t="shared" si="204"/>
        <v>0</v>
      </c>
      <c r="CA377" s="82">
        <f t="shared" si="205"/>
        <v>0</v>
      </c>
      <c r="CB377" s="77" t="s">
        <v>27</v>
      </c>
      <c r="CC377" s="76">
        <v>0</v>
      </c>
      <c r="CD377" s="76"/>
      <c r="CE377" s="76">
        <v>0</v>
      </c>
      <c r="CF377" s="76"/>
      <c r="CG377" s="76">
        <v>0</v>
      </c>
      <c r="CH377" s="76"/>
      <c r="CI377" s="76">
        <v>0</v>
      </c>
      <c r="CJ377" s="76"/>
      <c r="CK377" s="76">
        <v>0</v>
      </c>
      <c r="CL377" s="83">
        <f t="shared" si="206"/>
        <v>0</v>
      </c>
      <c r="CM377" s="82">
        <f t="shared" si="207"/>
        <v>0</v>
      </c>
      <c r="CN377" s="84"/>
      <c r="CO377" s="60"/>
      <c r="CP377" s="60"/>
      <c r="CQ377" s="60"/>
      <c r="CR377" s="60"/>
      <c r="CS377" s="60"/>
      <c r="CT377" s="60"/>
      <c r="CU377" s="60"/>
      <c r="CV377" s="85"/>
      <c r="CW377" s="86"/>
      <c r="CX377" s="87">
        <f t="shared" si="208"/>
        <v>0</v>
      </c>
      <c r="CY377" s="88">
        <f t="shared" si="209"/>
        <v>0</v>
      </c>
      <c r="CZ377" s="89" t="e">
        <f>SUMIF(Склад!#REF!,E377,Склад!#REF!)</f>
        <v>#REF!</v>
      </c>
    </row>
    <row r="378" spans="1:104" s="79" customFormat="1" ht="54.6" customHeight="1" thickBot="1" x14ac:dyDescent="0.3">
      <c r="A378" s="60">
        <v>375</v>
      </c>
      <c r="B378" s="199" t="str">
        <f>VLOOKUP(C378,Склад!B:D,3,0)</f>
        <v>Кепки</v>
      </c>
      <c r="C378" s="37" t="s">
        <v>88</v>
      </c>
      <c r="D378" s="151" t="str">
        <f t="shared" si="210"/>
        <v>6840601422</v>
      </c>
      <c r="E378" s="36">
        <v>6840601</v>
      </c>
      <c r="F378" s="36">
        <v>422</v>
      </c>
      <c r="G378" s="154" t="s">
        <v>217</v>
      </c>
      <c r="H378" s="196" t="str">
        <f>IFERROR(VLOOKUP(VALUE(E378),Склад!#REF!,6,0),"-")</f>
        <v>-</v>
      </c>
      <c r="I378" s="61"/>
      <c r="J378" s="62" t="s">
        <v>223</v>
      </c>
      <c r="K378" s="62" t="s">
        <v>169</v>
      </c>
      <c r="L378" s="63" t="s">
        <v>364</v>
      </c>
      <c r="M378" s="64" t="s">
        <v>57</v>
      </c>
      <c r="N378" s="38" t="s">
        <v>354</v>
      </c>
      <c r="O378" s="38" t="s">
        <v>428</v>
      </c>
      <c r="P378" s="65">
        <v>38.1</v>
      </c>
      <c r="Q378" s="69">
        <v>99</v>
      </c>
      <c r="R378" s="66"/>
      <c r="S378" s="67"/>
      <c r="T378" s="68"/>
      <c r="U378" s="70"/>
      <c r="V378" s="71"/>
      <c r="W378" s="72"/>
      <c r="X378" s="73"/>
      <c r="Y378" s="71"/>
      <c r="Z378" s="72"/>
      <c r="AA378" s="74"/>
      <c r="AB378" s="75"/>
      <c r="AC378" s="71"/>
      <c r="AD378" s="72"/>
      <c r="AE378" s="76" t="str">
        <f t="shared" si="188"/>
        <v>-</v>
      </c>
      <c r="AF378" s="76" t="str">
        <f t="shared" si="189"/>
        <v/>
      </c>
      <c r="AG378" s="76" t="str">
        <f t="shared" si="190"/>
        <v/>
      </c>
      <c r="AH378" s="76" t="str">
        <f t="shared" si="191"/>
        <v/>
      </c>
      <c r="AI378" s="76" t="str">
        <f t="shared" si="192"/>
        <v/>
      </c>
      <c r="AJ378" s="76" t="str">
        <f t="shared" si="193"/>
        <v/>
      </c>
      <c r="AK378" s="76" t="str">
        <f t="shared" si="194"/>
        <v/>
      </c>
      <c r="AL378" s="76" t="str">
        <f t="shared" si="195"/>
        <v/>
      </c>
      <c r="AM378" s="76" t="str">
        <f t="shared" si="196"/>
        <v/>
      </c>
      <c r="AN378" s="76" t="str">
        <f t="shared" si="197"/>
        <v/>
      </c>
      <c r="AO378" s="77">
        <f t="shared" si="198"/>
        <v>0</v>
      </c>
      <c r="AP378" s="78" t="str">
        <f t="shared" si="199"/>
        <v/>
      </c>
      <c r="AR378" s="77" t="s">
        <v>27</v>
      </c>
      <c r="AS378" s="76" t="e">
        <f t="shared" si="229"/>
        <v>#VALUE!</v>
      </c>
      <c r="AT378" s="76" t="e">
        <f t="shared" si="238"/>
        <v>#VALUE!</v>
      </c>
      <c r="AU378" s="76" t="e">
        <f t="shared" si="230"/>
        <v>#VALUE!</v>
      </c>
      <c r="AV378" s="76" t="e">
        <f t="shared" si="239"/>
        <v>#VALUE!</v>
      </c>
      <c r="AW378" s="76" t="e">
        <f t="shared" si="231"/>
        <v>#VALUE!</v>
      </c>
      <c r="AX378" s="76" t="e">
        <f t="shared" si="240"/>
        <v>#VALUE!</v>
      </c>
      <c r="AY378" s="76" t="e">
        <f t="shared" si="232"/>
        <v>#VALUE!</v>
      </c>
      <c r="AZ378" s="76" t="e">
        <f t="shared" si="241"/>
        <v>#VALUE!</v>
      </c>
      <c r="BA378" s="76" t="e">
        <f t="shared" si="233"/>
        <v>#VALUE!</v>
      </c>
      <c r="BB378" s="77" t="e">
        <f t="shared" si="200"/>
        <v>#VALUE!</v>
      </c>
      <c r="BC378" s="78" t="e">
        <f t="shared" si="201"/>
        <v>#VALUE!</v>
      </c>
      <c r="BD378" s="77" t="s">
        <v>27</v>
      </c>
      <c r="BE378" s="76">
        <v>0</v>
      </c>
      <c r="BF378" s="76"/>
      <c r="BG378" s="76">
        <v>0</v>
      </c>
      <c r="BH378" s="76"/>
      <c r="BI378" s="76">
        <v>0</v>
      </c>
      <c r="BJ378" s="76">
        <v>0</v>
      </c>
      <c r="BK378" s="76">
        <v>0</v>
      </c>
      <c r="BL378" s="76"/>
      <c r="BM378" s="76">
        <v>0</v>
      </c>
      <c r="BN378" s="80">
        <f t="shared" si="202"/>
        <v>0</v>
      </c>
      <c r="BO378" s="81">
        <f t="shared" si="203"/>
        <v>0</v>
      </c>
      <c r="BP378" s="77" t="s">
        <v>27</v>
      </c>
      <c r="BQ378" s="76">
        <v>0</v>
      </c>
      <c r="BR378" s="76"/>
      <c r="BS378" s="76">
        <v>0</v>
      </c>
      <c r="BT378" s="76"/>
      <c r="BU378" s="76">
        <v>0</v>
      </c>
      <c r="BV378" s="76"/>
      <c r="BW378" s="76">
        <v>0</v>
      </c>
      <c r="BX378" s="76"/>
      <c r="BY378" s="76">
        <v>0</v>
      </c>
      <c r="BZ378" s="80">
        <f t="shared" si="204"/>
        <v>0</v>
      </c>
      <c r="CA378" s="82">
        <f t="shared" si="205"/>
        <v>0</v>
      </c>
      <c r="CB378" s="77" t="s">
        <v>27</v>
      </c>
      <c r="CC378" s="76">
        <v>0</v>
      </c>
      <c r="CD378" s="76"/>
      <c r="CE378" s="76">
        <v>0</v>
      </c>
      <c r="CF378" s="76"/>
      <c r="CG378" s="76">
        <v>0</v>
      </c>
      <c r="CH378" s="76"/>
      <c r="CI378" s="76">
        <v>0</v>
      </c>
      <c r="CJ378" s="76"/>
      <c r="CK378" s="76">
        <v>0</v>
      </c>
      <c r="CL378" s="83">
        <f t="shared" si="206"/>
        <v>0</v>
      </c>
      <c r="CM378" s="82">
        <f t="shared" si="207"/>
        <v>0</v>
      </c>
      <c r="CN378" s="84"/>
      <c r="CO378" s="60"/>
      <c r="CP378" s="60"/>
      <c r="CQ378" s="60"/>
      <c r="CR378" s="60"/>
      <c r="CS378" s="60"/>
      <c r="CT378" s="60"/>
      <c r="CU378" s="60"/>
      <c r="CV378" s="85"/>
      <c r="CW378" s="86"/>
      <c r="CX378" s="87">
        <f t="shared" si="208"/>
        <v>0</v>
      </c>
      <c r="CY378" s="88">
        <f t="shared" si="209"/>
        <v>0</v>
      </c>
      <c r="CZ378" s="89" t="e">
        <f>SUMIF(Склад!#REF!,E378,Склад!#REF!)</f>
        <v>#REF!</v>
      </c>
    </row>
    <row r="379" spans="1:104" s="79" customFormat="1" ht="54.6" customHeight="1" thickBot="1" x14ac:dyDescent="0.3">
      <c r="A379" s="60">
        <v>376</v>
      </c>
      <c r="B379" s="199" t="str">
        <f>VLOOKUP(C379,Склад!B:D,3,0)</f>
        <v>Кепки</v>
      </c>
      <c r="C379" s="37" t="s">
        <v>88</v>
      </c>
      <c r="D379" s="151" t="str">
        <f t="shared" si="210"/>
        <v>6840601427</v>
      </c>
      <c r="E379" s="36">
        <v>6840601</v>
      </c>
      <c r="F379" s="36">
        <v>427</v>
      </c>
      <c r="G379" s="154" t="s">
        <v>217</v>
      </c>
      <c r="H379" s="196" t="str">
        <f>IFERROR(VLOOKUP(VALUE(E379),Склад!#REF!,6,0),"-")</f>
        <v>-</v>
      </c>
      <c r="I379" s="61"/>
      <c r="J379" s="62" t="s">
        <v>223</v>
      </c>
      <c r="K379" s="62" t="s">
        <v>169</v>
      </c>
      <c r="L379" s="63" t="s">
        <v>364</v>
      </c>
      <c r="M379" s="64" t="s">
        <v>57</v>
      </c>
      <c r="N379" s="38" t="s">
        <v>354</v>
      </c>
      <c r="O379" s="38" t="s">
        <v>428</v>
      </c>
      <c r="P379" s="65">
        <v>38.1</v>
      </c>
      <c r="Q379" s="69">
        <v>99</v>
      </c>
      <c r="R379" s="66"/>
      <c r="S379" s="67"/>
      <c r="T379" s="68"/>
      <c r="U379" s="70"/>
      <c r="V379" s="71"/>
      <c r="W379" s="72"/>
      <c r="X379" s="73"/>
      <c r="Y379" s="71"/>
      <c r="Z379" s="72"/>
      <c r="AA379" s="74"/>
      <c r="AB379" s="75"/>
      <c r="AC379" s="71"/>
      <c r="AD379" s="72"/>
      <c r="AE379" s="76" t="str">
        <f t="shared" si="188"/>
        <v>-</v>
      </c>
      <c r="AF379" s="76" t="str">
        <f t="shared" si="189"/>
        <v/>
      </c>
      <c r="AG379" s="76" t="str">
        <f t="shared" si="190"/>
        <v/>
      </c>
      <c r="AH379" s="76" t="str">
        <f t="shared" si="191"/>
        <v/>
      </c>
      <c r="AI379" s="76" t="str">
        <f t="shared" si="192"/>
        <v/>
      </c>
      <c r="AJ379" s="76" t="str">
        <f t="shared" si="193"/>
        <v/>
      </c>
      <c r="AK379" s="76" t="str">
        <f t="shared" si="194"/>
        <v/>
      </c>
      <c r="AL379" s="76" t="str">
        <f t="shared" si="195"/>
        <v/>
      </c>
      <c r="AM379" s="76" t="str">
        <f t="shared" si="196"/>
        <v/>
      </c>
      <c r="AN379" s="76" t="str">
        <f t="shared" si="197"/>
        <v/>
      </c>
      <c r="AO379" s="77">
        <f t="shared" si="198"/>
        <v>0</v>
      </c>
      <c r="AP379" s="78" t="str">
        <f t="shared" si="199"/>
        <v/>
      </c>
      <c r="AR379" s="77" t="s">
        <v>27</v>
      </c>
      <c r="AS379" s="76" t="e">
        <f t="shared" si="229"/>
        <v>#VALUE!</v>
      </c>
      <c r="AT379" s="76" t="e">
        <f t="shared" si="238"/>
        <v>#VALUE!</v>
      </c>
      <c r="AU379" s="76" t="e">
        <f t="shared" si="230"/>
        <v>#VALUE!</v>
      </c>
      <c r="AV379" s="76" t="e">
        <f t="shared" si="239"/>
        <v>#VALUE!</v>
      </c>
      <c r="AW379" s="76" t="e">
        <f t="shared" si="231"/>
        <v>#VALUE!</v>
      </c>
      <c r="AX379" s="76" t="e">
        <f t="shared" si="240"/>
        <v>#VALUE!</v>
      </c>
      <c r="AY379" s="76" t="e">
        <f t="shared" si="232"/>
        <v>#VALUE!</v>
      </c>
      <c r="AZ379" s="76" t="e">
        <f t="shared" si="241"/>
        <v>#VALUE!</v>
      </c>
      <c r="BA379" s="76" t="e">
        <f t="shared" si="233"/>
        <v>#VALUE!</v>
      </c>
      <c r="BB379" s="77" t="e">
        <f t="shared" si="200"/>
        <v>#VALUE!</v>
      </c>
      <c r="BC379" s="78" t="e">
        <f t="shared" si="201"/>
        <v>#VALUE!</v>
      </c>
      <c r="BD379" s="77" t="s">
        <v>27</v>
      </c>
      <c r="BE379" s="76">
        <v>0</v>
      </c>
      <c r="BF379" s="76"/>
      <c r="BG379" s="76">
        <v>0</v>
      </c>
      <c r="BH379" s="76"/>
      <c r="BI379" s="76">
        <v>0</v>
      </c>
      <c r="BJ379" s="76">
        <v>0</v>
      </c>
      <c r="BK379" s="76">
        <v>0</v>
      </c>
      <c r="BL379" s="76"/>
      <c r="BM379" s="76">
        <v>0</v>
      </c>
      <c r="BN379" s="80">
        <f t="shared" si="202"/>
        <v>0</v>
      </c>
      <c r="BO379" s="81">
        <f t="shared" si="203"/>
        <v>0</v>
      </c>
      <c r="BP379" s="77" t="s">
        <v>27</v>
      </c>
      <c r="BQ379" s="76">
        <v>0</v>
      </c>
      <c r="BR379" s="76"/>
      <c r="BS379" s="76">
        <v>0</v>
      </c>
      <c r="BT379" s="76"/>
      <c r="BU379" s="76">
        <v>0</v>
      </c>
      <c r="BV379" s="76"/>
      <c r="BW379" s="76">
        <v>0</v>
      </c>
      <c r="BX379" s="76"/>
      <c r="BY379" s="76">
        <v>0</v>
      </c>
      <c r="BZ379" s="80">
        <f t="shared" si="204"/>
        <v>0</v>
      </c>
      <c r="CA379" s="82">
        <f t="shared" si="205"/>
        <v>0</v>
      </c>
      <c r="CB379" s="77" t="s">
        <v>27</v>
      </c>
      <c r="CC379" s="76">
        <v>0</v>
      </c>
      <c r="CD379" s="76"/>
      <c r="CE379" s="76">
        <v>0</v>
      </c>
      <c r="CF379" s="76"/>
      <c r="CG379" s="76">
        <v>0</v>
      </c>
      <c r="CH379" s="76"/>
      <c r="CI379" s="76">
        <v>0</v>
      </c>
      <c r="CJ379" s="76"/>
      <c r="CK379" s="76">
        <v>0</v>
      </c>
      <c r="CL379" s="83">
        <f t="shared" si="206"/>
        <v>0</v>
      </c>
      <c r="CM379" s="82">
        <f t="shared" si="207"/>
        <v>0</v>
      </c>
      <c r="CN379" s="84"/>
      <c r="CO379" s="60"/>
      <c r="CP379" s="60"/>
      <c r="CQ379" s="60"/>
      <c r="CR379" s="60"/>
      <c r="CS379" s="60"/>
      <c r="CT379" s="60"/>
      <c r="CU379" s="60"/>
      <c r="CV379" s="85"/>
      <c r="CW379" s="86"/>
      <c r="CX379" s="87">
        <f t="shared" si="208"/>
        <v>0</v>
      </c>
      <c r="CY379" s="88">
        <f t="shared" si="209"/>
        <v>0</v>
      </c>
      <c r="CZ379" s="89" t="e">
        <f>SUMIF(Склад!#REF!,E379,Склад!#REF!)</f>
        <v>#REF!</v>
      </c>
    </row>
    <row r="380" spans="1:104" s="79" customFormat="1" ht="54.6" customHeight="1" thickBot="1" x14ac:dyDescent="0.3">
      <c r="A380" s="60">
        <v>377</v>
      </c>
      <c r="B380" s="199" t="str">
        <f>VLOOKUP(C380,Склад!B:D,3,0)</f>
        <v>Кепки</v>
      </c>
      <c r="C380" s="37" t="s">
        <v>88</v>
      </c>
      <c r="D380" s="151" t="str">
        <f t="shared" si="210"/>
        <v>6840601433</v>
      </c>
      <c r="E380" s="36">
        <v>6840601</v>
      </c>
      <c r="F380" s="36">
        <v>433</v>
      </c>
      <c r="G380" s="154" t="s">
        <v>217</v>
      </c>
      <c r="H380" s="196" t="str">
        <f>IFERROR(VLOOKUP(VALUE(E380),Склад!#REF!,6,0),"-")</f>
        <v>-</v>
      </c>
      <c r="I380" s="61"/>
      <c r="J380" s="62" t="s">
        <v>223</v>
      </c>
      <c r="K380" s="62" t="s">
        <v>169</v>
      </c>
      <c r="L380" s="63" t="s">
        <v>364</v>
      </c>
      <c r="M380" s="64" t="s">
        <v>57</v>
      </c>
      <c r="N380" s="38" t="s">
        <v>354</v>
      </c>
      <c r="O380" s="38" t="s">
        <v>428</v>
      </c>
      <c r="P380" s="65">
        <v>38.1</v>
      </c>
      <c r="Q380" s="69">
        <v>99</v>
      </c>
      <c r="R380" s="66"/>
      <c r="S380" s="67"/>
      <c r="T380" s="68"/>
      <c r="U380" s="70"/>
      <c r="V380" s="71"/>
      <c r="W380" s="72"/>
      <c r="X380" s="73"/>
      <c r="Y380" s="71"/>
      <c r="Z380" s="72"/>
      <c r="AA380" s="74"/>
      <c r="AB380" s="75"/>
      <c r="AC380" s="71"/>
      <c r="AD380" s="72"/>
      <c r="AE380" s="76" t="str">
        <f t="shared" si="188"/>
        <v>-</v>
      </c>
      <c r="AF380" s="76" t="str">
        <f t="shared" si="189"/>
        <v/>
      </c>
      <c r="AG380" s="76" t="str">
        <f t="shared" si="190"/>
        <v/>
      </c>
      <c r="AH380" s="76" t="str">
        <f t="shared" si="191"/>
        <v/>
      </c>
      <c r="AI380" s="76" t="str">
        <f t="shared" si="192"/>
        <v/>
      </c>
      <c r="AJ380" s="76" t="str">
        <f t="shared" si="193"/>
        <v/>
      </c>
      <c r="AK380" s="76" t="str">
        <f t="shared" si="194"/>
        <v/>
      </c>
      <c r="AL380" s="76" t="str">
        <f t="shared" si="195"/>
        <v/>
      </c>
      <c r="AM380" s="76" t="str">
        <f t="shared" si="196"/>
        <v/>
      </c>
      <c r="AN380" s="76" t="str">
        <f t="shared" si="197"/>
        <v/>
      </c>
      <c r="AO380" s="77">
        <f t="shared" si="198"/>
        <v>0</v>
      </c>
      <c r="AP380" s="78" t="str">
        <f t="shared" si="199"/>
        <v/>
      </c>
      <c r="AR380" s="77" t="s">
        <v>27</v>
      </c>
      <c r="AS380" s="76" t="e">
        <f t="shared" si="229"/>
        <v>#VALUE!</v>
      </c>
      <c r="AT380" s="76" t="e">
        <f t="shared" si="238"/>
        <v>#VALUE!</v>
      </c>
      <c r="AU380" s="76" t="e">
        <f t="shared" si="230"/>
        <v>#VALUE!</v>
      </c>
      <c r="AV380" s="76" t="e">
        <f t="shared" si="239"/>
        <v>#VALUE!</v>
      </c>
      <c r="AW380" s="76" t="e">
        <f t="shared" si="231"/>
        <v>#VALUE!</v>
      </c>
      <c r="AX380" s="76" t="e">
        <f t="shared" si="240"/>
        <v>#VALUE!</v>
      </c>
      <c r="AY380" s="76" t="e">
        <f t="shared" si="232"/>
        <v>#VALUE!</v>
      </c>
      <c r="AZ380" s="76" t="e">
        <f t="shared" si="241"/>
        <v>#VALUE!</v>
      </c>
      <c r="BA380" s="76" t="e">
        <f t="shared" si="233"/>
        <v>#VALUE!</v>
      </c>
      <c r="BB380" s="77" t="e">
        <f t="shared" si="200"/>
        <v>#VALUE!</v>
      </c>
      <c r="BC380" s="78" t="e">
        <f t="shared" si="201"/>
        <v>#VALUE!</v>
      </c>
      <c r="BD380" s="77" t="s">
        <v>27</v>
      </c>
      <c r="BE380" s="76">
        <v>0</v>
      </c>
      <c r="BF380" s="76"/>
      <c r="BG380" s="76">
        <v>0</v>
      </c>
      <c r="BH380" s="76"/>
      <c r="BI380" s="76">
        <v>0</v>
      </c>
      <c r="BJ380" s="76">
        <v>0</v>
      </c>
      <c r="BK380" s="76">
        <v>0</v>
      </c>
      <c r="BL380" s="76"/>
      <c r="BM380" s="76">
        <v>0</v>
      </c>
      <c r="BN380" s="80">
        <f t="shared" si="202"/>
        <v>0</v>
      </c>
      <c r="BO380" s="81">
        <f t="shared" si="203"/>
        <v>0</v>
      </c>
      <c r="BP380" s="77" t="s">
        <v>27</v>
      </c>
      <c r="BQ380" s="76">
        <v>0</v>
      </c>
      <c r="BR380" s="76"/>
      <c r="BS380" s="76">
        <v>0</v>
      </c>
      <c r="BT380" s="76"/>
      <c r="BU380" s="76">
        <v>0</v>
      </c>
      <c r="BV380" s="76"/>
      <c r="BW380" s="76">
        <v>0</v>
      </c>
      <c r="BX380" s="76"/>
      <c r="BY380" s="76">
        <v>0</v>
      </c>
      <c r="BZ380" s="80">
        <f t="shared" si="204"/>
        <v>0</v>
      </c>
      <c r="CA380" s="82">
        <f t="shared" si="205"/>
        <v>0</v>
      </c>
      <c r="CB380" s="77" t="s">
        <v>27</v>
      </c>
      <c r="CC380" s="76">
        <v>0</v>
      </c>
      <c r="CD380" s="76"/>
      <c r="CE380" s="76">
        <v>0</v>
      </c>
      <c r="CF380" s="76"/>
      <c r="CG380" s="76">
        <v>0</v>
      </c>
      <c r="CH380" s="76"/>
      <c r="CI380" s="76">
        <v>0</v>
      </c>
      <c r="CJ380" s="76"/>
      <c r="CK380" s="76">
        <v>0</v>
      </c>
      <c r="CL380" s="83">
        <f t="shared" si="206"/>
        <v>0</v>
      </c>
      <c r="CM380" s="82">
        <f t="shared" si="207"/>
        <v>0</v>
      </c>
      <c r="CN380" s="84"/>
      <c r="CO380" s="60"/>
      <c r="CP380" s="60"/>
      <c r="CQ380" s="60"/>
      <c r="CR380" s="60"/>
      <c r="CS380" s="60"/>
      <c r="CT380" s="60"/>
      <c r="CU380" s="60"/>
      <c r="CV380" s="85"/>
      <c r="CW380" s="86"/>
      <c r="CX380" s="87">
        <f t="shared" si="208"/>
        <v>0</v>
      </c>
      <c r="CY380" s="88">
        <f t="shared" si="209"/>
        <v>0</v>
      </c>
      <c r="CZ380" s="89" t="e">
        <f>SUMIF(Склад!#REF!,E380,Склад!#REF!)</f>
        <v>#REF!</v>
      </c>
    </row>
    <row r="381" spans="1:104" s="79" customFormat="1" ht="54.6" customHeight="1" thickBot="1" x14ac:dyDescent="0.3">
      <c r="A381" s="60">
        <v>378</v>
      </c>
      <c r="B381" s="199" t="str">
        <f>VLOOKUP(C381,Склад!B:D,3,0)</f>
        <v>Кепки</v>
      </c>
      <c r="C381" s="37" t="s">
        <v>88</v>
      </c>
      <c r="D381" s="151" t="str">
        <f t="shared" si="210"/>
        <v>6840601471</v>
      </c>
      <c r="E381" s="36">
        <v>6840601</v>
      </c>
      <c r="F381" s="36">
        <v>471</v>
      </c>
      <c r="G381" s="154" t="s">
        <v>217</v>
      </c>
      <c r="H381" s="196" t="str">
        <f>IFERROR(VLOOKUP(VALUE(E381),Склад!#REF!,6,0),"-")</f>
        <v>-</v>
      </c>
      <c r="I381" s="61"/>
      <c r="J381" s="62" t="s">
        <v>223</v>
      </c>
      <c r="K381" s="62" t="s">
        <v>169</v>
      </c>
      <c r="L381" s="63" t="s">
        <v>364</v>
      </c>
      <c r="M381" s="64" t="s">
        <v>57</v>
      </c>
      <c r="N381" s="38" t="s">
        <v>354</v>
      </c>
      <c r="O381" s="38" t="s">
        <v>428</v>
      </c>
      <c r="P381" s="65">
        <v>38.1</v>
      </c>
      <c r="Q381" s="69">
        <v>99</v>
      </c>
      <c r="R381" s="66"/>
      <c r="S381" s="67"/>
      <c r="T381" s="68"/>
      <c r="U381" s="70"/>
      <c r="V381" s="71"/>
      <c r="W381" s="72"/>
      <c r="X381" s="73"/>
      <c r="Y381" s="71"/>
      <c r="Z381" s="72"/>
      <c r="AA381" s="74"/>
      <c r="AB381" s="75"/>
      <c r="AC381" s="71"/>
      <c r="AD381" s="72"/>
      <c r="AE381" s="76" t="str">
        <f t="shared" si="188"/>
        <v>-</v>
      </c>
      <c r="AF381" s="76" t="str">
        <f t="shared" si="189"/>
        <v/>
      </c>
      <c r="AG381" s="76" t="str">
        <f t="shared" si="190"/>
        <v/>
      </c>
      <c r="AH381" s="76" t="str">
        <f t="shared" si="191"/>
        <v/>
      </c>
      <c r="AI381" s="76" t="str">
        <f t="shared" si="192"/>
        <v/>
      </c>
      <c r="AJ381" s="76" t="str">
        <f t="shared" si="193"/>
        <v/>
      </c>
      <c r="AK381" s="76" t="str">
        <f t="shared" si="194"/>
        <v/>
      </c>
      <c r="AL381" s="76" t="str">
        <f t="shared" si="195"/>
        <v/>
      </c>
      <c r="AM381" s="76" t="str">
        <f t="shared" si="196"/>
        <v/>
      </c>
      <c r="AN381" s="76" t="str">
        <f t="shared" si="197"/>
        <v/>
      </c>
      <c r="AO381" s="77">
        <f t="shared" si="198"/>
        <v>0</v>
      </c>
      <c r="AP381" s="78" t="str">
        <f t="shared" si="199"/>
        <v/>
      </c>
      <c r="AR381" s="77" t="s">
        <v>27</v>
      </c>
      <c r="AS381" s="76" t="e">
        <f t="shared" si="229"/>
        <v>#VALUE!</v>
      </c>
      <c r="AT381" s="76" t="e">
        <f t="shared" si="238"/>
        <v>#VALUE!</v>
      </c>
      <c r="AU381" s="76" t="e">
        <f t="shared" si="230"/>
        <v>#VALUE!</v>
      </c>
      <c r="AV381" s="76" t="e">
        <f t="shared" si="239"/>
        <v>#VALUE!</v>
      </c>
      <c r="AW381" s="76" t="e">
        <f t="shared" si="231"/>
        <v>#VALUE!</v>
      </c>
      <c r="AX381" s="76" t="e">
        <f t="shared" si="240"/>
        <v>#VALUE!</v>
      </c>
      <c r="AY381" s="76" t="e">
        <f t="shared" si="232"/>
        <v>#VALUE!</v>
      </c>
      <c r="AZ381" s="76" t="e">
        <f t="shared" si="241"/>
        <v>#VALUE!</v>
      </c>
      <c r="BA381" s="76" t="e">
        <f t="shared" si="233"/>
        <v>#VALUE!</v>
      </c>
      <c r="BB381" s="77" t="e">
        <f t="shared" si="200"/>
        <v>#VALUE!</v>
      </c>
      <c r="BC381" s="78" t="e">
        <f t="shared" si="201"/>
        <v>#VALUE!</v>
      </c>
      <c r="BD381" s="77" t="s">
        <v>27</v>
      </c>
      <c r="BE381" s="76">
        <v>0</v>
      </c>
      <c r="BF381" s="76"/>
      <c r="BG381" s="76">
        <v>0</v>
      </c>
      <c r="BH381" s="76"/>
      <c r="BI381" s="76">
        <v>0</v>
      </c>
      <c r="BJ381" s="76">
        <v>0</v>
      </c>
      <c r="BK381" s="76">
        <v>0</v>
      </c>
      <c r="BL381" s="76"/>
      <c r="BM381" s="76">
        <v>0</v>
      </c>
      <c r="BN381" s="80">
        <f t="shared" si="202"/>
        <v>0</v>
      </c>
      <c r="BO381" s="81">
        <f t="shared" si="203"/>
        <v>0</v>
      </c>
      <c r="BP381" s="77" t="s">
        <v>27</v>
      </c>
      <c r="BQ381" s="76">
        <v>0</v>
      </c>
      <c r="BR381" s="76"/>
      <c r="BS381" s="76">
        <v>0</v>
      </c>
      <c r="BT381" s="76"/>
      <c r="BU381" s="76">
        <v>0</v>
      </c>
      <c r="BV381" s="76"/>
      <c r="BW381" s="76">
        <v>0</v>
      </c>
      <c r="BX381" s="76"/>
      <c r="BY381" s="76">
        <v>0</v>
      </c>
      <c r="BZ381" s="80">
        <f t="shared" si="204"/>
        <v>0</v>
      </c>
      <c r="CA381" s="82">
        <f t="shared" si="205"/>
        <v>0</v>
      </c>
      <c r="CB381" s="77" t="s">
        <v>27</v>
      </c>
      <c r="CC381" s="76">
        <v>0</v>
      </c>
      <c r="CD381" s="76"/>
      <c r="CE381" s="76">
        <v>0</v>
      </c>
      <c r="CF381" s="76"/>
      <c r="CG381" s="76">
        <v>0</v>
      </c>
      <c r="CH381" s="76"/>
      <c r="CI381" s="76">
        <v>0</v>
      </c>
      <c r="CJ381" s="76"/>
      <c r="CK381" s="76">
        <v>0</v>
      </c>
      <c r="CL381" s="83">
        <f t="shared" si="206"/>
        <v>0</v>
      </c>
      <c r="CM381" s="82">
        <f t="shared" si="207"/>
        <v>0</v>
      </c>
      <c r="CN381" s="84"/>
      <c r="CO381" s="60"/>
      <c r="CP381" s="60"/>
      <c r="CQ381" s="60"/>
      <c r="CR381" s="60"/>
      <c r="CS381" s="60"/>
      <c r="CT381" s="60"/>
      <c r="CU381" s="60"/>
      <c r="CV381" s="85"/>
      <c r="CW381" s="86"/>
      <c r="CX381" s="87">
        <f t="shared" si="208"/>
        <v>0</v>
      </c>
      <c r="CY381" s="88">
        <f t="shared" si="209"/>
        <v>0</v>
      </c>
      <c r="CZ381" s="89" t="e">
        <f>SUMIF(Склад!#REF!,E381,Склад!#REF!)</f>
        <v>#REF!</v>
      </c>
    </row>
    <row r="382" spans="1:104" s="79" customFormat="1" ht="93.95" customHeight="1" thickBot="1" x14ac:dyDescent="0.3">
      <c r="A382" s="60">
        <v>379</v>
      </c>
      <c r="B382" s="199" t="str">
        <f>VLOOKUP(C382,Склад!B:D,3,0)</f>
        <v>Кепки</v>
      </c>
      <c r="C382" s="37" t="s">
        <v>88</v>
      </c>
      <c r="D382" s="151" t="str">
        <f t="shared" si="210"/>
        <v>6840601455</v>
      </c>
      <c r="E382" s="36">
        <v>6840601</v>
      </c>
      <c r="F382" s="36">
        <v>455</v>
      </c>
      <c r="G382" s="154" t="s">
        <v>217</v>
      </c>
      <c r="H382" s="196" t="str">
        <f>IFERROR(VLOOKUP(VALUE(E382),Склад!#REF!,6,0),"-")</f>
        <v>-</v>
      </c>
      <c r="I382" s="61"/>
      <c r="J382" s="62" t="s">
        <v>223</v>
      </c>
      <c r="K382" s="62" t="s">
        <v>169</v>
      </c>
      <c r="L382" s="63" t="s">
        <v>364</v>
      </c>
      <c r="M382" s="64" t="s">
        <v>57</v>
      </c>
      <c r="N382" s="38" t="s">
        <v>354</v>
      </c>
      <c r="O382" s="38" t="s">
        <v>428</v>
      </c>
      <c r="P382" s="65">
        <v>38.1</v>
      </c>
      <c r="Q382" s="69">
        <v>99</v>
      </c>
      <c r="R382" s="66"/>
      <c r="S382" s="67"/>
      <c r="T382" s="68"/>
      <c r="U382" s="70"/>
      <c r="V382" s="71"/>
      <c r="W382" s="72"/>
      <c r="X382" s="73"/>
      <c r="Y382" s="71"/>
      <c r="Z382" s="72"/>
      <c r="AA382" s="74"/>
      <c r="AB382" s="75"/>
      <c r="AC382" s="71"/>
      <c r="AD382" s="72"/>
      <c r="AE382" s="76" t="str">
        <f t="shared" si="188"/>
        <v>-</v>
      </c>
      <c r="AF382" s="76" t="str">
        <f t="shared" si="189"/>
        <v/>
      </c>
      <c r="AG382" s="76" t="str">
        <f t="shared" si="190"/>
        <v/>
      </c>
      <c r="AH382" s="76" t="str">
        <f t="shared" si="191"/>
        <v/>
      </c>
      <c r="AI382" s="76" t="str">
        <f t="shared" si="192"/>
        <v/>
      </c>
      <c r="AJ382" s="76" t="str">
        <f t="shared" si="193"/>
        <v/>
      </c>
      <c r="AK382" s="76" t="str">
        <f t="shared" si="194"/>
        <v/>
      </c>
      <c r="AL382" s="76" t="str">
        <f t="shared" si="195"/>
        <v/>
      </c>
      <c r="AM382" s="76" t="str">
        <f t="shared" si="196"/>
        <v/>
      </c>
      <c r="AN382" s="76" t="str">
        <f t="shared" si="197"/>
        <v/>
      </c>
      <c r="AO382" s="77">
        <f t="shared" si="198"/>
        <v>0</v>
      </c>
      <c r="AP382" s="78" t="str">
        <f t="shared" si="199"/>
        <v/>
      </c>
      <c r="AR382" s="77" t="s">
        <v>27</v>
      </c>
      <c r="AS382" s="76" t="e">
        <f t="shared" si="229"/>
        <v>#VALUE!</v>
      </c>
      <c r="AT382" s="76" t="e">
        <f t="shared" si="238"/>
        <v>#VALUE!</v>
      </c>
      <c r="AU382" s="76" t="e">
        <f t="shared" si="230"/>
        <v>#VALUE!</v>
      </c>
      <c r="AV382" s="76" t="e">
        <f t="shared" si="239"/>
        <v>#VALUE!</v>
      </c>
      <c r="AW382" s="76" t="e">
        <f t="shared" si="231"/>
        <v>#VALUE!</v>
      </c>
      <c r="AX382" s="76" t="e">
        <f t="shared" si="240"/>
        <v>#VALUE!</v>
      </c>
      <c r="AY382" s="76" t="e">
        <f t="shared" si="232"/>
        <v>#VALUE!</v>
      </c>
      <c r="AZ382" s="76" t="e">
        <f t="shared" si="241"/>
        <v>#VALUE!</v>
      </c>
      <c r="BA382" s="76" t="e">
        <f t="shared" si="233"/>
        <v>#VALUE!</v>
      </c>
      <c r="BB382" s="77" t="e">
        <f t="shared" si="200"/>
        <v>#VALUE!</v>
      </c>
      <c r="BC382" s="78" t="e">
        <f t="shared" si="201"/>
        <v>#VALUE!</v>
      </c>
      <c r="BD382" s="77" t="s">
        <v>27</v>
      </c>
      <c r="BE382" s="76">
        <v>0</v>
      </c>
      <c r="BF382" s="76"/>
      <c r="BG382" s="76">
        <v>0</v>
      </c>
      <c r="BH382" s="76"/>
      <c r="BI382" s="76">
        <v>0</v>
      </c>
      <c r="BJ382" s="76"/>
      <c r="BK382" s="76">
        <v>0</v>
      </c>
      <c r="BL382" s="76"/>
      <c r="BM382" s="76">
        <v>0</v>
      </c>
      <c r="BN382" s="80">
        <f t="shared" si="202"/>
        <v>0</v>
      </c>
      <c r="BO382" s="81">
        <f t="shared" si="203"/>
        <v>0</v>
      </c>
      <c r="BP382" s="77" t="s">
        <v>27</v>
      </c>
      <c r="BQ382" s="76">
        <v>0</v>
      </c>
      <c r="BR382" s="76"/>
      <c r="BS382" s="76">
        <v>0</v>
      </c>
      <c r="BT382" s="76"/>
      <c r="BU382" s="76">
        <v>0</v>
      </c>
      <c r="BV382" s="76"/>
      <c r="BW382" s="76">
        <v>0</v>
      </c>
      <c r="BX382" s="76"/>
      <c r="BY382" s="76">
        <v>0</v>
      </c>
      <c r="BZ382" s="80">
        <f t="shared" si="204"/>
        <v>0</v>
      </c>
      <c r="CA382" s="82">
        <f t="shared" si="205"/>
        <v>0</v>
      </c>
      <c r="CB382" s="77" t="s">
        <v>27</v>
      </c>
      <c r="CC382" s="76">
        <v>0</v>
      </c>
      <c r="CD382" s="76"/>
      <c r="CE382" s="76">
        <v>0</v>
      </c>
      <c r="CF382" s="76"/>
      <c r="CG382" s="76">
        <v>0</v>
      </c>
      <c r="CH382" s="76"/>
      <c r="CI382" s="76">
        <v>0</v>
      </c>
      <c r="CJ382" s="76"/>
      <c r="CK382" s="76">
        <v>0</v>
      </c>
      <c r="CL382" s="83">
        <f t="shared" si="206"/>
        <v>0</v>
      </c>
      <c r="CM382" s="82">
        <f t="shared" si="207"/>
        <v>0</v>
      </c>
      <c r="CN382" s="84"/>
      <c r="CO382" s="60"/>
      <c r="CP382" s="60"/>
      <c r="CQ382" s="60"/>
      <c r="CR382" s="60"/>
      <c r="CS382" s="60"/>
      <c r="CT382" s="60"/>
      <c r="CU382" s="60"/>
      <c r="CV382" s="85"/>
      <c r="CW382" s="86"/>
      <c r="CX382" s="87">
        <f t="shared" si="208"/>
        <v>0</v>
      </c>
      <c r="CY382" s="88">
        <f t="shared" si="209"/>
        <v>0</v>
      </c>
      <c r="CZ382" s="89" t="e">
        <f>SUMIF(Склад!#REF!,E382,Склад!#REF!)</f>
        <v>#REF!</v>
      </c>
    </row>
    <row r="383" spans="1:104" s="79" customFormat="1" ht="54.6" customHeight="1" thickBot="1" x14ac:dyDescent="0.3">
      <c r="A383" s="60">
        <v>380</v>
      </c>
      <c r="B383" s="199" t="str">
        <f>VLOOKUP(C383,Склад!B:D,3,0)</f>
        <v>Кепки</v>
      </c>
      <c r="C383" s="37" t="s">
        <v>88</v>
      </c>
      <c r="D383" s="151" t="str">
        <f t="shared" si="210"/>
        <v>6840601437</v>
      </c>
      <c r="E383" s="36">
        <v>6840601</v>
      </c>
      <c r="F383" s="36">
        <v>437</v>
      </c>
      <c r="G383" s="154" t="s">
        <v>217</v>
      </c>
      <c r="H383" s="196" t="str">
        <f>IFERROR(VLOOKUP(VALUE(E383),Склад!#REF!,6,0),"-")</f>
        <v>-</v>
      </c>
      <c r="I383" s="61"/>
      <c r="J383" s="62" t="s">
        <v>223</v>
      </c>
      <c r="K383" s="62" t="s">
        <v>169</v>
      </c>
      <c r="L383" s="63" t="s">
        <v>364</v>
      </c>
      <c r="M383" s="64" t="s">
        <v>57</v>
      </c>
      <c r="N383" s="38" t="s">
        <v>354</v>
      </c>
      <c r="O383" s="38" t="s">
        <v>428</v>
      </c>
      <c r="P383" s="65">
        <v>38.1</v>
      </c>
      <c r="Q383" s="69">
        <v>99</v>
      </c>
      <c r="R383" s="66"/>
      <c r="S383" s="67"/>
      <c r="T383" s="68"/>
      <c r="U383" s="70"/>
      <c r="V383" s="71"/>
      <c r="W383" s="72"/>
      <c r="X383" s="73"/>
      <c r="Y383" s="71"/>
      <c r="Z383" s="72"/>
      <c r="AA383" s="74"/>
      <c r="AB383" s="75"/>
      <c r="AC383" s="71"/>
      <c r="AD383" s="72"/>
      <c r="AE383" s="76" t="str">
        <f t="shared" si="188"/>
        <v>-</v>
      </c>
      <c r="AF383" s="76" t="str">
        <f t="shared" si="189"/>
        <v/>
      </c>
      <c r="AG383" s="76" t="str">
        <f t="shared" si="190"/>
        <v/>
      </c>
      <c r="AH383" s="76" t="str">
        <f t="shared" si="191"/>
        <v/>
      </c>
      <c r="AI383" s="76" t="str">
        <f t="shared" si="192"/>
        <v/>
      </c>
      <c r="AJ383" s="76" t="str">
        <f t="shared" si="193"/>
        <v/>
      </c>
      <c r="AK383" s="76" t="str">
        <f t="shared" si="194"/>
        <v/>
      </c>
      <c r="AL383" s="76" t="str">
        <f t="shared" si="195"/>
        <v/>
      </c>
      <c r="AM383" s="76" t="str">
        <f t="shared" si="196"/>
        <v/>
      </c>
      <c r="AN383" s="76" t="str">
        <f t="shared" si="197"/>
        <v/>
      </c>
      <c r="AO383" s="77">
        <f t="shared" si="198"/>
        <v>0</v>
      </c>
      <c r="AP383" s="78" t="str">
        <f t="shared" si="199"/>
        <v/>
      </c>
      <c r="AR383" s="77" t="s">
        <v>27</v>
      </c>
      <c r="AS383" s="76" t="e">
        <f t="shared" si="229"/>
        <v>#VALUE!</v>
      </c>
      <c r="AT383" s="76" t="e">
        <f t="shared" si="238"/>
        <v>#VALUE!</v>
      </c>
      <c r="AU383" s="76" t="e">
        <f t="shared" si="230"/>
        <v>#VALUE!</v>
      </c>
      <c r="AV383" s="76" t="e">
        <f t="shared" si="239"/>
        <v>#VALUE!</v>
      </c>
      <c r="AW383" s="76" t="e">
        <f t="shared" si="231"/>
        <v>#VALUE!</v>
      </c>
      <c r="AX383" s="76" t="e">
        <f t="shared" si="240"/>
        <v>#VALUE!</v>
      </c>
      <c r="AY383" s="76" t="e">
        <f t="shared" si="232"/>
        <v>#VALUE!</v>
      </c>
      <c r="AZ383" s="76" t="e">
        <f t="shared" si="241"/>
        <v>#VALUE!</v>
      </c>
      <c r="BA383" s="76" t="e">
        <f t="shared" si="233"/>
        <v>#VALUE!</v>
      </c>
      <c r="BB383" s="77" t="e">
        <f t="shared" si="200"/>
        <v>#VALUE!</v>
      </c>
      <c r="BC383" s="78" t="e">
        <f t="shared" si="201"/>
        <v>#VALUE!</v>
      </c>
      <c r="BD383" s="77" t="s">
        <v>27</v>
      </c>
      <c r="BE383" s="76">
        <v>0</v>
      </c>
      <c r="BF383" s="76"/>
      <c r="BG383" s="76">
        <v>1</v>
      </c>
      <c r="BH383" s="76"/>
      <c r="BI383" s="76">
        <v>2</v>
      </c>
      <c r="BJ383" s="76"/>
      <c r="BK383" s="76">
        <v>1</v>
      </c>
      <c r="BL383" s="76"/>
      <c r="BM383" s="76">
        <v>0</v>
      </c>
      <c r="BN383" s="80">
        <f t="shared" si="202"/>
        <v>4</v>
      </c>
      <c r="BO383" s="81">
        <f t="shared" si="203"/>
        <v>0</v>
      </c>
      <c r="BP383" s="77" t="s">
        <v>27</v>
      </c>
      <c r="BQ383" s="76">
        <v>0</v>
      </c>
      <c r="BR383" s="76"/>
      <c r="BS383" s="76">
        <v>1</v>
      </c>
      <c r="BT383" s="76"/>
      <c r="BU383" s="76">
        <v>1</v>
      </c>
      <c r="BV383" s="76"/>
      <c r="BW383" s="76">
        <v>1</v>
      </c>
      <c r="BX383" s="76"/>
      <c r="BY383" s="76">
        <v>0</v>
      </c>
      <c r="BZ383" s="80">
        <f t="shared" si="204"/>
        <v>3</v>
      </c>
      <c r="CA383" s="82">
        <f t="shared" si="205"/>
        <v>0</v>
      </c>
      <c r="CB383" s="77" t="s">
        <v>27</v>
      </c>
      <c r="CC383" s="76">
        <v>0</v>
      </c>
      <c r="CD383" s="76"/>
      <c r="CE383" s="76">
        <v>0</v>
      </c>
      <c r="CF383" s="76"/>
      <c r="CG383" s="76">
        <v>0</v>
      </c>
      <c r="CH383" s="76"/>
      <c r="CI383" s="76">
        <v>0</v>
      </c>
      <c r="CJ383" s="76"/>
      <c r="CK383" s="76">
        <v>0</v>
      </c>
      <c r="CL383" s="83">
        <f t="shared" si="206"/>
        <v>0</v>
      </c>
      <c r="CM383" s="82">
        <f t="shared" si="207"/>
        <v>0</v>
      </c>
      <c r="CN383" s="84"/>
      <c r="CO383" s="60"/>
      <c r="CP383" s="60"/>
      <c r="CQ383" s="60"/>
      <c r="CR383" s="60"/>
      <c r="CS383" s="60"/>
      <c r="CT383" s="60"/>
      <c r="CU383" s="60"/>
      <c r="CV383" s="85"/>
      <c r="CW383" s="86"/>
      <c r="CX383" s="87">
        <f t="shared" si="208"/>
        <v>0</v>
      </c>
      <c r="CY383" s="88">
        <f t="shared" si="209"/>
        <v>0</v>
      </c>
      <c r="CZ383" s="89" t="e">
        <f>SUMIF(Склад!#REF!,E383,Склад!#REF!)</f>
        <v>#REF!</v>
      </c>
    </row>
    <row r="384" spans="1:104" s="79" customFormat="1" ht="58.15" customHeight="1" thickBot="1" x14ac:dyDescent="0.3">
      <c r="A384" s="60">
        <v>381</v>
      </c>
      <c r="B384" s="199" t="e">
        <f>VLOOKUP(C384,Склад!B:D,3,0)</f>
        <v>#N/A</v>
      </c>
      <c r="C384" s="37" t="s">
        <v>55</v>
      </c>
      <c r="D384" s="151" t="str">
        <f t="shared" si="210"/>
        <v>6840606433</v>
      </c>
      <c r="E384" s="36">
        <v>6840606</v>
      </c>
      <c r="F384" s="36">
        <v>433</v>
      </c>
      <c r="G384" s="154" t="s">
        <v>204</v>
      </c>
      <c r="H384" s="196" t="str">
        <f>IFERROR(VLOOKUP(VALUE(E384),Склад!#REF!,6,0),"-")</f>
        <v>-</v>
      </c>
      <c r="I384" s="61"/>
      <c r="J384" s="62" t="s">
        <v>220</v>
      </c>
      <c r="K384" s="62" t="s">
        <v>169</v>
      </c>
      <c r="L384" s="63" t="s">
        <v>364</v>
      </c>
      <c r="M384" s="64" t="s">
        <v>57</v>
      </c>
      <c r="N384" s="38" t="s">
        <v>354</v>
      </c>
      <c r="O384" s="38" t="s">
        <v>428</v>
      </c>
      <c r="P384" s="65">
        <v>41.9</v>
      </c>
      <c r="Q384" s="69">
        <v>109</v>
      </c>
      <c r="R384" s="66"/>
      <c r="S384" s="67"/>
      <c r="T384" s="68"/>
      <c r="U384" s="70"/>
      <c r="V384" s="71"/>
      <c r="W384" s="72"/>
      <c r="X384" s="73"/>
      <c r="Y384" s="71"/>
      <c r="Z384" s="72"/>
      <c r="AA384" s="74"/>
      <c r="AB384" s="75"/>
      <c r="AC384" s="71"/>
      <c r="AD384" s="72"/>
      <c r="AE384" s="76" t="str">
        <f t="shared" si="188"/>
        <v>-</v>
      </c>
      <c r="AF384" s="76" t="str">
        <f t="shared" si="189"/>
        <v/>
      </c>
      <c r="AG384" s="76" t="str">
        <f t="shared" si="190"/>
        <v/>
      </c>
      <c r="AH384" s="76" t="str">
        <f t="shared" si="191"/>
        <v/>
      </c>
      <c r="AI384" s="76" t="str">
        <f t="shared" si="192"/>
        <v/>
      </c>
      <c r="AJ384" s="76" t="str">
        <f t="shared" si="193"/>
        <v/>
      </c>
      <c r="AK384" s="76" t="str">
        <f t="shared" si="194"/>
        <v/>
      </c>
      <c r="AL384" s="76" t="str">
        <f t="shared" si="195"/>
        <v/>
      </c>
      <c r="AM384" s="76" t="str">
        <f t="shared" si="196"/>
        <v/>
      </c>
      <c r="AN384" s="76" t="str">
        <f t="shared" si="197"/>
        <v/>
      </c>
      <c r="AO384" s="77">
        <f t="shared" si="198"/>
        <v>0</v>
      </c>
      <c r="AP384" s="78" t="str">
        <f t="shared" si="199"/>
        <v/>
      </c>
      <c r="AR384" s="77" t="s">
        <v>27</v>
      </c>
      <c r="AS384" s="76" t="e">
        <f t="shared" si="229"/>
        <v>#VALUE!</v>
      </c>
      <c r="AT384" s="76" t="e">
        <f t="shared" si="238"/>
        <v>#VALUE!</v>
      </c>
      <c r="AU384" s="76" t="e">
        <f t="shared" si="230"/>
        <v>#VALUE!</v>
      </c>
      <c r="AV384" s="76" t="e">
        <f t="shared" si="239"/>
        <v>#VALUE!</v>
      </c>
      <c r="AW384" s="76" t="e">
        <f t="shared" si="231"/>
        <v>#VALUE!</v>
      </c>
      <c r="AX384" s="76" t="e">
        <f t="shared" si="240"/>
        <v>#VALUE!</v>
      </c>
      <c r="AY384" s="76" t="e">
        <f t="shared" si="232"/>
        <v>#VALUE!</v>
      </c>
      <c r="AZ384" s="76" t="e">
        <f t="shared" si="241"/>
        <v>#VALUE!</v>
      </c>
      <c r="BA384" s="76" t="e">
        <f t="shared" si="233"/>
        <v>#VALUE!</v>
      </c>
      <c r="BB384" s="77" t="e">
        <f t="shared" si="200"/>
        <v>#VALUE!</v>
      </c>
      <c r="BC384" s="78" t="e">
        <f t="shared" si="201"/>
        <v>#VALUE!</v>
      </c>
      <c r="BD384" s="77" t="s">
        <v>27</v>
      </c>
      <c r="BE384" s="76">
        <v>0</v>
      </c>
      <c r="BF384" s="76"/>
      <c r="BG384" s="76">
        <v>0</v>
      </c>
      <c r="BH384" s="76"/>
      <c r="BI384" s="76">
        <v>0</v>
      </c>
      <c r="BJ384" s="76"/>
      <c r="BK384" s="76">
        <v>0</v>
      </c>
      <c r="BL384" s="76"/>
      <c r="BM384" s="76">
        <v>0</v>
      </c>
      <c r="BN384" s="80">
        <f t="shared" si="202"/>
        <v>0</v>
      </c>
      <c r="BO384" s="81">
        <f t="shared" si="203"/>
        <v>0</v>
      </c>
      <c r="BP384" s="77" t="s">
        <v>27</v>
      </c>
      <c r="BQ384" s="76">
        <v>0</v>
      </c>
      <c r="BR384" s="76"/>
      <c r="BS384" s="76">
        <v>0</v>
      </c>
      <c r="BT384" s="76"/>
      <c r="BU384" s="76">
        <v>0</v>
      </c>
      <c r="BV384" s="76"/>
      <c r="BW384" s="76">
        <v>0</v>
      </c>
      <c r="BX384" s="76"/>
      <c r="BY384" s="76">
        <v>0</v>
      </c>
      <c r="BZ384" s="80">
        <f t="shared" si="204"/>
        <v>0</v>
      </c>
      <c r="CA384" s="82">
        <f t="shared" si="205"/>
        <v>0</v>
      </c>
      <c r="CB384" s="77" t="s">
        <v>27</v>
      </c>
      <c r="CC384" s="76">
        <v>0</v>
      </c>
      <c r="CD384" s="76"/>
      <c r="CE384" s="76">
        <v>0</v>
      </c>
      <c r="CF384" s="76"/>
      <c r="CG384" s="76">
        <v>0</v>
      </c>
      <c r="CH384" s="76"/>
      <c r="CI384" s="76">
        <v>0</v>
      </c>
      <c r="CJ384" s="76"/>
      <c r="CK384" s="76">
        <v>0</v>
      </c>
      <c r="CL384" s="83">
        <f t="shared" si="206"/>
        <v>0</v>
      </c>
      <c r="CM384" s="82">
        <f t="shared" si="207"/>
        <v>0</v>
      </c>
      <c r="CN384" s="84"/>
      <c r="CO384" s="60"/>
      <c r="CP384" s="60"/>
      <c r="CQ384" s="60"/>
      <c r="CR384" s="60"/>
      <c r="CS384" s="60"/>
      <c r="CT384" s="60"/>
      <c r="CU384" s="60"/>
      <c r="CV384" s="85"/>
      <c r="CW384" s="86"/>
      <c r="CX384" s="87">
        <f t="shared" si="208"/>
        <v>0</v>
      </c>
      <c r="CY384" s="88">
        <f t="shared" si="209"/>
        <v>0</v>
      </c>
      <c r="CZ384" s="89" t="e">
        <f>SUMIF(Склад!#REF!,E384,Склад!#REF!)</f>
        <v>#REF!</v>
      </c>
    </row>
    <row r="385" spans="1:104" s="79" customFormat="1" ht="58.15" customHeight="1" thickBot="1" x14ac:dyDescent="0.3">
      <c r="A385" s="60">
        <v>382</v>
      </c>
      <c r="B385" s="199" t="e">
        <f>VLOOKUP(C385,Склад!B:D,3,0)</f>
        <v>#N/A</v>
      </c>
      <c r="C385" s="37" t="s">
        <v>55</v>
      </c>
      <c r="D385" s="151" t="str">
        <f t="shared" si="210"/>
        <v>6840606437</v>
      </c>
      <c r="E385" s="36">
        <v>6840606</v>
      </c>
      <c r="F385" s="36">
        <v>437</v>
      </c>
      <c r="G385" s="154" t="s">
        <v>204</v>
      </c>
      <c r="H385" s="196" t="str">
        <f>IFERROR(VLOOKUP(VALUE(E385),Склад!#REF!,6,0),"-")</f>
        <v>-</v>
      </c>
      <c r="I385" s="61"/>
      <c r="J385" s="62" t="s">
        <v>220</v>
      </c>
      <c r="K385" s="62" t="s">
        <v>169</v>
      </c>
      <c r="L385" s="63" t="s">
        <v>364</v>
      </c>
      <c r="M385" s="64" t="s">
        <v>57</v>
      </c>
      <c r="N385" s="38" t="s">
        <v>354</v>
      </c>
      <c r="O385" s="38" t="s">
        <v>428</v>
      </c>
      <c r="P385" s="65">
        <v>41.9</v>
      </c>
      <c r="Q385" s="69">
        <v>109</v>
      </c>
      <c r="R385" s="66"/>
      <c r="S385" s="67"/>
      <c r="T385" s="68"/>
      <c r="U385" s="70"/>
      <c r="V385" s="71"/>
      <c r="W385" s="72"/>
      <c r="X385" s="73"/>
      <c r="Y385" s="71"/>
      <c r="Z385" s="72"/>
      <c r="AA385" s="74"/>
      <c r="AB385" s="75"/>
      <c r="AC385" s="71"/>
      <c r="AD385" s="72"/>
      <c r="AE385" s="76" t="str">
        <f t="shared" si="188"/>
        <v>-</v>
      </c>
      <c r="AF385" s="76" t="str">
        <f t="shared" si="189"/>
        <v/>
      </c>
      <c r="AG385" s="76" t="str">
        <f t="shared" si="190"/>
        <v/>
      </c>
      <c r="AH385" s="76" t="str">
        <f t="shared" si="191"/>
        <v/>
      </c>
      <c r="AI385" s="76" t="str">
        <f t="shared" si="192"/>
        <v/>
      </c>
      <c r="AJ385" s="76" t="str">
        <f t="shared" si="193"/>
        <v/>
      </c>
      <c r="AK385" s="76" t="str">
        <f t="shared" si="194"/>
        <v/>
      </c>
      <c r="AL385" s="76" t="str">
        <f t="shared" si="195"/>
        <v/>
      </c>
      <c r="AM385" s="76" t="str">
        <f t="shared" si="196"/>
        <v/>
      </c>
      <c r="AN385" s="76" t="str">
        <f t="shared" si="197"/>
        <v/>
      </c>
      <c r="AO385" s="77">
        <f t="shared" si="198"/>
        <v>0</v>
      </c>
      <c r="AP385" s="78" t="str">
        <f t="shared" si="199"/>
        <v/>
      </c>
      <c r="AR385" s="77" t="s">
        <v>27</v>
      </c>
      <c r="AS385" s="76" t="e">
        <f t="shared" si="229"/>
        <v>#VALUE!</v>
      </c>
      <c r="AT385" s="76" t="e">
        <f t="shared" si="238"/>
        <v>#VALUE!</v>
      </c>
      <c r="AU385" s="76" t="e">
        <f t="shared" si="230"/>
        <v>#VALUE!</v>
      </c>
      <c r="AV385" s="76" t="e">
        <f t="shared" si="239"/>
        <v>#VALUE!</v>
      </c>
      <c r="AW385" s="76" t="e">
        <f t="shared" si="231"/>
        <v>#VALUE!</v>
      </c>
      <c r="AX385" s="76" t="e">
        <f t="shared" si="240"/>
        <v>#VALUE!</v>
      </c>
      <c r="AY385" s="76" t="e">
        <f t="shared" si="232"/>
        <v>#VALUE!</v>
      </c>
      <c r="AZ385" s="76" t="e">
        <f t="shared" si="241"/>
        <v>#VALUE!</v>
      </c>
      <c r="BA385" s="76" t="e">
        <f t="shared" si="233"/>
        <v>#VALUE!</v>
      </c>
      <c r="BB385" s="77" t="e">
        <f t="shared" si="200"/>
        <v>#VALUE!</v>
      </c>
      <c r="BC385" s="78" t="e">
        <f t="shared" si="201"/>
        <v>#VALUE!</v>
      </c>
      <c r="BD385" s="77" t="s">
        <v>27</v>
      </c>
      <c r="BE385" s="76">
        <v>0</v>
      </c>
      <c r="BF385" s="76"/>
      <c r="BG385" s="76">
        <v>0</v>
      </c>
      <c r="BH385" s="76"/>
      <c r="BI385" s="76">
        <v>0</v>
      </c>
      <c r="BJ385" s="76"/>
      <c r="BK385" s="76">
        <v>0</v>
      </c>
      <c r="BL385" s="76"/>
      <c r="BM385" s="76">
        <v>0</v>
      </c>
      <c r="BN385" s="80">
        <f t="shared" si="202"/>
        <v>0</v>
      </c>
      <c r="BO385" s="81">
        <f t="shared" si="203"/>
        <v>0</v>
      </c>
      <c r="BP385" s="77" t="s">
        <v>27</v>
      </c>
      <c r="BQ385" s="76">
        <v>0</v>
      </c>
      <c r="BR385" s="76"/>
      <c r="BS385" s="76">
        <v>0</v>
      </c>
      <c r="BT385" s="76"/>
      <c r="BU385" s="76">
        <v>0</v>
      </c>
      <c r="BV385" s="76"/>
      <c r="BW385" s="76">
        <v>0</v>
      </c>
      <c r="BX385" s="76"/>
      <c r="BY385" s="76">
        <v>0</v>
      </c>
      <c r="BZ385" s="80">
        <f t="shared" si="204"/>
        <v>0</v>
      </c>
      <c r="CA385" s="82">
        <f t="shared" si="205"/>
        <v>0</v>
      </c>
      <c r="CB385" s="77" t="s">
        <v>27</v>
      </c>
      <c r="CC385" s="76">
        <v>0</v>
      </c>
      <c r="CD385" s="76"/>
      <c r="CE385" s="76">
        <v>0</v>
      </c>
      <c r="CF385" s="76"/>
      <c r="CG385" s="76">
        <v>0</v>
      </c>
      <c r="CH385" s="76"/>
      <c r="CI385" s="76">
        <v>0</v>
      </c>
      <c r="CJ385" s="76"/>
      <c r="CK385" s="76">
        <v>0</v>
      </c>
      <c r="CL385" s="83">
        <f t="shared" si="206"/>
        <v>0</v>
      </c>
      <c r="CM385" s="82">
        <f t="shared" si="207"/>
        <v>0</v>
      </c>
      <c r="CN385" s="84"/>
      <c r="CO385" s="60"/>
      <c r="CP385" s="60"/>
      <c r="CQ385" s="60"/>
      <c r="CR385" s="60"/>
      <c r="CS385" s="60"/>
      <c r="CT385" s="60"/>
      <c r="CU385" s="60"/>
      <c r="CV385" s="85"/>
      <c r="CW385" s="86"/>
      <c r="CX385" s="87">
        <f t="shared" si="208"/>
        <v>0</v>
      </c>
      <c r="CY385" s="88">
        <f t="shared" si="209"/>
        <v>0</v>
      </c>
      <c r="CZ385" s="89" t="e">
        <f>SUMIF(Склад!#REF!,E385,Склад!#REF!)</f>
        <v>#REF!</v>
      </c>
    </row>
    <row r="386" spans="1:104" s="79" customFormat="1" ht="93" customHeight="1" thickBot="1" x14ac:dyDescent="0.3">
      <c r="A386" s="60">
        <v>383</v>
      </c>
      <c r="B386" s="199" t="e">
        <f>VLOOKUP(C386,Склад!B:D,3,0)</f>
        <v>#N/A</v>
      </c>
      <c r="C386" s="37" t="s">
        <v>296</v>
      </c>
      <c r="D386" s="151" t="str">
        <f t="shared" si="210"/>
        <v>7720601471</v>
      </c>
      <c r="E386" s="36">
        <v>7720601</v>
      </c>
      <c r="F386" s="36">
        <v>471</v>
      </c>
      <c r="G386" s="154" t="s">
        <v>211</v>
      </c>
      <c r="H386" s="196" t="str">
        <f>IFERROR(VLOOKUP(VALUE(E386),Склад!#REF!,6,0),"-")</f>
        <v>-</v>
      </c>
      <c r="I386" s="61"/>
      <c r="J386" s="62" t="s">
        <v>33</v>
      </c>
      <c r="K386" s="62" t="s">
        <v>169</v>
      </c>
      <c r="L386" s="63" t="s">
        <v>364</v>
      </c>
      <c r="M386" s="64" t="s">
        <v>354</v>
      </c>
      <c r="N386" s="38" t="s">
        <v>354</v>
      </c>
      <c r="O386" s="38" t="s">
        <v>428</v>
      </c>
      <c r="P386" s="65">
        <v>30.4</v>
      </c>
      <c r="Q386" s="69">
        <v>79</v>
      </c>
      <c r="R386" s="66"/>
      <c r="S386" s="67"/>
      <c r="T386" s="68"/>
      <c r="U386" s="70"/>
      <c r="V386" s="71"/>
      <c r="W386" s="72"/>
      <c r="X386" s="73"/>
      <c r="Y386" s="71"/>
      <c r="Z386" s="72"/>
      <c r="AA386" s="74"/>
      <c r="AB386" s="75"/>
      <c r="AC386" s="71"/>
      <c r="AD386" s="72"/>
      <c r="AE386" s="76" t="str">
        <f t="shared" si="188"/>
        <v/>
      </c>
      <c r="AF386" s="76" t="str">
        <f t="shared" si="189"/>
        <v>-</v>
      </c>
      <c r="AG386" s="76" t="str">
        <f t="shared" si="190"/>
        <v>-</v>
      </c>
      <c r="AH386" s="76" t="str">
        <f t="shared" si="191"/>
        <v>-</v>
      </c>
      <c r="AI386" s="76" t="str">
        <f t="shared" si="192"/>
        <v>-</v>
      </c>
      <c r="AJ386" s="76" t="str">
        <f t="shared" si="193"/>
        <v>-</v>
      </c>
      <c r="AK386" s="76" t="str">
        <f t="shared" si="194"/>
        <v>-</v>
      </c>
      <c r="AL386" s="76" t="str">
        <f t="shared" si="195"/>
        <v>-</v>
      </c>
      <c r="AM386" s="76" t="str">
        <f t="shared" si="196"/>
        <v>-</v>
      </c>
      <c r="AN386" s="76" t="str">
        <f t="shared" si="197"/>
        <v>-</v>
      </c>
      <c r="AO386" s="77">
        <f t="shared" si="198"/>
        <v>0</v>
      </c>
      <c r="AP386" s="78" t="str">
        <f t="shared" si="199"/>
        <v/>
      </c>
      <c r="AR386" s="77" t="s">
        <v>27</v>
      </c>
      <c r="AS386" s="76" t="e">
        <f t="shared" si="229"/>
        <v>#VALUE!</v>
      </c>
      <c r="AT386" s="76" t="e">
        <f t="shared" si="238"/>
        <v>#VALUE!</v>
      </c>
      <c r="AU386" s="76" t="e">
        <f t="shared" si="230"/>
        <v>#VALUE!</v>
      </c>
      <c r="AV386" s="76" t="e">
        <f t="shared" si="239"/>
        <v>#VALUE!</v>
      </c>
      <c r="AW386" s="76" t="e">
        <f t="shared" si="231"/>
        <v>#VALUE!</v>
      </c>
      <c r="AX386" s="76" t="e">
        <f t="shared" si="240"/>
        <v>#VALUE!</v>
      </c>
      <c r="AY386" s="76" t="e">
        <f t="shared" si="232"/>
        <v>#VALUE!</v>
      </c>
      <c r="AZ386" s="76" t="e">
        <f t="shared" si="241"/>
        <v>#VALUE!</v>
      </c>
      <c r="BA386" s="76" t="e">
        <f t="shared" si="233"/>
        <v>#VALUE!</v>
      </c>
      <c r="BB386" s="77" t="e">
        <f t="shared" si="200"/>
        <v>#VALUE!</v>
      </c>
      <c r="BC386" s="78" t="e">
        <f t="shared" si="201"/>
        <v>#VALUE!</v>
      </c>
      <c r="BD386" s="77" t="s">
        <v>27</v>
      </c>
      <c r="BE386" s="76">
        <v>0</v>
      </c>
      <c r="BF386" s="76"/>
      <c r="BG386" s="76">
        <v>0</v>
      </c>
      <c r="BH386" s="76"/>
      <c r="BI386" s="76">
        <v>0</v>
      </c>
      <c r="BJ386" s="76"/>
      <c r="BK386" s="76">
        <v>0</v>
      </c>
      <c r="BL386" s="76"/>
      <c r="BM386" s="76">
        <v>0</v>
      </c>
      <c r="BN386" s="80">
        <f t="shared" si="202"/>
        <v>0</v>
      </c>
      <c r="BO386" s="81">
        <f t="shared" si="203"/>
        <v>0</v>
      </c>
      <c r="BP386" s="77" t="s">
        <v>27</v>
      </c>
      <c r="BQ386" s="76">
        <v>0</v>
      </c>
      <c r="BR386" s="76"/>
      <c r="BS386" s="76">
        <v>0</v>
      </c>
      <c r="BT386" s="76"/>
      <c r="BU386" s="76">
        <v>0</v>
      </c>
      <c r="BV386" s="76"/>
      <c r="BW386" s="76">
        <v>0</v>
      </c>
      <c r="BX386" s="76"/>
      <c r="BY386" s="76">
        <v>0</v>
      </c>
      <c r="BZ386" s="80">
        <f t="shared" si="204"/>
        <v>0</v>
      </c>
      <c r="CA386" s="82">
        <f t="shared" si="205"/>
        <v>0</v>
      </c>
      <c r="CB386" s="77" t="s">
        <v>27</v>
      </c>
      <c r="CC386" s="76">
        <v>0</v>
      </c>
      <c r="CD386" s="76"/>
      <c r="CE386" s="76">
        <v>0</v>
      </c>
      <c r="CF386" s="76"/>
      <c r="CG386" s="76">
        <v>0</v>
      </c>
      <c r="CH386" s="76"/>
      <c r="CI386" s="76">
        <v>0</v>
      </c>
      <c r="CJ386" s="76"/>
      <c r="CK386" s="76">
        <v>0</v>
      </c>
      <c r="CL386" s="83">
        <f t="shared" si="206"/>
        <v>0</v>
      </c>
      <c r="CM386" s="82">
        <f t="shared" si="207"/>
        <v>0</v>
      </c>
      <c r="CN386" s="84"/>
      <c r="CO386" s="60"/>
      <c r="CP386" s="60"/>
      <c r="CQ386" s="60"/>
      <c r="CR386" s="60"/>
      <c r="CS386" s="60"/>
      <c r="CT386" s="60"/>
      <c r="CU386" s="60"/>
      <c r="CV386" s="85"/>
      <c r="CW386" s="86"/>
      <c r="CX386" s="87">
        <f t="shared" si="208"/>
        <v>0</v>
      </c>
      <c r="CY386" s="88">
        <f t="shared" si="209"/>
        <v>0</v>
      </c>
      <c r="CZ386" s="89" t="e">
        <f>SUMIF(Склад!#REF!,E386,Склад!#REF!)</f>
        <v>#REF!</v>
      </c>
    </row>
    <row r="387" spans="1:104" s="79" customFormat="1" ht="52.9" customHeight="1" thickBot="1" x14ac:dyDescent="0.3">
      <c r="A387" s="60">
        <v>384</v>
      </c>
      <c r="B387" s="199" t="e">
        <f>VLOOKUP(C387,Склад!B:D,3,0)</f>
        <v>#N/A</v>
      </c>
      <c r="C387" s="37" t="s">
        <v>96</v>
      </c>
      <c r="D387" s="151" t="str">
        <f t="shared" si="210"/>
        <v>6380514322</v>
      </c>
      <c r="E387" s="36">
        <v>6380514</v>
      </c>
      <c r="F387" s="36">
        <v>322</v>
      </c>
      <c r="G387" s="154" t="s">
        <v>204</v>
      </c>
      <c r="H387" s="196" t="str">
        <f>IFERROR(VLOOKUP(VALUE(E387),Склад!#REF!,6,0),"-")</f>
        <v>-</v>
      </c>
      <c r="I387" s="61"/>
      <c r="J387" s="62" t="s">
        <v>222</v>
      </c>
      <c r="K387" s="62" t="s">
        <v>169</v>
      </c>
      <c r="L387" s="63" t="s">
        <v>381</v>
      </c>
      <c r="M387" s="64" t="s">
        <v>359</v>
      </c>
      <c r="N387" s="38" t="s">
        <v>354</v>
      </c>
      <c r="O387" s="38" t="s">
        <v>426</v>
      </c>
      <c r="P387" s="65">
        <v>57.3</v>
      </c>
      <c r="Q387" s="69">
        <v>129</v>
      </c>
      <c r="R387" s="66"/>
      <c r="S387" s="67"/>
      <c r="T387" s="68"/>
      <c r="U387" s="70"/>
      <c r="V387" s="71"/>
      <c r="W387" s="72"/>
      <c r="X387" s="73"/>
      <c r="Y387" s="71"/>
      <c r="Z387" s="72"/>
      <c r="AA387" s="74"/>
      <c r="AB387" s="75"/>
      <c r="AC387" s="71"/>
      <c r="AD387" s="72"/>
      <c r="AE387" s="76" t="str">
        <f t="shared" ref="AE387:AE450" si="242">IF(IFERROR(FIND($AE$3,$G387),FALSE),"","-")</f>
        <v>-</v>
      </c>
      <c r="AF387" s="76" t="str">
        <f t="shared" ref="AF387:AF450" si="243">IF(IFERROR(FIND($AF$3,$G387),FALSE),"","-")</f>
        <v/>
      </c>
      <c r="AG387" s="76" t="str">
        <f t="shared" ref="AG387:AG450" si="244">IF(IFERROR(FIND($AG$3,$G387),FALSE),"","-")</f>
        <v/>
      </c>
      <c r="AH387" s="76" t="str">
        <f t="shared" ref="AH387:AH450" si="245">IF(IFERROR(FIND($AH$3,$G387),FALSE),"","-")</f>
        <v/>
      </c>
      <c r="AI387" s="76" t="str">
        <f t="shared" ref="AI387:AI450" si="246">IF(IFERROR(FIND($AI$3,$G387),FALSE),"","-")</f>
        <v/>
      </c>
      <c r="AJ387" s="76" t="str">
        <f t="shared" ref="AJ387:AJ450" si="247">IF(IFERROR(FIND($AJ$3,$G387),FALSE),"","-")</f>
        <v/>
      </c>
      <c r="AK387" s="76" t="str">
        <f t="shared" ref="AK387:AK450" si="248">IF(IFERROR(FIND($AK$3,$G387),FALSE),"","-")</f>
        <v/>
      </c>
      <c r="AL387" s="76" t="str">
        <f t="shared" ref="AL387:AL450" si="249">IF(IFERROR(FIND($AL$3,$G387),FALSE),"","-")</f>
        <v/>
      </c>
      <c r="AM387" s="76" t="str">
        <f t="shared" ref="AM387:AM450" si="250">IF(IFERROR(FIND($AM$3,$G387),FALSE),"","-")</f>
        <v/>
      </c>
      <c r="AN387" s="76" t="str">
        <f t="shared" ref="AN387:AN450" si="251">IF(IFERROR(FIND($AN$3,$G387),FALSE),"","-")</f>
        <v/>
      </c>
      <c r="AO387" s="77">
        <f t="shared" si="198"/>
        <v>0</v>
      </c>
      <c r="AP387" s="78" t="str">
        <f t="shared" si="199"/>
        <v/>
      </c>
      <c r="AR387" s="77" t="s">
        <v>27</v>
      </c>
      <c r="AS387" s="76" t="e">
        <f t="shared" si="229"/>
        <v>#VALUE!</v>
      </c>
      <c r="AT387" s="76" t="e">
        <f t="shared" si="238"/>
        <v>#VALUE!</v>
      </c>
      <c r="AU387" s="76" t="e">
        <f t="shared" si="230"/>
        <v>#VALUE!</v>
      </c>
      <c r="AV387" s="76" t="e">
        <f t="shared" si="239"/>
        <v>#VALUE!</v>
      </c>
      <c r="AW387" s="76" t="e">
        <f t="shared" si="231"/>
        <v>#VALUE!</v>
      </c>
      <c r="AX387" s="76" t="e">
        <f t="shared" si="240"/>
        <v>#VALUE!</v>
      </c>
      <c r="AY387" s="76" t="e">
        <f t="shared" si="232"/>
        <v>#VALUE!</v>
      </c>
      <c r="AZ387" s="76" t="e">
        <f t="shared" si="241"/>
        <v>#VALUE!</v>
      </c>
      <c r="BA387" s="76" t="e">
        <f t="shared" si="233"/>
        <v>#VALUE!</v>
      </c>
      <c r="BB387" s="77" t="e">
        <f t="shared" si="200"/>
        <v>#VALUE!</v>
      </c>
      <c r="BC387" s="78" t="e">
        <f t="shared" si="201"/>
        <v>#VALUE!</v>
      </c>
      <c r="BD387" s="77" t="s">
        <v>27</v>
      </c>
      <c r="BE387" s="76">
        <v>0</v>
      </c>
      <c r="BF387" s="76">
        <v>1</v>
      </c>
      <c r="BG387" s="76">
        <v>1</v>
      </c>
      <c r="BH387" s="76">
        <v>2</v>
      </c>
      <c r="BI387" s="76">
        <v>3</v>
      </c>
      <c r="BJ387" s="76">
        <v>3</v>
      </c>
      <c r="BK387" s="76">
        <v>3</v>
      </c>
      <c r="BL387" s="76">
        <v>1</v>
      </c>
      <c r="BM387" s="76">
        <v>1</v>
      </c>
      <c r="BN387" s="80">
        <f t="shared" si="202"/>
        <v>15</v>
      </c>
      <c r="BO387" s="81">
        <f t="shared" si="203"/>
        <v>0</v>
      </c>
      <c r="BP387" s="77" t="s">
        <v>27</v>
      </c>
      <c r="BQ387" s="76">
        <v>0</v>
      </c>
      <c r="BR387" s="76"/>
      <c r="BS387" s="76">
        <v>2</v>
      </c>
      <c r="BT387" s="76">
        <v>2</v>
      </c>
      <c r="BU387" s="76">
        <v>3</v>
      </c>
      <c r="BV387" s="76">
        <v>2</v>
      </c>
      <c r="BW387" s="76">
        <v>2</v>
      </c>
      <c r="BX387" s="76"/>
      <c r="BY387" s="76">
        <v>1</v>
      </c>
      <c r="BZ387" s="80">
        <f t="shared" si="204"/>
        <v>12</v>
      </c>
      <c r="CA387" s="82">
        <f t="shared" si="205"/>
        <v>0</v>
      </c>
      <c r="CB387" s="77" t="s">
        <v>27</v>
      </c>
      <c r="CC387" s="76">
        <v>0</v>
      </c>
      <c r="CD387" s="76"/>
      <c r="CE387" s="76">
        <v>4</v>
      </c>
      <c r="CF387" s="76">
        <v>0</v>
      </c>
      <c r="CG387" s="76">
        <v>8</v>
      </c>
      <c r="CH387" s="76">
        <v>0</v>
      </c>
      <c r="CI387" s="76">
        <v>6</v>
      </c>
      <c r="CJ387" s="76"/>
      <c r="CK387" s="76">
        <v>0</v>
      </c>
      <c r="CL387" s="83">
        <f t="shared" si="206"/>
        <v>18</v>
      </c>
      <c r="CM387" s="82">
        <f t="shared" si="207"/>
        <v>0</v>
      </c>
      <c r="CN387" s="84"/>
      <c r="CO387" s="60">
        <v>2</v>
      </c>
      <c r="CP387" s="60">
        <v>1</v>
      </c>
      <c r="CQ387" s="60">
        <v>11</v>
      </c>
      <c r="CR387" s="60">
        <v>8</v>
      </c>
      <c r="CS387" s="60">
        <v>15</v>
      </c>
      <c r="CT387" s="60">
        <v>8</v>
      </c>
      <c r="CU387" s="60">
        <v>10</v>
      </c>
      <c r="CV387" s="85">
        <v>4</v>
      </c>
      <c r="CW387" s="86">
        <v>3</v>
      </c>
      <c r="CX387" s="87">
        <f t="shared" si="208"/>
        <v>62</v>
      </c>
      <c r="CY387" s="88">
        <f t="shared" si="209"/>
        <v>0</v>
      </c>
      <c r="CZ387" s="89" t="e">
        <f>SUMIF(Склад!#REF!,E387,Склад!#REF!)</f>
        <v>#REF!</v>
      </c>
    </row>
    <row r="388" spans="1:104" s="79" customFormat="1" ht="52.9" customHeight="1" thickBot="1" x14ac:dyDescent="0.3">
      <c r="A388" s="60">
        <v>385</v>
      </c>
      <c r="B388" s="199" t="e">
        <f>VLOOKUP(C388,Склад!B:D,3,0)</f>
        <v>#N/A</v>
      </c>
      <c r="C388" s="37" t="s">
        <v>96</v>
      </c>
      <c r="D388" s="151" t="str">
        <f t="shared" si="210"/>
        <v>6380514333</v>
      </c>
      <c r="E388" s="36">
        <v>6380514</v>
      </c>
      <c r="F388" s="36">
        <v>333</v>
      </c>
      <c r="G388" s="154" t="s">
        <v>204</v>
      </c>
      <c r="H388" s="196" t="str">
        <f>IFERROR(VLOOKUP(VALUE(E388),Склад!#REF!,6,0),"-")</f>
        <v>-</v>
      </c>
      <c r="I388" s="61"/>
      <c r="J388" s="62" t="s">
        <v>222</v>
      </c>
      <c r="K388" s="62" t="s">
        <v>169</v>
      </c>
      <c r="L388" s="63" t="s">
        <v>381</v>
      </c>
      <c r="M388" s="64" t="s">
        <v>359</v>
      </c>
      <c r="N388" s="38" t="s">
        <v>354</v>
      </c>
      <c r="O388" s="38" t="s">
        <v>426</v>
      </c>
      <c r="P388" s="65">
        <v>57.3</v>
      </c>
      <c r="Q388" s="69">
        <v>129</v>
      </c>
      <c r="R388" s="66"/>
      <c r="S388" s="67"/>
      <c r="T388" s="68"/>
      <c r="U388" s="70"/>
      <c r="V388" s="71"/>
      <c r="W388" s="72"/>
      <c r="X388" s="73"/>
      <c r="Y388" s="71"/>
      <c r="Z388" s="72"/>
      <c r="AA388" s="74"/>
      <c r="AB388" s="75"/>
      <c r="AC388" s="71"/>
      <c r="AD388" s="72"/>
      <c r="AE388" s="76" t="str">
        <f t="shared" si="242"/>
        <v>-</v>
      </c>
      <c r="AF388" s="76" t="str">
        <f t="shared" si="243"/>
        <v/>
      </c>
      <c r="AG388" s="76" t="str">
        <f t="shared" si="244"/>
        <v/>
      </c>
      <c r="AH388" s="76" t="str">
        <f t="shared" si="245"/>
        <v/>
      </c>
      <c r="AI388" s="76" t="str">
        <f t="shared" si="246"/>
        <v/>
      </c>
      <c r="AJ388" s="76" t="str">
        <f t="shared" si="247"/>
        <v/>
      </c>
      <c r="AK388" s="76" t="str">
        <f t="shared" si="248"/>
        <v/>
      </c>
      <c r="AL388" s="76" t="str">
        <f t="shared" si="249"/>
        <v/>
      </c>
      <c r="AM388" s="76" t="str">
        <f t="shared" si="250"/>
        <v/>
      </c>
      <c r="AN388" s="76" t="str">
        <f t="shared" si="251"/>
        <v/>
      </c>
      <c r="AO388" s="77">
        <f t="shared" ref="AO388:AO451" si="252">SUM(AE388:AN388)</f>
        <v>0</v>
      </c>
      <c r="AP388" s="78" t="str">
        <f t="shared" ref="AP388:AP451" si="253">IF(AO388&gt;0,AO388*P388,"")</f>
        <v/>
      </c>
      <c r="AR388" s="77" t="s">
        <v>27</v>
      </c>
      <c r="AS388" s="76" t="e">
        <f t="shared" si="229"/>
        <v>#VALUE!</v>
      </c>
      <c r="AT388" s="76" t="e">
        <f t="shared" si="238"/>
        <v>#VALUE!</v>
      </c>
      <c r="AU388" s="76" t="e">
        <f t="shared" si="230"/>
        <v>#VALUE!</v>
      </c>
      <c r="AV388" s="76" t="e">
        <f t="shared" si="239"/>
        <v>#VALUE!</v>
      </c>
      <c r="AW388" s="76" t="e">
        <f t="shared" si="231"/>
        <v>#VALUE!</v>
      </c>
      <c r="AX388" s="76" t="e">
        <f t="shared" si="240"/>
        <v>#VALUE!</v>
      </c>
      <c r="AY388" s="76" t="e">
        <f t="shared" si="232"/>
        <v>#VALUE!</v>
      </c>
      <c r="AZ388" s="76" t="e">
        <f t="shared" si="241"/>
        <v>#VALUE!</v>
      </c>
      <c r="BA388" s="76" t="e">
        <f t="shared" si="233"/>
        <v>#VALUE!</v>
      </c>
      <c r="BB388" s="77" t="e">
        <f t="shared" ref="BB388:BB451" si="254">SUM(AR388:BA388)</f>
        <v>#VALUE!</v>
      </c>
      <c r="BC388" s="78" t="e">
        <f t="shared" ref="BC388:BC451" si="255">BB388*R388</f>
        <v>#VALUE!</v>
      </c>
      <c r="BD388" s="77" t="s">
        <v>27</v>
      </c>
      <c r="BE388" s="76">
        <v>0</v>
      </c>
      <c r="BF388" s="76"/>
      <c r="BG388" s="76">
        <v>1</v>
      </c>
      <c r="BH388" s="76"/>
      <c r="BI388" s="76">
        <v>2</v>
      </c>
      <c r="BJ388" s="76"/>
      <c r="BK388" s="76">
        <v>1</v>
      </c>
      <c r="BL388" s="76"/>
      <c r="BM388" s="76">
        <v>0</v>
      </c>
      <c r="BN388" s="80">
        <f t="shared" ref="BN388:BN451" si="256">SUM(BD388:BM388)</f>
        <v>4</v>
      </c>
      <c r="BO388" s="81">
        <f t="shared" ref="BO388:BO451" si="257">BN388*R388</f>
        <v>0</v>
      </c>
      <c r="BP388" s="77" t="s">
        <v>27</v>
      </c>
      <c r="BQ388" s="76">
        <v>0</v>
      </c>
      <c r="BR388" s="76"/>
      <c r="BS388" s="76">
        <v>0</v>
      </c>
      <c r="BT388" s="76"/>
      <c r="BU388" s="76">
        <v>0</v>
      </c>
      <c r="BV388" s="76"/>
      <c r="BW388" s="76">
        <v>0</v>
      </c>
      <c r="BX388" s="76"/>
      <c r="BY388" s="76">
        <v>0</v>
      </c>
      <c r="BZ388" s="80">
        <f t="shared" ref="BZ388:BZ451" si="258">SUM(BP388:BY388)</f>
        <v>0</v>
      </c>
      <c r="CA388" s="82">
        <f t="shared" ref="CA388:CA451" si="259">BZ388*R388</f>
        <v>0</v>
      </c>
      <c r="CB388" s="77" t="s">
        <v>27</v>
      </c>
      <c r="CC388" s="76">
        <v>0</v>
      </c>
      <c r="CD388" s="76"/>
      <c r="CE388" s="76">
        <v>0</v>
      </c>
      <c r="CF388" s="76"/>
      <c r="CG388" s="76">
        <v>0</v>
      </c>
      <c r="CH388" s="76"/>
      <c r="CI388" s="76">
        <v>0</v>
      </c>
      <c r="CJ388" s="76"/>
      <c r="CK388" s="76">
        <v>0</v>
      </c>
      <c r="CL388" s="83">
        <f t="shared" ref="CL388:CL451" si="260">SUM(CB388:CK388)</f>
        <v>0</v>
      </c>
      <c r="CM388" s="82">
        <f t="shared" ref="CM388:CM451" si="261">CL388*R388</f>
        <v>0</v>
      </c>
      <c r="CN388" s="84"/>
      <c r="CO388" s="60">
        <v>2</v>
      </c>
      <c r="CP388" s="60">
        <v>2</v>
      </c>
      <c r="CQ388" s="60">
        <v>5</v>
      </c>
      <c r="CR388" s="60">
        <v>3</v>
      </c>
      <c r="CS388" s="60">
        <v>5</v>
      </c>
      <c r="CT388" s="60">
        <v>1</v>
      </c>
      <c r="CU388" s="60">
        <v>2</v>
      </c>
      <c r="CV388" s="85"/>
      <c r="CW388" s="86">
        <v>2</v>
      </c>
      <c r="CX388" s="87">
        <f t="shared" ref="CX388:CX451" si="262">SUM(CN388:CW388)</f>
        <v>22</v>
      </c>
      <c r="CY388" s="88">
        <f t="shared" ref="CY388:CY451" si="263">IF(AO388&gt;0,1,0)</f>
        <v>0</v>
      </c>
      <c r="CZ388" s="89" t="e">
        <f>SUMIF(Склад!#REF!,E388,Склад!#REF!)</f>
        <v>#REF!</v>
      </c>
    </row>
    <row r="389" spans="1:104" s="79" customFormat="1" ht="56.45" customHeight="1" thickBot="1" x14ac:dyDescent="0.3">
      <c r="A389" s="60">
        <v>386</v>
      </c>
      <c r="B389" s="199" t="e">
        <f>VLOOKUP(C389,Склад!B:D,3,0)</f>
        <v>#N/A</v>
      </c>
      <c r="C389" s="37" t="s">
        <v>97</v>
      </c>
      <c r="D389" s="151" t="str">
        <f t="shared" ref="D389:D452" si="264">E389&amp;F389</f>
        <v>6840501322</v>
      </c>
      <c r="E389" s="36">
        <v>6840501</v>
      </c>
      <c r="F389" s="36">
        <v>322</v>
      </c>
      <c r="G389" s="154" t="s">
        <v>204</v>
      </c>
      <c r="H389" s="196" t="str">
        <f>IFERROR(VLOOKUP(VALUE(E389),Склад!#REF!,6,0),"-")</f>
        <v>-</v>
      </c>
      <c r="I389" s="61"/>
      <c r="J389" s="62" t="s">
        <v>222</v>
      </c>
      <c r="K389" s="62" t="s">
        <v>169</v>
      </c>
      <c r="L389" s="63" t="s">
        <v>381</v>
      </c>
      <c r="M389" s="64" t="s">
        <v>359</v>
      </c>
      <c r="N389" s="38" t="s">
        <v>354</v>
      </c>
      <c r="O389" s="38" t="s">
        <v>426</v>
      </c>
      <c r="P389" s="65">
        <v>57.3</v>
      </c>
      <c r="Q389" s="69">
        <v>139</v>
      </c>
      <c r="R389" s="66"/>
      <c r="S389" s="67"/>
      <c r="T389" s="68"/>
      <c r="U389" s="70"/>
      <c r="V389" s="71"/>
      <c r="W389" s="72"/>
      <c r="X389" s="73"/>
      <c r="Y389" s="71"/>
      <c r="Z389" s="72"/>
      <c r="AA389" s="74"/>
      <c r="AB389" s="75"/>
      <c r="AC389" s="71"/>
      <c r="AD389" s="72"/>
      <c r="AE389" s="76" t="str">
        <f t="shared" si="242"/>
        <v>-</v>
      </c>
      <c r="AF389" s="76" t="str">
        <f t="shared" si="243"/>
        <v/>
      </c>
      <c r="AG389" s="76" t="str">
        <f t="shared" si="244"/>
        <v/>
      </c>
      <c r="AH389" s="76" t="str">
        <f t="shared" si="245"/>
        <v/>
      </c>
      <c r="AI389" s="76" t="str">
        <f t="shared" si="246"/>
        <v/>
      </c>
      <c r="AJ389" s="76" t="str">
        <f t="shared" si="247"/>
        <v/>
      </c>
      <c r="AK389" s="76" t="str">
        <f t="shared" si="248"/>
        <v/>
      </c>
      <c r="AL389" s="76" t="str">
        <f t="shared" si="249"/>
        <v/>
      </c>
      <c r="AM389" s="76" t="str">
        <f t="shared" si="250"/>
        <v/>
      </c>
      <c r="AN389" s="76" t="str">
        <f t="shared" si="251"/>
        <v/>
      </c>
      <c r="AO389" s="77">
        <f t="shared" si="252"/>
        <v>0</v>
      </c>
      <c r="AP389" s="78" t="str">
        <f t="shared" si="253"/>
        <v/>
      </c>
      <c r="AR389" s="77" t="s">
        <v>27</v>
      </c>
      <c r="AS389" s="76" t="e">
        <f t="shared" si="229"/>
        <v>#VALUE!</v>
      </c>
      <c r="AT389" s="76" t="e">
        <f t="shared" si="238"/>
        <v>#VALUE!</v>
      </c>
      <c r="AU389" s="76" t="e">
        <f t="shared" si="230"/>
        <v>#VALUE!</v>
      </c>
      <c r="AV389" s="76" t="e">
        <f t="shared" si="239"/>
        <v>#VALUE!</v>
      </c>
      <c r="AW389" s="76" t="e">
        <f t="shared" si="231"/>
        <v>#VALUE!</v>
      </c>
      <c r="AX389" s="76" t="e">
        <f t="shared" si="240"/>
        <v>#VALUE!</v>
      </c>
      <c r="AY389" s="76" t="e">
        <f t="shared" si="232"/>
        <v>#VALUE!</v>
      </c>
      <c r="AZ389" s="76" t="e">
        <f t="shared" si="241"/>
        <v>#VALUE!</v>
      </c>
      <c r="BA389" s="76" t="e">
        <f t="shared" si="233"/>
        <v>#VALUE!</v>
      </c>
      <c r="BB389" s="77" t="e">
        <f t="shared" si="254"/>
        <v>#VALUE!</v>
      </c>
      <c r="BC389" s="78" t="e">
        <f t="shared" si="255"/>
        <v>#VALUE!</v>
      </c>
      <c r="BD389" s="77" t="s">
        <v>27</v>
      </c>
      <c r="BE389" s="76">
        <v>0</v>
      </c>
      <c r="BF389" s="76"/>
      <c r="BG389" s="76">
        <v>0</v>
      </c>
      <c r="BH389" s="76"/>
      <c r="BI389" s="76">
        <v>0</v>
      </c>
      <c r="BJ389" s="76"/>
      <c r="BK389" s="76">
        <v>0</v>
      </c>
      <c r="BL389" s="76"/>
      <c r="BM389" s="76">
        <v>0</v>
      </c>
      <c r="BN389" s="80">
        <f t="shared" si="256"/>
        <v>0</v>
      </c>
      <c r="BO389" s="81">
        <f t="shared" si="257"/>
        <v>0</v>
      </c>
      <c r="BP389" s="77" t="s">
        <v>27</v>
      </c>
      <c r="BQ389" s="76">
        <v>0</v>
      </c>
      <c r="BR389" s="76"/>
      <c r="BS389" s="76">
        <v>0</v>
      </c>
      <c r="BT389" s="76"/>
      <c r="BU389" s="76">
        <v>0</v>
      </c>
      <c r="BV389" s="76"/>
      <c r="BW389" s="76">
        <v>0</v>
      </c>
      <c r="BX389" s="76"/>
      <c r="BY389" s="76">
        <v>0</v>
      </c>
      <c r="BZ389" s="80">
        <f t="shared" si="258"/>
        <v>0</v>
      </c>
      <c r="CA389" s="82">
        <f t="shared" si="259"/>
        <v>0</v>
      </c>
      <c r="CB389" s="77" t="s">
        <v>27</v>
      </c>
      <c r="CC389" s="76">
        <v>0</v>
      </c>
      <c r="CD389" s="76"/>
      <c r="CE389" s="76">
        <v>0</v>
      </c>
      <c r="CF389" s="76"/>
      <c r="CG389" s="76">
        <v>0</v>
      </c>
      <c r="CH389" s="76"/>
      <c r="CI389" s="76">
        <v>0</v>
      </c>
      <c r="CJ389" s="76"/>
      <c r="CK389" s="76">
        <v>0</v>
      </c>
      <c r="CL389" s="83">
        <f t="shared" si="260"/>
        <v>0</v>
      </c>
      <c r="CM389" s="82">
        <f t="shared" si="261"/>
        <v>0</v>
      </c>
      <c r="CN389" s="84"/>
      <c r="CO389" s="60"/>
      <c r="CP389" s="60"/>
      <c r="CQ389" s="60"/>
      <c r="CR389" s="60"/>
      <c r="CS389" s="60"/>
      <c r="CT389" s="60"/>
      <c r="CU389" s="60"/>
      <c r="CV389" s="85"/>
      <c r="CW389" s="86"/>
      <c r="CX389" s="87">
        <f t="shared" si="262"/>
        <v>0</v>
      </c>
      <c r="CY389" s="88">
        <f t="shared" si="263"/>
        <v>0</v>
      </c>
      <c r="CZ389" s="89" t="e">
        <f>SUMIF(Склад!#REF!,E389,Склад!#REF!)</f>
        <v>#REF!</v>
      </c>
    </row>
    <row r="390" spans="1:104" s="79" customFormat="1" ht="56.45" customHeight="1" thickBot="1" x14ac:dyDescent="0.3">
      <c r="A390" s="60">
        <v>387</v>
      </c>
      <c r="B390" s="199" t="e">
        <f>VLOOKUP(C390,Склад!B:D,3,0)</f>
        <v>#N/A</v>
      </c>
      <c r="C390" s="37" t="s">
        <v>97</v>
      </c>
      <c r="D390" s="151" t="str">
        <f t="shared" si="264"/>
        <v>6840501333</v>
      </c>
      <c r="E390" s="36">
        <v>6840501</v>
      </c>
      <c r="F390" s="36">
        <v>333</v>
      </c>
      <c r="G390" s="154" t="s">
        <v>204</v>
      </c>
      <c r="H390" s="196" t="str">
        <f>IFERROR(VLOOKUP(VALUE(E390),Склад!#REF!,6,0),"-")</f>
        <v>-</v>
      </c>
      <c r="I390" s="61"/>
      <c r="J390" s="62" t="s">
        <v>222</v>
      </c>
      <c r="K390" s="62" t="s">
        <v>169</v>
      </c>
      <c r="L390" s="63" t="s">
        <v>381</v>
      </c>
      <c r="M390" s="64" t="s">
        <v>359</v>
      </c>
      <c r="N390" s="38" t="s">
        <v>354</v>
      </c>
      <c r="O390" s="38" t="s">
        <v>426</v>
      </c>
      <c r="P390" s="65">
        <v>57.3</v>
      </c>
      <c r="Q390" s="69">
        <v>139</v>
      </c>
      <c r="R390" s="66"/>
      <c r="S390" s="67"/>
      <c r="T390" s="68"/>
      <c r="U390" s="70"/>
      <c r="V390" s="71"/>
      <c r="W390" s="72"/>
      <c r="X390" s="73"/>
      <c r="Y390" s="71"/>
      <c r="Z390" s="72"/>
      <c r="AA390" s="74"/>
      <c r="AB390" s="75"/>
      <c r="AC390" s="71"/>
      <c r="AD390" s="72"/>
      <c r="AE390" s="76" t="str">
        <f t="shared" si="242"/>
        <v>-</v>
      </c>
      <c r="AF390" s="76" t="str">
        <f t="shared" si="243"/>
        <v/>
      </c>
      <c r="AG390" s="76" t="str">
        <f t="shared" si="244"/>
        <v/>
      </c>
      <c r="AH390" s="76" t="str">
        <f t="shared" si="245"/>
        <v/>
      </c>
      <c r="AI390" s="76" t="str">
        <f t="shared" si="246"/>
        <v/>
      </c>
      <c r="AJ390" s="76" t="str">
        <f t="shared" si="247"/>
        <v/>
      </c>
      <c r="AK390" s="76" t="str">
        <f t="shared" si="248"/>
        <v/>
      </c>
      <c r="AL390" s="76" t="str">
        <f t="shared" si="249"/>
        <v/>
      </c>
      <c r="AM390" s="76" t="str">
        <f t="shared" si="250"/>
        <v/>
      </c>
      <c r="AN390" s="76" t="str">
        <f t="shared" si="251"/>
        <v/>
      </c>
      <c r="AO390" s="77">
        <f t="shared" si="252"/>
        <v>0</v>
      </c>
      <c r="AP390" s="78" t="str">
        <f t="shared" si="253"/>
        <v/>
      </c>
      <c r="AR390" s="77" t="s">
        <v>27</v>
      </c>
      <c r="AS390" s="76" t="e">
        <f t="shared" si="229"/>
        <v>#VALUE!</v>
      </c>
      <c r="AT390" s="76" t="e">
        <f t="shared" si="238"/>
        <v>#VALUE!</v>
      </c>
      <c r="AU390" s="76" t="e">
        <f t="shared" si="230"/>
        <v>#VALUE!</v>
      </c>
      <c r="AV390" s="76" t="e">
        <f t="shared" si="239"/>
        <v>#VALUE!</v>
      </c>
      <c r="AW390" s="76" t="e">
        <f t="shared" si="231"/>
        <v>#VALUE!</v>
      </c>
      <c r="AX390" s="76" t="e">
        <f t="shared" si="240"/>
        <v>#VALUE!</v>
      </c>
      <c r="AY390" s="76" t="e">
        <f t="shared" si="232"/>
        <v>#VALUE!</v>
      </c>
      <c r="AZ390" s="76" t="e">
        <f t="shared" si="241"/>
        <v>#VALUE!</v>
      </c>
      <c r="BA390" s="76" t="e">
        <f t="shared" si="233"/>
        <v>#VALUE!</v>
      </c>
      <c r="BB390" s="77" t="e">
        <f t="shared" si="254"/>
        <v>#VALUE!</v>
      </c>
      <c r="BC390" s="78" t="e">
        <f t="shared" si="255"/>
        <v>#VALUE!</v>
      </c>
      <c r="BD390" s="77" t="s">
        <v>27</v>
      </c>
      <c r="BE390" s="76">
        <v>0</v>
      </c>
      <c r="BF390" s="76">
        <v>1</v>
      </c>
      <c r="BG390" s="76">
        <v>1</v>
      </c>
      <c r="BH390" s="76">
        <v>2</v>
      </c>
      <c r="BI390" s="76">
        <v>3</v>
      </c>
      <c r="BJ390" s="76">
        <v>3</v>
      </c>
      <c r="BK390" s="76">
        <v>3</v>
      </c>
      <c r="BL390" s="76">
        <v>1</v>
      </c>
      <c r="BM390" s="76">
        <v>1</v>
      </c>
      <c r="BN390" s="80">
        <f t="shared" si="256"/>
        <v>15</v>
      </c>
      <c r="BO390" s="81">
        <f t="shared" si="257"/>
        <v>0</v>
      </c>
      <c r="BP390" s="77" t="s">
        <v>27</v>
      </c>
      <c r="BQ390" s="76">
        <v>0</v>
      </c>
      <c r="BR390" s="76"/>
      <c r="BS390" s="76">
        <v>2</v>
      </c>
      <c r="BT390" s="76">
        <v>2</v>
      </c>
      <c r="BU390" s="76">
        <v>3</v>
      </c>
      <c r="BV390" s="76">
        <v>2</v>
      </c>
      <c r="BW390" s="76">
        <v>2</v>
      </c>
      <c r="BX390" s="76"/>
      <c r="BY390" s="76">
        <v>1</v>
      </c>
      <c r="BZ390" s="80">
        <f t="shared" si="258"/>
        <v>12</v>
      </c>
      <c r="CA390" s="82">
        <f t="shared" si="259"/>
        <v>0</v>
      </c>
      <c r="CB390" s="77" t="s">
        <v>27</v>
      </c>
      <c r="CC390" s="76">
        <v>0</v>
      </c>
      <c r="CD390" s="76"/>
      <c r="CE390" s="76">
        <v>4</v>
      </c>
      <c r="CF390" s="76">
        <v>0</v>
      </c>
      <c r="CG390" s="76">
        <v>8</v>
      </c>
      <c r="CH390" s="76">
        <v>0</v>
      </c>
      <c r="CI390" s="76">
        <v>6</v>
      </c>
      <c r="CJ390" s="76"/>
      <c r="CK390" s="76">
        <v>0</v>
      </c>
      <c r="CL390" s="83">
        <f t="shared" si="260"/>
        <v>18</v>
      </c>
      <c r="CM390" s="82">
        <f t="shared" si="261"/>
        <v>0</v>
      </c>
      <c r="CN390" s="84"/>
      <c r="CO390" s="60">
        <v>1</v>
      </c>
      <c r="CP390" s="60">
        <v>4</v>
      </c>
      <c r="CQ390" s="60">
        <v>7</v>
      </c>
      <c r="CR390" s="60">
        <v>7</v>
      </c>
      <c r="CS390" s="60">
        <v>10</v>
      </c>
      <c r="CT390" s="60">
        <v>4</v>
      </c>
      <c r="CU390" s="60">
        <v>4</v>
      </c>
      <c r="CV390" s="85">
        <v>1</v>
      </c>
      <c r="CW390" s="86"/>
      <c r="CX390" s="87">
        <f t="shared" si="262"/>
        <v>38</v>
      </c>
      <c r="CY390" s="88">
        <f t="shared" si="263"/>
        <v>0</v>
      </c>
      <c r="CZ390" s="89" t="e">
        <f>SUMIF(Склад!#REF!,E390,Склад!#REF!)</f>
        <v>#REF!</v>
      </c>
    </row>
    <row r="391" spans="1:104" s="79" customFormat="1" ht="54.6" customHeight="1" thickBot="1" x14ac:dyDescent="0.3">
      <c r="A391" s="60">
        <v>388</v>
      </c>
      <c r="B391" s="199" t="e">
        <f>VLOOKUP(C391,Склад!B:D,3,0)</f>
        <v>#N/A</v>
      </c>
      <c r="C391" s="37" t="s">
        <v>297</v>
      </c>
      <c r="D391" s="151" t="str">
        <f t="shared" si="264"/>
        <v>638080831</v>
      </c>
      <c r="E391" s="36">
        <v>6380808</v>
      </c>
      <c r="F391" s="36">
        <v>31</v>
      </c>
      <c r="G391" s="154" t="s">
        <v>204</v>
      </c>
      <c r="H391" s="196" t="str">
        <f>IFERROR(VLOOKUP(VALUE(E391),Склад!#REF!,6,0),"-")</f>
        <v>-</v>
      </c>
      <c r="I391" s="61"/>
      <c r="J391" s="62" t="s">
        <v>222</v>
      </c>
      <c r="K391" s="62" t="s">
        <v>169</v>
      </c>
      <c r="L391" s="63" t="s">
        <v>109</v>
      </c>
      <c r="M391" s="64" t="s">
        <v>359</v>
      </c>
      <c r="N391" s="38" t="s">
        <v>354</v>
      </c>
      <c r="O391" s="38" t="s">
        <v>425</v>
      </c>
      <c r="P391" s="65">
        <v>76.5</v>
      </c>
      <c r="Q391" s="69">
        <v>199</v>
      </c>
      <c r="R391" s="66"/>
      <c r="S391" s="67"/>
      <c r="T391" s="68"/>
      <c r="U391" s="70"/>
      <c r="V391" s="71"/>
      <c r="W391" s="72"/>
      <c r="X391" s="73"/>
      <c r="Y391" s="71"/>
      <c r="Z391" s="72"/>
      <c r="AA391" s="74"/>
      <c r="AB391" s="75"/>
      <c r="AC391" s="71"/>
      <c r="AD391" s="72"/>
      <c r="AE391" s="76" t="str">
        <f t="shared" si="242"/>
        <v>-</v>
      </c>
      <c r="AF391" s="76" t="str">
        <f t="shared" si="243"/>
        <v/>
      </c>
      <c r="AG391" s="76" t="str">
        <f t="shared" si="244"/>
        <v/>
      </c>
      <c r="AH391" s="76" t="str">
        <f t="shared" si="245"/>
        <v/>
      </c>
      <c r="AI391" s="76" t="str">
        <f t="shared" si="246"/>
        <v/>
      </c>
      <c r="AJ391" s="76" t="str">
        <f t="shared" si="247"/>
        <v/>
      </c>
      <c r="AK391" s="76" t="str">
        <f t="shared" si="248"/>
        <v/>
      </c>
      <c r="AL391" s="76" t="str">
        <f t="shared" si="249"/>
        <v/>
      </c>
      <c r="AM391" s="76" t="str">
        <f t="shared" si="250"/>
        <v/>
      </c>
      <c r="AN391" s="76" t="str">
        <f t="shared" si="251"/>
        <v/>
      </c>
      <c r="AO391" s="77">
        <f t="shared" si="252"/>
        <v>0</v>
      </c>
      <c r="AP391" s="78" t="str">
        <f t="shared" si="253"/>
        <v/>
      </c>
      <c r="AR391" s="77" t="s">
        <v>27</v>
      </c>
      <c r="AS391" s="76" t="e">
        <f t="shared" si="229"/>
        <v>#VALUE!</v>
      </c>
      <c r="AT391" s="76" t="e">
        <f t="shared" si="238"/>
        <v>#VALUE!</v>
      </c>
      <c r="AU391" s="76" t="e">
        <f t="shared" si="230"/>
        <v>#VALUE!</v>
      </c>
      <c r="AV391" s="76" t="e">
        <f t="shared" si="239"/>
        <v>#VALUE!</v>
      </c>
      <c r="AW391" s="76" t="e">
        <f t="shared" si="231"/>
        <v>#VALUE!</v>
      </c>
      <c r="AX391" s="76" t="e">
        <f t="shared" si="240"/>
        <v>#VALUE!</v>
      </c>
      <c r="AY391" s="76" t="e">
        <f t="shared" si="232"/>
        <v>#VALUE!</v>
      </c>
      <c r="AZ391" s="76" t="e">
        <f t="shared" si="241"/>
        <v>#VALUE!</v>
      </c>
      <c r="BA391" s="76" t="e">
        <f t="shared" si="233"/>
        <v>#VALUE!</v>
      </c>
      <c r="BB391" s="77" t="e">
        <f t="shared" si="254"/>
        <v>#VALUE!</v>
      </c>
      <c r="BC391" s="78" t="e">
        <f t="shared" si="255"/>
        <v>#VALUE!</v>
      </c>
      <c r="BD391" s="77" t="s">
        <v>27</v>
      </c>
      <c r="BE391" s="76">
        <v>0</v>
      </c>
      <c r="BF391" s="76">
        <v>1</v>
      </c>
      <c r="BG391" s="76">
        <v>1</v>
      </c>
      <c r="BH391" s="76">
        <v>2</v>
      </c>
      <c r="BI391" s="76">
        <v>3</v>
      </c>
      <c r="BJ391" s="76">
        <v>3</v>
      </c>
      <c r="BK391" s="76">
        <v>3</v>
      </c>
      <c r="BL391" s="76">
        <v>1</v>
      </c>
      <c r="BM391" s="76">
        <v>1</v>
      </c>
      <c r="BN391" s="80">
        <f t="shared" si="256"/>
        <v>15</v>
      </c>
      <c r="BO391" s="81">
        <f t="shared" si="257"/>
        <v>0</v>
      </c>
      <c r="BP391" s="77" t="s">
        <v>27</v>
      </c>
      <c r="BQ391" s="76">
        <v>0</v>
      </c>
      <c r="BR391" s="76"/>
      <c r="BS391" s="76">
        <v>2</v>
      </c>
      <c r="BT391" s="76">
        <v>2</v>
      </c>
      <c r="BU391" s="76">
        <v>3</v>
      </c>
      <c r="BV391" s="76">
        <v>2</v>
      </c>
      <c r="BW391" s="76">
        <v>2</v>
      </c>
      <c r="BX391" s="76"/>
      <c r="BY391" s="76">
        <v>1</v>
      </c>
      <c r="BZ391" s="80">
        <f t="shared" si="258"/>
        <v>12</v>
      </c>
      <c r="CA391" s="82">
        <f t="shared" si="259"/>
        <v>0</v>
      </c>
      <c r="CB391" s="77" t="s">
        <v>27</v>
      </c>
      <c r="CC391" s="76">
        <v>0</v>
      </c>
      <c r="CD391" s="76"/>
      <c r="CE391" s="76">
        <v>4</v>
      </c>
      <c r="CF391" s="76">
        <v>0</v>
      </c>
      <c r="CG391" s="76">
        <v>8</v>
      </c>
      <c r="CH391" s="76">
        <v>0</v>
      </c>
      <c r="CI391" s="76">
        <v>6</v>
      </c>
      <c r="CJ391" s="76"/>
      <c r="CK391" s="76">
        <v>0</v>
      </c>
      <c r="CL391" s="83">
        <f t="shared" si="260"/>
        <v>18</v>
      </c>
      <c r="CM391" s="82">
        <f t="shared" si="261"/>
        <v>0</v>
      </c>
      <c r="CN391" s="84"/>
      <c r="CO391" s="60">
        <v>2</v>
      </c>
      <c r="CP391" s="60"/>
      <c r="CQ391" s="60">
        <v>8</v>
      </c>
      <c r="CR391" s="60">
        <v>6</v>
      </c>
      <c r="CS391" s="60">
        <v>12</v>
      </c>
      <c r="CT391" s="60">
        <v>6</v>
      </c>
      <c r="CU391" s="60">
        <v>8</v>
      </c>
      <c r="CV391" s="85">
        <v>2</v>
      </c>
      <c r="CW391" s="86">
        <v>2</v>
      </c>
      <c r="CX391" s="87">
        <f t="shared" si="262"/>
        <v>46</v>
      </c>
      <c r="CY391" s="88">
        <f t="shared" si="263"/>
        <v>0</v>
      </c>
      <c r="CZ391" s="89" t="e">
        <f>SUMIF(Склад!#REF!,E391,Склад!#REF!)</f>
        <v>#REF!</v>
      </c>
    </row>
    <row r="392" spans="1:104" s="79" customFormat="1" ht="56.45" customHeight="1" thickBot="1" x14ac:dyDescent="0.3">
      <c r="A392" s="60">
        <v>389</v>
      </c>
      <c r="B392" s="199" t="str">
        <f>VLOOKUP(C392,Склад!B:D,3,0)</f>
        <v>Кепки</v>
      </c>
      <c r="C392" s="37" t="s">
        <v>298</v>
      </c>
      <c r="D392" s="151" t="str">
        <f t="shared" si="264"/>
        <v>687080531</v>
      </c>
      <c r="E392" s="36">
        <v>6870805</v>
      </c>
      <c r="F392" s="36">
        <v>31</v>
      </c>
      <c r="G392" s="154" t="s">
        <v>204</v>
      </c>
      <c r="H392" s="196" t="str">
        <f>IFERROR(VLOOKUP(VALUE(E392),Склад!#REF!,6,0),"-")</f>
        <v>-</v>
      </c>
      <c r="I392" s="61"/>
      <c r="J392" s="62" t="s">
        <v>222</v>
      </c>
      <c r="K392" s="62" t="s">
        <v>169</v>
      </c>
      <c r="L392" s="63" t="s">
        <v>109</v>
      </c>
      <c r="M392" s="64" t="s">
        <v>359</v>
      </c>
      <c r="N392" s="38" t="s">
        <v>354</v>
      </c>
      <c r="O392" s="38" t="s">
        <v>425</v>
      </c>
      <c r="P392" s="65">
        <v>76.5</v>
      </c>
      <c r="Q392" s="69">
        <v>199</v>
      </c>
      <c r="R392" s="66"/>
      <c r="S392" s="67"/>
      <c r="T392" s="68"/>
      <c r="U392" s="70"/>
      <c r="V392" s="71"/>
      <c r="W392" s="72"/>
      <c r="X392" s="73"/>
      <c r="Y392" s="71"/>
      <c r="Z392" s="72"/>
      <c r="AA392" s="74"/>
      <c r="AB392" s="75"/>
      <c r="AC392" s="71"/>
      <c r="AD392" s="72"/>
      <c r="AE392" s="76" t="str">
        <f t="shared" si="242"/>
        <v>-</v>
      </c>
      <c r="AF392" s="76" t="str">
        <f t="shared" si="243"/>
        <v/>
      </c>
      <c r="AG392" s="76" t="str">
        <f t="shared" si="244"/>
        <v/>
      </c>
      <c r="AH392" s="76" t="str">
        <f t="shared" si="245"/>
        <v/>
      </c>
      <c r="AI392" s="76" t="str">
        <f t="shared" si="246"/>
        <v/>
      </c>
      <c r="AJ392" s="76" t="str">
        <f t="shared" si="247"/>
        <v/>
      </c>
      <c r="AK392" s="76" t="str">
        <f t="shared" si="248"/>
        <v/>
      </c>
      <c r="AL392" s="76" t="str">
        <f t="shared" si="249"/>
        <v/>
      </c>
      <c r="AM392" s="76" t="str">
        <f t="shared" si="250"/>
        <v/>
      </c>
      <c r="AN392" s="76" t="str">
        <f t="shared" si="251"/>
        <v/>
      </c>
      <c r="AO392" s="77">
        <f t="shared" si="252"/>
        <v>0</v>
      </c>
      <c r="AP392" s="78" t="str">
        <f t="shared" si="253"/>
        <v/>
      </c>
      <c r="AR392" s="77" t="s">
        <v>27</v>
      </c>
      <c r="AS392" s="76" t="e">
        <f t="shared" si="229"/>
        <v>#VALUE!</v>
      </c>
      <c r="AT392" s="76" t="e">
        <f t="shared" si="238"/>
        <v>#VALUE!</v>
      </c>
      <c r="AU392" s="76" t="e">
        <f t="shared" si="230"/>
        <v>#VALUE!</v>
      </c>
      <c r="AV392" s="76" t="e">
        <f t="shared" si="239"/>
        <v>#VALUE!</v>
      </c>
      <c r="AW392" s="76" t="e">
        <f t="shared" si="231"/>
        <v>#VALUE!</v>
      </c>
      <c r="AX392" s="76" t="e">
        <f t="shared" si="240"/>
        <v>#VALUE!</v>
      </c>
      <c r="AY392" s="76" t="e">
        <f t="shared" si="232"/>
        <v>#VALUE!</v>
      </c>
      <c r="AZ392" s="76" t="e">
        <f t="shared" si="241"/>
        <v>#VALUE!</v>
      </c>
      <c r="BA392" s="76" t="e">
        <f t="shared" si="233"/>
        <v>#VALUE!</v>
      </c>
      <c r="BB392" s="77" t="e">
        <f t="shared" si="254"/>
        <v>#VALUE!</v>
      </c>
      <c r="BC392" s="78" t="e">
        <f t="shared" si="255"/>
        <v>#VALUE!</v>
      </c>
      <c r="BD392" s="77" t="s">
        <v>27</v>
      </c>
      <c r="BE392" s="76">
        <v>0</v>
      </c>
      <c r="BF392" s="76">
        <v>1</v>
      </c>
      <c r="BG392" s="76">
        <v>1</v>
      </c>
      <c r="BH392" s="76">
        <v>2</v>
      </c>
      <c r="BI392" s="76">
        <v>2</v>
      </c>
      <c r="BJ392" s="76">
        <v>2</v>
      </c>
      <c r="BK392" s="76">
        <v>2</v>
      </c>
      <c r="BL392" s="76">
        <v>1</v>
      </c>
      <c r="BM392" s="76">
        <v>1</v>
      </c>
      <c r="BN392" s="80">
        <f t="shared" si="256"/>
        <v>12</v>
      </c>
      <c r="BO392" s="81">
        <f t="shared" si="257"/>
        <v>0</v>
      </c>
      <c r="BP392" s="77" t="s">
        <v>27</v>
      </c>
      <c r="BQ392" s="76">
        <v>0</v>
      </c>
      <c r="BR392" s="76"/>
      <c r="BS392" s="76">
        <v>2</v>
      </c>
      <c r="BT392" s="76">
        <v>2</v>
      </c>
      <c r="BU392" s="76">
        <v>3</v>
      </c>
      <c r="BV392" s="76">
        <v>2</v>
      </c>
      <c r="BW392" s="76">
        <v>2</v>
      </c>
      <c r="BX392" s="76"/>
      <c r="BY392" s="76">
        <v>1</v>
      </c>
      <c r="BZ392" s="80">
        <f t="shared" si="258"/>
        <v>12</v>
      </c>
      <c r="CA392" s="82">
        <f t="shared" si="259"/>
        <v>0</v>
      </c>
      <c r="CB392" s="77" t="s">
        <v>27</v>
      </c>
      <c r="CC392" s="76">
        <v>0</v>
      </c>
      <c r="CD392" s="76"/>
      <c r="CE392" s="76">
        <v>4</v>
      </c>
      <c r="CF392" s="76">
        <v>0</v>
      </c>
      <c r="CG392" s="76">
        <v>6</v>
      </c>
      <c r="CH392" s="76">
        <v>0</v>
      </c>
      <c r="CI392" s="76">
        <v>5</v>
      </c>
      <c r="CJ392" s="76"/>
      <c r="CK392" s="76">
        <v>0</v>
      </c>
      <c r="CL392" s="83">
        <f t="shared" si="260"/>
        <v>15</v>
      </c>
      <c r="CM392" s="82">
        <f t="shared" si="261"/>
        <v>0</v>
      </c>
      <c r="CN392" s="84"/>
      <c r="CO392" s="60">
        <v>2</v>
      </c>
      <c r="CP392" s="60"/>
      <c r="CQ392" s="60">
        <v>1</v>
      </c>
      <c r="CR392" s="60"/>
      <c r="CS392" s="60">
        <v>3</v>
      </c>
      <c r="CT392" s="60"/>
      <c r="CU392" s="60">
        <v>1</v>
      </c>
      <c r="CV392" s="85"/>
      <c r="CW392" s="86">
        <v>1</v>
      </c>
      <c r="CX392" s="87">
        <f t="shared" si="262"/>
        <v>8</v>
      </c>
      <c r="CY392" s="88">
        <f t="shared" si="263"/>
        <v>0</v>
      </c>
      <c r="CZ392" s="89" t="e">
        <f>SUMIF(Склад!#REF!,E392,Склад!#REF!)</f>
        <v>#REF!</v>
      </c>
    </row>
    <row r="393" spans="1:104" s="79" customFormat="1" ht="56.45" customHeight="1" thickBot="1" x14ac:dyDescent="0.3">
      <c r="A393" s="60">
        <v>390</v>
      </c>
      <c r="B393" s="199" t="str">
        <f>VLOOKUP(C393,Склад!B:D,3,0)</f>
        <v>Кепки</v>
      </c>
      <c r="C393" s="37" t="s">
        <v>298</v>
      </c>
      <c r="D393" s="151" t="str">
        <f t="shared" si="264"/>
        <v>6844301226</v>
      </c>
      <c r="E393" s="36">
        <v>6844301</v>
      </c>
      <c r="F393" s="36">
        <v>226</v>
      </c>
      <c r="G393" s="154" t="s">
        <v>204</v>
      </c>
      <c r="H393" s="196" t="str">
        <f>IFERROR(VLOOKUP(VALUE(E393),Склад!#REF!,6,0),"-")</f>
        <v>-</v>
      </c>
      <c r="I393" s="61"/>
      <c r="J393" s="62" t="s">
        <v>222</v>
      </c>
      <c r="K393" s="62" t="s">
        <v>169</v>
      </c>
      <c r="L393" s="63" t="s">
        <v>109</v>
      </c>
      <c r="M393" s="64" t="s">
        <v>359</v>
      </c>
      <c r="N393" s="38" t="s">
        <v>354</v>
      </c>
      <c r="O393" s="38" t="s">
        <v>424</v>
      </c>
      <c r="P393" s="65">
        <v>95.8</v>
      </c>
      <c r="Q393" s="69">
        <v>229</v>
      </c>
      <c r="R393" s="66"/>
      <c r="S393" s="67"/>
      <c r="T393" s="68"/>
      <c r="U393" s="70"/>
      <c r="V393" s="71"/>
      <c r="W393" s="72"/>
      <c r="X393" s="73"/>
      <c r="Y393" s="71"/>
      <c r="Z393" s="72"/>
      <c r="AA393" s="74"/>
      <c r="AB393" s="75"/>
      <c r="AC393" s="71"/>
      <c r="AD393" s="72"/>
      <c r="AE393" s="76" t="str">
        <f t="shared" si="242"/>
        <v>-</v>
      </c>
      <c r="AF393" s="76" t="str">
        <f t="shared" si="243"/>
        <v/>
      </c>
      <c r="AG393" s="76" t="str">
        <f t="shared" si="244"/>
        <v/>
      </c>
      <c r="AH393" s="76" t="str">
        <f t="shared" si="245"/>
        <v/>
      </c>
      <c r="AI393" s="76" t="str">
        <f t="shared" si="246"/>
        <v/>
      </c>
      <c r="AJ393" s="76" t="str">
        <f t="shared" si="247"/>
        <v/>
      </c>
      <c r="AK393" s="76" t="str">
        <f t="shared" si="248"/>
        <v/>
      </c>
      <c r="AL393" s="76" t="str">
        <f t="shared" si="249"/>
        <v/>
      </c>
      <c r="AM393" s="76" t="str">
        <f t="shared" si="250"/>
        <v/>
      </c>
      <c r="AN393" s="76" t="str">
        <f t="shared" si="251"/>
        <v/>
      </c>
      <c r="AO393" s="77">
        <f t="shared" si="252"/>
        <v>0</v>
      </c>
      <c r="AP393" s="78" t="str">
        <f t="shared" si="253"/>
        <v/>
      </c>
      <c r="AR393" s="77" t="s">
        <v>27</v>
      </c>
      <c r="AS393" s="76" t="e">
        <f t="shared" ref="AS393:AS425" si="265">CO393+AF393-BE393-BQ393-CC393</f>
        <v>#VALUE!</v>
      </c>
      <c r="AT393" s="76" t="e">
        <f t="shared" si="238"/>
        <v>#VALUE!</v>
      </c>
      <c r="AU393" s="76" t="e">
        <f t="shared" ref="AU393:AU425" si="266">CQ393+AH393-BG393-BS393-CE393</f>
        <v>#VALUE!</v>
      </c>
      <c r="AV393" s="76" t="e">
        <f t="shared" si="239"/>
        <v>#VALUE!</v>
      </c>
      <c r="AW393" s="76" t="e">
        <f t="shared" ref="AW393:AW425" si="267">CS393+AJ393-BI393-BU393-CG393</f>
        <v>#VALUE!</v>
      </c>
      <c r="AX393" s="76" t="e">
        <f t="shared" si="240"/>
        <v>#VALUE!</v>
      </c>
      <c r="AY393" s="76" t="e">
        <f t="shared" ref="AY393:AY425" si="268">CU393+AL393-BK393-BW393-CI393</f>
        <v>#VALUE!</v>
      </c>
      <c r="AZ393" s="76" t="e">
        <f t="shared" si="241"/>
        <v>#VALUE!</v>
      </c>
      <c r="BA393" s="76" t="e">
        <f t="shared" ref="BA393:BA425" si="269">CW393+AN393-BM393-BY393-CK393</f>
        <v>#VALUE!</v>
      </c>
      <c r="BB393" s="77" t="e">
        <f t="shared" si="254"/>
        <v>#VALUE!</v>
      </c>
      <c r="BC393" s="78" t="e">
        <f t="shared" si="255"/>
        <v>#VALUE!</v>
      </c>
      <c r="BD393" s="77" t="s">
        <v>27</v>
      </c>
      <c r="BE393" s="76">
        <v>0</v>
      </c>
      <c r="BF393" s="76"/>
      <c r="BG393" s="76">
        <v>0</v>
      </c>
      <c r="BH393" s="76"/>
      <c r="BI393" s="76">
        <v>0</v>
      </c>
      <c r="BJ393" s="76"/>
      <c r="BK393" s="76">
        <v>0</v>
      </c>
      <c r="BL393" s="76"/>
      <c r="BM393" s="76">
        <v>0</v>
      </c>
      <c r="BN393" s="80">
        <f t="shared" si="256"/>
        <v>0</v>
      </c>
      <c r="BO393" s="81">
        <f t="shared" si="257"/>
        <v>0</v>
      </c>
      <c r="BP393" s="77" t="s">
        <v>27</v>
      </c>
      <c r="BQ393" s="76">
        <v>0</v>
      </c>
      <c r="BR393" s="76"/>
      <c r="BS393" s="76">
        <v>0</v>
      </c>
      <c r="BT393" s="76"/>
      <c r="BU393" s="76">
        <v>0</v>
      </c>
      <c r="BV393" s="76"/>
      <c r="BW393" s="76">
        <v>0</v>
      </c>
      <c r="BX393" s="76"/>
      <c r="BY393" s="76">
        <v>0</v>
      </c>
      <c r="BZ393" s="80">
        <f t="shared" si="258"/>
        <v>0</v>
      </c>
      <c r="CA393" s="82">
        <f t="shared" si="259"/>
        <v>0</v>
      </c>
      <c r="CB393" s="77" t="s">
        <v>27</v>
      </c>
      <c r="CC393" s="76">
        <v>0</v>
      </c>
      <c r="CD393" s="76"/>
      <c r="CE393" s="76">
        <v>0</v>
      </c>
      <c r="CF393" s="76"/>
      <c r="CG393" s="76">
        <v>0</v>
      </c>
      <c r="CH393" s="76"/>
      <c r="CI393" s="76">
        <v>0</v>
      </c>
      <c r="CJ393" s="76"/>
      <c r="CK393" s="76">
        <v>0</v>
      </c>
      <c r="CL393" s="83">
        <f t="shared" si="260"/>
        <v>0</v>
      </c>
      <c r="CM393" s="82">
        <f t="shared" si="261"/>
        <v>0</v>
      </c>
      <c r="CN393" s="84"/>
      <c r="CO393" s="60"/>
      <c r="CP393" s="60"/>
      <c r="CQ393" s="60">
        <v>3</v>
      </c>
      <c r="CR393" s="60">
        <v>1</v>
      </c>
      <c r="CS393" s="60">
        <v>6</v>
      </c>
      <c r="CT393" s="60">
        <v>1</v>
      </c>
      <c r="CU393" s="60">
        <v>2</v>
      </c>
      <c r="CV393" s="85">
        <v>1</v>
      </c>
      <c r="CW393" s="86"/>
      <c r="CX393" s="87">
        <f t="shared" si="262"/>
        <v>14</v>
      </c>
      <c r="CY393" s="88">
        <f t="shared" si="263"/>
        <v>0</v>
      </c>
      <c r="CZ393" s="89" t="e">
        <f>SUMIF(Склад!#REF!,E393,Склад!#REF!)</f>
        <v>#REF!</v>
      </c>
    </row>
    <row r="394" spans="1:104" s="79" customFormat="1" ht="52.9" customHeight="1" thickBot="1" x14ac:dyDescent="0.3">
      <c r="A394" s="60">
        <v>391</v>
      </c>
      <c r="B394" s="199" t="e">
        <f>VLOOKUP(C394,Склад!B:D,3,0)</f>
        <v>#N/A</v>
      </c>
      <c r="C394" s="37" t="s">
        <v>299</v>
      </c>
      <c r="D394" s="151" t="str">
        <f t="shared" si="264"/>
        <v>6384501362</v>
      </c>
      <c r="E394" s="36">
        <v>6384501</v>
      </c>
      <c r="F394" s="36">
        <v>362</v>
      </c>
      <c r="G394" s="154" t="s">
        <v>204</v>
      </c>
      <c r="H394" s="196" t="str">
        <f>IFERROR(VLOOKUP(VALUE(E394),Склад!#REF!,6,0),"-")</f>
        <v>-</v>
      </c>
      <c r="I394" s="61"/>
      <c r="J394" s="62" t="s">
        <v>223</v>
      </c>
      <c r="K394" s="62" t="s">
        <v>169</v>
      </c>
      <c r="L394" s="63" t="s">
        <v>382</v>
      </c>
      <c r="M394" s="64" t="s">
        <v>359</v>
      </c>
      <c r="N394" s="38" t="s">
        <v>354</v>
      </c>
      <c r="O394" s="38" t="s">
        <v>426</v>
      </c>
      <c r="P394" s="65">
        <v>57.3</v>
      </c>
      <c r="Q394" s="69">
        <v>149</v>
      </c>
      <c r="R394" s="66"/>
      <c r="S394" s="67"/>
      <c r="T394" s="68"/>
      <c r="U394" s="70"/>
      <c r="V394" s="71"/>
      <c r="W394" s="72"/>
      <c r="X394" s="73"/>
      <c r="Y394" s="71"/>
      <c r="Z394" s="72"/>
      <c r="AA394" s="74"/>
      <c r="AB394" s="75"/>
      <c r="AC394" s="71"/>
      <c r="AD394" s="72"/>
      <c r="AE394" s="76" t="str">
        <f t="shared" si="242"/>
        <v>-</v>
      </c>
      <c r="AF394" s="76" t="str">
        <f t="shared" si="243"/>
        <v/>
      </c>
      <c r="AG394" s="76" t="str">
        <f t="shared" si="244"/>
        <v/>
      </c>
      <c r="AH394" s="76" t="str">
        <f t="shared" si="245"/>
        <v/>
      </c>
      <c r="AI394" s="76" t="str">
        <f t="shared" si="246"/>
        <v/>
      </c>
      <c r="AJ394" s="76" t="str">
        <f t="shared" si="247"/>
        <v/>
      </c>
      <c r="AK394" s="76" t="str">
        <f t="shared" si="248"/>
        <v/>
      </c>
      <c r="AL394" s="76" t="str">
        <f t="shared" si="249"/>
        <v/>
      </c>
      <c r="AM394" s="76" t="str">
        <f t="shared" si="250"/>
        <v/>
      </c>
      <c r="AN394" s="76" t="str">
        <f t="shared" si="251"/>
        <v/>
      </c>
      <c r="AO394" s="77">
        <f t="shared" si="252"/>
        <v>0</v>
      </c>
      <c r="AP394" s="78" t="str">
        <f t="shared" si="253"/>
        <v/>
      </c>
      <c r="AR394" s="77" t="s">
        <v>27</v>
      </c>
      <c r="AS394" s="76" t="e">
        <f t="shared" si="265"/>
        <v>#VALUE!</v>
      </c>
      <c r="AT394" s="76" t="e">
        <f t="shared" si="238"/>
        <v>#VALUE!</v>
      </c>
      <c r="AU394" s="76" t="e">
        <f t="shared" si="266"/>
        <v>#VALUE!</v>
      </c>
      <c r="AV394" s="76" t="e">
        <f t="shared" si="239"/>
        <v>#VALUE!</v>
      </c>
      <c r="AW394" s="76" t="e">
        <f t="shared" si="267"/>
        <v>#VALUE!</v>
      </c>
      <c r="AX394" s="76" t="e">
        <f t="shared" si="240"/>
        <v>#VALUE!</v>
      </c>
      <c r="AY394" s="76" t="e">
        <f t="shared" si="268"/>
        <v>#VALUE!</v>
      </c>
      <c r="AZ394" s="76" t="e">
        <f t="shared" si="241"/>
        <v>#VALUE!</v>
      </c>
      <c r="BA394" s="76" t="e">
        <f t="shared" si="269"/>
        <v>#VALUE!</v>
      </c>
      <c r="BB394" s="77" t="e">
        <f t="shared" si="254"/>
        <v>#VALUE!</v>
      </c>
      <c r="BC394" s="78" t="e">
        <f t="shared" si="255"/>
        <v>#VALUE!</v>
      </c>
      <c r="BD394" s="77" t="s">
        <v>27</v>
      </c>
      <c r="BE394" s="76">
        <v>0</v>
      </c>
      <c r="BF394" s="76"/>
      <c r="BG394" s="76">
        <v>0</v>
      </c>
      <c r="BH394" s="76"/>
      <c r="BI394" s="76">
        <v>0</v>
      </c>
      <c r="BJ394" s="76"/>
      <c r="BK394" s="76">
        <v>0</v>
      </c>
      <c r="BL394" s="76"/>
      <c r="BM394" s="76">
        <v>0</v>
      </c>
      <c r="BN394" s="80">
        <f t="shared" si="256"/>
        <v>0</v>
      </c>
      <c r="BO394" s="81">
        <f t="shared" si="257"/>
        <v>0</v>
      </c>
      <c r="BP394" s="77" t="s">
        <v>27</v>
      </c>
      <c r="BQ394" s="76">
        <v>0</v>
      </c>
      <c r="BR394" s="76"/>
      <c r="BS394" s="76">
        <v>0</v>
      </c>
      <c r="BT394" s="76"/>
      <c r="BU394" s="76">
        <v>0</v>
      </c>
      <c r="BV394" s="76"/>
      <c r="BW394" s="76">
        <v>0</v>
      </c>
      <c r="BX394" s="76"/>
      <c r="BY394" s="76">
        <v>0</v>
      </c>
      <c r="BZ394" s="80">
        <f t="shared" si="258"/>
        <v>0</v>
      </c>
      <c r="CA394" s="82">
        <f t="shared" si="259"/>
        <v>0</v>
      </c>
      <c r="CB394" s="77" t="s">
        <v>27</v>
      </c>
      <c r="CC394" s="76">
        <v>0</v>
      </c>
      <c r="CD394" s="76"/>
      <c r="CE394" s="76">
        <v>0</v>
      </c>
      <c r="CF394" s="76"/>
      <c r="CG394" s="76">
        <v>0</v>
      </c>
      <c r="CH394" s="76"/>
      <c r="CI394" s="76">
        <v>0</v>
      </c>
      <c r="CJ394" s="76"/>
      <c r="CK394" s="76">
        <v>0</v>
      </c>
      <c r="CL394" s="83">
        <f t="shared" si="260"/>
        <v>0</v>
      </c>
      <c r="CM394" s="82">
        <f t="shared" si="261"/>
        <v>0</v>
      </c>
      <c r="CN394" s="84"/>
      <c r="CO394" s="60"/>
      <c r="CP394" s="60"/>
      <c r="CQ394" s="60"/>
      <c r="CR394" s="60"/>
      <c r="CS394" s="60"/>
      <c r="CT394" s="60"/>
      <c r="CU394" s="60"/>
      <c r="CV394" s="85"/>
      <c r="CW394" s="86"/>
      <c r="CX394" s="87">
        <f t="shared" si="262"/>
        <v>0</v>
      </c>
      <c r="CY394" s="88">
        <f t="shared" si="263"/>
        <v>0</v>
      </c>
      <c r="CZ394" s="89" t="e">
        <f>SUMIF(Склад!#REF!,E394,Склад!#REF!)</f>
        <v>#REF!</v>
      </c>
    </row>
    <row r="395" spans="1:104" s="79" customFormat="1" ht="52.9" customHeight="1" thickBot="1" x14ac:dyDescent="0.3">
      <c r="A395" s="60">
        <v>392</v>
      </c>
      <c r="B395" s="199" t="e">
        <f>VLOOKUP(C395,Склад!B:D,3,0)</f>
        <v>#N/A</v>
      </c>
      <c r="C395" s="37" t="s">
        <v>300</v>
      </c>
      <c r="D395" s="151" t="str">
        <f t="shared" si="264"/>
        <v>6874501362</v>
      </c>
      <c r="E395" s="36">
        <v>6874501</v>
      </c>
      <c r="F395" s="36">
        <v>362</v>
      </c>
      <c r="G395" s="154" t="s">
        <v>204</v>
      </c>
      <c r="H395" s="196" t="str">
        <f>IFERROR(VLOOKUP(VALUE(E395),Склад!#REF!,6,0),"-")</f>
        <v>-</v>
      </c>
      <c r="I395" s="61"/>
      <c r="J395" s="62" t="s">
        <v>223</v>
      </c>
      <c r="K395" s="62" t="s">
        <v>169</v>
      </c>
      <c r="L395" s="63" t="s">
        <v>382</v>
      </c>
      <c r="M395" s="64" t="s">
        <v>359</v>
      </c>
      <c r="N395" s="38" t="s">
        <v>354</v>
      </c>
      <c r="O395" s="38" t="s">
        <v>426</v>
      </c>
      <c r="P395" s="65">
        <v>57.3</v>
      </c>
      <c r="Q395" s="69">
        <v>149</v>
      </c>
      <c r="R395" s="66"/>
      <c r="S395" s="67"/>
      <c r="T395" s="68"/>
      <c r="U395" s="70"/>
      <c r="V395" s="71"/>
      <c r="W395" s="72"/>
      <c r="X395" s="73"/>
      <c r="Y395" s="71"/>
      <c r="Z395" s="72"/>
      <c r="AA395" s="74"/>
      <c r="AB395" s="75"/>
      <c r="AC395" s="71"/>
      <c r="AD395" s="72"/>
      <c r="AE395" s="76" t="str">
        <f t="shared" si="242"/>
        <v>-</v>
      </c>
      <c r="AF395" s="76" t="str">
        <f t="shared" si="243"/>
        <v/>
      </c>
      <c r="AG395" s="76" t="str">
        <f t="shared" si="244"/>
        <v/>
      </c>
      <c r="AH395" s="76" t="str">
        <f t="shared" si="245"/>
        <v/>
      </c>
      <c r="AI395" s="76" t="str">
        <f t="shared" si="246"/>
        <v/>
      </c>
      <c r="AJ395" s="76" t="str">
        <f t="shared" si="247"/>
        <v/>
      </c>
      <c r="AK395" s="76" t="str">
        <f t="shared" si="248"/>
        <v/>
      </c>
      <c r="AL395" s="76" t="str">
        <f t="shared" si="249"/>
        <v/>
      </c>
      <c r="AM395" s="76" t="str">
        <f t="shared" si="250"/>
        <v/>
      </c>
      <c r="AN395" s="76" t="str">
        <f t="shared" si="251"/>
        <v/>
      </c>
      <c r="AO395" s="77">
        <f t="shared" si="252"/>
        <v>0</v>
      </c>
      <c r="AP395" s="78" t="str">
        <f t="shared" si="253"/>
        <v/>
      </c>
      <c r="AR395" s="77" t="s">
        <v>27</v>
      </c>
      <c r="AS395" s="76" t="e">
        <f t="shared" si="265"/>
        <v>#VALUE!</v>
      </c>
      <c r="AT395" s="76" t="e">
        <f t="shared" si="238"/>
        <v>#VALUE!</v>
      </c>
      <c r="AU395" s="76" t="e">
        <f t="shared" si="266"/>
        <v>#VALUE!</v>
      </c>
      <c r="AV395" s="76" t="e">
        <f t="shared" si="239"/>
        <v>#VALUE!</v>
      </c>
      <c r="AW395" s="76" t="e">
        <f t="shared" si="267"/>
        <v>#VALUE!</v>
      </c>
      <c r="AX395" s="76" t="e">
        <f t="shared" si="240"/>
        <v>#VALUE!</v>
      </c>
      <c r="AY395" s="76" t="e">
        <f t="shared" si="268"/>
        <v>#VALUE!</v>
      </c>
      <c r="AZ395" s="76" t="e">
        <f t="shared" si="241"/>
        <v>#VALUE!</v>
      </c>
      <c r="BA395" s="76" t="e">
        <f t="shared" si="269"/>
        <v>#VALUE!</v>
      </c>
      <c r="BB395" s="77" t="e">
        <f t="shared" si="254"/>
        <v>#VALUE!</v>
      </c>
      <c r="BC395" s="78" t="e">
        <f t="shared" si="255"/>
        <v>#VALUE!</v>
      </c>
      <c r="BD395" s="77" t="s">
        <v>27</v>
      </c>
      <c r="BE395" s="76">
        <v>0</v>
      </c>
      <c r="BF395" s="76"/>
      <c r="BG395" s="76">
        <v>0</v>
      </c>
      <c r="BH395" s="76"/>
      <c r="BI395" s="76">
        <v>0</v>
      </c>
      <c r="BJ395" s="76"/>
      <c r="BK395" s="76">
        <v>0</v>
      </c>
      <c r="BL395" s="76"/>
      <c r="BM395" s="76">
        <v>0</v>
      </c>
      <c r="BN395" s="80">
        <f t="shared" si="256"/>
        <v>0</v>
      </c>
      <c r="BO395" s="81">
        <f t="shared" si="257"/>
        <v>0</v>
      </c>
      <c r="BP395" s="77" t="s">
        <v>27</v>
      </c>
      <c r="BQ395" s="76">
        <v>0</v>
      </c>
      <c r="BR395" s="76"/>
      <c r="BS395" s="76">
        <v>0</v>
      </c>
      <c r="BT395" s="76"/>
      <c r="BU395" s="76">
        <v>0</v>
      </c>
      <c r="BV395" s="76"/>
      <c r="BW395" s="76">
        <v>0</v>
      </c>
      <c r="BX395" s="76"/>
      <c r="BY395" s="76">
        <v>0</v>
      </c>
      <c r="BZ395" s="80">
        <f t="shared" si="258"/>
        <v>0</v>
      </c>
      <c r="CA395" s="82">
        <f t="shared" si="259"/>
        <v>0</v>
      </c>
      <c r="CB395" s="77" t="s">
        <v>27</v>
      </c>
      <c r="CC395" s="76">
        <v>0</v>
      </c>
      <c r="CD395" s="76"/>
      <c r="CE395" s="76">
        <v>0</v>
      </c>
      <c r="CF395" s="76"/>
      <c r="CG395" s="76">
        <v>0</v>
      </c>
      <c r="CH395" s="76"/>
      <c r="CI395" s="76">
        <v>0</v>
      </c>
      <c r="CJ395" s="76"/>
      <c r="CK395" s="76">
        <v>0</v>
      </c>
      <c r="CL395" s="83">
        <f t="shared" si="260"/>
        <v>0</v>
      </c>
      <c r="CM395" s="82">
        <f t="shared" si="261"/>
        <v>0</v>
      </c>
      <c r="CN395" s="84"/>
      <c r="CO395" s="60"/>
      <c r="CP395" s="60"/>
      <c r="CQ395" s="60"/>
      <c r="CR395" s="60"/>
      <c r="CS395" s="60"/>
      <c r="CT395" s="60"/>
      <c r="CU395" s="60"/>
      <c r="CV395" s="85"/>
      <c r="CW395" s="86"/>
      <c r="CX395" s="87">
        <f t="shared" si="262"/>
        <v>0</v>
      </c>
      <c r="CY395" s="88">
        <f t="shared" si="263"/>
        <v>0</v>
      </c>
      <c r="CZ395" s="89" t="e">
        <f>SUMIF(Склад!#REF!,E395,Склад!#REF!)</f>
        <v>#REF!</v>
      </c>
    </row>
    <row r="396" spans="1:104" s="79" customFormat="1" ht="72.2" customHeight="1" thickBot="1" x14ac:dyDescent="0.3">
      <c r="A396" s="60">
        <v>393</v>
      </c>
      <c r="B396" s="199" t="e">
        <f>VLOOKUP(C396,Склад!B:D,3,0)</f>
        <v>#N/A</v>
      </c>
      <c r="C396" s="37" t="s">
        <v>301</v>
      </c>
      <c r="D396" s="151" t="str">
        <f t="shared" si="264"/>
        <v>189010126</v>
      </c>
      <c r="E396" s="36">
        <v>1890101</v>
      </c>
      <c r="F396" s="36">
        <v>26</v>
      </c>
      <c r="G396" s="154" t="s">
        <v>208</v>
      </c>
      <c r="H396" s="196" t="str">
        <f>IFERROR(VLOOKUP(VALUE(E396),Склад!#REF!,6,0),"-")</f>
        <v>-</v>
      </c>
      <c r="I396" s="61"/>
      <c r="J396" s="62" t="s">
        <v>222</v>
      </c>
      <c r="K396" s="62" t="s">
        <v>169</v>
      </c>
      <c r="L396" s="63" t="s">
        <v>383</v>
      </c>
      <c r="M396" s="64" t="s">
        <v>359</v>
      </c>
      <c r="N396" s="38" t="s">
        <v>354</v>
      </c>
      <c r="O396" s="38" t="s">
        <v>415</v>
      </c>
      <c r="P396" s="65">
        <v>49.6</v>
      </c>
      <c r="Q396" s="69">
        <v>129</v>
      </c>
      <c r="R396" s="66"/>
      <c r="S396" s="67"/>
      <c r="T396" s="68"/>
      <c r="U396" s="70"/>
      <c r="V396" s="71"/>
      <c r="W396" s="72"/>
      <c r="X396" s="73"/>
      <c r="Y396" s="71"/>
      <c r="Z396" s="72"/>
      <c r="AA396" s="74"/>
      <c r="AB396" s="75"/>
      <c r="AC396" s="71"/>
      <c r="AD396" s="72"/>
      <c r="AE396" s="76" t="str">
        <f t="shared" si="242"/>
        <v>-</v>
      </c>
      <c r="AF396" s="76" t="str">
        <f t="shared" si="243"/>
        <v/>
      </c>
      <c r="AG396" s="76" t="str">
        <f t="shared" si="244"/>
        <v>-</v>
      </c>
      <c r="AH396" s="76" t="str">
        <f t="shared" si="245"/>
        <v/>
      </c>
      <c r="AI396" s="76" t="str">
        <f t="shared" si="246"/>
        <v>-</v>
      </c>
      <c r="AJ396" s="76" t="str">
        <f t="shared" si="247"/>
        <v/>
      </c>
      <c r="AK396" s="76" t="str">
        <f t="shared" si="248"/>
        <v>-</v>
      </c>
      <c r="AL396" s="76" t="str">
        <f t="shared" si="249"/>
        <v/>
      </c>
      <c r="AM396" s="76" t="str">
        <f t="shared" si="250"/>
        <v>-</v>
      </c>
      <c r="AN396" s="76" t="str">
        <f t="shared" si="251"/>
        <v>-</v>
      </c>
      <c r="AO396" s="77">
        <f t="shared" si="252"/>
        <v>0</v>
      </c>
      <c r="AP396" s="78" t="str">
        <f t="shared" si="253"/>
        <v/>
      </c>
      <c r="AR396" s="77" t="s">
        <v>27</v>
      </c>
      <c r="AS396" s="76" t="e">
        <f t="shared" si="265"/>
        <v>#VALUE!</v>
      </c>
      <c r="AT396" s="76" t="e">
        <f t="shared" si="238"/>
        <v>#VALUE!</v>
      </c>
      <c r="AU396" s="76" t="e">
        <f t="shared" si="266"/>
        <v>#VALUE!</v>
      </c>
      <c r="AV396" s="76" t="e">
        <f t="shared" si="239"/>
        <v>#VALUE!</v>
      </c>
      <c r="AW396" s="76" t="e">
        <f t="shared" si="267"/>
        <v>#VALUE!</v>
      </c>
      <c r="AX396" s="76" t="e">
        <f t="shared" si="240"/>
        <v>#VALUE!</v>
      </c>
      <c r="AY396" s="76" t="e">
        <f t="shared" si="268"/>
        <v>#VALUE!</v>
      </c>
      <c r="AZ396" s="76" t="e">
        <f t="shared" si="241"/>
        <v>#VALUE!</v>
      </c>
      <c r="BA396" s="76" t="e">
        <f t="shared" si="269"/>
        <v>#VALUE!</v>
      </c>
      <c r="BB396" s="77" t="e">
        <f t="shared" si="254"/>
        <v>#VALUE!</v>
      </c>
      <c r="BC396" s="78" t="e">
        <f t="shared" si="255"/>
        <v>#VALUE!</v>
      </c>
      <c r="BD396" s="77" t="s">
        <v>27</v>
      </c>
      <c r="BE396" s="76">
        <v>0</v>
      </c>
      <c r="BF396" s="76"/>
      <c r="BG396" s="76">
        <v>0</v>
      </c>
      <c r="BH396" s="76"/>
      <c r="BI396" s="76">
        <v>0</v>
      </c>
      <c r="BJ396" s="76"/>
      <c r="BK396" s="76">
        <v>0</v>
      </c>
      <c r="BL396" s="76"/>
      <c r="BM396" s="76">
        <v>0</v>
      </c>
      <c r="BN396" s="80">
        <f t="shared" si="256"/>
        <v>0</v>
      </c>
      <c r="BO396" s="81">
        <f t="shared" si="257"/>
        <v>0</v>
      </c>
      <c r="BP396" s="77" t="s">
        <v>27</v>
      </c>
      <c r="BQ396" s="76">
        <v>0</v>
      </c>
      <c r="BR396" s="76"/>
      <c r="BS396" s="76">
        <v>0</v>
      </c>
      <c r="BT396" s="76"/>
      <c r="BU396" s="76">
        <v>0</v>
      </c>
      <c r="BV396" s="76"/>
      <c r="BW396" s="76">
        <v>0</v>
      </c>
      <c r="BX396" s="76"/>
      <c r="BY396" s="76">
        <v>0</v>
      </c>
      <c r="BZ396" s="80">
        <f t="shared" si="258"/>
        <v>0</v>
      </c>
      <c r="CA396" s="82">
        <f t="shared" si="259"/>
        <v>0</v>
      </c>
      <c r="CB396" s="77" t="s">
        <v>27</v>
      </c>
      <c r="CC396" s="76">
        <v>0</v>
      </c>
      <c r="CD396" s="76"/>
      <c r="CE396" s="76">
        <v>0</v>
      </c>
      <c r="CF396" s="76"/>
      <c r="CG396" s="76">
        <v>0</v>
      </c>
      <c r="CH396" s="76"/>
      <c r="CI396" s="76">
        <v>0</v>
      </c>
      <c r="CJ396" s="76"/>
      <c r="CK396" s="76">
        <v>0</v>
      </c>
      <c r="CL396" s="83">
        <f t="shared" si="260"/>
        <v>0</v>
      </c>
      <c r="CM396" s="82">
        <f t="shared" si="261"/>
        <v>0</v>
      </c>
      <c r="CN396" s="84"/>
      <c r="CO396" s="60"/>
      <c r="CP396" s="60">
        <v>2</v>
      </c>
      <c r="CQ396" s="60">
        <v>3</v>
      </c>
      <c r="CR396" s="60">
        <v>3</v>
      </c>
      <c r="CS396" s="60">
        <v>6</v>
      </c>
      <c r="CT396" s="60">
        <v>3</v>
      </c>
      <c r="CU396" s="60">
        <v>3</v>
      </c>
      <c r="CV396" s="85">
        <v>2</v>
      </c>
      <c r="CW396" s="86">
        <v>1</v>
      </c>
      <c r="CX396" s="87">
        <f t="shared" si="262"/>
        <v>23</v>
      </c>
      <c r="CY396" s="88">
        <f t="shared" si="263"/>
        <v>0</v>
      </c>
      <c r="CZ396" s="89" t="e">
        <f>SUMIF(Склад!#REF!,E396,Склад!#REF!)</f>
        <v>#REF!</v>
      </c>
    </row>
    <row r="397" spans="1:104" s="79" customFormat="1" ht="56.45" customHeight="1" thickBot="1" x14ac:dyDescent="0.3">
      <c r="A397" s="60">
        <v>394</v>
      </c>
      <c r="B397" s="199" t="e">
        <f>VLOOKUP(C397,Склад!B:D,3,0)</f>
        <v>#N/A</v>
      </c>
      <c r="C397" s="37" t="s">
        <v>302</v>
      </c>
      <c r="D397" s="151" t="str">
        <f t="shared" si="264"/>
        <v>684011326</v>
      </c>
      <c r="E397" s="36">
        <v>6840113</v>
      </c>
      <c r="F397" s="36">
        <v>26</v>
      </c>
      <c r="G397" s="154" t="s">
        <v>204</v>
      </c>
      <c r="H397" s="196" t="str">
        <f>IFERROR(VLOOKUP(VALUE(E397),Склад!#REF!,6,0),"-")</f>
        <v>-</v>
      </c>
      <c r="I397" s="61"/>
      <c r="J397" s="62" t="s">
        <v>222</v>
      </c>
      <c r="K397" s="62" t="s">
        <v>169</v>
      </c>
      <c r="L397" s="63" t="s">
        <v>383</v>
      </c>
      <c r="M397" s="64" t="s">
        <v>359</v>
      </c>
      <c r="N397" s="38" t="s">
        <v>354</v>
      </c>
      <c r="O397" s="38" t="s">
        <v>415</v>
      </c>
      <c r="P397" s="65">
        <v>65</v>
      </c>
      <c r="Q397" s="69">
        <v>169</v>
      </c>
      <c r="R397" s="66"/>
      <c r="S397" s="67"/>
      <c r="T397" s="68"/>
      <c r="U397" s="70"/>
      <c r="V397" s="71"/>
      <c r="W397" s="72"/>
      <c r="X397" s="73"/>
      <c r="Y397" s="71"/>
      <c r="Z397" s="72"/>
      <c r="AA397" s="74"/>
      <c r="AB397" s="75"/>
      <c r="AC397" s="71"/>
      <c r="AD397" s="72"/>
      <c r="AE397" s="76" t="str">
        <f t="shared" si="242"/>
        <v>-</v>
      </c>
      <c r="AF397" s="76" t="str">
        <f t="shared" si="243"/>
        <v/>
      </c>
      <c r="AG397" s="76" t="str">
        <f t="shared" si="244"/>
        <v/>
      </c>
      <c r="AH397" s="76" t="str">
        <f t="shared" si="245"/>
        <v/>
      </c>
      <c r="AI397" s="76" t="str">
        <f t="shared" si="246"/>
        <v/>
      </c>
      <c r="AJ397" s="76" t="str">
        <f t="shared" si="247"/>
        <v/>
      </c>
      <c r="AK397" s="76" t="str">
        <f t="shared" si="248"/>
        <v/>
      </c>
      <c r="AL397" s="76" t="str">
        <f t="shared" si="249"/>
        <v/>
      </c>
      <c r="AM397" s="76" t="str">
        <f t="shared" si="250"/>
        <v/>
      </c>
      <c r="AN397" s="76" t="str">
        <f t="shared" si="251"/>
        <v/>
      </c>
      <c r="AO397" s="77">
        <f t="shared" si="252"/>
        <v>0</v>
      </c>
      <c r="AP397" s="78" t="str">
        <f t="shared" si="253"/>
        <v/>
      </c>
      <c r="AR397" s="77" t="s">
        <v>27</v>
      </c>
      <c r="AS397" s="76" t="e">
        <f t="shared" si="265"/>
        <v>#VALUE!</v>
      </c>
      <c r="AT397" s="76" t="e">
        <f t="shared" si="238"/>
        <v>#VALUE!</v>
      </c>
      <c r="AU397" s="76" t="e">
        <f t="shared" si="266"/>
        <v>#VALUE!</v>
      </c>
      <c r="AV397" s="76" t="e">
        <f t="shared" si="239"/>
        <v>#VALUE!</v>
      </c>
      <c r="AW397" s="76" t="e">
        <f t="shared" si="267"/>
        <v>#VALUE!</v>
      </c>
      <c r="AX397" s="76" t="e">
        <f t="shared" si="240"/>
        <v>#VALUE!</v>
      </c>
      <c r="AY397" s="76" t="e">
        <f t="shared" si="268"/>
        <v>#VALUE!</v>
      </c>
      <c r="AZ397" s="76" t="e">
        <f t="shared" si="241"/>
        <v>#VALUE!</v>
      </c>
      <c r="BA397" s="76" t="e">
        <f t="shared" si="269"/>
        <v>#VALUE!</v>
      </c>
      <c r="BB397" s="77" t="e">
        <f t="shared" si="254"/>
        <v>#VALUE!</v>
      </c>
      <c r="BC397" s="78" t="e">
        <f t="shared" si="255"/>
        <v>#VALUE!</v>
      </c>
      <c r="BD397" s="77" t="s">
        <v>27</v>
      </c>
      <c r="BE397" s="76">
        <v>0</v>
      </c>
      <c r="BF397" s="76"/>
      <c r="BG397" s="76">
        <v>1</v>
      </c>
      <c r="BH397" s="76"/>
      <c r="BI397" s="76">
        <v>1</v>
      </c>
      <c r="BJ397" s="76"/>
      <c r="BK397" s="76">
        <v>0</v>
      </c>
      <c r="BL397" s="76"/>
      <c r="BM397" s="76">
        <v>0</v>
      </c>
      <c r="BN397" s="80">
        <f t="shared" si="256"/>
        <v>2</v>
      </c>
      <c r="BO397" s="81">
        <f t="shared" si="257"/>
        <v>0</v>
      </c>
      <c r="BP397" s="77" t="s">
        <v>27</v>
      </c>
      <c r="BQ397" s="76">
        <v>0</v>
      </c>
      <c r="BR397" s="76"/>
      <c r="BS397" s="76">
        <v>0</v>
      </c>
      <c r="BT397" s="76"/>
      <c r="BU397" s="76">
        <v>0</v>
      </c>
      <c r="BV397" s="76"/>
      <c r="BW397" s="76">
        <v>0</v>
      </c>
      <c r="BX397" s="76"/>
      <c r="BY397" s="76">
        <v>0</v>
      </c>
      <c r="BZ397" s="80">
        <f t="shared" si="258"/>
        <v>0</v>
      </c>
      <c r="CA397" s="82">
        <f t="shared" si="259"/>
        <v>0</v>
      </c>
      <c r="CB397" s="77" t="s">
        <v>27</v>
      </c>
      <c r="CC397" s="76">
        <v>0</v>
      </c>
      <c r="CD397" s="76"/>
      <c r="CE397" s="76">
        <v>0</v>
      </c>
      <c r="CF397" s="76"/>
      <c r="CG397" s="76">
        <v>0</v>
      </c>
      <c r="CH397" s="76"/>
      <c r="CI397" s="76">
        <v>0</v>
      </c>
      <c r="CJ397" s="76"/>
      <c r="CK397" s="76">
        <v>0</v>
      </c>
      <c r="CL397" s="83">
        <f t="shared" si="260"/>
        <v>0</v>
      </c>
      <c r="CM397" s="82">
        <f t="shared" si="261"/>
        <v>0</v>
      </c>
      <c r="CN397" s="84"/>
      <c r="CO397" s="60"/>
      <c r="CP397" s="60"/>
      <c r="CQ397" s="60"/>
      <c r="CR397" s="60">
        <v>1</v>
      </c>
      <c r="CS397" s="60"/>
      <c r="CT397" s="60">
        <v>2</v>
      </c>
      <c r="CU397" s="60">
        <v>2</v>
      </c>
      <c r="CV397" s="85">
        <v>1</v>
      </c>
      <c r="CW397" s="86"/>
      <c r="CX397" s="87">
        <f t="shared" si="262"/>
        <v>6</v>
      </c>
      <c r="CY397" s="88">
        <f t="shared" si="263"/>
        <v>0</v>
      </c>
      <c r="CZ397" s="89" t="e">
        <f>SUMIF(Склад!#REF!,E397,Склад!#REF!)</f>
        <v>#REF!</v>
      </c>
    </row>
    <row r="398" spans="1:104" s="79" customFormat="1" ht="72.2" customHeight="1" thickBot="1" x14ac:dyDescent="0.3">
      <c r="A398" s="60">
        <v>395</v>
      </c>
      <c r="B398" s="199" t="e">
        <f>VLOOKUP(C398,Склад!B:D,3,0)</f>
        <v>#N/A</v>
      </c>
      <c r="C398" s="37" t="s">
        <v>303</v>
      </c>
      <c r="D398" s="151" t="str">
        <f t="shared" si="264"/>
        <v>1890501362</v>
      </c>
      <c r="E398" s="36">
        <v>1890501</v>
      </c>
      <c r="F398" s="36">
        <v>362</v>
      </c>
      <c r="G398" s="154" t="s">
        <v>207</v>
      </c>
      <c r="H398" s="196" t="str">
        <f>IFERROR(VLOOKUP(VALUE(E398),Склад!#REF!,6,0),"-")</f>
        <v>-</v>
      </c>
      <c r="I398" s="61"/>
      <c r="J398" s="62" t="s">
        <v>222</v>
      </c>
      <c r="K398" s="62" t="s">
        <v>169</v>
      </c>
      <c r="L398" s="63" t="s">
        <v>384</v>
      </c>
      <c r="M398" s="64" t="s">
        <v>359</v>
      </c>
      <c r="N398" s="38" t="s">
        <v>354</v>
      </c>
      <c r="O398" s="38" t="s">
        <v>426</v>
      </c>
      <c r="P398" s="65">
        <v>65</v>
      </c>
      <c r="Q398" s="69">
        <v>169</v>
      </c>
      <c r="R398" s="66"/>
      <c r="S398" s="67"/>
      <c r="T398" s="68"/>
      <c r="U398" s="70"/>
      <c r="V398" s="71"/>
      <c r="W398" s="72"/>
      <c r="X398" s="73"/>
      <c r="Y398" s="71"/>
      <c r="Z398" s="72"/>
      <c r="AA398" s="74"/>
      <c r="AB398" s="75"/>
      <c r="AC398" s="71"/>
      <c r="AD398" s="72"/>
      <c r="AE398" s="76" t="str">
        <f t="shared" si="242"/>
        <v>-</v>
      </c>
      <c r="AF398" s="76" t="str">
        <f t="shared" si="243"/>
        <v/>
      </c>
      <c r="AG398" s="76" t="str">
        <f t="shared" si="244"/>
        <v>-</v>
      </c>
      <c r="AH398" s="76" t="str">
        <f t="shared" si="245"/>
        <v/>
      </c>
      <c r="AI398" s="76" t="str">
        <f t="shared" si="246"/>
        <v>-</v>
      </c>
      <c r="AJ398" s="76" t="str">
        <f t="shared" si="247"/>
        <v/>
      </c>
      <c r="AK398" s="76" t="str">
        <f t="shared" si="248"/>
        <v>-</v>
      </c>
      <c r="AL398" s="76" t="str">
        <f t="shared" si="249"/>
        <v/>
      </c>
      <c r="AM398" s="76" t="str">
        <f t="shared" si="250"/>
        <v>-</v>
      </c>
      <c r="AN398" s="76" t="str">
        <f t="shared" si="251"/>
        <v/>
      </c>
      <c r="AO398" s="77">
        <f t="shared" si="252"/>
        <v>0</v>
      </c>
      <c r="AP398" s="78" t="str">
        <f t="shared" si="253"/>
        <v/>
      </c>
      <c r="AR398" s="77" t="s">
        <v>27</v>
      </c>
      <c r="AS398" s="76" t="e">
        <f t="shared" si="265"/>
        <v>#VALUE!</v>
      </c>
      <c r="AT398" s="76" t="e">
        <f t="shared" si="238"/>
        <v>#VALUE!</v>
      </c>
      <c r="AU398" s="76" t="e">
        <f t="shared" si="266"/>
        <v>#VALUE!</v>
      </c>
      <c r="AV398" s="76" t="e">
        <f t="shared" si="239"/>
        <v>#VALUE!</v>
      </c>
      <c r="AW398" s="76" t="e">
        <f t="shared" si="267"/>
        <v>#VALUE!</v>
      </c>
      <c r="AX398" s="76" t="e">
        <f t="shared" si="240"/>
        <v>#VALUE!</v>
      </c>
      <c r="AY398" s="76" t="e">
        <f t="shared" si="268"/>
        <v>#VALUE!</v>
      </c>
      <c r="AZ398" s="76" t="e">
        <f t="shared" si="241"/>
        <v>#VALUE!</v>
      </c>
      <c r="BA398" s="76" t="e">
        <f t="shared" si="269"/>
        <v>#VALUE!</v>
      </c>
      <c r="BB398" s="77" t="e">
        <f t="shared" si="254"/>
        <v>#VALUE!</v>
      </c>
      <c r="BC398" s="78" t="e">
        <f t="shared" si="255"/>
        <v>#VALUE!</v>
      </c>
      <c r="BD398" s="77" t="s">
        <v>27</v>
      </c>
      <c r="BE398" s="76">
        <v>0</v>
      </c>
      <c r="BF398" s="76"/>
      <c r="BG398" s="76">
        <v>0</v>
      </c>
      <c r="BH398" s="76"/>
      <c r="BI398" s="76">
        <v>0</v>
      </c>
      <c r="BJ398" s="76"/>
      <c r="BK398" s="76">
        <v>0</v>
      </c>
      <c r="BL398" s="76"/>
      <c r="BM398" s="76">
        <v>0</v>
      </c>
      <c r="BN398" s="80">
        <f t="shared" si="256"/>
        <v>0</v>
      </c>
      <c r="BO398" s="81">
        <f t="shared" si="257"/>
        <v>0</v>
      </c>
      <c r="BP398" s="77" t="s">
        <v>27</v>
      </c>
      <c r="BQ398" s="76">
        <v>0</v>
      </c>
      <c r="BR398" s="76"/>
      <c r="BS398" s="76">
        <v>0</v>
      </c>
      <c r="BT398" s="76"/>
      <c r="BU398" s="76">
        <v>0</v>
      </c>
      <c r="BV398" s="76"/>
      <c r="BW398" s="76">
        <v>0</v>
      </c>
      <c r="BX398" s="76"/>
      <c r="BY398" s="76">
        <v>0</v>
      </c>
      <c r="BZ398" s="80">
        <f t="shared" si="258"/>
        <v>0</v>
      </c>
      <c r="CA398" s="82">
        <f t="shared" si="259"/>
        <v>0</v>
      </c>
      <c r="CB398" s="77" t="s">
        <v>27</v>
      </c>
      <c r="CC398" s="76">
        <v>0</v>
      </c>
      <c r="CD398" s="76"/>
      <c r="CE398" s="76">
        <v>0</v>
      </c>
      <c r="CF398" s="76"/>
      <c r="CG398" s="76">
        <v>0</v>
      </c>
      <c r="CH398" s="76"/>
      <c r="CI398" s="76">
        <v>0</v>
      </c>
      <c r="CJ398" s="76"/>
      <c r="CK398" s="76">
        <v>0</v>
      </c>
      <c r="CL398" s="83">
        <f t="shared" si="260"/>
        <v>0</v>
      </c>
      <c r="CM398" s="82">
        <f t="shared" si="261"/>
        <v>0</v>
      </c>
      <c r="CN398" s="84"/>
      <c r="CO398" s="60"/>
      <c r="CP398" s="60"/>
      <c r="CQ398" s="60"/>
      <c r="CR398" s="60"/>
      <c r="CS398" s="60"/>
      <c r="CT398" s="60"/>
      <c r="CU398" s="60"/>
      <c r="CV398" s="85"/>
      <c r="CW398" s="86"/>
      <c r="CX398" s="87">
        <f t="shared" si="262"/>
        <v>0</v>
      </c>
      <c r="CY398" s="88">
        <f t="shared" si="263"/>
        <v>0</v>
      </c>
      <c r="CZ398" s="89" t="e">
        <f>SUMIF(Склад!#REF!,E398,Склад!#REF!)</f>
        <v>#REF!</v>
      </c>
    </row>
    <row r="399" spans="1:104" s="79" customFormat="1" ht="52.9" customHeight="1" thickBot="1" x14ac:dyDescent="0.3">
      <c r="A399" s="60">
        <v>396</v>
      </c>
      <c r="B399" s="199" t="e">
        <f>VLOOKUP(C399,Склад!B:D,3,0)</f>
        <v>#N/A</v>
      </c>
      <c r="C399" s="37" t="s">
        <v>39</v>
      </c>
      <c r="D399" s="151" t="str">
        <f t="shared" si="264"/>
        <v>6380516362</v>
      </c>
      <c r="E399" s="36">
        <v>6380516</v>
      </c>
      <c r="F399" s="36">
        <v>362</v>
      </c>
      <c r="G399" s="154" t="s">
        <v>204</v>
      </c>
      <c r="H399" s="196" t="str">
        <f>IFERROR(VLOOKUP(VALUE(E399),Склад!#REF!,6,0),"-")</f>
        <v>-</v>
      </c>
      <c r="I399" s="61"/>
      <c r="J399" s="62" t="s">
        <v>222</v>
      </c>
      <c r="K399" s="62" t="s">
        <v>169</v>
      </c>
      <c r="L399" s="63" t="s">
        <v>384</v>
      </c>
      <c r="M399" s="64" t="s">
        <v>359</v>
      </c>
      <c r="N399" s="38" t="s">
        <v>354</v>
      </c>
      <c r="O399" s="38" t="s">
        <v>426</v>
      </c>
      <c r="P399" s="65">
        <v>65</v>
      </c>
      <c r="Q399" s="69">
        <v>169</v>
      </c>
      <c r="R399" s="66"/>
      <c r="S399" s="67"/>
      <c r="T399" s="68"/>
      <c r="U399" s="70"/>
      <c r="V399" s="71"/>
      <c r="W399" s="72"/>
      <c r="X399" s="73"/>
      <c r="Y399" s="71"/>
      <c r="Z399" s="72"/>
      <c r="AA399" s="74"/>
      <c r="AB399" s="75"/>
      <c r="AC399" s="71"/>
      <c r="AD399" s="72"/>
      <c r="AE399" s="76" t="str">
        <f t="shared" si="242"/>
        <v>-</v>
      </c>
      <c r="AF399" s="76" t="str">
        <f t="shared" si="243"/>
        <v/>
      </c>
      <c r="AG399" s="76" t="str">
        <f t="shared" si="244"/>
        <v/>
      </c>
      <c r="AH399" s="76" t="str">
        <f t="shared" si="245"/>
        <v/>
      </c>
      <c r="AI399" s="76" t="str">
        <f t="shared" si="246"/>
        <v/>
      </c>
      <c r="AJ399" s="76" t="str">
        <f t="shared" si="247"/>
        <v/>
      </c>
      <c r="AK399" s="76" t="str">
        <f t="shared" si="248"/>
        <v/>
      </c>
      <c r="AL399" s="76" t="str">
        <f t="shared" si="249"/>
        <v/>
      </c>
      <c r="AM399" s="76" t="str">
        <f t="shared" si="250"/>
        <v/>
      </c>
      <c r="AN399" s="76" t="str">
        <f t="shared" si="251"/>
        <v/>
      </c>
      <c r="AO399" s="77">
        <f t="shared" si="252"/>
        <v>0</v>
      </c>
      <c r="AP399" s="78" t="str">
        <f t="shared" si="253"/>
        <v/>
      </c>
      <c r="AR399" s="77" t="s">
        <v>27</v>
      </c>
      <c r="AS399" s="76" t="e">
        <f t="shared" si="265"/>
        <v>#VALUE!</v>
      </c>
      <c r="AT399" s="76" t="e">
        <f t="shared" si="238"/>
        <v>#VALUE!</v>
      </c>
      <c r="AU399" s="76" t="e">
        <f t="shared" si="266"/>
        <v>#VALUE!</v>
      </c>
      <c r="AV399" s="76" t="e">
        <f t="shared" si="239"/>
        <v>#VALUE!</v>
      </c>
      <c r="AW399" s="76" t="e">
        <f t="shared" si="267"/>
        <v>#VALUE!</v>
      </c>
      <c r="AX399" s="76" t="e">
        <f t="shared" si="240"/>
        <v>#VALUE!</v>
      </c>
      <c r="AY399" s="76" t="e">
        <f t="shared" si="268"/>
        <v>#VALUE!</v>
      </c>
      <c r="AZ399" s="76" t="e">
        <f t="shared" si="241"/>
        <v>#VALUE!</v>
      </c>
      <c r="BA399" s="76" t="e">
        <f t="shared" si="269"/>
        <v>#VALUE!</v>
      </c>
      <c r="BB399" s="77" t="e">
        <f t="shared" si="254"/>
        <v>#VALUE!</v>
      </c>
      <c r="BC399" s="78" t="e">
        <f t="shared" si="255"/>
        <v>#VALUE!</v>
      </c>
      <c r="BD399" s="77" t="s">
        <v>27</v>
      </c>
      <c r="BE399" s="76">
        <v>0</v>
      </c>
      <c r="BF399" s="76"/>
      <c r="BG399" s="76">
        <v>0</v>
      </c>
      <c r="BH399" s="76"/>
      <c r="BI399" s="76">
        <v>0</v>
      </c>
      <c r="BJ399" s="76"/>
      <c r="BK399" s="76">
        <v>0</v>
      </c>
      <c r="BL399" s="76"/>
      <c r="BM399" s="76">
        <v>0</v>
      </c>
      <c r="BN399" s="80">
        <f t="shared" si="256"/>
        <v>0</v>
      </c>
      <c r="BO399" s="81">
        <f t="shared" si="257"/>
        <v>0</v>
      </c>
      <c r="BP399" s="77" t="s">
        <v>27</v>
      </c>
      <c r="BQ399" s="76">
        <v>0</v>
      </c>
      <c r="BR399" s="76"/>
      <c r="BS399" s="76">
        <v>0</v>
      </c>
      <c r="BT399" s="76"/>
      <c r="BU399" s="76">
        <v>0</v>
      </c>
      <c r="BV399" s="76"/>
      <c r="BW399" s="76">
        <v>0</v>
      </c>
      <c r="BX399" s="76"/>
      <c r="BY399" s="76">
        <v>0</v>
      </c>
      <c r="BZ399" s="80">
        <f t="shared" si="258"/>
        <v>0</v>
      </c>
      <c r="CA399" s="82">
        <f t="shared" si="259"/>
        <v>0</v>
      </c>
      <c r="CB399" s="77" t="s">
        <v>27</v>
      </c>
      <c r="CC399" s="76">
        <v>0</v>
      </c>
      <c r="CD399" s="76"/>
      <c r="CE399" s="76">
        <v>0</v>
      </c>
      <c r="CF399" s="76"/>
      <c r="CG399" s="76">
        <v>0</v>
      </c>
      <c r="CH399" s="76"/>
      <c r="CI399" s="76">
        <v>0</v>
      </c>
      <c r="CJ399" s="76"/>
      <c r="CK399" s="76">
        <v>0</v>
      </c>
      <c r="CL399" s="83">
        <f t="shared" si="260"/>
        <v>0</v>
      </c>
      <c r="CM399" s="82">
        <f t="shared" si="261"/>
        <v>0</v>
      </c>
      <c r="CN399" s="84"/>
      <c r="CO399" s="60"/>
      <c r="CP399" s="60"/>
      <c r="CQ399" s="60"/>
      <c r="CR399" s="60"/>
      <c r="CS399" s="60"/>
      <c r="CT399" s="60"/>
      <c r="CU399" s="60"/>
      <c r="CV399" s="85"/>
      <c r="CW399" s="86"/>
      <c r="CX399" s="87">
        <f t="shared" si="262"/>
        <v>0</v>
      </c>
      <c r="CY399" s="88">
        <f t="shared" si="263"/>
        <v>0</v>
      </c>
      <c r="CZ399" s="89" t="e">
        <f>SUMIF(Склад!#REF!,E399,Склад!#REF!)</f>
        <v>#REF!</v>
      </c>
    </row>
    <row r="400" spans="1:104" s="79" customFormat="1" ht="59.85" customHeight="1" thickBot="1" x14ac:dyDescent="0.3">
      <c r="A400" s="60">
        <v>397</v>
      </c>
      <c r="B400" s="199" t="e">
        <f>VLOOKUP(C400,Склад!B:D,3,0)</f>
        <v>#N/A</v>
      </c>
      <c r="C400" s="37" t="s">
        <v>101</v>
      </c>
      <c r="D400" s="151" t="str">
        <f t="shared" si="264"/>
        <v>661740168</v>
      </c>
      <c r="E400" s="36">
        <v>6617401</v>
      </c>
      <c r="F400" s="36">
        <v>68</v>
      </c>
      <c r="G400" s="154" t="s">
        <v>207</v>
      </c>
      <c r="H400" s="196" t="str">
        <f>IFERROR(VLOOKUP(VALUE(E400),Склад!#REF!,6,0),"-")</f>
        <v>-</v>
      </c>
      <c r="I400" s="61"/>
      <c r="J400" s="62" t="s">
        <v>223</v>
      </c>
      <c r="K400" s="62" t="s">
        <v>222</v>
      </c>
      <c r="L400" s="63" t="s">
        <v>385</v>
      </c>
      <c r="M400" s="64" t="s">
        <v>359</v>
      </c>
      <c r="N400" s="38" t="s">
        <v>354</v>
      </c>
      <c r="O400" s="38" t="s">
        <v>416</v>
      </c>
      <c r="P400" s="65">
        <v>45.8</v>
      </c>
      <c r="Q400" s="69">
        <v>119</v>
      </c>
      <c r="R400" s="66"/>
      <c r="S400" s="67"/>
      <c r="T400" s="68"/>
      <c r="U400" s="70"/>
      <c r="V400" s="71"/>
      <c r="W400" s="72"/>
      <c r="X400" s="73"/>
      <c r="Y400" s="71"/>
      <c r="Z400" s="72"/>
      <c r="AA400" s="74"/>
      <c r="AB400" s="75"/>
      <c r="AC400" s="71"/>
      <c r="AD400" s="72"/>
      <c r="AE400" s="76" t="str">
        <f t="shared" si="242"/>
        <v>-</v>
      </c>
      <c r="AF400" s="76" t="str">
        <f t="shared" si="243"/>
        <v/>
      </c>
      <c r="AG400" s="76" t="str">
        <f t="shared" si="244"/>
        <v>-</v>
      </c>
      <c r="AH400" s="76" t="str">
        <f t="shared" si="245"/>
        <v/>
      </c>
      <c r="AI400" s="76" t="str">
        <f t="shared" si="246"/>
        <v>-</v>
      </c>
      <c r="AJ400" s="76" t="str">
        <f t="shared" si="247"/>
        <v/>
      </c>
      <c r="AK400" s="76" t="str">
        <f t="shared" si="248"/>
        <v>-</v>
      </c>
      <c r="AL400" s="76" t="str">
        <f t="shared" si="249"/>
        <v/>
      </c>
      <c r="AM400" s="76" t="str">
        <f t="shared" si="250"/>
        <v>-</v>
      </c>
      <c r="AN400" s="76" t="str">
        <f t="shared" si="251"/>
        <v/>
      </c>
      <c r="AO400" s="77">
        <f t="shared" si="252"/>
        <v>0</v>
      </c>
      <c r="AP400" s="78" t="str">
        <f t="shared" si="253"/>
        <v/>
      </c>
      <c r="AR400" s="77" t="s">
        <v>27</v>
      </c>
      <c r="AS400" s="76" t="e">
        <f t="shared" si="265"/>
        <v>#VALUE!</v>
      </c>
      <c r="AT400" s="76" t="e">
        <f t="shared" si="238"/>
        <v>#VALUE!</v>
      </c>
      <c r="AU400" s="76" t="e">
        <f t="shared" si="266"/>
        <v>#VALUE!</v>
      </c>
      <c r="AV400" s="76" t="e">
        <f t="shared" si="239"/>
        <v>#VALUE!</v>
      </c>
      <c r="AW400" s="76" t="e">
        <f t="shared" si="267"/>
        <v>#VALUE!</v>
      </c>
      <c r="AX400" s="76" t="e">
        <f t="shared" si="240"/>
        <v>#VALUE!</v>
      </c>
      <c r="AY400" s="76" t="e">
        <f t="shared" si="268"/>
        <v>#VALUE!</v>
      </c>
      <c r="AZ400" s="76" t="e">
        <f t="shared" si="241"/>
        <v>#VALUE!</v>
      </c>
      <c r="BA400" s="76" t="e">
        <f t="shared" si="269"/>
        <v>#VALUE!</v>
      </c>
      <c r="BB400" s="77" t="e">
        <f t="shared" si="254"/>
        <v>#VALUE!</v>
      </c>
      <c r="BC400" s="78" t="e">
        <f t="shared" si="255"/>
        <v>#VALUE!</v>
      </c>
      <c r="BD400" s="77" t="s">
        <v>27</v>
      </c>
      <c r="BE400" s="76">
        <v>0</v>
      </c>
      <c r="BF400" s="76"/>
      <c r="BG400" s="76">
        <v>0</v>
      </c>
      <c r="BH400" s="76"/>
      <c r="BI400" s="76">
        <v>0</v>
      </c>
      <c r="BJ400" s="76"/>
      <c r="BK400" s="76">
        <v>0</v>
      </c>
      <c r="BL400" s="76"/>
      <c r="BM400" s="76">
        <v>0</v>
      </c>
      <c r="BN400" s="80">
        <f t="shared" si="256"/>
        <v>0</v>
      </c>
      <c r="BO400" s="81">
        <f t="shared" si="257"/>
        <v>0</v>
      </c>
      <c r="BP400" s="77" t="s">
        <v>27</v>
      </c>
      <c r="BQ400" s="76">
        <v>0</v>
      </c>
      <c r="BR400" s="76"/>
      <c r="BS400" s="76">
        <v>0</v>
      </c>
      <c r="BT400" s="76"/>
      <c r="BU400" s="76">
        <v>0</v>
      </c>
      <c r="BV400" s="76"/>
      <c r="BW400" s="76">
        <v>0</v>
      </c>
      <c r="BX400" s="76"/>
      <c r="BY400" s="76">
        <v>0</v>
      </c>
      <c r="BZ400" s="80">
        <f t="shared" si="258"/>
        <v>0</v>
      </c>
      <c r="CA400" s="82">
        <f t="shared" si="259"/>
        <v>0</v>
      </c>
      <c r="CB400" s="77" t="s">
        <v>27</v>
      </c>
      <c r="CC400" s="76">
        <v>0</v>
      </c>
      <c r="CD400" s="76"/>
      <c r="CE400" s="76">
        <v>0</v>
      </c>
      <c r="CF400" s="76"/>
      <c r="CG400" s="76">
        <v>0</v>
      </c>
      <c r="CH400" s="76"/>
      <c r="CI400" s="76">
        <v>0</v>
      </c>
      <c r="CJ400" s="76"/>
      <c r="CK400" s="76">
        <v>0</v>
      </c>
      <c r="CL400" s="83">
        <f t="shared" si="260"/>
        <v>0</v>
      </c>
      <c r="CM400" s="82">
        <f t="shared" si="261"/>
        <v>0</v>
      </c>
      <c r="CN400" s="84"/>
      <c r="CO400" s="60"/>
      <c r="CP400" s="60"/>
      <c r="CQ400" s="60"/>
      <c r="CR400" s="60"/>
      <c r="CS400" s="60"/>
      <c r="CT400" s="60"/>
      <c r="CU400" s="60"/>
      <c r="CV400" s="85"/>
      <c r="CW400" s="86"/>
      <c r="CX400" s="87">
        <f t="shared" si="262"/>
        <v>0</v>
      </c>
      <c r="CY400" s="88">
        <f t="shared" si="263"/>
        <v>0</v>
      </c>
      <c r="CZ400" s="89" t="e">
        <f>SUMIF(Склад!#REF!,E400,Склад!#REF!)</f>
        <v>#REF!</v>
      </c>
    </row>
    <row r="401" spans="1:104" s="79" customFormat="1" ht="59.85" customHeight="1" thickBot="1" x14ac:dyDescent="0.3">
      <c r="A401" s="60">
        <v>398</v>
      </c>
      <c r="B401" s="199" t="e">
        <f>VLOOKUP(C401,Склад!B:D,3,0)</f>
        <v>#N/A</v>
      </c>
      <c r="C401" s="37" t="s">
        <v>101</v>
      </c>
      <c r="D401" s="151" t="str">
        <f t="shared" si="264"/>
        <v>661740142</v>
      </c>
      <c r="E401" s="36">
        <v>6617401</v>
      </c>
      <c r="F401" s="36">
        <v>42</v>
      </c>
      <c r="G401" s="154" t="s">
        <v>207</v>
      </c>
      <c r="H401" s="196" t="str">
        <f>IFERROR(VLOOKUP(VALUE(E401),Склад!#REF!,6,0),"-")</f>
        <v>-</v>
      </c>
      <c r="I401" s="61"/>
      <c r="J401" s="62" t="s">
        <v>223</v>
      </c>
      <c r="K401" s="62" t="s">
        <v>222</v>
      </c>
      <c r="L401" s="63" t="s">
        <v>385</v>
      </c>
      <c r="M401" s="64" t="s">
        <v>359</v>
      </c>
      <c r="N401" s="38" t="s">
        <v>354</v>
      </c>
      <c r="O401" s="38" t="s">
        <v>416</v>
      </c>
      <c r="P401" s="65">
        <v>45.8</v>
      </c>
      <c r="Q401" s="69">
        <v>119</v>
      </c>
      <c r="R401" s="66"/>
      <c r="S401" s="67"/>
      <c r="T401" s="68"/>
      <c r="U401" s="70"/>
      <c r="V401" s="71"/>
      <c r="W401" s="72"/>
      <c r="X401" s="73"/>
      <c r="Y401" s="71"/>
      <c r="Z401" s="72"/>
      <c r="AA401" s="74"/>
      <c r="AB401" s="75"/>
      <c r="AC401" s="71"/>
      <c r="AD401" s="72"/>
      <c r="AE401" s="76" t="str">
        <f t="shared" si="242"/>
        <v>-</v>
      </c>
      <c r="AF401" s="76" t="str">
        <f t="shared" si="243"/>
        <v/>
      </c>
      <c r="AG401" s="76" t="str">
        <f t="shared" si="244"/>
        <v>-</v>
      </c>
      <c r="AH401" s="76" t="str">
        <f t="shared" si="245"/>
        <v/>
      </c>
      <c r="AI401" s="76" t="str">
        <f t="shared" si="246"/>
        <v>-</v>
      </c>
      <c r="AJ401" s="76" t="str">
        <f t="shared" si="247"/>
        <v/>
      </c>
      <c r="AK401" s="76" t="str">
        <f t="shared" si="248"/>
        <v>-</v>
      </c>
      <c r="AL401" s="76" t="str">
        <f t="shared" si="249"/>
        <v/>
      </c>
      <c r="AM401" s="76" t="str">
        <f t="shared" si="250"/>
        <v>-</v>
      </c>
      <c r="AN401" s="76" t="str">
        <f t="shared" si="251"/>
        <v/>
      </c>
      <c r="AO401" s="77">
        <f t="shared" si="252"/>
        <v>0</v>
      </c>
      <c r="AP401" s="78" t="str">
        <f t="shared" si="253"/>
        <v/>
      </c>
      <c r="AR401" s="77" t="s">
        <v>27</v>
      </c>
      <c r="AS401" s="76" t="e">
        <f t="shared" si="265"/>
        <v>#VALUE!</v>
      </c>
      <c r="AT401" s="76" t="e">
        <f t="shared" si="238"/>
        <v>#VALUE!</v>
      </c>
      <c r="AU401" s="76" t="e">
        <f t="shared" si="266"/>
        <v>#VALUE!</v>
      </c>
      <c r="AV401" s="76" t="e">
        <f t="shared" si="239"/>
        <v>#VALUE!</v>
      </c>
      <c r="AW401" s="76" t="e">
        <f t="shared" si="267"/>
        <v>#VALUE!</v>
      </c>
      <c r="AX401" s="76" t="e">
        <f t="shared" si="240"/>
        <v>#VALUE!</v>
      </c>
      <c r="AY401" s="76" t="e">
        <f t="shared" si="268"/>
        <v>#VALUE!</v>
      </c>
      <c r="AZ401" s="76" t="e">
        <f t="shared" si="241"/>
        <v>#VALUE!</v>
      </c>
      <c r="BA401" s="76" t="e">
        <f t="shared" si="269"/>
        <v>#VALUE!</v>
      </c>
      <c r="BB401" s="77" t="e">
        <f t="shared" si="254"/>
        <v>#VALUE!</v>
      </c>
      <c r="BC401" s="78" t="e">
        <f t="shared" si="255"/>
        <v>#VALUE!</v>
      </c>
      <c r="BD401" s="77" t="s">
        <v>27</v>
      </c>
      <c r="BE401" s="76">
        <v>0</v>
      </c>
      <c r="BF401" s="76"/>
      <c r="BG401" s="76">
        <v>0</v>
      </c>
      <c r="BH401" s="76"/>
      <c r="BI401" s="76">
        <v>0</v>
      </c>
      <c r="BJ401" s="76"/>
      <c r="BK401" s="76">
        <v>0</v>
      </c>
      <c r="BL401" s="76"/>
      <c r="BM401" s="76">
        <v>0</v>
      </c>
      <c r="BN401" s="80">
        <f t="shared" si="256"/>
        <v>0</v>
      </c>
      <c r="BO401" s="81">
        <f t="shared" si="257"/>
        <v>0</v>
      </c>
      <c r="BP401" s="77" t="s">
        <v>27</v>
      </c>
      <c r="BQ401" s="76">
        <v>0</v>
      </c>
      <c r="BR401" s="76"/>
      <c r="BS401" s="76">
        <v>0</v>
      </c>
      <c r="BT401" s="76"/>
      <c r="BU401" s="76">
        <v>0</v>
      </c>
      <c r="BV401" s="76"/>
      <c r="BW401" s="76">
        <v>0</v>
      </c>
      <c r="BX401" s="76"/>
      <c r="BY401" s="76">
        <v>0</v>
      </c>
      <c r="BZ401" s="80">
        <f t="shared" si="258"/>
        <v>0</v>
      </c>
      <c r="CA401" s="82">
        <f t="shared" si="259"/>
        <v>0</v>
      </c>
      <c r="CB401" s="77" t="s">
        <v>27</v>
      </c>
      <c r="CC401" s="76">
        <v>0</v>
      </c>
      <c r="CD401" s="76"/>
      <c r="CE401" s="76">
        <v>0</v>
      </c>
      <c r="CF401" s="76"/>
      <c r="CG401" s="76">
        <v>0</v>
      </c>
      <c r="CH401" s="76"/>
      <c r="CI401" s="76">
        <v>0</v>
      </c>
      <c r="CJ401" s="76"/>
      <c r="CK401" s="76">
        <v>0</v>
      </c>
      <c r="CL401" s="83">
        <f t="shared" si="260"/>
        <v>0</v>
      </c>
      <c r="CM401" s="82">
        <f t="shared" si="261"/>
        <v>0</v>
      </c>
      <c r="CN401" s="84"/>
      <c r="CO401" s="60"/>
      <c r="CP401" s="60"/>
      <c r="CQ401" s="60">
        <v>2</v>
      </c>
      <c r="CR401" s="60"/>
      <c r="CS401" s="60">
        <v>5</v>
      </c>
      <c r="CT401" s="60"/>
      <c r="CU401" s="60">
        <v>3</v>
      </c>
      <c r="CV401" s="85"/>
      <c r="CW401" s="86">
        <v>1</v>
      </c>
      <c r="CX401" s="87">
        <f t="shared" si="262"/>
        <v>11</v>
      </c>
      <c r="CY401" s="88">
        <f t="shared" si="263"/>
        <v>0</v>
      </c>
      <c r="CZ401" s="89" t="e">
        <f>SUMIF(Склад!#REF!,E401,Склад!#REF!)</f>
        <v>#REF!</v>
      </c>
    </row>
    <row r="402" spans="1:104" s="79" customFormat="1" ht="63.4" customHeight="1" thickBot="1" x14ac:dyDescent="0.3">
      <c r="A402" s="60">
        <v>399</v>
      </c>
      <c r="B402" s="199" t="e">
        <f>VLOOKUP(C402,Склад!B:D,3,0)</f>
        <v>#N/A</v>
      </c>
      <c r="C402" s="37" t="s">
        <v>102</v>
      </c>
      <c r="D402" s="151" t="str">
        <f t="shared" si="264"/>
        <v>684740168</v>
      </c>
      <c r="E402" s="36">
        <v>6847401</v>
      </c>
      <c r="F402" s="36">
        <v>68</v>
      </c>
      <c r="G402" s="154" t="s">
        <v>215</v>
      </c>
      <c r="H402" s="196" t="str">
        <f>IFERROR(VLOOKUP(VALUE(E402),Склад!#REF!,6,0),"-")</f>
        <v>-</v>
      </c>
      <c r="I402" s="61"/>
      <c r="J402" s="62" t="s">
        <v>222</v>
      </c>
      <c r="K402" s="62" t="s">
        <v>222</v>
      </c>
      <c r="L402" s="63" t="s">
        <v>385</v>
      </c>
      <c r="M402" s="64" t="s">
        <v>359</v>
      </c>
      <c r="N402" s="38" t="s">
        <v>354</v>
      </c>
      <c r="O402" s="38" t="s">
        <v>416</v>
      </c>
      <c r="P402" s="65">
        <v>65</v>
      </c>
      <c r="Q402" s="69">
        <v>169</v>
      </c>
      <c r="R402" s="66"/>
      <c r="S402" s="67"/>
      <c r="T402" s="68"/>
      <c r="U402" s="70"/>
      <c r="V402" s="71"/>
      <c r="W402" s="72"/>
      <c r="X402" s="73"/>
      <c r="Y402" s="71"/>
      <c r="Z402" s="72"/>
      <c r="AA402" s="74"/>
      <c r="AB402" s="75"/>
      <c r="AC402" s="71"/>
      <c r="AD402" s="72"/>
      <c r="AE402" s="76" t="str">
        <f t="shared" si="242"/>
        <v>-</v>
      </c>
      <c r="AF402" s="76" t="str">
        <f t="shared" si="243"/>
        <v/>
      </c>
      <c r="AG402" s="76" t="str">
        <f t="shared" si="244"/>
        <v/>
      </c>
      <c r="AH402" s="76" t="str">
        <f t="shared" si="245"/>
        <v/>
      </c>
      <c r="AI402" s="76" t="str">
        <f t="shared" si="246"/>
        <v/>
      </c>
      <c r="AJ402" s="76" t="str">
        <f t="shared" si="247"/>
        <v/>
      </c>
      <c r="AK402" s="76" t="str">
        <f t="shared" si="248"/>
        <v/>
      </c>
      <c r="AL402" s="76" t="str">
        <f t="shared" si="249"/>
        <v/>
      </c>
      <c r="AM402" s="76" t="str">
        <f t="shared" si="250"/>
        <v/>
      </c>
      <c r="AN402" s="76" t="str">
        <f t="shared" si="251"/>
        <v/>
      </c>
      <c r="AO402" s="77">
        <f t="shared" si="252"/>
        <v>0</v>
      </c>
      <c r="AP402" s="78" t="str">
        <f t="shared" si="253"/>
        <v/>
      </c>
      <c r="AR402" s="77" t="s">
        <v>27</v>
      </c>
      <c r="AS402" s="76" t="e">
        <f t="shared" si="265"/>
        <v>#VALUE!</v>
      </c>
      <c r="AT402" s="76" t="e">
        <f t="shared" si="238"/>
        <v>#VALUE!</v>
      </c>
      <c r="AU402" s="76" t="e">
        <f t="shared" si="266"/>
        <v>#VALUE!</v>
      </c>
      <c r="AV402" s="76" t="e">
        <f t="shared" si="239"/>
        <v>#VALUE!</v>
      </c>
      <c r="AW402" s="76" t="e">
        <f t="shared" si="267"/>
        <v>#VALUE!</v>
      </c>
      <c r="AX402" s="76" t="e">
        <f t="shared" si="240"/>
        <v>#VALUE!</v>
      </c>
      <c r="AY402" s="76" t="e">
        <f t="shared" si="268"/>
        <v>#VALUE!</v>
      </c>
      <c r="AZ402" s="76" t="e">
        <f t="shared" si="241"/>
        <v>#VALUE!</v>
      </c>
      <c r="BA402" s="76" t="e">
        <f t="shared" si="269"/>
        <v>#VALUE!</v>
      </c>
      <c r="BB402" s="77" t="e">
        <f t="shared" si="254"/>
        <v>#VALUE!</v>
      </c>
      <c r="BC402" s="78" t="e">
        <f t="shared" si="255"/>
        <v>#VALUE!</v>
      </c>
      <c r="BD402" s="77" t="s">
        <v>27</v>
      </c>
      <c r="BE402" s="76">
        <v>0</v>
      </c>
      <c r="BF402" s="76"/>
      <c r="BG402" s="76">
        <v>0</v>
      </c>
      <c r="BH402" s="76"/>
      <c r="BI402" s="76">
        <v>0</v>
      </c>
      <c r="BJ402" s="76"/>
      <c r="BK402" s="76">
        <v>0</v>
      </c>
      <c r="BL402" s="76"/>
      <c r="BM402" s="76">
        <v>0</v>
      </c>
      <c r="BN402" s="80">
        <f t="shared" si="256"/>
        <v>0</v>
      </c>
      <c r="BO402" s="81">
        <f t="shared" si="257"/>
        <v>0</v>
      </c>
      <c r="BP402" s="77" t="s">
        <v>27</v>
      </c>
      <c r="BQ402" s="76">
        <v>0</v>
      </c>
      <c r="BR402" s="76"/>
      <c r="BS402" s="76">
        <v>0</v>
      </c>
      <c r="BT402" s="76"/>
      <c r="BU402" s="76">
        <v>0</v>
      </c>
      <c r="BV402" s="76"/>
      <c r="BW402" s="76">
        <v>0</v>
      </c>
      <c r="BX402" s="76"/>
      <c r="BY402" s="76">
        <v>0</v>
      </c>
      <c r="BZ402" s="80">
        <f t="shared" si="258"/>
        <v>0</v>
      </c>
      <c r="CA402" s="82">
        <f t="shared" si="259"/>
        <v>0</v>
      </c>
      <c r="CB402" s="77" t="s">
        <v>27</v>
      </c>
      <c r="CC402" s="76">
        <v>0</v>
      </c>
      <c r="CD402" s="76"/>
      <c r="CE402" s="76">
        <v>0</v>
      </c>
      <c r="CF402" s="76"/>
      <c r="CG402" s="76">
        <v>0</v>
      </c>
      <c r="CH402" s="76"/>
      <c r="CI402" s="76">
        <v>0</v>
      </c>
      <c r="CJ402" s="76"/>
      <c r="CK402" s="76">
        <v>0</v>
      </c>
      <c r="CL402" s="83">
        <f t="shared" si="260"/>
        <v>0</v>
      </c>
      <c r="CM402" s="82">
        <f t="shared" si="261"/>
        <v>0</v>
      </c>
      <c r="CN402" s="84"/>
      <c r="CO402" s="60"/>
      <c r="CP402" s="60"/>
      <c r="CQ402" s="60"/>
      <c r="CR402" s="60"/>
      <c r="CS402" s="60"/>
      <c r="CT402" s="60"/>
      <c r="CU402" s="60"/>
      <c r="CV402" s="85"/>
      <c r="CW402" s="86"/>
      <c r="CX402" s="87">
        <f t="shared" si="262"/>
        <v>0</v>
      </c>
      <c r="CY402" s="88">
        <f t="shared" si="263"/>
        <v>0</v>
      </c>
      <c r="CZ402" s="89" t="e">
        <f>SUMIF(Склад!#REF!,E402,Склад!#REF!)</f>
        <v>#REF!</v>
      </c>
    </row>
    <row r="403" spans="1:104" s="79" customFormat="1" ht="63.4" customHeight="1" thickBot="1" x14ac:dyDescent="0.3">
      <c r="A403" s="60">
        <v>400</v>
      </c>
      <c r="B403" s="199" t="e">
        <f>VLOOKUP(C403,Склад!B:D,3,0)</f>
        <v>#N/A</v>
      </c>
      <c r="C403" s="37" t="s">
        <v>102</v>
      </c>
      <c r="D403" s="151" t="str">
        <f t="shared" si="264"/>
        <v>684740142</v>
      </c>
      <c r="E403" s="36">
        <v>6847401</v>
      </c>
      <c r="F403" s="36">
        <v>42</v>
      </c>
      <c r="G403" s="154" t="s">
        <v>215</v>
      </c>
      <c r="H403" s="196" t="str">
        <f>IFERROR(VLOOKUP(VALUE(E403),Склад!#REF!,6,0),"-")</f>
        <v>-</v>
      </c>
      <c r="I403" s="61"/>
      <c r="J403" s="62" t="s">
        <v>222</v>
      </c>
      <c r="K403" s="62" t="s">
        <v>222</v>
      </c>
      <c r="L403" s="63" t="s">
        <v>385</v>
      </c>
      <c r="M403" s="64" t="s">
        <v>359</v>
      </c>
      <c r="N403" s="38" t="s">
        <v>354</v>
      </c>
      <c r="O403" s="38" t="s">
        <v>416</v>
      </c>
      <c r="P403" s="65">
        <v>65</v>
      </c>
      <c r="Q403" s="69">
        <v>169</v>
      </c>
      <c r="R403" s="66"/>
      <c r="S403" s="67"/>
      <c r="T403" s="68"/>
      <c r="U403" s="70"/>
      <c r="V403" s="71"/>
      <c r="W403" s="72"/>
      <c r="X403" s="73"/>
      <c r="Y403" s="71"/>
      <c r="Z403" s="72"/>
      <c r="AA403" s="74"/>
      <c r="AB403" s="75"/>
      <c r="AC403" s="71"/>
      <c r="AD403" s="72"/>
      <c r="AE403" s="76" t="str">
        <f t="shared" si="242"/>
        <v>-</v>
      </c>
      <c r="AF403" s="76" t="str">
        <f t="shared" si="243"/>
        <v/>
      </c>
      <c r="AG403" s="76" t="str">
        <f t="shared" si="244"/>
        <v/>
      </c>
      <c r="AH403" s="76" t="str">
        <f t="shared" si="245"/>
        <v/>
      </c>
      <c r="AI403" s="76" t="str">
        <f t="shared" si="246"/>
        <v/>
      </c>
      <c r="AJ403" s="76" t="str">
        <f t="shared" si="247"/>
        <v/>
      </c>
      <c r="AK403" s="76" t="str">
        <f t="shared" si="248"/>
        <v/>
      </c>
      <c r="AL403" s="76" t="str">
        <f t="shared" si="249"/>
        <v/>
      </c>
      <c r="AM403" s="76" t="str">
        <f t="shared" si="250"/>
        <v/>
      </c>
      <c r="AN403" s="76" t="str">
        <f t="shared" si="251"/>
        <v/>
      </c>
      <c r="AO403" s="77">
        <f t="shared" si="252"/>
        <v>0</v>
      </c>
      <c r="AP403" s="78" t="str">
        <f t="shared" si="253"/>
        <v/>
      </c>
      <c r="AR403" s="77" t="s">
        <v>27</v>
      </c>
      <c r="AS403" s="76" t="e">
        <f t="shared" si="265"/>
        <v>#VALUE!</v>
      </c>
      <c r="AT403" s="76" t="e">
        <f t="shared" si="238"/>
        <v>#VALUE!</v>
      </c>
      <c r="AU403" s="76" t="e">
        <f t="shared" si="266"/>
        <v>#VALUE!</v>
      </c>
      <c r="AV403" s="76" t="e">
        <f t="shared" si="239"/>
        <v>#VALUE!</v>
      </c>
      <c r="AW403" s="76" t="e">
        <f t="shared" si="267"/>
        <v>#VALUE!</v>
      </c>
      <c r="AX403" s="76" t="e">
        <f t="shared" si="240"/>
        <v>#VALUE!</v>
      </c>
      <c r="AY403" s="76" t="e">
        <f t="shared" si="268"/>
        <v>#VALUE!</v>
      </c>
      <c r="AZ403" s="76" t="e">
        <f t="shared" si="241"/>
        <v>#VALUE!</v>
      </c>
      <c r="BA403" s="76" t="e">
        <f t="shared" si="269"/>
        <v>#VALUE!</v>
      </c>
      <c r="BB403" s="77" t="e">
        <f t="shared" si="254"/>
        <v>#VALUE!</v>
      </c>
      <c r="BC403" s="78" t="e">
        <f t="shared" si="255"/>
        <v>#VALUE!</v>
      </c>
      <c r="BD403" s="77" t="s">
        <v>27</v>
      </c>
      <c r="BE403" s="76">
        <v>0</v>
      </c>
      <c r="BF403" s="76"/>
      <c r="BG403" s="76">
        <v>0</v>
      </c>
      <c r="BH403" s="76"/>
      <c r="BI403" s="76">
        <v>0</v>
      </c>
      <c r="BJ403" s="76"/>
      <c r="BK403" s="76">
        <v>0</v>
      </c>
      <c r="BL403" s="76"/>
      <c r="BM403" s="76">
        <v>0</v>
      </c>
      <c r="BN403" s="80">
        <f t="shared" si="256"/>
        <v>0</v>
      </c>
      <c r="BO403" s="81">
        <f t="shared" si="257"/>
        <v>0</v>
      </c>
      <c r="BP403" s="77" t="s">
        <v>27</v>
      </c>
      <c r="BQ403" s="76">
        <v>0</v>
      </c>
      <c r="BR403" s="76"/>
      <c r="BS403" s="76">
        <v>0</v>
      </c>
      <c r="BT403" s="76"/>
      <c r="BU403" s="76">
        <v>0</v>
      </c>
      <c r="BV403" s="76"/>
      <c r="BW403" s="76">
        <v>0</v>
      </c>
      <c r="BX403" s="76"/>
      <c r="BY403" s="76">
        <v>0</v>
      </c>
      <c r="BZ403" s="80">
        <f t="shared" si="258"/>
        <v>0</v>
      </c>
      <c r="CA403" s="82">
        <f t="shared" si="259"/>
        <v>0</v>
      </c>
      <c r="CB403" s="77" t="s">
        <v>27</v>
      </c>
      <c r="CC403" s="76">
        <v>0</v>
      </c>
      <c r="CD403" s="76"/>
      <c r="CE403" s="76">
        <v>0</v>
      </c>
      <c r="CF403" s="76"/>
      <c r="CG403" s="76">
        <v>0</v>
      </c>
      <c r="CH403" s="76"/>
      <c r="CI403" s="76">
        <v>0</v>
      </c>
      <c r="CJ403" s="76"/>
      <c r="CK403" s="76">
        <v>0</v>
      </c>
      <c r="CL403" s="83">
        <f t="shared" si="260"/>
        <v>0</v>
      </c>
      <c r="CM403" s="82">
        <f t="shared" si="261"/>
        <v>0</v>
      </c>
      <c r="CN403" s="84"/>
      <c r="CO403" s="60"/>
      <c r="CP403" s="60"/>
      <c r="CQ403" s="60">
        <v>3</v>
      </c>
      <c r="CR403" s="60"/>
      <c r="CS403" s="60">
        <v>5</v>
      </c>
      <c r="CT403" s="60"/>
      <c r="CU403" s="60">
        <v>3</v>
      </c>
      <c r="CV403" s="85"/>
      <c r="CW403" s="86">
        <v>1</v>
      </c>
      <c r="CX403" s="87">
        <f t="shared" si="262"/>
        <v>12</v>
      </c>
      <c r="CY403" s="88">
        <f t="shared" si="263"/>
        <v>0</v>
      </c>
      <c r="CZ403" s="89" t="e">
        <f>SUMIF(Склад!#REF!,E403,Склад!#REF!)</f>
        <v>#REF!</v>
      </c>
    </row>
    <row r="404" spans="1:104" s="79" customFormat="1" ht="56.45" customHeight="1" thickBot="1" x14ac:dyDescent="0.3">
      <c r="A404" s="60">
        <v>401</v>
      </c>
      <c r="B404" s="199" t="e">
        <f>VLOOKUP(C404,Склад!B:D,3,0)</f>
        <v>#N/A</v>
      </c>
      <c r="C404" s="37" t="s">
        <v>304</v>
      </c>
      <c r="D404" s="151" t="str">
        <f t="shared" si="264"/>
        <v>61775023</v>
      </c>
      <c r="E404" s="36">
        <v>6177502</v>
      </c>
      <c r="F404" s="36">
        <v>3</v>
      </c>
      <c r="G404" s="154" t="s">
        <v>204</v>
      </c>
      <c r="H404" s="196" t="str">
        <f>IFERROR(VLOOKUP(VALUE(E404),Склад!#REF!,6,0),"-")</f>
        <v>-</v>
      </c>
      <c r="I404" s="61"/>
      <c r="J404" s="62" t="s">
        <v>222</v>
      </c>
      <c r="K404" s="62" t="s">
        <v>222</v>
      </c>
      <c r="L404" s="63" t="s">
        <v>386</v>
      </c>
      <c r="M404" s="64" t="s">
        <v>354</v>
      </c>
      <c r="N404" s="38" t="s">
        <v>57</v>
      </c>
      <c r="O404" s="38" t="s">
        <v>416</v>
      </c>
      <c r="P404" s="65">
        <v>99.6</v>
      </c>
      <c r="Q404" s="69">
        <v>259</v>
      </c>
      <c r="R404" s="66"/>
      <c r="S404" s="67"/>
      <c r="T404" s="68"/>
      <c r="U404" s="70"/>
      <c r="V404" s="71"/>
      <c r="W404" s="72"/>
      <c r="X404" s="73"/>
      <c r="Y404" s="71"/>
      <c r="Z404" s="72"/>
      <c r="AA404" s="74"/>
      <c r="AB404" s="75"/>
      <c r="AC404" s="71"/>
      <c r="AD404" s="72"/>
      <c r="AE404" s="76" t="str">
        <f t="shared" si="242"/>
        <v>-</v>
      </c>
      <c r="AF404" s="76" t="str">
        <f t="shared" si="243"/>
        <v/>
      </c>
      <c r="AG404" s="76" t="str">
        <f t="shared" si="244"/>
        <v/>
      </c>
      <c r="AH404" s="76" t="str">
        <f t="shared" si="245"/>
        <v/>
      </c>
      <c r="AI404" s="76" t="str">
        <f t="shared" si="246"/>
        <v/>
      </c>
      <c r="AJ404" s="76" t="str">
        <f t="shared" si="247"/>
        <v/>
      </c>
      <c r="AK404" s="76" t="str">
        <f t="shared" si="248"/>
        <v/>
      </c>
      <c r="AL404" s="76" t="str">
        <f t="shared" si="249"/>
        <v/>
      </c>
      <c r="AM404" s="76" t="str">
        <f t="shared" si="250"/>
        <v/>
      </c>
      <c r="AN404" s="76" t="str">
        <f t="shared" si="251"/>
        <v/>
      </c>
      <c r="AO404" s="77">
        <f t="shared" si="252"/>
        <v>0</v>
      </c>
      <c r="AP404" s="78" t="str">
        <f t="shared" si="253"/>
        <v/>
      </c>
      <c r="AR404" s="77" t="s">
        <v>27</v>
      </c>
      <c r="AS404" s="76" t="e">
        <f t="shared" si="265"/>
        <v>#VALUE!</v>
      </c>
      <c r="AT404" s="76" t="e">
        <f t="shared" si="238"/>
        <v>#VALUE!</v>
      </c>
      <c r="AU404" s="76" t="e">
        <f t="shared" si="266"/>
        <v>#VALUE!</v>
      </c>
      <c r="AV404" s="76" t="e">
        <f t="shared" si="239"/>
        <v>#VALUE!</v>
      </c>
      <c r="AW404" s="76" t="e">
        <f t="shared" si="267"/>
        <v>#VALUE!</v>
      </c>
      <c r="AX404" s="76" t="e">
        <f t="shared" si="240"/>
        <v>#VALUE!</v>
      </c>
      <c r="AY404" s="76" t="e">
        <f t="shared" si="268"/>
        <v>#VALUE!</v>
      </c>
      <c r="AZ404" s="76" t="e">
        <f t="shared" si="241"/>
        <v>#VALUE!</v>
      </c>
      <c r="BA404" s="76" t="e">
        <f t="shared" si="269"/>
        <v>#VALUE!</v>
      </c>
      <c r="BB404" s="77" t="e">
        <f t="shared" si="254"/>
        <v>#VALUE!</v>
      </c>
      <c r="BC404" s="78" t="e">
        <f t="shared" si="255"/>
        <v>#VALUE!</v>
      </c>
      <c r="BD404" s="77" t="s">
        <v>27</v>
      </c>
      <c r="BE404" s="76">
        <v>0</v>
      </c>
      <c r="BF404" s="76"/>
      <c r="BG404" s="76">
        <v>0</v>
      </c>
      <c r="BH404" s="76"/>
      <c r="BI404" s="76">
        <v>0</v>
      </c>
      <c r="BJ404" s="76"/>
      <c r="BK404" s="76">
        <v>0</v>
      </c>
      <c r="BL404" s="76"/>
      <c r="BM404" s="76">
        <v>0</v>
      </c>
      <c r="BN404" s="80">
        <f t="shared" si="256"/>
        <v>0</v>
      </c>
      <c r="BO404" s="81">
        <f t="shared" si="257"/>
        <v>0</v>
      </c>
      <c r="BP404" s="77" t="s">
        <v>27</v>
      </c>
      <c r="BQ404" s="76">
        <v>0</v>
      </c>
      <c r="BR404" s="76"/>
      <c r="BS404" s="76">
        <v>0</v>
      </c>
      <c r="BT404" s="76"/>
      <c r="BU404" s="76">
        <v>0</v>
      </c>
      <c r="BV404" s="76"/>
      <c r="BW404" s="76">
        <v>0</v>
      </c>
      <c r="BX404" s="76"/>
      <c r="BY404" s="76">
        <v>0</v>
      </c>
      <c r="BZ404" s="80">
        <f t="shared" si="258"/>
        <v>0</v>
      </c>
      <c r="CA404" s="82">
        <f t="shared" si="259"/>
        <v>0</v>
      </c>
      <c r="CB404" s="77" t="s">
        <v>27</v>
      </c>
      <c r="CC404" s="76">
        <v>0</v>
      </c>
      <c r="CD404" s="76"/>
      <c r="CE404" s="76">
        <v>0</v>
      </c>
      <c r="CF404" s="76"/>
      <c r="CG404" s="76">
        <v>0</v>
      </c>
      <c r="CH404" s="76"/>
      <c r="CI404" s="76">
        <v>0</v>
      </c>
      <c r="CJ404" s="76"/>
      <c r="CK404" s="76">
        <v>0</v>
      </c>
      <c r="CL404" s="83">
        <f t="shared" si="260"/>
        <v>0</v>
      </c>
      <c r="CM404" s="82">
        <f t="shared" si="261"/>
        <v>0</v>
      </c>
      <c r="CN404" s="84"/>
      <c r="CO404" s="60"/>
      <c r="CP404" s="60"/>
      <c r="CQ404" s="60"/>
      <c r="CR404" s="60"/>
      <c r="CS404" s="60"/>
      <c r="CT404" s="60"/>
      <c r="CU404" s="60"/>
      <c r="CV404" s="85"/>
      <c r="CW404" s="86"/>
      <c r="CX404" s="87">
        <f t="shared" si="262"/>
        <v>0</v>
      </c>
      <c r="CY404" s="88">
        <f t="shared" si="263"/>
        <v>0</v>
      </c>
      <c r="CZ404" s="89" t="e">
        <f>SUMIF(Склад!#REF!,E404,Склад!#REF!)</f>
        <v>#REF!</v>
      </c>
    </row>
    <row r="405" spans="1:104" s="79" customFormat="1" ht="79.150000000000006" customHeight="1" thickBot="1" x14ac:dyDescent="0.3">
      <c r="A405" s="60">
        <v>402</v>
      </c>
      <c r="B405" s="199" t="e">
        <f>VLOOKUP(C405,Склад!B:D,3,0)</f>
        <v>#N/A</v>
      </c>
      <c r="C405" s="37" t="s">
        <v>305</v>
      </c>
      <c r="D405" s="151" t="str">
        <f t="shared" si="264"/>
        <v>88975033</v>
      </c>
      <c r="E405" s="36">
        <v>8897503</v>
      </c>
      <c r="F405" s="36">
        <v>3</v>
      </c>
      <c r="G405" s="154" t="s">
        <v>207</v>
      </c>
      <c r="H405" s="196" t="str">
        <f>IFERROR(VLOOKUP(VALUE(E405),Склад!#REF!,6,0),"-")</f>
        <v>-</v>
      </c>
      <c r="I405" s="61"/>
      <c r="J405" s="62" t="s">
        <v>222</v>
      </c>
      <c r="K405" s="62" t="s">
        <v>222</v>
      </c>
      <c r="L405" s="63" t="s">
        <v>386</v>
      </c>
      <c r="M405" s="64" t="s">
        <v>354</v>
      </c>
      <c r="N405" s="38" t="s">
        <v>354</v>
      </c>
      <c r="O405" s="38" t="s">
        <v>416</v>
      </c>
      <c r="P405" s="65">
        <v>103.5</v>
      </c>
      <c r="Q405" s="69">
        <v>269</v>
      </c>
      <c r="R405" s="66"/>
      <c r="S405" s="67"/>
      <c r="T405" s="68"/>
      <c r="U405" s="70"/>
      <c r="V405" s="71"/>
      <c r="W405" s="72"/>
      <c r="X405" s="73"/>
      <c r="Y405" s="71"/>
      <c r="Z405" s="72"/>
      <c r="AA405" s="74"/>
      <c r="AB405" s="75"/>
      <c r="AC405" s="71"/>
      <c r="AD405" s="72"/>
      <c r="AE405" s="76" t="str">
        <f t="shared" si="242"/>
        <v>-</v>
      </c>
      <c r="AF405" s="76" t="str">
        <f t="shared" si="243"/>
        <v/>
      </c>
      <c r="AG405" s="76" t="str">
        <f t="shared" si="244"/>
        <v>-</v>
      </c>
      <c r="AH405" s="76" t="str">
        <f t="shared" si="245"/>
        <v/>
      </c>
      <c r="AI405" s="76" t="str">
        <f t="shared" si="246"/>
        <v>-</v>
      </c>
      <c r="AJ405" s="76" t="str">
        <f t="shared" si="247"/>
        <v/>
      </c>
      <c r="AK405" s="76" t="str">
        <f t="shared" si="248"/>
        <v>-</v>
      </c>
      <c r="AL405" s="76" t="str">
        <f t="shared" si="249"/>
        <v/>
      </c>
      <c r="AM405" s="76" t="str">
        <f t="shared" si="250"/>
        <v>-</v>
      </c>
      <c r="AN405" s="76" t="str">
        <f t="shared" si="251"/>
        <v/>
      </c>
      <c r="AO405" s="77">
        <f t="shared" si="252"/>
        <v>0</v>
      </c>
      <c r="AP405" s="78" t="str">
        <f t="shared" si="253"/>
        <v/>
      </c>
      <c r="AR405" s="77" t="s">
        <v>27</v>
      </c>
      <c r="AS405" s="76" t="e">
        <f t="shared" si="265"/>
        <v>#VALUE!</v>
      </c>
      <c r="AT405" s="76" t="e">
        <f t="shared" si="238"/>
        <v>#VALUE!</v>
      </c>
      <c r="AU405" s="76" t="e">
        <f t="shared" si="266"/>
        <v>#VALUE!</v>
      </c>
      <c r="AV405" s="76" t="e">
        <f t="shared" si="239"/>
        <v>#VALUE!</v>
      </c>
      <c r="AW405" s="76" t="e">
        <f t="shared" si="267"/>
        <v>#VALUE!</v>
      </c>
      <c r="AX405" s="76" t="e">
        <f t="shared" si="240"/>
        <v>#VALUE!</v>
      </c>
      <c r="AY405" s="76" t="e">
        <f t="shared" si="268"/>
        <v>#VALUE!</v>
      </c>
      <c r="AZ405" s="76" t="e">
        <f t="shared" si="241"/>
        <v>#VALUE!</v>
      </c>
      <c r="BA405" s="76" t="e">
        <f t="shared" si="269"/>
        <v>#VALUE!</v>
      </c>
      <c r="BB405" s="77" t="e">
        <f t="shared" si="254"/>
        <v>#VALUE!</v>
      </c>
      <c r="BC405" s="78" t="e">
        <f t="shared" si="255"/>
        <v>#VALUE!</v>
      </c>
      <c r="BD405" s="77" t="s">
        <v>27</v>
      </c>
      <c r="BE405" s="76">
        <v>0</v>
      </c>
      <c r="BF405" s="76"/>
      <c r="BG405" s="76">
        <v>0</v>
      </c>
      <c r="BH405" s="76"/>
      <c r="BI405" s="76">
        <v>0</v>
      </c>
      <c r="BJ405" s="76"/>
      <c r="BK405" s="76">
        <v>0</v>
      </c>
      <c r="BL405" s="76"/>
      <c r="BM405" s="76">
        <v>0</v>
      </c>
      <c r="BN405" s="80">
        <f t="shared" si="256"/>
        <v>0</v>
      </c>
      <c r="BO405" s="81">
        <f t="shared" si="257"/>
        <v>0</v>
      </c>
      <c r="BP405" s="77" t="s">
        <v>27</v>
      </c>
      <c r="BQ405" s="76">
        <v>0</v>
      </c>
      <c r="BR405" s="76"/>
      <c r="BS405" s="76">
        <v>0</v>
      </c>
      <c r="BT405" s="76"/>
      <c r="BU405" s="76">
        <v>0</v>
      </c>
      <c r="BV405" s="76"/>
      <c r="BW405" s="76">
        <v>0</v>
      </c>
      <c r="BX405" s="76"/>
      <c r="BY405" s="76">
        <v>0</v>
      </c>
      <c r="BZ405" s="80">
        <f t="shared" si="258"/>
        <v>0</v>
      </c>
      <c r="CA405" s="82">
        <f t="shared" si="259"/>
        <v>0</v>
      </c>
      <c r="CB405" s="77" t="s">
        <v>27</v>
      </c>
      <c r="CC405" s="76">
        <v>0</v>
      </c>
      <c r="CD405" s="76"/>
      <c r="CE405" s="76">
        <v>0</v>
      </c>
      <c r="CF405" s="76"/>
      <c r="CG405" s="76">
        <v>0</v>
      </c>
      <c r="CH405" s="76"/>
      <c r="CI405" s="76">
        <v>0</v>
      </c>
      <c r="CJ405" s="76"/>
      <c r="CK405" s="76">
        <v>0</v>
      </c>
      <c r="CL405" s="83">
        <f t="shared" si="260"/>
        <v>0</v>
      </c>
      <c r="CM405" s="82">
        <f t="shared" si="261"/>
        <v>0</v>
      </c>
      <c r="CN405" s="84"/>
      <c r="CO405" s="60"/>
      <c r="CP405" s="60"/>
      <c r="CQ405" s="60"/>
      <c r="CR405" s="60"/>
      <c r="CS405" s="60"/>
      <c r="CT405" s="60"/>
      <c r="CU405" s="60"/>
      <c r="CV405" s="85"/>
      <c r="CW405" s="86"/>
      <c r="CX405" s="87">
        <f t="shared" si="262"/>
        <v>0</v>
      </c>
      <c r="CY405" s="88">
        <f t="shared" si="263"/>
        <v>0</v>
      </c>
      <c r="CZ405" s="89" t="e">
        <f>SUMIF(Склад!#REF!,E405,Склад!#REF!)</f>
        <v>#REF!</v>
      </c>
    </row>
    <row r="406" spans="1:104" s="79" customFormat="1" ht="93.95" customHeight="1" thickBot="1" x14ac:dyDescent="0.3">
      <c r="A406" s="60">
        <v>403</v>
      </c>
      <c r="B406" s="199" t="e">
        <f>VLOOKUP(C406,Склад!B:D,3,0)</f>
        <v>#N/A</v>
      </c>
      <c r="C406" s="37" t="s">
        <v>306</v>
      </c>
      <c r="D406" s="151" t="str">
        <f t="shared" si="264"/>
        <v>92975063</v>
      </c>
      <c r="E406" s="36">
        <v>9297506</v>
      </c>
      <c r="F406" s="36">
        <v>3</v>
      </c>
      <c r="G406" s="154" t="s">
        <v>207</v>
      </c>
      <c r="H406" s="196" t="str">
        <f>IFERROR(VLOOKUP(VALUE(E406),Склад!#REF!,6,0),"-")</f>
        <v>-</v>
      </c>
      <c r="I406" s="61"/>
      <c r="J406" s="62" t="s">
        <v>222</v>
      </c>
      <c r="K406" s="62" t="s">
        <v>222</v>
      </c>
      <c r="L406" s="63" t="s">
        <v>386</v>
      </c>
      <c r="M406" s="64" t="s">
        <v>57</v>
      </c>
      <c r="N406" s="38" t="s">
        <v>354</v>
      </c>
      <c r="O406" s="38" t="s">
        <v>416</v>
      </c>
      <c r="P406" s="65">
        <v>99.6</v>
      </c>
      <c r="Q406" s="69">
        <v>259</v>
      </c>
      <c r="R406" s="66"/>
      <c r="S406" s="67"/>
      <c r="T406" s="68"/>
      <c r="U406" s="70"/>
      <c r="V406" s="71"/>
      <c r="W406" s="72"/>
      <c r="X406" s="73"/>
      <c r="Y406" s="71"/>
      <c r="Z406" s="72"/>
      <c r="AA406" s="74"/>
      <c r="AB406" s="75"/>
      <c r="AC406" s="71"/>
      <c r="AD406" s="72"/>
      <c r="AE406" s="76" t="str">
        <f t="shared" si="242"/>
        <v>-</v>
      </c>
      <c r="AF406" s="76" t="str">
        <f t="shared" si="243"/>
        <v/>
      </c>
      <c r="AG406" s="76" t="str">
        <f t="shared" si="244"/>
        <v>-</v>
      </c>
      <c r="AH406" s="76" t="str">
        <f t="shared" si="245"/>
        <v/>
      </c>
      <c r="AI406" s="76" t="str">
        <f t="shared" si="246"/>
        <v>-</v>
      </c>
      <c r="AJ406" s="76" t="str">
        <f t="shared" si="247"/>
        <v/>
      </c>
      <c r="AK406" s="76" t="str">
        <f t="shared" si="248"/>
        <v>-</v>
      </c>
      <c r="AL406" s="76" t="str">
        <f t="shared" si="249"/>
        <v/>
      </c>
      <c r="AM406" s="76" t="str">
        <f t="shared" si="250"/>
        <v>-</v>
      </c>
      <c r="AN406" s="76" t="str">
        <f t="shared" si="251"/>
        <v/>
      </c>
      <c r="AO406" s="77">
        <f t="shared" si="252"/>
        <v>0</v>
      </c>
      <c r="AP406" s="78" t="str">
        <f t="shared" si="253"/>
        <v/>
      </c>
      <c r="AR406" s="77" t="s">
        <v>27</v>
      </c>
      <c r="AS406" s="76" t="e">
        <f t="shared" si="265"/>
        <v>#VALUE!</v>
      </c>
      <c r="AT406" s="76" t="e">
        <f t="shared" si="238"/>
        <v>#VALUE!</v>
      </c>
      <c r="AU406" s="76" t="e">
        <f t="shared" si="266"/>
        <v>#VALUE!</v>
      </c>
      <c r="AV406" s="76" t="e">
        <f t="shared" si="239"/>
        <v>#VALUE!</v>
      </c>
      <c r="AW406" s="76" t="e">
        <f t="shared" si="267"/>
        <v>#VALUE!</v>
      </c>
      <c r="AX406" s="76" t="e">
        <f t="shared" si="240"/>
        <v>#VALUE!</v>
      </c>
      <c r="AY406" s="76" t="e">
        <f t="shared" si="268"/>
        <v>#VALUE!</v>
      </c>
      <c r="AZ406" s="76" t="e">
        <f t="shared" si="241"/>
        <v>#VALUE!</v>
      </c>
      <c r="BA406" s="76" t="e">
        <f t="shared" si="269"/>
        <v>#VALUE!</v>
      </c>
      <c r="BB406" s="77" t="e">
        <f t="shared" si="254"/>
        <v>#VALUE!</v>
      </c>
      <c r="BC406" s="78" t="e">
        <f t="shared" si="255"/>
        <v>#VALUE!</v>
      </c>
      <c r="BD406" s="77" t="s">
        <v>27</v>
      </c>
      <c r="BE406" s="76">
        <v>0</v>
      </c>
      <c r="BF406" s="76"/>
      <c r="BG406" s="76">
        <v>0</v>
      </c>
      <c r="BH406" s="76"/>
      <c r="BI406" s="76">
        <v>0</v>
      </c>
      <c r="BJ406" s="76"/>
      <c r="BK406" s="76">
        <v>0</v>
      </c>
      <c r="BL406" s="76"/>
      <c r="BM406" s="76">
        <v>0</v>
      </c>
      <c r="BN406" s="80">
        <f t="shared" si="256"/>
        <v>0</v>
      </c>
      <c r="BO406" s="81">
        <f t="shared" si="257"/>
        <v>0</v>
      </c>
      <c r="BP406" s="77" t="s">
        <v>27</v>
      </c>
      <c r="BQ406" s="76">
        <v>0</v>
      </c>
      <c r="BR406" s="76"/>
      <c r="BS406" s="76">
        <v>0</v>
      </c>
      <c r="BT406" s="76"/>
      <c r="BU406" s="76">
        <v>0</v>
      </c>
      <c r="BV406" s="76"/>
      <c r="BW406" s="76">
        <v>0</v>
      </c>
      <c r="BX406" s="76"/>
      <c r="BY406" s="76">
        <v>0</v>
      </c>
      <c r="BZ406" s="80">
        <f t="shared" si="258"/>
        <v>0</v>
      </c>
      <c r="CA406" s="82">
        <f t="shared" si="259"/>
        <v>0</v>
      </c>
      <c r="CB406" s="77" t="s">
        <v>27</v>
      </c>
      <c r="CC406" s="76">
        <v>0</v>
      </c>
      <c r="CD406" s="76"/>
      <c r="CE406" s="76">
        <v>0</v>
      </c>
      <c r="CF406" s="76"/>
      <c r="CG406" s="76">
        <v>0</v>
      </c>
      <c r="CH406" s="76"/>
      <c r="CI406" s="76">
        <v>0</v>
      </c>
      <c r="CJ406" s="76"/>
      <c r="CK406" s="76">
        <v>0</v>
      </c>
      <c r="CL406" s="83">
        <f t="shared" si="260"/>
        <v>0</v>
      </c>
      <c r="CM406" s="82">
        <f t="shared" si="261"/>
        <v>0</v>
      </c>
      <c r="CN406" s="84"/>
      <c r="CO406" s="60"/>
      <c r="CP406" s="60"/>
      <c r="CQ406" s="60"/>
      <c r="CR406" s="60"/>
      <c r="CS406" s="60"/>
      <c r="CT406" s="60"/>
      <c r="CU406" s="60"/>
      <c r="CV406" s="85"/>
      <c r="CW406" s="86"/>
      <c r="CX406" s="87">
        <f t="shared" si="262"/>
        <v>0</v>
      </c>
      <c r="CY406" s="88">
        <f t="shared" si="263"/>
        <v>0</v>
      </c>
      <c r="CZ406" s="89" t="e">
        <f>SUMIF(Склад!#REF!,E406,Склад!#REF!)</f>
        <v>#REF!</v>
      </c>
    </row>
    <row r="407" spans="1:104" s="79" customFormat="1" ht="61.7" customHeight="1" thickBot="1" x14ac:dyDescent="0.3">
      <c r="A407" s="60">
        <v>404</v>
      </c>
      <c r="B407" s="199" t="e">
        <f>VLOOKUP(C407,Склад!B:D,3,0)</f>
        <v>#N/A</v>
      </c>
      <c r="C407" s="37" t="s">
        <v>103</v>
      </c>
      <c r="D407" s="151" t="str">
        <f t="shared" si="264"/>
        <v>66471066</v>
      </c>
      <c r="E407" s="36">
        <v>6647106</v>
      </c>
      <c r="F407" s="36">
        <v>6</v>
      </c>
      <c r="G407" s="154" t="s">
        <v>207</v>
      </c>
      <c r="H407" s="196" t="str">
        <f>IFERROR(VLOOKUP(VALUE(E407),Склад!#REF!,6,0),"-")</f>
        <v>-</v>
      </c>
      <c r="I407" s="61"/>
      <c r="J407" s="62" t="s">
        <v>33</v>
      </c>
      <c r="K407" s="62" t="s">
        <v>405</v>
      </c>
      <c r="L407" s="63" t="s">
        <v>387</v>
      </c>
      <c r="M407" s="64" t="s">
        <v>57</v>
      </c>
      <c r="N407" s="38" t="s">
        <v>354</v>
      </c>
      <c r="O407" s="38" t="s">
        <v>416</v>
      </c>
      <c r="P407" s="65">
        <v>57.3</v>
      </c>
      <c r="Q407" s="69">
        <v>139</v>
      </c>
      <c r="R407" s="66"/>
      <c r="S407" s="67"/>
      <c r="T407" s="68"/>
      <c r="U407" s="70"/>
      <c r="V407" s="71"/>
      <c r="W407" s="72"/>
      <c r="X407" s="73"/>
      <c r="Y407" s="71"/>
      <c r="Z407" s="72"/>
      <c r="AA407" s="74"/>
      <c r="AB407" s="75"/>
      <c r="AC407" s="71"/>
      <c r="AD407" s="72"/>
      <c r="AE407" s="76" t="str">
        <f t="shared" si="242"/>
        <v>-</v>
      </c>
      <c r="AF407" s="76" t="str">
        <f t="shared" si="243"/>
        <v/>
      </c>
      <c r="AG407" s="76" t="str">
        <f t="shared" si="244"/>
        <v>-</v>
      </c>
      <c r="AH407" s="76" t="str">
        <f t="shared" si="245"/>
        <v/>
      </c>
      <c r="AI407" s="76" t="str">
        <f t="shared" si="246"/>
        <v>-</v>
      </c>
      <c r="AJ407" s="76" t="str">
        <f t="shared" si="247"/>
        <v/>
      </c>
      <c r="AK407" s="76" t="str">
        <f t="shared" si="248"/>
        <v>-</v>
      </c>
      <c r="AL407" s="76" t="str">
        <f t="shared" si="249"/>
        <v/>
      </c>
      <c r="AM407" s="76" t="str">
        <f t="shared" si="250"/>
        <v>-</v>
      </c>
      <c r="AN407" s="76" t="str">
        <f t="shared" si="251"/>
        <v/>
      </c>
      <c r="AO407" s="77">
        <f t="shared" si="252"/>
        <v>0</v>
      </c>
      <c r="AP407" s="78" t="str">
        <f t="shared" si="253"/>
        <v/>
      </c>
      <c r="AR407" s="77" t="s">
        <v>27</v>
      </c>
      <c r="AS407" s="76" t="e">
        <f t="shared" si="265"/>
        <v>#VALUE!</v>
      </c>
      <c r="AT407" s="76" t="e">
        <f t="shared" si="238"/>
        <v>#VALUE!</v>
      </c>
      <c r="AU407" s="76" t="e">
        <f t="shared" si="266"/>
        <v>#VALUE!</v>
      </c>
      <c r="AV407" s="76" t="e">
        <f t="shared" si="239"/>
        <v>#VALUE!</v>
      </c>
      <c r="AW407" s="76" t="e">
        <f t="shared" si="267"/>
        <v>#VALUE!</v>
      </c>
      <c r="AX407" s="76" t="e">
        <f t="shared" si="240"/>
        <v>#VALUE!</v>
      </c>
      <c r="AY407" s="76" t="e">
        <f t="shared" si="268"/>
        <v>#VALUE!</v>
      </c>
      <c r="AZ407" s="76" t="e">
        <f t="shared" si="241"/>
        <v>#VALUE!</v>
      </c>
      <c r="BA407" s="76" t="e">
        <f t="shared" si="269"/>
        <v>#VALUE!</v>
      </c>
      <c r="BB407" s="77" t="e">
        <f t="shared" si="254"/>
        <v>#VALUE!</v>
      </c>
      <c r="BC407" s="78" t="e">
        <f t="shared" si="255"/>
        <v>#VALUE!</v>
      </c>
      <c r="BD407" s="77" t="s">
        <v>27</v>
      </c>
      <c r="BE407" s="76">
        <v>0</v>
      </c>
      <c r="BF407" s="76"/>
      <c r="BG407" s="76">
        <v>0</v>
      </c>
      <c r="BH407" s="76"/>
      <c r="BI407" s="76">
        <v>0</v>
      </c>
      <c r="BJ407" s="76"/>
      <c r="BK407" s="76">
        <v>0</v>
      </c>
      <c r="BL407" s="76"/>
      <c r="BM407" s="76">
        <v>0</v>
      </c>
      <c r="BN407" s="80">
        <f t="shared" si="256"/>
        <v>0</v>
      </c>
      <c r="BO407" s="81">
        <f t="shared" si="257"/>
        <v>0</v>
      </c>
      <c r="BP407" s="77" t="s">
        <v>27</v>
      </c>
      <c r="BQ407" s="76">
        <v>0</v>
      </c>
      <c r="BR407" s="76"/>
      <c r="BS407" s="76">
        <v>0</v>
      </c>
      <c r="BT407" s="76"/>
      <c r="BU407" s="76">
        <v>0</v>
      </c>
      <c r="BV407" s="76"/>
      <c r="BW407" s="76">
        <v>0</v>
      </c>
      <c r="BX407" s="76"/>
      <c r="BY407" s="76">
        <v>0</v>
      </c>
      <c r="BZ407" s="80">
        <f t="shared" si="258"/>
        <v>0</v>
      </c>
      <c r="CA407" s="82">
        <f t="shared" si="259"/>
        <v>0</v>
      </c>
      <c r="CB407" s="77" t="s">
        <v>27</v>
      </c>
      <c r="CC407" s="76">
        <v>0</v>
      </c>
      <c r="CD407" s="76"/>
      <c r="CE407" s="76">
        <v>0</v>
      </c>
      <c r="CF407" s="76"/>
      <c r="CG407" s="76">
        <v>0</v>
      </c>
      <c r="CH407" s="76"/>
      <c r="CI407" s="76">
        <v>0</v>
      </c>
      <c r="CJ407" s="76"/>
      <c r="CK407" s="76">
        <v>0</v>
      </c>
      <c r="CL407" s="83">
        <f t="shared" si="260"/>
        <v>0</v>
      </c>
      <c r="CM407" s="82">
        <f t="shared" si="261"/>
        <v>0</v>
      </c>
      <c r="CN407" s="84"/>
      <c r="CO407" s="60"/>
      <c r="CP407" s="60"/>
      <c r="CQ407" s="60"/>
      <c r="CR407" s="60">
        <v>1</v>
      </c>
      <c r="CS407" s="60">
        <v>2</v>
      </c>
      <c r="CT407" s="60"/>
      <c r="CU407" s="60"/>
      <c r="CV407" s="85">
        <v>1</v>
      </c>
      <c r="CW407" s="86"/>
      <c r="CX407" s="87">
        <f t="shared" si="262"/>
        <v>4</v>
      </c>
      <c r="CY407" s="88">
        <f t="shared" si="263"/>
        <v>0</v>
      </c>
      <c r="CZ407" s="89" t="e">
        <f>SUMIF(Склад!#REF!,E407,Склад!#REF!)</f>
        <v>#REF!</v>
      </c>
    </row>
    <row r="408" spans="1:104" s="79" customFormat="1" ht="73.900000000000006" customHeight="1" thickBot="1" x14ac:dyDescent="0.3">
      <c r="A408" s="60">
        <v>405</v>
      </c>
      <c r="B408" s="199" t="e">
        <f>VLOOKUP(C408,Склад!B:D,3,0)</f>
        <v>#N/A</v>
      </c>
      <c r="C408" s="37" t="s">
        <v>307</v>
      </c>
      <c r="D408" s="151" t="str">
        <f t="shared" si="264"/>
        <v>684751067</v>
      </c>
      <c r="E408" s="36">
        <v>6847510</v>
      </c>
      <c r="F408" s="36">
        <v>67</v>
      </c>
      <c r="G408" s="154" t="s">
        <v>207</v>
      </c>
      <c r="H408" s="196" t="str">
        <f>IFERROR(VLOOKUP(VALUE(E408),Склад!#REF!,6,0),"-")</f>
        <v>-</v>
      </c>
      <c r="I408" s="61"/>
      <c r="J408" s="62" t="s">
        <v>33</v>
      </c>
      <c r="K408" s="62" t="s">
        <v>33</v>
      </c>
      <c r="L408" s="63" t="s">
        <v>58</v>
      </c>
      <c r="M408" s="64" t="s">
        <v>57</v>
      </c>
      <c r="N408" s="38" t="s">
        <v>354</v>
      </c>
      <c r="O408" s="38" t="s">
        <v>416</v>
      </c>
      <c r="P408" s="65">
        <v>57.3</v>
      </c>
      <c r="Q408" s="69">
        <v>149</v>
      </c>
      <c r="R408" s="66"/>
      <c r="S408" s="67"/>
      <c r="T408" s="68"/>
      <c r="U408" s="70"/>
      <c r="V408" s="71"/>
      <c r="W408" s="72"/>
      <c r="X408" s="73"/>
      <c r="Y408" s="71"/>
      <c r="Z408" s="72"/>
      <c r="AA408" s="74"/>
      <c r="AB408" s="75"/>
      <c r="AC408" s="71"/>
      <c r="AD408" s="72"/>
      <c r="AE408" s="76" t="str">
        <f t="shared" si="242"/>
        <v>-</v>
      </c>
      <c r="AF408" s="76" t="str">
        <f t="shared" si="243"/>
        <v/>
      </c>
      <c r="AG408" s="76" t="str">
        <f t="shared" si="244"/>
        <v>-</v>
      </c>
      <c r="AH408" s="76" t="str">
        <f t="shared" si="245"/>
        <v/>
      </c>
      <c r="AI408" s="76" t="str">
        <f t="shared" si="246"/>
        <v>-</v>
      </c>
      <c r="AJ408" s="76" t="str">
        <f t="shared" si="247"/>
        <v/>
      </c>
      <c r="AK408" s="76" t="str">
        <f t="shared" si="248"/>
        <v>-</v>
      </c>
      <c r="AL408" s="76" t="str">
        <f t="shared" si="249"/>
        <v/>
      </c>
      <c r="AM408" s="76" t="str">
        <f t="shared" si="250"/>
        <v>-</v>
      </c>
      <c r="AN408" s="76" t="str">
        <f t="shared" si="251"/>
        <v/>
      </c>
      <c r="AO408" s="77">
        <f t="shared" si="252"/>
        <v>0</v>
      </c>
      <c r="AP408" s="78" t="str">
        <f t="shared" si="253"/>
        <v/>
      </c>
      <c r="AR408" s="77" t="s">
        <v>27</v>
      </c>
      <c r="AS408" s="76" t="e">
        <f t="shared" si="265"/>
        <v>#VALUE!</v>
      </c>
      <c r="AT408" s="76" t="e">
        <f t="shared" si="238"/>
        <v>#VALUE!</v>
      </c>
      <c r="AU408" s="76" t="e">
        <f t="shared" si="266"/>
        <v>#VALUE!</v>
      </c>
      <c r="AV408" s="76" t="e">
        <f t="shared" si="239"/>
        <v>#VALUE!</v>
      </c>
      <c r="AW408" s="76" t="e">
        <f t="shared" si="267"/>
        <v>#VALUE!</v>
      </c>
      <c r="AX408" s="76" t="e">
        <f t="shared" si="240"/>
        <v>#VALUE!</v>
      </c>
      <c r="AY408" s="76" t="e">
        <f t="shared" si="268"/>
        <v>#VALUE!</v>
      </c>
      <c r="AZ408" s="76" t="e">
        <f t="shared" si="241"/>
        <v>#VALUE!</v>
      </c>
      <c r="BA408" s="76" t="e">
        <f t="shared" si="269"/>
        <v>#VALUE!</v>
      </c>
      <c r="BB408" s="77" t="e">
        <f t="shared" si="254"/>
        <v>#VALUE!</v>
      </c>
      <c r="BC408" s="78" t="e">
        <f t="shared" si="255"/>
        <v>#VALUE!</v>
      </c>
      <c r="BD408" s="77" t="s">
        <v>27</v>
      </c>
      <c r="BE408" s="76">
        <v>0</v>
      </c>
      <c r="BF408" s="76"/>
      <c r="BG408" s="76">
        <v>0</v>
      </c>
      <c r="BH408" s="76"/>
      <c r="BI408" s="76">
        <v>0</v>
      </c>
      <c r="BJ408" s="76"/>
      <c r="BK408" s="76">
        <v>0</v>
      </c>
      <c r="BL408" s="76"/>
      <c r="BM408" s="76">
        <v>0</v>
      </c>
      <c r="BN408" s="80">
        <f t="shared" si="256"/>
        <v>0</v>
      </c>
      <c r="BO408" s="81">
        <f t="shared" si="257"/>
        <v>0</v>
      </c>
      <c r="BP408" s="77" t="s">
        <v>27</v>
      </c>
      <c r="BQ408" s="76">
        <v>0</v>
      </c>
      <c r="BR408" s="76"/>
      <c r="BS408" s="76">
        <v>0</v>
      </c>
      <c r="BT408" s="76"/>
      <c r="BU408" s="76">
        <v>0</v>
      </c>
      <c r="BV408" s="76"/>
      <c r="BW408" s="76">
        <v>0</v>
      </c>
      <c r="BX408" s="76"/>
      <c r="BY408" s="76">
        <v>0</v>
      </c>
      <c r="BZ408" s="80">
        <f t="shared" si="258"/>
        <v>0</v>
      </c>
      <c r="CA408" s="82">
        <f t="shared" si="259"/>
        <v>0</v>
      </c>
      <c r="CB408" s="77" t="s">
        <v>27</v>
      </c>
      <c r="CC408" s="76">
        <v>0</v>
      </c>
      <c r="CD408" s="76"/>
      <c r="CE408" s="76">
        <v>0</v>
      </c>
      <c r="CF408" s="76"/>
      <c r="CG408" s="76">
        <v>0</v>
      </c>
      <c r="CH408" s="76"/>
      <c r="CI408" s="76">
        <v>0</v>
      </c>
      <c r="CJ408" s="76"/>
      <c r="CK408" s="76">
        <v>0</v>
      </c>
      <c r="CL408" s="83">
        <f t="shared" si="260"/>
        <v>0</v>
      </c>
      <c r="CM408" s="82">
        <f t="shared" si="261"/>
        <v>0</v>
      </c>
      <c r="CN408" s="84"/>
      <c r="CO408" s="60"/>
      <c r="CP408" s="60"/>
      <c r="CQ408" s="60"/>
      <c r="CR408" s="60"/>
      <c r="CS408" s="60"/>
      <c r="CT408" s="60"/>
      <c r="CU408" s="60"/>
      <c r="CV408" s="85"/>
      <c r="CW408" s="86"/>
      <c r="CX408" s="87">
        <f t="shared" si="262"/>
        <v>0</v>
      </c>
      <c r="CY408" s="88">
        <f t="shared" si="263"/>
        <v>0</v>
      </c>
      <c r="CZ408" s="89" t="e">
        <f>SUMIF(Склад!#REF!,E408,Склад!#REF!)</f>
        <v>#REF!</v>
      </c>
    </row>
    <row r="409" spans="1:104" s="79" customFormat="1" ht="75.599999999999994" customHeight="1" thickBot="1" x14ac:dyDescent="0.3">
      <c r="A409" s="60">
        <v>406</v>
      </c>
      <c r="B409" s="199" t="e">
        <f>VLOOKUP(C409,Склад!B:D,3,0)</f>
        <v>#N/A</v>
      </c>
      <c r="C409" s="37" t="s">
        <v>308</v>
      </c>
      <c r="D409" s="151" t="str">
        <f t="shared" si="264"/>
        <v>27973011</v>
      </c>
      <c r="E409" s="36">
        <v>2797301</v>
      </c>
      <c r="F409" s="36">
        <v>1</v>
      </c>
      <c r="G409" s="154" t="s">
        <v>208</v>
      </c>
      <c r="H409" s="196" t="str">
        <f>IFERROR(VLOOKUP(VALUE(E409),Склад!#REF!,6,0),"-")</f>
        <v>-</v>
      </c>
      <c r="I409" s="61"/>
      <c r="J409" s="62" t="s">
        <v>33</v>
      </c>
      <c r="K409" s="62" t="s">
        <v>33</v>
      </c>
      <c r="L409" s="63" t="s">
        <v>388</v>
      </c>
      <c r="M409" s="64" t="s">
        <v>356</v>
      </c>
      <c r="N409" s="38" t="s">
        <v>354</v>
      </c>
      <c r="O409" s="38" t="s">
        <v>416</v>
      </c>
      <c r="P409" s="65">
        <v>49.6</v>
      </c>
      <c r="Q409" s="69">
        <v>159</v>
      </c>
      <c r="R409" s="66"/>
      <c r="S409" s="67"/>
      <c r="T409" s="68"/>
      <c r="U409" s="70"/>
      <c r="V409" s="71"/>
      <c r="W409" s="72"/>
      <c r="X409" s="73"/>
      <c r="Y409" s="71"/>
      <c r="Z409" s="72"/>
      <c r="AA409" s="74"/>
      <c r="AB409" s="75"/>
      <c r="AC409" s="71"/>
      <c r="AD409" s="72"/>
      <c r="AE409" s="76" t="str">
        <f t="shared" si="242"/>
        <v>-</v>
      </c>
      <c r="AF409" s="76" t="str">
        <f t="shared" si="243"/>
        <v/>
      </c>
      <c r="AG409" s="76" t="str">
        <f t="shared" si="244"/>
        <v>-</v>
      </c>
      <c r="AH409" s="76" t="str">
        <f t="shared" si="245"/>
        <v/>
      </c>
      <c r="AI409" s="76" t="str">
        <f t="shared" si="246"/>
        <v>-</v>
      </c>
      <c r="AJ409" s="76" t="str">
        <f t="shared" si="247"/>
        <v/>
      </c>
      <c r="AK409" s="76" t="str">
        <f t="shared" si="248"/>
        <v>-</v>
      </c>
      <c r="AL409" s="76" t="str">
        <f t="shared" si="249"/>
        <v/>
      </c>
      <c r="AM409" s="76" t="str">
        <f t="shared" si="250"/>
        <v>-</v>
      </c>
      <c r="AN409" s="76" t="str">
        <f t="shared" si="251"/>
        <v>-</v>
      </c>
      <c r="AO409" s="77">
        <f t="shared" si="252"/>
        <v>0</v>
      </c>
      <c r="AP409" s="78" t="str">
        <f t="shared" si="253"/>
        <v/>
      </c>
      <c r="AR409" s="77" t="s">
        <v>27</v>
      </c>
      <c r="AS409" s="76" t="e">
        <f t="shared" si="265"/>
        <v>#VALUE!</v>
      </c>
      <c r="AT409" s="76" t="e">
        <f t="shared" ref="AT409:AT425" si="270">CP409+AG409-BF409-BR409-CD409</f>
        <v>#VALUE!</v>
      </c>
      <c r="AU409" s="76" t="e">
        <f t="shared" si="266"/>
        <v>#VALUE!</v>
      </c>
      <c r="AV409" s="76" t="e">
        <f t="shared" ref="AV409:AV425" si="271">CR409+AI409-BH409-BT409-CF409</f>
        <v>#VALUE!</v>
      </c>
      <c r="AW409" s="76" t="e">
        <f t="shared" si="267"/>
        <v>#VALUE!</v>
      </c>
      <c r="AX409" s="76" t="e">
        <f t="shared" ref="AX409:AX425" si="272">CT409+AK409-BJ409-BV409-CH409</f>
        <v>#VALUE!</v>
      </c>
      <c r="AY409" s="76" t="e">
        <f t="shared" si="268"/>
        <v>#VALUE!</v>
      </c>
      <c r="AZ409" s="76" t="e">
        <f t="shared" ref="AZ409:AZ425" si="273">CV409+AM409-BL409-BX409-CJ409</f>
        <v>#VALUE!</v>
      </c>
      <c r="BA409" s="76" t="e">
        <f t="shared" si="269"/>
        <v>#VALUE!</v>
      </c>
      <c r="BB409" s="77" t="e">
        <f t="shared" si="254"/>
        <v>#VALUE!</v>
      </c>
      <c r="BC409" s="78" t="e">
        <f t="shared" si="255"/>
        <v>#VALUE!</v>
      </c>
      <c r="BD409" s="77" t="s">
        <v>27</v>
      </c>
      <c r="BE409" s="76">
        <v>0</v>
      </c>
      <c r="BF409" s="76"/>
      <c r="BG409" s="76">
        <v>1</v>
      </c>
      <c r="BH409" s="76">
        <v>1</v>
      </c>
      <c r="BI409" s="76">
        <v>1</v>
      </c>
      <c r="BJ409" s="76">
        <v>1</v>
      </c>
      <c r="BK409" s="76">
        <v>1</v>
      </c>
      <c r="BL409" s="76"/>
      <c r="BM409" s="76">
        <v>0</v>
      </c>
      <c r="BN409" s="80">
        <f t="shared" si="256"/>
        <v>5</v>
      </c>
      <c r="BO409" s="81">
        <f t="shared" si="257"/>
        <v>0</v>
      </c>
      <c r="BP409" s="77" t="s">
        <v>27</v>
      </c>
      <c r="BQ409" s="76">
        <v>0</v>
      </c>
      <c r="BR409" s="76"/>
      <c r="BS409" s="76">
        <v>1</v>
      </c>
      <c r="BT409" s="76"/>
      <c r="BU409" s="76">
        <v>2</v>
      </c>
      <c r="BV409" s="76"/>
      <c r="BW409" s="76">
        <v>1</v>
      </c>
      <c r="BX409" s="76"/>
      <c r="BY409" s="76">
        <v>0</v>
      </c>
      <c r="BZ409" s="80">
        <f t="shared" si="258"/>
        <v>4</v>
      </c>
      <c r="CA409" s="82">
        <f t="shared" si="259"/>
        <v>0</v>
      </c>
      <c r="CB409" s="77" t="s">
        <v>27</v>
      </c>
      <c r="CC409" s="76">
        <v>0</v>
      </c>
      <c r="CD409" s="76"/>
      <c r="CE409" s="76">
        <v>3</v>
      </c>
      <c r="CF409" s="76"/>
      <c r="CG409" s="76">
        <v>4</v>
      </c>
      <c r="CH409" s="76"/>
      <c r="CI409" s="76">
        <v>3</v>
      </c>
      <c r="CJ409" s="76"/>
      <c r="CK409" s="76">
        <v>0</v>
      </c>
      <c r="CL409" s="83">
        <f t="shared" si="260"/>
        <v>10</v>
      </c>
      <c r="CM409" s="82">
        <f t="shared" si="261"/>
        <v>0</v>
      </c>
      <c r="CN409" s="84"/>
      <c r="CO409" s="60"/>
      <c r="CP409" s="60"/>
      <c r="CQ409" s="60"/>
      <c r="CR409" s="60"/>
      <c r="CS409" s="60">
        <v>3</v>
      </c>
      <c r="CT409" s="60"/>
      <c r="CU409" s="60"/>
      <c r="CV409" s="85"/>
      <c r="CW409" s="86"/>
      <c r="CX409" s="87">
        <f t="shared" si="262"/>
        <v>3</v>
      </c>
      <c r="CY409" s="88">
        <f t="shared" si="263"/>
        <v>0</v>
      </c>
      <c r="CZ409" s="89" t="e">
        <f>SUMIF(Склад!#REF!,E409,Склад!#REF!)</f>
        <v>#REF!</v>
      </c>
    </row>
    <row r="410" spans="1:104" s="79" customFormat="1" ht="56.45" customHeight="1" thickBot="1" x14ac:dyDescent="0.3">
      <c r="A410" s="60">
        <v>407</v>
      </c>
      <c r="B410" s="199" t="e">
        <f>VLOOKUP(C410,Склад!B:D,3,0)</f>
        <v>#N/A</v>
      </c>
      <c r="C410" s="37" t="s">
        <v>308</v>
      </c>
      <c r="D410" s="151" t="str">
        <f t="shared" si="264"/>
        <v>27973016</v>
      </c>
      <c r="E410" s="36">
        <v>2797301</v>
      </c>
      <c r="F410" s="36">
        <v>6</v>
      </c>
      <c r="G410" s="154" t="s">
        <v>208</v>
      </c>
      <c r="H410" s="196" t="str">
        <f>IFERROR(VLOOKUP(VALUE(E410),Склад!#REF!,6,0),"-")</f>
        <v>-</v>
      </c>
      <c r="I410" s="61"/>
      <c r="J410" s="62" t="s">
        <v>33</v>
      </c>
      <c r="K410" s="62" t="s">
        <v>33</v>
      </c>
      <c r="L410" s="63" t="s">
        <v>388</v>
      </c>
      <c r="M410" s="64" t="s">
        <v>356</v>
      </c>
      <c r="N410" s="38" t="s">
        <v>354</v>
      </c>
      <c r="O410" s="38" t="s">
        <v>416</v>
      </c>
      <c r="P410" s="65">
        <v>49.6</v>
      </c>
      <c r="Q410" s="69">
        <v>159</v>
      </c>
      <c r="R410" s="66"/>
      <c r="S410" s="67"/>
      <c r="T410" s="68"/>
      <c r="U410" s="70"/>
      <c r="V410" s="71"/>
      <c r="W410" s="72"/>
      <c r="X410" s="73"/>
      <c r="Y410" s="71"/>
      <c r="Z410" s="72"/>
      <c r="AA410" s="74"/>
      <c r="AB410" s="75"/>
      <c r="AC410" s="71"/>
      <c r="AD410" s="72"/>
      <c r="AE410" s="76" t="str">
        <f t="shared" si="242"/>
        <v>-</v>
      </c>
      <c r="AF410" s="76" t="str">
        <f t="shared" si="243"/>
        <v/>
      </c>
      <c r="AG410" s="76" t="str">
        <f t="shared" si="244"/>
        <v>-</v>
      </c>
      <c r="AH410" s="76" t="str">
        <f t="shared" si="245"/>
        <v/>
      </c>
      <c r="AI410" s="76" t="str">
        <f t="shared" si="246"/>
        <v>-</v>
      </c>
      <c r="AJ410" s="76" t="str">
        <f t="shared" si="247"/>
        <v/>
      </c>
      <c r="AK410" s="76" t="str">
        <f t="shared" si="248"/>
        <v>-</v>
      </c>
      <c r="AL410" s="76" t="str">
        <f t="shared" si="249"/>
        <v/>
      </c>
      <c r="AM410" s="76" t="str">
        <f t="shared" si="250"/>
        <v>-</v>
      </c>
      <c r="AN410" s="76" t="str">
        <f t="shared" si="251"/>
        <v>-</v>
      </c>
      <c r="AO410" s="77">
        <f t="shared" si="252"/>
        <v>0</v>
      </c>
      <c r="AP410" s="78" t="str">
        <f t="shared" si="253"/>
        <v/>
      </c>
      <c r="AR410" s="77" t="s">
        <v>27</v>
      </c>
      <c r="AS410" s="76" t="e">
        <f t="shared" si="265"/>
        <v>#VALUE!</v>
      </c>
      <c r="AT410" s="76" t="e">
        <f t="shared" si="270"/>
        <v>#VALUE!</v>
      </c>
      <c r="AU410" s="76" t="e">
        <f t="shared" si="266"/>
        <v>#VALUE!</v>
      </c>
      <c r="AV410" s="76" t="e">
        <f t="shared" si="271"/>
        <v>#VALUE!</v>
      </c>
      <c r="AW410" s="76" t="e">
        <f t="shared" si="267"/>
        <v>#VALUE!</v>
      </c>
      <c r="AX410" s="76" t="e">
        <f t="shared" si="272"/>
        <v>#VALUE!</v>
      </c>
      <c r="AY410" s="76" t="e">
        <f t="shared" si="268"/>
        <v>#VALUE!</v>
      </c>
      <c r="AZ410" s="76" t="e">
        <f t="shared" si="273"/>
        <v>#VALUE!</v>
      </c>
      <c r="BA410" s="76" t="e">
        <f t="shared" si="269"/>
        <v>#VALUE!</v>
      </c>
      <c r="BB410" s="77" t="e">
        <f t="shared" si="254"/>
        <v>#VALUE!</v>
      </c>
      <c r="BC410" s="78" t="e">
        <f t="shared" si="255"/>
        <v>#VALUE!</v>
      </c>
      <c r="BD410" s="77" t="s">
        <v>27</v>
      </c>
      <c r="BE410" s="76">
        <v>0</v>
      </c>
      <c r="BF410" s="76"/>
      <c r="BG410" s="76">
        <v>1</v>
      </c>
      <c r="BH410" s="76"/>
      <c r="BI410" s="76">
        <v>1</v>
      </c>
      <c r="BJ410" s="76"/>
      <c r="BK410" s="76">
        <v>1</v>
      </c>
      <c r="BL410" s="76"/>
      <c r="BM410" s="76">
        <v>0</v>
      </c>
      <c r="BN410" s="80">
        <f t="shared" si="256"/>
        <v>3</v>
      </c>
      <c r="BO410" s="81">
        <f t="shared" si="257"/>
        <v>0</v>
      </c>
      <c r="BP410" s="77" t="s">
        <v>27</v>
      </c>
      <c r="BQ410" s="76">
        <v>0</v>
      </c>
      <c r="BR410" s="76"/>
      <c r="BS410" s="76">
        <v>1</v>
      </c>
      <c r="BT410" s="76"/>
      <c r="BU410" s="76">
        <v>1</v>
      </c>
      <c r="BV410" s="76"/>
      <c r="BW410" s="76">
        <v>1</v>
      </c>
      <c r="BX410" s="76"/>
      <c r="BY410" s="76">
        <v>0</v>
      </c>
      <c r="BZ410" s="80">
        <f t="shared" si="258"/>
        <v>3</v>
      </c>
      <c r="CA410" s="82">
        <f t="shared" si="259"/>
        <v>0</v>
      </c>
      <c r="CB410" s="77" t="s">
        <v>27</v>
      </c>
      <c r="CC410" s="76">
        <v>0</v>
      </c>
      <c r="CD410" s="76"/>
      <c r="CE410" s="76">
        <v>0</v>
      </c>
      <c r="CF410" s="76"/>
      <c r="CG410" s="76">
        <v>0</v>
      </c>
      <c r="CH410" s="76"/>
      <c r="CI410" s="76">
        <v>0</v>
      </c>
      <c r="CJ410" s="76"/>
      <c r="CK410" s="76">
        <v>0</v>
      </c>
      <c r="CL410" s="83">
        <f t="shared" si="260"/>
        <v>0</v>
      </c>
      <c r="CM410" s="82">
        <f t="shared" si="261"/>
        <v>0</v>
      </c>
      <c r="CN410" s="84"/>
      <c r="CO410" s="60"/>
      <c r="CP410" s="60"/>
      <c r="CQ410" s="60"/>
      <c r="CR410" s="60"/>
      <c r="CS410" s="60"/>
      <c r="CT410" s="60"/>
      <c r="CU410" s="60"/>
      <c r="CV410" s="85"/>
      <c r="CW410" s="86"/>
      <c r="CX410" s="87">
        <f t="shared" si="262"/>
        <v>0</v>
      </c>
      <c r="CY410" s="88">
        <f t="shared" si="263"/>
        <v>0</v>
      </c>
      <c r="CZ410" s="89" t="e">
        <f>SUMIF(Склад!#REF!,E410,Склад!#REF!)</f>
        <v>#REF!</v>
      </c>
    </row>
    <row r="411" spans="1:104" s="79" customFormat="1" ht="80.849999999999994" customHeight="1" thickBot="1" x14ac:dyDescent="0.3">
      <c r="A411" s="60">
        <v>408</v>
      </c>
      <c r="B411" s="199" t="e">
        <f>VLOOKUP(C411,Склад!B:D,3,0)</f>
        <v>#N/A</v>
      </c>
      <c r="C411" s="37" t="s">
        <v>309</v>
      </c>
      <c r="D411" s="151" t="str">
        <f t="shared" si="264"/>
        <v>621710324</v>
      </c>
      <c r="E411" s="36">
        <v>6217103</v>
      </c>
      <c r="F411" s="36">
        <v>24</v>
      </c>
      <c r="G411" s="154" t="s">
        <v>207</v>
      </c>
      <c r="H411" s="196" t="str">
        <f>IFERROR(VLOOKUP(VALUE(E411),Склад!#REF!,6,0),"-")</f>
        <v>-</v>
      </c>
      <c r="I411" s="61"/>
      <c r="J411" s="62" t="s">
        <v>33</v>
      </c>
      <c r="K411" s="62" t="s">
        <v>33</v>
      </c>
      <c r="L411" s="63" t="s">
        <v>58</v>
      </c>
      <c r="M411" s="64" t="s">
        <v>57</v>
      </c>
      <c r="N411" s="38" t="s">
        <v>354</v>
      </c>
      <c r="O411" s="38" t="s">
        <v>416</v>
      </c>
      <c r="P411" s="65">
        <v>49.6</v>
      </c>
      <c r="Q411" s="69">
        <v>129</v>
      </c>
      <c r="R411" s="66"/>
      <c r="S411" s="67"/>
      <c r="T411" s="68"/>
      <c r="U411" s="70"/>
      <c r="V411" s="71"/>
      <c r="W411" s="72"/>
      <c r="X411" s="73"/>
      <c r="Y411" s="71"/>
      <c r="Z411" s="72"/>
      <c r="AA411" s="74"/>
      <c r="AB411" s="75"/>
      <c r="AC411" s="71"/>
      <c r="AD411" s="72"/>
      <c r="AE411" s="76" t="str">
        <f t="shared" si="242"/>
        <v>-</v>
      </c>
      <c r="AF411" s="76" t="str">
        <f t="shared" si="243"/>
        <v/>
      </c>
      <c r="AG411" s="76" t="str">
        <f t="shared" si="244"/>
        <v>-</v>
      </c>
      <c r="AH411" s="76" t="str">
        <f t="shared" si="245"/>
        <v/>
      </c>
      <c r="AI411" s="76" t="str">
        <f t="shared" si="246"/>
        <v>-</v>
      </c>
      <c r="AJ411" s="76" t="str">
        <f t="shared" si="247"/>
        <v/>
      </c>
      <c r="AK411" s="76" t="str">
        <f t="shared" si="248"/>
        <v>-</v>
      </c>
      <c r="AL411" s="76" t="str">
        <f t="shared" si="249"/>
        <v/>
      </c>
      <c r="AM411" s="76" t="str">
        <f t="shared" si="250"/>
        <v>-</v>
      </c>
      <c r="AN411" s="76" t="str">
        <f t="shared" si="251"/>
        <v/>
      </c>
      <c r="AO411" s="77">
        <f t="shared" si="252"/>
        <v>0</v>
      </c>
      <c r="AP411" s="78" t="str">
        <f t="shared" si="253"/>
        <v/>
      </c>
      <c r="AR411" s="77" t="s">
        <v>27</v>
      </c>
      <c r="AS411" s="76" t="e">
        <f t="shared" si="265"/>
        <v>#VALUE!</v>
      </c>
      <c r="AT411" s="76" t="e">
        <f t="shared" si="270"/>
        <v>#VALUE!</v>
      </c>
      <c r="AU411" s="76" t="e">
        <f t="shared" si="266"/>
        <v>#VALUE!</v>
      </c>
      <c r="AV411" s="76" t="e">
        <f t="shared" si="271"/>
        <v>#VALUE!</v>
      </c>
      <c r="AW411" s="76" t="e">
        <f t="shared" si="267"/>
        <v>#VALUE!</v>
      </c>
      <c r="AX411" s="76" t="e">
        <f t="shared" si="272"/>
        <v>#VALUE!</v>
      </c>
      <c r="AY411" s="76" t="e">
        <f t="shared" si="268"/>
        <v>#VALUE!</v>
      </c>
      <c r="AZ411" s="76" t="e">
        <f t="shared" si="273"/>
        <v>#VALUE!</v>
      </c>
      <c r="BA411" s="76" t="e">
        <f t="shared" si="269"/>
        <v>#VALUE!</v>
      </c>
      <c r="BB411" s="77" t="e">
        <f t="shared" si="254"/>
        <v>#VALUE!</v>
      </c>
      <c r="BC411" s="78" t="e">
        <f t="shared" si="255"/>
        <v>#VALUE!</v>
      </c>
      <c r="BD411" s="77" t="s">
        <v>27</v>
      </c>
      <c r="BE411" s="76">
        <v>0</v>
      </c>
      <c r="BF411" s="76"/>
      <c r="BG411" s="76">
        <v>1</v>
      </c>
      <c r="BH411" s="76"/>
      <c r="BI411" s="76">
        <v>1</v>
      </c>
      <c r="BJ411" s="76"/>
      <c r="BK411" s="76">
        <v>1</v>
      </c>
      <c r="BL411" s="76"/>
      <c r="BM411" s="76">
        <v>0</v>
      </c>
      <c r="BN411" s="80">
        <f t="shared" si="256"/>
        <v>3</v>
      </c>
      <c r="BO411" s="81">
        <f t="shared" si="257"/>
        <v>0</v>
      </c>
      <c r="BP411" s="77" t="s">
        <v>27</v>
      </c>
      <c r="BQ411" s="76">
        <v>0</v>
      </c>
      <c r="BR411" s="76"/>
      <c r="BS411" s="76">
        <v>1</v>
      </c>
      <c r="BT411" s="76"/>
      <c r="BU411" s="76">
        <v>1</v>
      </c>
      <c r="BV411" s="76"/>
      <c r="BW411" s="76">
        <v>1</v>
      </c>
      <c r="BX411" s="76"/>
      <c r="BY411" s="76">
        <v>0</v>
      </c>
      <c r="BZ411" s="80">
        <f t="shared" si="258"/>
        <v>3</v>
      </c>
      <c r="CA411" s="82">
        <f t="shared" si="259"/>
        <v>0</v>
      </c>
      <c r="CB411" s="77" t="s">
        <v>27</v>
      </c>
      <c r="CC411" s="76">
        <v>0</v>
      </c>
      <c r="CD411" s="76"/>
      <c r="CE411" s="76">
        <v>0</v>
      </c>
      <c r="CF411" s="76"/>
      <c r="CG411" s="76">
        <v>0</v>
      </c>
      <c r="CH411" s="76"/>
      <c r="CI411" s="76">
        <v>0</v>
      </c>
      <c r="CJ411" s="76"/>
      <c r="CK411" s="76">
        <v>0</v>
      </c>
      <c r="CL411" s="83">
        <f t="shared" si="260"/>
        <v>0</v>
      </c>
      <c r="CM411" s="82">
        <f t="shared" si="261"/>
        <v>0</v>
      </c>
      <c r="CN411" s="84"/>
      <c r="CO411" s="60"/>
      <c r="CP411" s="60"/>
      <c r="CQ411" s="60"/>
      <c r="CR411" s="60"/>
      <c r="CS411" s="60"/>
      <c r="CT411" s="60"/>
      <c r="CU411" s="60"/>
      <c r="CV411" s="85"/>
      <c r="CW411" s="86"/>
      <c r="CX411" s="87">
        <f t="shared" si="262"/>
        <v>0</v>
      </c>
      <c r="CY411" s="88">
        <f t="shared" si="263"/>
        <v>0</v>
      </c>
      <c r="CZ411" s="89" t="e">
        <f>SUMIF(Склад!#REF!,E411,Склад!#REF!)</f>
        <v>#REF!</v>
      </c>
    </row>
    <row r="412" spans="1:104" s="79" customFormat="1" ht="63.4" customHeight="1" thickBot="1" x14ac:dyDescent="0.3">
      <c r="A412" s="60">
        <v>409</v>
      </c>
      <c r="B412" s="199" t="e">
        <f>VLOOKUP(C412,Склад!B:D,3,0)</f>
        <v>#N/A</v>
      </c>
      <c r="C412" s="37" t="s">
        <v>309</v>
      </c>
      <c r="D412" s="151" t="str">
        <f t="shared" si="264"/>
        <v>62171035</v>
      </c>
      <c r="E412" s="36">
        <v>6217103</v>
      </c>
      <c r="F412" s="36">
        <v>5</v>
      </c>
      <c r="G412" s="154" t="s">
        <v>207</v>
      </c>
      <c r="H412" s="196" t="str">
        <f>IFERROR(VLOOKUP(VALUE(E412),Склад!#REF!,6,0),"-")</f>
        <v>-</v>
      </c>
      <c r="I412" s="61"/>
      <c r="J412" s="62" t="s">
        <v>33</v>
      </c>
      <c r="K412" s="62" t="s">
        <v>33</v>
      </c>
      <c r="L412" s="63" t="s">
        <v>58</v>
      </c>
      <c r="M412" s="64" t="s">
        <v>57</v>
      </c>
      <c r="N412" s="38" t="s">
        <v>354</v>
      </c>
      <c r="O412" s="38" t="s">
        <v>416</v>
      </c>
      <c r="P412" s="65">
        <v>49.6</v>
      </c>
      <c r="Q412" s="69">
        <v>129</v>
      </c>
      <c r="R412" s="66"/>
      <c r="S412" s="67"/>
      <c r="T412" s="68"/>
      <c r="U412" s="70"/>
      <c r="V412" s="71"/>
      <c r="W412" s="72"/>
      <c r="X412" s="73"/>
      <c r="Y412" s="71"/>
      <c r="Z412" s="72"/>
      <c r="AA412" s="74"/>
      <c r="AB412" s="75"/>
      <c r="AC412" s="71"/>
      <c r="AD412" s="72"/>
      <c r="AE412" s="76" t="str">
        <f t="shared" si="242"/>
        <v>-</v>
      </c>
      <c r="AF412" s="76" t="str">
        <f t="shared" si="243"/>
        <v/>
      </c>
      <c r="AG412" s="76" t="str">
        <f t="shared" si="244"/>
        <v>-</v>
      </c>
      <c r="AH412" s="76" t="str">
        <f t="shared" si="245"/>
        <v/>
      </c>
      <c r="AI412" s="76" t="str">
        <f t="shared" si="246"/>
        <v>-</v>
      </c>
      <c r="AJ412" s="76" t="str">
        <f t="shared" si="247"/>
        <v/>
      </c>
      <c r="AK412" s="76" t="str">
        <f t="shared" si="248"/>
        <v>-</v>
      </c>
      <c r="AL412" s="76" t="str">
        <f t="shared" si="249"/>
        <v/>
      </c>
      <c r="AM412" s="76" t="str">
        <f t="shared" si="250"/>
        <v>-</v>
      </c>
      <c r="AN412" s="76" t="str">
        <f t="shared" si="251"/>
        <v/>
      </c>
      <c r="AO412" s="77">
        <f t="shared" si="252"/>
        <v>0</v>
      </c>
      <c r="AP412" s="78" t="str">
        <f t="shared" si="253"/>
        <v/>
      </c>
      <c r="AR412" s="77" t="s">
        <v>27</v>
      </c>
      <c r="AS412" s="76" t="e">
        <f t="shared" si="265"/>
        <v>#VALUE!</v>
      </c>
      <c r="AT412" s="76" t="e">
        <f t="shared" si="270"/>
        <v>#VALUE!</v>
      </c>
      <c r="AU412" s="76" t="e">
        <f t="shared" si="266"/>
        <v>#VALUE!</v>
      </c>
      <c r="AV412" s="76" t="e">
        <f t="shared" si="271"/>
        <v>#VALUE!</v>
      </c>
      <c r="AW412" s="76" t="e">
        <f t="shared" si="267"/>
        <v>#VALUE!</v>
      </c>
      <c r="AX412" s="76" t="e">
        <f t="shared" si="272"/>
        <v>#VALUE!</v>
      </c>
      <c r="AY412" s="76" t="e">
        <f t="shared" si="268"/>
        <v>#VALUE!</v>
      </c>
      <c r="AZ412" s="76" t="e">
        <f t="shared" si="273"/>
        <v>#VALUE!</v>
      </c>
      <c r="BA412" s="76" t="e">
        <f t="shared" si="269"/>
        <v>#VALUE!</v>
      </c>
      <c r="BB412" s="77" t="e">
        <f t="shared" si="254"/>
        <v>#VALUE!</v>
      </c>
      <c r="BC412" s="78" t="e">
        <f t="shared" si="255"/>
        <v>#VALUE!</v>
      </c>
      <c r="BD412" s="77" t="s">
        <v>27</v>
      </c>
      <c r="BE412" s="76">
        <v>0</v>
      </c>
      <c r="BF412" s="76">
        <v>1</v>
      </c>
      <c r="BG412" s="76">
        <v>1</v>
      </c>
      <c r="BH412" s="76">
        <v>2</v>
      </c>
      <c r="BI412" s="76">
        <v>3</v>
      </c>
      <c r="BJ412" s="76">
        <v>3</v>
      </c>
      <c r="BK412" s="76">
        <v>3</v>
      </c>
      <c r="BL412" s="76">
        <v>1</v>
      </c>
      <c r="BM412" s="76">
        <v>1</v>
      </c>
      <c r="BN412" s="80">
        <f t="shared" si="256"/>
        <v>15</v>
      </c>
      <c r="BO412" s="81">
        <f t="shared" si="257"/>
        <v>0</v>
      </c>
      <c r="BP412" s="77" t="s">
        <v>27</v>
      </c>
      <c r="BQ412" s="76">
        <v>0</v>
      </c>
      <c r="BR412" s="76"/>
      <c r="BS412" s="76">
        <v>2</v>
      </c>
      <c r="BT412" s="76">
        <v>2</v>
      </c>
      <c r="BU412" s="76">
        <v>3</v>
      </c>
      <c r="BV412" s="76">
        <v>2</v>
      </c>
      <c r="BW412" s="76">
        <v>2</v>
      </c>
      <c r="BX412" s="76"/>
      <c r="BY412" s="76">
        <v>1</v>
      </c>
      <c r="BZ412" s="80">
        <f t="shared" si="258"/>
        <v>12</v>
      </c>
      <c r="CA412" s="82">
        <f t="shared" si="259"/>
        <v>0</v>
      </c>
      <c r="CB412" s="77" t="s">
        <v>27</v>
      </c>
      <c r="CC412" s="76">
        <v>0</v>
      </c>
      <c r="CD412" s="76"/>
      <c r="CE412" s="76">
        <v>6</v>
      </c>
      <c r="CF412" s="76">
        <v>0</v>
      </c>
      <c r="CG412" s="76">
        <v>8</v>
      </c>
      <c r="CH412" s="76">
        <v>0</v>
      </c>
      <c r="CI412" s="76">
        <v>6</v>
      </c>
      <c r="CJ412" s="76"/>
      <c r="CK412" s="76">
        <v>0</v>
      </c>
      <c r="CL412" s="83">
        <f t="shared" si="260"/>
        <v>20</v>
      </c>
      <c r="CM412" s="82">
        <f t="shared" si="261"/>
        <v>0</v>
      </c>
      <c r="CN412" s="84"/>
      <c r="CO412" s="60">
        <v>2</v>
      </c>
      <c r="CP412" s="60">
        <v>1</v>
      </c>
      <c r="CQ412" s="60">
        <v>3</v>
      </c>
      <c r="CR412" s="60">
        <v>3</v>
      </c>
      <c r="CS412" s="60">
        <v>2</v>
      </c>
      <c r="CT412" s="60">
        <v>2</v>
      </c>
      <c r="CU412" s="60">
        <v>1</v>
      </c>
      <c r="CV412" s="85">
        <v>1</v>
      </c>
      <c r="CW412" s="86">
        <v>3</v>
      </c>
      <c r="CX412" s="87">
        <f t="shared" si="262"/>
        <v>18</v>
      </c>
      <c r="CY412" s="88">
        <f t="shared" si="263"/>
        <v>0</v>
      </c>
      <c r="CZ412" s="89" t="e">
        <f>SUMIF(Склад!#REF!,E412,Склад!#REF!)</f>
        <v>#REF!</v>
      </c>
    </row>
    <row r="413" spans="1:104" s="79" customFormat="1" ht="72.2" customHeight="1" thickBot="1" x14ac:dyDescent="0.3">
      <c r="A413" s="60">
        <v>410</v>
      </c>
      <c r="B413" s="199" t="e">
        <f>VLOOKUP(C413,Склад!B:D,3,0)</f>
        <v>#N/A</v>
      </c>
      <c r="C413" s="37" t="s">
        <v>309</v>
      </c>
      <c r="D413" s="151" t="str">
        <f t="shared" si="264"/>
        <v>621710381</v>
      </c>
      <c r="E413" s="36">
        <v>6217103</v>
      </c>
      <c r="F413" s="36">
        <v>81</v>
      </c>
      <c r="G413" s="154" t="s">
        <v>207</v>
      </c>
      <c r="H413" s="196" t="str">
        <f>IFERROR(VLOOKUP(VALUE(E413),Склад!#REF!,6,0),"-")</f>
        <v>-</v>
      </c>
      <c r="I413" s="61"/>
      <c r="J413" s="62" t="s">
        <v>33</v>
      </c>
      <c r="K413" s="62" t="s">
        <v>33</v>
      </c>
      <c r="L413" s="63" t="s">
        <v>58</v>
      </c>
      <c r="M413" s="64" t="s">
        <v>57</v>
      </c>
      <c r="N413" s="38" t="s">
        <v>354</v>
      </c>
      <c r="O413" s="38" t="s">
        <v>416</v>
      </c>
      <c r="P413" s="65">
        <v>49.6</v>
      </c>
      <c r="Q413" s="69">
        <v>129</v>
      </c>
      <c r="R413" s="66"/>
      <c r="S413" s="67"/>
      <c r="T413" s="68"/>
      <c r="U413" s="70"/>
      <c r="V413" s="71"/>
      <c r="W413" s="72"/>
      <c r="X413" s="73"/>
      <c r="Y413" s="71"/>
      <c r="Z413" s="72"/>
      <c r="AA413" s="74"/>
      <c r="AB413" s="75"/>
      <c r="AC413" s="71"/>
      <c r="AD413" s="72"/>
      <c r="AE413" s="76" t="str">
        <f t="shared" si="242"/>
        <v>-</v>
      </c>
      <c r="AF413" s="76" t="str">
        <f t="shared" si="243"/>
        <v/>
      </c>
      <c r="AG413" s="76" t="str">
        <f t="shared" si="244"/>
        <v>-</v>
      </c>
      <c r="AH413" s="76" t="str">
        <f t="shared" si="245"/>
        <v/>
      </c>
      <c r="AI413" s="76" t="str">
        <f t="shared" si="246"/>
        <v>-</v>
      </c>
      <c r="AJ413" s="76" t="str">
        <f t="shared" si="247"/>
        <v/>
      </c>
      <c r="AK413" s="76" t="str">
        <f t="shared" si="248"/>
        <v>-</v>
      </c>
      <c r="AL413" s="76" t="str">
        <f t="shared" si="249"/>
        <v/>
      </c>
      <c r="AM413" s="76" t="str">
        <f t="shared" si="250"/>
        <v>-</v>
      </c>
      <c r="AN413" s="76" t="str">
        <f t="shared" si="251"/>
        <v/>
      </c>
      <c r="AO413" s="77">
        <f t="shared" si="252"/>
        <v>0</v>
      </c>
      <c r="AP413" s="78" t="str">
        <f t="shared" si="253"/>
        <v/>
      </c>
      <c r="AR413" s="77" t="s">
        <v>27</v>
      </c>
      <c r="AS413" s="76" t="e">
        <f t="shared" si="265"/>
        <v>#VALUE!</v>
      </c>
      <c r="AT413" s="76" t="e">
        <f t="shared" si="270"/>
        <v>#VALUE!</v>
      </c>
      <c r="AU413" s="76" t="e">
        <f t="shared" si="266"/>
        <v>#VALUE!</v>
      </c>
      <c r="AV413" s="76" t="e">
        <f t="shared" si="271"/>
        <v>#VALUE!</v>
      </c>
      <c r="AW413" s="76" t="e">
        <f t="shared" si="267"/>
        <v>#VALUE!</v>
      </c>
      <c r="AX413" s="76" t="e">
        <f t="shared" si="272"/>
        <v>#VALUE!</v>
      </c>
      <c r="AY413" s="76" t="e">
        <f t="shared" si="268"/>
        <v>#VALUE!</v>
      </c>
      <c r="AZ413" s="76" t="e">
        <f t="shared" si="273"/>
        <v>#VALUE!</v>
      </c>
      <c r="BA413" s="76" t="e">
        <f t="shared" si="269"/>
        <v>#VALUE!</v>
      </c>
      <c r="BB413" s="77" t="e">
        <f t="shared" si="254"/>
        <v>#VALUE!</v>
      </c>
      <c r="BC413" s="78" t="e">
        <f t="shared" si="255"/>
        <v>#VALUE!</v>
      </c>
      <c r="BD413" s="77" t="s">
        <v>27</v>
      </c>
      <c r="BE413" s="76">
        <v>0</v>
      </c>
      <c r="BF413" s="76"/>
      <c r="BG413" s="76">
        <v>2</v>
      </c>
      <c r="BH413" s="76"/>
      <c r="BI413" s="76">
        <v>2</v>
      </c>
      <c r="BJ413" s="76"/>
      <c r="BK413" s="76">
        <v>2</v>
      </c>
      <c r="BL413" s="76"/>
      <c r="BM413" s="76">
        <v>1</v>
      </c>
      <c r="BN413" s="80">
        <f t="shared" si="256"/>
        <v>7</v>
      </c>
      <c r="BO413" s="81">
        <f t="shared" si="257"/>
        <v>0</v>
      </c>
      <c r="BP413" s="77" t="s">
        <v>27</v>
      </c>
      <c r="BQ413" s="76">
        <v>0</v>
      </c>
      <c r="BR413" s="76"/>
      <c r="BS413" s="76">
        <v>2</v>
      </c>
      <c r="BT413" s="76"/>
      <c r="BU413" s="76">
        <v>2</v>
      </c>
      <c r="BV413" s="76"/>
      <c r="BW413" s="76">
        <v>1</v>
      </c>
      <c r="BX413" s="76"/>
      <c r="BY413" s="76">
        <v>1</v>
      </c>
      <c r="BZ413" s="80">
        <f t="shared" si="258"/>
        <v>6</v>
      </c>
      <c r="CA413" s="82">
        <f t="shared" si="259"/>
        <v>0</v>
      </c>
      <c r="CB413" s="77" t="s">
        <v>27</v>
      </c>
      <c r="CC413" s="76">
        <v>0</v>
      </c>
      <c r="CD413" s="76"/>
      <c r="CE413" s="76">
        <v>3</v>
      </c>
      <c r="CF413" s="76"/>
      <c r="CG413" s="76">
        <v>3</v>
      </c>
      <c r="CH413" s="76"/>
      <c r="CI413" s="76">
        <v>3</v>
      </c>
      <c r="CJ413" s="76"/>
      <c r="CK413" s="76">
        <v>0</v>
      </c>
      <c r="CL413" s="83">
        <f t="shared" si="260"/>
        <v>9</v>
      </c>
      <c r="CM413" s="82">
        <f t="shared" si="261"/>
        <v>0</v>
      </c>
      <c r="CN413" s="84"/>
      <c r="CO413" s="60">
        <v>2</v>
      </c>
      <c r="CP413" s="60">
        <v>2</v>
      </c>
      <c r="CQ413" s="60">
        <v>4</v>
      </c>
      <c r="CR413" s="60">
        <v>6</v>
      </c>
      <c r="CS413" s="60">
        <v>6</v>
      </c>
      <c r="CT413" s="60">
        <v>5</v>
      </c>
      <c r="CU413" s="60">
        <v>2</v>
      </c>
      <c r="CV413" s="85">
        <v>3</v>
      </c>
      <c r="CW413" s="86">
        <v>2</v>
      </c>
      <c r="CX413" s="87">
        <f t="shared" si="262"/>
        <v>32</v>
      </c>
      <c r="CY413" s="88">
        <f t="shared" si="263"/>
        <v>0</v>
      </c>
      <c r="CZ413" s="89" t="e">
        <f>SUMIF(Склад!#REF!,E413,Склад!#REF!)</f>
        <v>#REF!</v>
      </c>
    </row>
    <row r="414" spans="1:104" s="79" customFormat="1" ht="70.349999999999994" customHeight="1" thickBot="1" x14ac:dyDescent="0.3">
      <c r="A414" s="60">
        <v>411</v>
      </c>
      <c r="B414" s="199" t="e">
        <f>VLOOKUP(C414,Склад!B:D,3,0)</f>
        <v>#N/A</v>
      </c>
      <c r="C414" s="37" t="s">
        <v>309</v>
      </c>
      <c r="D414" s="151" t="str">
        <f t="shared" si="264"/>
        <v>62171039</v>
      </c>
      <c r="E414" s="36">
        <v>6217103</v>
      </c>
      <c r="F414" s="36">
        <v>9</v>
      </c>
      <c r="G414" s="154" t="s">
        <v>207</v>
      </c>
      <c r="H414" s="196" t="str">
        <f>IFERROR(VLOOKUP(VALUE(E414),Склад!#REF!,6,0),"-")</f>
        <v>-</v>
      </c>
      <c r="I414" s="61"/>
      <c r="J414" s="62" t="s">
        <v>33</v>
      </c>
      <c r="K414" s="62" t="s">
        <v>33</v>
      </c>
      <c r="L414" s="63" t="s">
        <v>58</v>
      </c>
      <c r="M414" s="64" t="s">
        <v>57</v>
      </c>
      <c r="N414" s="38" t="s">
        <v>354</v>
      </c>
      <c r="O414" s="38" t="s">
        <v>416</v>
      </c>
      <c r="P414" s="65">
        <v>49.6</v>
      </c>
      <c r="Q414" s="69">
        <v>129</v>
      </c>
      <c r="R414" s="66"/>
      <c r="S414" s="67"/>
      <c r="T414" s="68"/>
      <c r="U414" s="70"/>
      <c r="V414" s="71"/>
      <c r="W414" s="72"/>
      <c r="X414" s="73"/>
      <c r="Y414" s="71"/>
      <c r="Z414" s="72"/>
      <c r="AA414" s="74"/>
      <c r="AB414" s="75"/>
      <c r="AC414" s="71"/>
      <c r="AD414" s="72"/>
      <c r="AE414" s="76" t="str">
        <f t="shared" si="242"/>
        <v>-</v>
      </c>
      <c r="AF414" s="76" t="str">
        <f t="shared" si="243"/>
        <v/>
      </c>
      <c r="AG414" s="76" t="str">
        <f t="shared" si="244"/>
        <v>-</v>
      </c>
      <c r="AH414" s="76" t="str">
        <f t="shared" si="245"/>
        <v/>
      </c>
      <c r="AI414" s="76" t="str">
        <f t="shared" si="246"/>
        <v>-</v>
      </c>
      <c r="AJ414" s="76" t="str">
        <f t="shared" si="247"/>
        <v/>
      </c>
      <c r="AK414" s="76" t="str">
        <f t="shared" si="248"/>
        <v>-</v>
      </c>
      <c r="AL414" s="76" t="str">
        <f t="shared" si="249"/>
        <v/>
      </c>
      <c r="AM414" s="76" t="str">
        <f t="shared" si="250"/>
        <v>-</v>
      </c>
      <c r="AN414" s="76" t="str">
        <f t="shared" si="251"/>
        <v/>
      </c>
      <c r="AO414" s="77">
        <f t="shared" si="252"/>
        <v>0</v>
      </c>
      <c r="AP414" s="78" t="str">
        <f t="shared" si="253"/>
        <v/>
      </c>
      <c r="AR414" s="77" t="s">
        <v>27</v>
      </c>
      <c r="AS414" s="76" t="e">
        <f t="shared" si="265"/>
        <v>#VALUE!</v>
      </c>
      <c r="AT414" s="76" t="e">
        <f t="shared" si="270"/>
        <v>#VALUE!</v>
      </c>
      <c r="AU414" s="76" t="e">
        <f t="shared" si="266"/>
        <v>#VALUE!</v>
      </c>
      <c r="AV414" s="76" t="e">
        <f t="shared" si="271"/>
        <v>#VALUE!</v>
      </c>
      <c r="AW414" s="76" t="e">
        <f t="shared" si="267"/>
        <v>#VALUE!</v>
      </c>
      <c r="AX414" s="76" t="e">
        <f t="shared" si="272"/>
        <v>#VALUE!</v>
      </c>
      <c r="AY414" s="76" t="e">
        <f t="shared" si="268"/>
        <v>#VALUE!</v>
      </c>
      <c r="AZ414" s="76" t="e">
        <f t="shared" si="273"/>
        <v>#VALUE!</v>
      </c>
      <c r="BA414" s="76" t="e">
        <f t="shared" si="269"/>
        <v>#VALUE!</v>
      </c>
      <c r="BB414" s="77" t="e">
        <f t="shared" si="254"/>
        <v>#VALUE!</v>
      </c>
      <c r="BC414" s="78" t="e">
        <f t="shared" si="255"/>
        <v>#VALUE!</v>
      </c>
      <c r="BD414" s="77" t="s">
        <v>27</v>
      </c>
      <c r="BE414" s="76">
        <v>0</v>
      </c>
      <c r="BF414" s="76">
        <v>1</v>
      </c>
      <c r="BG414" s="76">
        <v>1</v>
      </c>
      <c r="BH414" s="76">
        <v>2</v>
      </c>
      <c r="BI414" s="76">
        <v>3</v>
      </c>
      <c r="BJ414" s="76">
        <v>3</v>
      </c>
      <c r="BK414" s="76">
        <v>3</v>
      </c>
      <c r="BL414" s="76">
        <v>1</v>
      </c>
      <c r="BM414" s="76">
        <v>1</v>
      </c>
      <c r="BN414" s="80">
        <f t="shared" si="256"/>
        <v>15</v>
      </c>
      <c r="BO414" s="81">
        <f t="shared" si="257"/>
        <v>0</v>
      </c>
      <c r="BP414" s="77" t="s">
        <v>27</v>
      </c>
      <c r="BQ414" s="76">
        <v>0</v>
      </c>
      <c r="BR414" s="76"/>
      <c r="BS414" s="76">
        <v>2</v>
      </c>
      <c r="BT414" s="76">
        <v>2</v>
      </c>
      <c r="BU414" s="76">
        <v>3</v>
      </c>
      <c r="BV414" s="76">
        <v>2</v>
      </c>
      <c r="BW414" s="76">
        <v>2</v>
      </c>
      <c r="BX414" s="76"/>
      <c r="BY414" s="76">
        <v>1</v>
      </c>
      <c r="BZ414" s="80">
        <f t="shared" si="258"/>
        <v>12</v>
      </c>
      <c r="CA414" s="82">
        <f t="shared" si="259"/>
        <v>0</v>
      </c>
      <c r="CB414" s="77" t="s">
        <v>27</v>
      </c>
      <c r="CC414" s="76">
        <v>0</v>
      </c>
      <c r="CD414" s="76"/>
      <c r="CE414" s="76">
        <v>6</v>
      </c>
      <c r="CF414" s="76">
        <v>0</v>
      </c>
      <c r="CG414" s="76">
        <v>8</v>
      </c>
      <c r="CH414" s="76">
        <v>0</v>
      </c>
      <c r="CI414" s="76">
        <v>6</v>
      </c>
      <c r="CJ414" s="76"/>
      <c r="CK414" s="76">
        <v>0</v>
      </c>
      <c r="CL414" s="83">
        <f t="shared" si="260"/>
        <v>20</v>
      </c>
      <c r="CM414" s="82">
        <f t="shared" si="261"/>
        <v>0</v>
      </c>
      <c r="CN414" s="84"/>
      <c r="CO414" s="60">
        <v>3</v>
      </c>
      <c r="CP414" s="60">
        <v>1</v>
      </c>
      <c r="CQ414" s="60">
        <v>4</v>
      </c>
      <c r="CR414" s="60">
        <v>4</v>
      </c>
      <c r="CS414" s="60">
        <v>7</v>
      </c>
      <c r="CT414" s="60">
        <v>4</v>
      </c>
      <c r="CU414" s="60">
        <v>3</v>
      </c>
      <c r="CV414" s="85">
        <v>3</v>
      </c>
      <c r="CW414" s="86"/>
      <c r="CX414" s="87">
        <f t="shared" si="262"/>
        <v>29</v>
      </c>
      <c r="CY414" s="88">
        <f t="shared" si="263"/>
        <v>0</v>
      </c>
      <c r="CZ414" s="89" t="e">
        <f>SUMIF(Склад!#REF!,E414,Склад!#REF!)</f>
        <v>#REF!</v>
      </c>
    </row>
    <row r="415" spans="1:104" s="79" customFormat="1" ht="59.85" customHeight="1" thickBot="1" x14ac:dyDescent="0.3">
      <c r="A415" s="60">
        <v>412</v>
      </c>
      <c r="B415" s="199" t="e">
        <f>VLOOKUP(C415,Склад!B:D,3,0)</f>
        <v>#N/A</v>
      </c>
      <c r="C415" s="37" t="s">
        <v>60</v>
      </c>
      <c r="D415" s="151" t="str">
        <f t="shared" si="264"/>
        <v>661710624</v>
      </c>
      <c r="E415" s="36">
        <v>6617106</v>
      </c>
      <c r="F415" s="36">
        <v>24</v>
      </c>
      <c r="G415" s="154" t="s">
        <v>207</v>
      </c>
      <c r="H415" s="196" t="str">
        <f>IFERROR(VLOOKUP(VALUE(E415),Склад!#REF!,6,0),"-")</f>
        <v>-</v>
      </c>
      <c r="I415" s="61"/>
      <c r="J415" s="62" t="s">
        <v>33</v>
      </c>
      <c r="K415" s="62" t="s">
        <v>33</v>
      </c>
      <c r="L415" s="63" t="s">
        <v>58</v>
      </c>
      <c r="M415" s="64" t="s">
        <v>57</v>
      </c>
      <c r="N415" s="38" t="s">
        <v>354</v>
      </c>
      <c r="O415" s="38" t="s">
        <v>416</v>
      </c>
      <c r="P415" s="65">
        <v>49.6</v>
      </c>
      <c r="Q415" s="69">
        <v>129</v>
      </c>
      <c r="R415" s="66"/>
      <c r="S415" s="67"/>
      <c r="T415" s="68"/>
      <c r="U415" s="70"/>
      <c r="V415" s="71"/>
      <c r="W415" s="72"/>
      <c r="X415" s="73"/>
      <c r="Y415" s="71"/>
      <c r="Z415" s="72"/>
      <c r="AA415" s="74"/>
      <c r="AB415" s="75"/>
      <c r="AC415" s="71"/>
      <c r="AD415" s="72"/>
      <c r="AE415" s="76" t="str">
        <f t="shared" si="242"/>
        <v>-</v>
      </c>
      <c r="AF415" s="76" t="str">
        <f t="shared" si="243"/>
        <v/>
      </c>
      <c r="AG415" s="76" t="str">
        <f t="shared" si="244"/>
        <v>-</v>
      </c>
      <c r="AH415" s="76" t="str">
        <f t="shared" si="245"/>
        <v/>
      </c>
      <c r="AI415" s="76" t="str">
        <f t="shared" si="246"/>
        <v>-</v>
      </c>
      <c r="AJ415" s="76" t="str">
        <f t="shared" si="247"/>
        <v/>
      </c>
      <c r="AK415" s="76" t="str">
        <f t="shared" si="248"/>
        <v>-</v>
      </c>
      <c r="AL415" s="76" t="str">
        <f t="shared" si="249"/>
        <v/>
      </c>
      <c r="AM415" s="76" t="str">
        <f t="shared" si="250"/>
        <v>-</v>
      </c>
      <c r="AN415" s="76" t="str">
        <f t="shared" si="251"/>
        <v/>
      </c>
      <c r="AO415" s="77">
        <f t="shared" si="252"/>
        <v>0</v>
      </c>
      <c r="AP415" s="78" t="str">
        <f t="shared" si="253"/>
        <v/>
      </c>
      <c r="AR415" s="77" t="s">
        <v>27</v>
      </c>
      <c r="AS415" s="76" t="e">
        <f t="shared" si="265"/>
        <v>#VALUE!</v>
      </c>
      <c r="AT415" s="76" t="e">
        <f t="shared" si="270"/>
        <v>#VALUE!</v>
      </c>
      <c r="AU415" s="76" t="e">
        <f t="shared" si="266"/>
        <v>#VALUE!</v>
      </c>
      <c r="AV415" s="76" t="e">
        <f t="shared" si="271"/>
        <v>#VALUE!</v>
      </c>
      <c r="AW415" s="76" t="e">
        <f t="shared" si="267"/>
        <v>#VALUE!</v>
      </c>
      <c r="AX415" s="76" t="e">
        <f t="shared" si="272"/>
        <v>#VALUE!</v>
      </c>
      <c r="AY415" s="76" t="e">
        <f t="shared" si="268"/>
        <v>#VALUE!</v>
      </c>
      <c r="AZ415" s="76" t="e">
        <f t="shared" si="273"/>
        <v>#VALUE!</v>
      </c>
      <c r="BA415" s="76" t="e">
        <f t="shared" si="269"/>
        <v>#VALUE!</v>
      </c>
      <c r="BB415" s="77" t="e">
        <f t="shared" si="254"/>
        <v>#VALUE!</v>
      </c>
      <c r="BC415" s="78" t="e">
        <f t="shared" si="255"/>
        <v>#VALUE!</v>
      </c>
      <c r="BD415" s="77" t="s">
        <v>27</v>
      </c>
      <c r="BE415" s="76">
        <v>0</v>
      </c>
      <c r="BF415" s="76">
        <v>1</v>
      </c>
      <c r="BG415" s="76">
        <v>1</v>
      </c>
      <c r="BH415" s="76">
        <v>2</v>
      </c>
      <c r="BI415" s="76">
        <v>3</v>
      </c>
      <c r="BJ415" s="76">
        <v>3</v>
      </c>
      <c r="BK415" s="76">
        <v>3</v>
      </c>
      <c r="BL415" s="76">
        <v>1</v>
      </c>
      <c r="BM415" s="76">
        <v>1</v>
      </c>
      <c r="BN415" s="80">
        <f t="shared" si="256"/>
        <v>15</v>
      </c>
      <c r="BO415" s="81">
        <f t="shared" si="257"/>
        <v>0</v>
      </c>
      <c r="BP415" s="77" t="s">
        <v>27</v>
      </c>
      <c r="BQ415" s="76">
        <v>0</v>
      </c>
      <c r="BR415" s="76"/>
      <c r="BS415" s="76">
        <v>2</v>
      </c>
      <c r="BT415" s="76">
        <v>2</v>
      </c>
      <c r="BU415" s="76">
        <v>3</v>
      </c>
      <c r="BV415" s="76">
        <v>2</v>
      </c>
      <c r="BW415" s="76">
        <v>2</v>
      </c>
      <c r="BX415" s="76"/>
      <c r="BY415" s="76">
        <v>1</v>
      </c>
      <c r="BZ415" s="80">
        <f t="shared" si="258"/>
        <v>12</v>
      </c>
      <c r="CA415" s="82">
        <f t="shared" si="259"/>
        <v>0</v>
      </c>
      <c r="CB415" s="77" t="s">
        <v>27</v>
      </c>
      <c r="CC415" s="76">
        <v>0</v>
      </c>
      <c r="CD415" s="76"/>
      <c r="CE415" s="76">
        <v>6</v>
      </c>
      <c r="CF415" s="76">
        <v>0</v>
      </c>
      <c r="CG415" s="76">
        <v>8</v>
      </c>
      <c r="CH415" s="76">
        <v>0</v>
      </c>
      <c r="CI415" s="76">
        <v>6</v>
      </c>
      <c r="CJ415" s="76"/>
      <c r="CK415" s="76">
        <v>0</v>
      </c>
      <c r="CL415" s="83">
        <f t="shared" si="260"/>
        <v>20</v>
      </c>
      <c r="CM415" s="82">
        <f t="shared" si="261"/>
        <v>0</v>
      </c>
      <c r="CN415" s="84"/>
      <c r="CO415" s="60">
        <v>2</v>
      </c>
      <c r="CP415" s="60">
        <v>2</v>
      </c>
      <c r="CQ415" s="60">
        <v>5</v>
      </c>
      <c r="CR415" s="60">
        <v>2</v>
      </c>
      <c r="CS415" s="60">
        <v>4</v>
      </c>
      <c r="CT415" s="60">
        <v>1</v>
      </c>
      <c r="CU415" s="60">
        <v>3</v>
      </c>
      <c r="CV415" s="85"/>
      <c r="CW415" s="86">
        <v>2</v>
      </c>
      <c r="CX415" s="87">
        <f t="shared" si="262"/>
        <v>21</v>
      </c>
      <c r="CY415" s="88">
        <f t="shared" si="263"/>
        <v>0</v>
      </c>
      <c r="CZ415" s="89" t="e">
        <f>SUMIF(Склад!#REF!,E415,Склад!#REF!)</f>
        <v>#REF!</v>
      </c>
    </row>
    <row r="416" spans="1:104" s="79" customFormat="1" ht="68.650000000000006" customHeight="1" thickBot="1" x14ac:dyDescent="0.3">
      <c r="A416" s="60">
        <v>413</v>
      </c>
      <c r="B416" s="199" t="e">
        <f>VLOOKUP(C416,Склад!B:D,3,0)</f>
        <v>#N/A</v>
      </c>
      <c r="C416" s="37" t="s">
        <v>60</v>
      </c>
      <c r="D416" s="151" t="str">
        <f t="shared" si="264"/>
        <v>66171065</v>
      </c>
      <c r="E416" s="36">
        <v>6617106</v>
      </c>
      <c r="F416" s="36">
        <v>5</v>
      </c>
      <c r="G416" s="154" t="s">
        <v>207</v>
      </c>
      <c r="H416" s="196" t="str">
        <f>IFERROR(VLOOKUP(VALUE(E416),Склад!#REF!,6,0),"-")</f>
        <v>-</v>
      </c>
      <c r="I416" s="61"/>
      <c r="J416" s="62" t="s">
        <v>33</v>
      </c>
      <c r="K416" s="62" t="s">
        <v>33</v>
      </c>
      <c r="L416" s="63" t="s">
        <v>58</v>
      </c>
      <c r="M416" s="64" t="s">
        <v>57</v>
      </c>
      <c r="N416" s="38" t="s">
        <v>354</v>
      </c>
      <c r="O416" s="38" t="s">
        <v>416</v>
      </c>
      <c r="P416" s="65">
        <v>49.6</v>
      </c>
      <c r="Q416" s="69">
        <v>129</v>
      </c>
      <c r="R416" s="66"/>
      <c r="S416" s="67"/>
      <c r="T416" s="68"/>
      <c r="U416" s="70"/>
      <c r="V416" s="71"/>
      <c r="W416" s="72"/>
      <c r="X416" s="73"/>
      <c r="Y416" s="71"/>
      <c r="Z416" s="72"/>
      <c r="AA416" s="74"/>
      <c r="AB416" s="75"/>
      <c r="AC416" s="71"/>
      <c r="AD416" s="72"/>
      <c r="AE416" s="76" t="str">
        <f t="shared" si="242"/>
        <v>-</v>
      </c>
      <c r="AF416" s="76" t="str">
        <f t="shared" si="243"/>
        <v/>
      </c>
      <c r="AG416" s="76" t="str">
        <f t="shared" si="244"/>
        <v>-</v>
      </c>
      <c r="AH416" s="76" t="str">
        <f t="shared" si="245"/>
        <v/>
      </c>
      <c r="AI416" s="76" t="str">
        <f t="shared" si="246"/>
        <v>-</v>
      </c>
      <c r="AJ416" s="76" t="str">
        <f t="shared" si="247"/>
        <v/>
      </c>
      <c r="AK416" s="76" t="str">
        <f t="shared" si="248"/>
        <v>-</v>
      </c>
      <c r="AL416" s="76" t="str">
        <f t="shared" si="249"/>
        <v/>
      </c>
      <c r="AM416" s="76" t="str">
        <f t="shared" si="250"/>
        <v>-</v>
      </c>
      <c r="AN416" s="76" t="str">
        <f t="shared" si="251"/>
        <v/>
      </c>
      <c r="AO416" s="77">
        <f t="shared" si="252"/>
        <v>0</v>
      </c>
      <c r="AP416" s="78" t="str">
        <f t="shared" si="253"/>
        <v/>
      </c>
      <c r="AR416" s="77" t="s">
        <v>27</v>
      </c>
      <c r="AS416" s="76" t="e">
        <f t="shared" si="265"/>
        <v>#VALUE!</v>
      </c>
      <c r="AT416" s="76" t="e">
        <f t="shared" si="270"/>
        <v>#VALUE!</v>
      </c>
      <c r="AU416" s="76" t="e">
        <f t="shared" si="266"/>
        <v>#VALUE!</v>
      </c>
      <c r="AV416" s="76" t="e">
        <f t="shared" si="271"/>
        <v>#VALUE!</v>
      </c>
      <c r="AW416" s="76" t="e">
        <f t="shared" si="267"/>
        <v>#VALUE!</v>
      </c>
      <c r="AX416" s="76" t="e">
        <f t="shared" si="272"/>
        <v>#VALUE!</v>
      </c>
      <c r="AY416" s="76" t="e">
        <f t="shared" si="268"/>
        <v>#VALUE!</v>
      </c>
      <c r="AZ416" s="76" t="e">
        <f t="shared" si="273"/>
        <v>#VALUE!</v>
      </c>
      <c r="BA416" s="76" t="e">
        <f t="shared" si="269"/>
        <v>#VALUE!</v>
      </c>
      <c r="BB416" s="77" t="e">
        <f t="shared" si="254"/>
        <v>#VALUE!</v>
      </c>
      <c r="BC416" s="78" t="e">
        <f t="shared" si="255"/>
        <v>#VALUE!</v>
      </c>
      <c r="BD416" s="77" t="s">
        <v>27</v>
      </c>
      <c r="BE416" s="76">
        <v>0</v>
      </c>
      <c r="BF416" s="76">
        <v>1</v>
      </c>
      <c r="BG416" s="76">
        <v>1</v>
      </c>
      <c r="BH416" s="76">
        <v>1</v>
      </c>
      <c r="BI416" s="76">
        <v>2</v>
      </c>
      <c r="BJ416" s="76">
        <v>2</v>
      </c>
      <c r="BK416" s="76">
        <v>2</v>
      </c>
      <c r="BL416" s="76">
        <v>0</v>
      </c>
      <c r="BM416" s="76">
        <v>1</v>
      </c>
      <c r="BN416" s="80">
        <f t="shared" si="256"/>
        <v>10</v>
      </c>
      <c r="BO416" s="81">
        <f t="shared" si="257"/>
        <v>0</v>
      </c>
      <c r="BP416" s="77" t="s">
        <v>27</v>
      </c>
      <c r="BQ416" s="76">
        <v>0</v>
      </c>
      <c r="BR416" s="76"/>
      <c r="BS416" s="76">
        <v>1</v>
      </c>
      <c r="BT416" s="76">
        <v>1</v>
      </c>
      <c r="BU416" s="76">
        <v>2</v>
      </c>
      <c r="BV416" s="76">
        <v>1</v>
      </c>
      <c r="BW416" s="76">
        <v>1</v>
      </c>
      <c r="BX416" s="76"/>
      <c r="BY416" s="76">
        <v>1</v>
      </c>
      <c r="BZ416" s="80">
        <f t="shared" si="258"/>
        <v>7</v>
      </c>
      <c r="CA416" s="82">
        <f t="shared" si="259"/>
        <v>0</v>
      </c>
      <c r="CB416" s="77" t="s">
        <v>27</v>
      </c>
      <c r="CC416" s="76">
        <v>0</v>
      </c>
      <c r="CD416" s="76"/>
      <c r="CE416" s="76">
        <v>6</v>
      </c>
      <c r="CF416" s="76">
        <v>0</v>
      </c>
      <c r="CG416" s="76">
        <v>8</v>
      </c>
      <c r="CH416" s="76">
        <v>0</v>
      </c>
      <c r="CI416" s="76">
        <v>6</v>
      </c>
      <c r="CJ416" s="76"/>
      <c r="CK416" s="76">
        <v>0</v>
      </c>
      <c r="CL416" s="83">
        <f t="shared" si="260"/>
        <v>20</v>
      </c>
      <c r="CM416" s="82">
        <f t="shared" si="261"/>
        <v>0</v>
      </c>
      <c r="CN416" s="84"/>
      <c r="CO416" s="60">
        <v>1</v>
      </c>
      <c r="CP416" s="60">
        <v>2</v>
      </c>
      <c r="CQ416" s="60">
        <v>2</v>
      </c>
      <c r="CR416" s="60">
        <v>4</v>
      </c>
      <c r="CS416" s="60">
        <v>6</v>
      </c>
      <c r="CT416" s="60">
        <v>3</v>
      </c>
      <c r="CU416" s="60">
        <v>3</v>
      </c>
      <c r="CV416" s="85"/>
      <c r="CW416" s="86">
        <v>2</v>
      </c>
      <c r="CX416" s="87">
        <f t="shared" si="262"/>
        <v>23</v>
      </c>
      <c r="CY416" s="88">
        <f t="shared" si="263"/>
        <v>0</v>
      </c>
      <c r="CZ416" s="89" t="e">
        <f>SUMIF(Склад!#REF!,E416,Склад!#REF!)</f>
        <v>#REF!</v>
      </c>
    </row>
    <row r="417" spans="1:104" s="79" customFormat="1" ht="66.95" customHeight="1" thickBot="1" x14ac:dyDescent="0.3">
      <c r="A417" s="60">
        <v>414</v>
      </c>
      <c r="B417" s="199" t="e">
        <f>VLOOKUP(C417,Склад!B:D,3,0)</f>
        <v>#N/A</v>
      </c>
      <c r="C417" s="37" t="s">
        <v>60</v>
      </c>
      <c r="D417" s="151" t="str">
        <f t="shared" si="264"/>
        <v>661710681</v>
      </c>
      <c r="E417" s="36">
        <v>6617106</v>
      </c>
      <c r="F417" s="36">
        <v>81</v>
      </c>
      <c r="G417" s="154" t="s">
        <v>207</v>
      </c>
      <c r="H417" s="196" t="str">
        <f>IFERROR(VLOOKUP(VALUE(E417),Склад!#REF!,6,0),"-")</f>
        <v>-</v>
      </c>
      <c r="I417" s="61"/>
      <c r="J417" s="62" t="s">
        <v>33</v>
      </c>
      <c r="K417" s="62" t="s">
        <v>33</v>
      </c>
      <c r="L417" s="63" t="s">
        <v>58</v>
      </c>
      <c r="M417" s="64" t="s">
        <v>57</v>
      </c>
      <c r="N417" s="38" t="s">
        <v>354</v>
      </c>
      <c r="O417" s="38" t="s">
        <v>416</v>
      </c>
      <c r="P417" s="65">
        <v>49.6</v>
      </c>
      <c r="Q417" s="69">
        <v>129</v>
      </c>
      <c r="R417" s="66"/>
      <c r="S417" s="67"/>
      <c r="T417" s="68"/>
      <c r="U417" s="70"/>
      <c r="V417" s="71"/>
      <c r="W417" s="72"/>
      <c r="X417" s="73"/>
      <c r="Y417" s="71"/>
      <c r="Z417" s="72"/>
      <c r="AA417" s="74"/>
      <c r="AB417" s="75"/>
      <c r="AC417" s="71"/>
      <c r="AD417" s="72"/>
      <c r="AE417" s="76" t="str">
        <f t="shared" si="242"/>
        <v>-</v>
      </c>
      <c r="AF417" s="76" t="str">
        <f t="shared" si="243"/>
        <v/>
      </c>
      <c r="AG417" s="76" t="str">
        <f t="shared" si="244"/>
        <v>-</v>
      </c>
      <c r="AH417" s="76" t="str">
        <f t="shared" si="245"/>
        <v/>
      </c>
      <c r="AI417" s="76" t="str">
        <f t="shared" si="246"/>
        <v>-</v>
      </c>
      <c r="AJ417" s="76" t="str">
        <f t="shared" si="247"/>
        <v/>
      </c>
      <c r="AK417" s="76" t="str">
        <f t="shared" si="248"/>
        <v>-</v>
      </c>
      <c r="AL417" s="76" t="str">
        <f t="shared" si="249"/>
        <v/>
      </c>
      <c r="AM417" s="76" t="str">
        <f t="shared" si="250"/>
        <v>-</v>
      </c>
      <c r="AN417" s="76" t="str">
        <f t="shared" si="251"/>
        <v/>
      </c>
      <c r="AO417" s="77">
        <f t="shared" si="252"/>
        <v>0</v>
      </c>
      <c r="AP417" s="78" t="str">
        <f t="shared" si="253"/>
        <v/>
      </c>
      <c r="AR417" s="77" t="s">
        <v>27</v>
      </c>
      <c r="AS417" s="76" t="e">
        <f t="shared" si="265"/>
        <v>#VALUE!</v>
      </c>
      <c r="AT417" s="76" t="e">
        <f t="shared" si="270"/>
        <v>#VALUE!</v>
      </c>
      <c r="AU417" s="76" t="e">
        <f t="shared" si="266"/>
        <v>#VALUE!</v>
      </c>
      <c r="AV417" s="76" t="e">
        <f t="shared" si="271"/>
        <v>#VALUE!</v>
      </c>
      <c r="AW417" s="76" t="e">
        <f t="shared" si="267"/>
        <v>#VALUE!</v>
      </c>
      <c r="AX417" s="76" t="e">
        <f t="shared" si="272"/>
        <v>#VALUE!</v>
      </c>
      <c r="AY417" s="76" t="e">
        <f t="shared" si="268"/>
        <v>#VALUE!</v>
      </c>
      <c r="AZ417" s="76" t="e">
        <f t="shared" si="273"/>
        <v>#VALUE!</v>
      </c>
      <c r="BA417" s="76" t="e">
        <f t="shared" si="269"/>
        <v>#VALUE!</v>
      </c>
      <c r="BB417" s="77" t="e">
        <f t="shared" si="254"/>
        <v>#VALUE!</v>
      </c>
      <c r="BC417" s="78" t="e">
        <f t="shared" si="255"/>
        <v>#VALUE!</v>
      </c>
      <c r="BD417" s="77" t="s">
        <v>27</v>
      </c>
      <c r="BE417" s="76">
        <v>0</v>
      </c>
      <c r="BF417" s="76"/>
      <c r="BG417" s="76">
        <v>1</v>
      </c>
      <c r="BH417" s="76"/>
      <c r="BI417" s="76">
        <v>2</v>
      </c>
      <c r="BJ417" s="76"/>
      <c r="BK417" s="76">
        <v>1</v>
      </c>
      <c r="BL417" s="76"/>
      <c r="BM417" s="76">
        <v>0</v>
      </c>
      <c r="BN417" s="80">
        <f t="shared" si="256"/>
        <v>4</v>
      </c>
      <c r="BO417" s="81">
        <f t="shared" si="257"/>
        <v>0</v>
      </c>
      <c r="BP417" s="77" t="s">
        <v>27</v>
      </c>
      <c r="BQ417" s="76">
        <v>0</v>
      </c>
      <c r="BR417" s="76"/>
      <c r="BS417" s="76">
        <v>1</v>
      </c>
      <c r="BT417" s="76"/>
      <c r="BU417" s="76">
        <v>2</v>
      </c>
      <c r="BV417" s="76"/>
      <c r="BW417" s="76">
        <v>1</v>
      </c>
      <c r="BX417" s="76"/>
      <c r="BY417" s="76">
        <v>0</v>
      </c>
      <c r="BZ417" s="80">
        <f t="shared" si="258"/>
        <v>4</v>
      </c>
      <c r="CA417" s="82">
        <f t="shared" si="259"/>
        <v>0</v>
      </c>
      <c r="CB417" s="77" t="s">
        <v>27</v>
      </c>
      <c r="CC417" s="76">
        <v>0</v>
      </c>
      <c r="CD417" s="76"/>
      <c r="CE417" s="76">
        <v>0</v>
      </c>
      <c r="CF417" s="76"/>
      <c r="CG417" s="76">
        <v>0</v>
      </c>
      <c r="CH417" s="76"/>
      <c r="CI417" s="76">
        <v>0</v>
      </c>
      <c r="CJ417" s="76"/>
      <c r="CK417" s="76">
        <v>0</v>
      </c>
      <c r="CL417" s="83">
        <f t="shared" si="260"/>
        <v>0</v>
      </c>
      <c r="CM417" s="82">
        <f t="shared" si="261"/>
        <v>0</v>
      </c>
      <c r="CN417" s="84"/>
      <c r="CO417" s="60">
        <v>1</v>
      </c>
      <c r="CP417" s="60">
        <v>2</v>
      </c>
      <c r="CQ417" s="60">
        <v>5</v>
      </c>
      <c r="CR417" s="60">
        <v>3</v>
      </c>
      <c r="CS417" s="60">
        <v>9</v>
      </c>
      <c r="CT417" s="60">
        <v>2</v>
      </c>
      <c r="CU417" s="60">
        <v>4</v>
      </c>
      <c r="CV417" s="85">
        <v>2</v>
      </c>
      <c r="CW417" s="86">
        <v>2</v>
      </c>
      <c r="CX417" s="87">
        <f t="shared" si="262"/>
        <v>30</v>
      </c>
      <c r="CY417" s="88">
        <f t="shared" si="263"/>
        <v>0</v>
      </c>
      <c r="CZ417" s="89" t="e">
        <f>SUMIF(Склад!#REF!,E417,Склад!#REF!)</f>
        <v>#REF!</v>
      </c>
    </row>
    <row r="418" spans="1:104" s="79" customFormat="1" ht="70.349999999999994" customHeight="1" thickBot="1" x14ac:dyDescent="0.3">
      <c r="A418" s="60">
        <v>415</v>
      </c>
      <c r="B418" s="199" t="e">
        <f>VLOOKUP(C418,Склад!B:D,3,0)</f>
        <v>#N/A</v>
      </c>
      <c r="C418" s="37" t="s">
        <v>60</v>
      </c>
      <c r="D418" s="151" t="str">
        <f t="shared" si="264"/>
        <v>66171069</v>
      </c>
      <c r="E418" s="36">
        <v>6617106</v>
      </c>
      <c r="F418" s="36">
        <v>9</v>
      </c>
      <c r="G418" s="154" t="s">
        <v>207</v>
      </c>
      <c r="H418" s="196" t="str">
        <f>IFERROR(VLOOKUP(VALUE(E418),Склад!#REF!,6,0),"-")</f>
        <v>-</v>
      </c>
      <c r="I418" s="61"/>
      <c r="J418" s="62" t="s">
        <v>33</v>
      </c>
      <c r="K418" s="62" t="s">
        <v>33</v>
      </c>
      <c r="L418" s="63" t="s">
        <v>58</v>
      </c>
      <c r="M418" s="64" t="s">
        <v>57</v>
      </c>
      <c r="N418" s="38" t="s">
        <v>354</v>
      </c>
      <c r="O418" s="38" t="s">
        <v>416</v>
      </c>
      <c r="P418" s="65">
        <v>49.6</v>
      </c>
      <c r="Q418" s="69">
        <v>129</v>
      </c>
      <c r="R418" s="66"/>
      <c r="S418" s="67"/>
      <c r="T418" s="68"/>
      <c r="U418" s="70"/>
      <c r="V418" s="71"/>
      <c r="W418" s="72"/>
      <c r="X418" s="73"/>
      <c r="Y418" s="71"/>
      <c r="Z418" s="72"/>
      <c r="AA418" s="74"/>
      <c r="AB418" s="75"/>
      <c r="AC418" s="71"/>
      <c r="AD418" s="72"/>
      <c r="AE418" s="76" t="str">
        <f t="shared" si="242"/>
        <v>-</v>
      </c>
      <c r="AF418" s="76" t="str">
        <f t="shared" si="243"/>
        <v/>
      </c>
      <c r="AG418" s="76" t="str">
        <f t="shared" si="244"/>
        <v>-</v>
      </c>
      <c r="AH418" s="76" t="str">
        <f t="shared" si="245"/>
        <v/>
      </c>
      <c r="AI418" s="76" t="str">
        <f t="shared" si="246"/>
        <v>-</v>
      </c>
      <c r="AJ418" s="76" t="str">
        <f t="shared" si="247"/>
        <v/>
      </c>
      <c r="AK418" s="76" t="str">
        <f t="shared" si="248"/>
        <v>-</v>
      </c>
      <c r="AL418" s="76" t="str">
        <f t="shared" si="249"/>
        <v/>
      </c>
      <c r="AM418" s="76" t="str">
        <f t="shared" si="250"/>
        <v>-</v>
      </c>
      <c r="AN418" s="76" t="str">
        <f t="shared" si="251"/>
        <v/>
      </c>
      <c r="AO418" s="77">
        <f t="shared" si="252"/>
        <v>0</v>
      </c>
      <c r="AP418" s="78" t="str">
        <f t="shared" si="253"/>
        <v/>
      </c>
      <c r="AR418" s="77" t="s">
        <v>27</v>
      </c>
      <c r="AS418" s="76" t="e">
        <f t="shared" si="265"/>
        <v>#VALUE!</v>
      </c>
      <c r="AT418" s="76" t="e">
        <f t="shared" si="270"/>
        <v>#VALUE!</v>
      </c>
      <c r="AU418" s="76" t="e">
        <f t="shared" si="266"/>
        <v>#VALUE!</v>
      </c>
      <c r="AV418" s="76" t="e">
        <f t="shared" si="271"/>
        <v>#VALUE!</v>
      </c>
      <c r="AW418" s="76" t="e">
        <f t="shared" si="267"/>
        <v>#VALUE!</v>
      </c>
      <c r="AX418" s="76" t="e">
        <f t="shared" si="272"/>
        <v>#VALUE!</v>
      </c>
      <c r="AY418" s="76" t="e">
        <f t="shared" si="268"/>
        <v>#VALUE!</v>
      </c>
      <c r="AZ418" s="76" t="e">
        <f t="shared" si="273"/>
        <v>#VALUE!</v>
      </c>
      <c r="BA418" s="76" t="e">
        <f t="shared" si="269"/>
        <v>#VALUE!</v>
      </c>
      <c r="BB418" s="77" t="e">
        <f t="shared" si="254"/>
        <v>#VALUE!</v>
      </c>
      <c r="BC418" s="78" t="e">
        <f t="shared" si="255"/>
        <v>#VALUE!</v>
      </c>
      <c r="BD418" s="77" t="s">
        <v>27</v>
      </c>
      <c r="BE418" s="76">
        <v>0</v>
      </c>
      <c r="BF418" s="76"/>
      <c r="BG418" s="76">
        <v>0</v>
      </c>
      <c r="BH418" s="76">
        <v>0</v>
      </c>
      <c r="BI418" s="76">
        <v>0</v>
      </c>
      <c r="BJ418" s="76">
        <v>0</v>
      </c>
      <c r="BK418" s="76">
        <v>0</v>
      </c>
      <c r="BL418" s="76"/>
      <c r="BM418" s="76">
        <v>0</v>
      </c>
      <c r="BN418" s="80">
        <f t="shared" si="256"/>
        <v>0</v>
      </c>
      <c r="BO418" s="81">
        <f t="shared" si="257"/>
        <v>0</v>
      </c>
      <c r="BP418" s="77" t="s">
        <v>27</v>
      </c>
      <c r="BQ418" s="76">
        <v>0</v>
      </c>
      <c r="BR418" s="76"/>
      <c r="BS418" s="76">
        <v>0</v>
      </c>
      <c r="BT418" s="76"/>
      <c r="BU418" s="76">
        <v>0</v>
      </c>
      <c r="BV418" s="76"/>
      <c r="BW418" s="76">
        <v>0</v>
      </c>
      <c r="BX418" s="76"/>
      <c r="BY418" s="76">
        <v>0</v>
      </c>
      <c r="BZ418" s="80">
        <f t="shared" si="258"/>
        <v>0</v>
      </c>
      <c r="CA418" s="82">
        <f t="shared" si="259"/>
        <v>0</v>
      </c>
      <c r="CB418" s="77" t="s">
        <v>27</v>
      </c>
      <c r="CC418" s="76">
        <v>0</v>
      </c>
      <c r="CD418" s="76"/>
      <c r="CE418" s="76">
        <v>0</v>
      </c>
      <c r="CF418" s="76"/>
      <c r="CG418" s="76">
        <v>0</v>
      </c>
      <c r="CH418" s="76"/>
      <c r="CI418" s="76">
        <v>0</v>
      </c>
      <c r="CJ418" s="76"/>
      <c r="CK418" s="76">
        <v>0</v>
      </c>
      <c r="CL418" s="83">
        <f t="shared" si="260"/>
        <v>0</v>
      </c>
      <c r="CM418" s="82">
        <f t="shared" si="261"/>
        <v>0</v>
      </c>
      <c r="CN418" s="84"/>
      <c r="CO418" s="60"/>
      <c r="CP418" s="60"/>
      <c r="CQ418" s="60"/>
      <c r="CR418" s="60"/>
      <c r="CS418" s="60"/>
      <c r="CT418" s="60"/>
      <c r="CU418" s="60"/>
      <c r="CV418" s="85"/>
      <c r="CW418" s="86"/>
      <c r="CX418" s="87">
        <f t="shared" si="262"/>
        <v>0</v>
      </c>
      <c r="CY418" s="88">
        <f t="shared" si="263"/>
        <v>0</v>
      </c>
      <c r="CZ418" s="89" t="e">
        <f>SUMIF(Склад!#REF!,E418,Склад!#REF!)</f>
        <v>#REF!</v>
      </c>
    </row>
    <row r="419" spans="1:104" s="79" customFormat="1" ht="66.95" customHeight="1" thickBot="1" x14ac:dyDescent="0.3">
      <c r="A419" s="60">
        <v>416</v>
      </c>
      <c r="B419" s="199" t="str">
        <f>VLOOKUP(C419,Склад!B:D,3,0)</f>
        <v>Кепки</v>
      </c>
      <c r="C419" s="37" t="s">
        <v>62</v>
      </c>
      <c r="D419" s="151" t="str">
        <f t="shared" si="264"/>
        <v>684710924</v>
      </c>
      <c r="E419" s="36">
        <v>6847109</v>
      </c>
      <c r="F419" s="36">
        <v>24</v>
      </c>
      <c r="G419" s="154" t="s">
        <v>207</v>
      </c>
      <c r="H419" s="196" t="str">
        <f>IFERROR(VLOOKUP(VALUE(E419),Склад!#REF!,6,0),"-")</f>
        <v>-</v>
      </c>
      <c r="I419" s="61"/>
      <c r="J419" s="62" t="s">
        <v>33</v>
      </c>
      <c r="K419" s="62" t="s">
        <v>33</v>
      </c>
      <c r="L419" s="63" t="s">
        <v>58</v>
      </c>
      <c r="M419" s="64" t="s">
        <v>57</v>
      </c>
      <c r="N419" s="38" t="s">
        <v>354</v>
      </c>
      <c r="O419" s="38" t="s">
        <v>416</v>
      </c>
      <c r="P419" s="65">
        <v>49.6</v>
      </c>
      <c r="Q419" s="69">
        <v>129</v>
      </c>
      <c r="R419" s="66"/>
      <c r="S419" s="67"/>
      <c r="T419" s="68"/>
      <c r="U419" s="70"/>
      <c r="V419" s="71"/>
      <c r="W419" s="72"/>
      <c r="X419" s="73"/>
      <c r="Y419" s="71"/>
      <c r="Z419" s="72"/>
      <c r="AA419" s="74"/>
      <c r="AB419" s="75"/>
      <c r="AC419" s="71"/>
      <c r="AD419" s="72"/>
      <c r="AE419" s="76" t="str">
        <f t="shared" si="242"/>
        <v>-</v>
      </c>
      <c r="AF419" s="76" t="str">
        <f t="shared" si="243"/>
        <v/>
      </c>
      <c r="AG419" s="76" t="str">
        <f t="shared" si="244"/>
        <v>-</v>
      </c>
      <c r="AH419" s="76" t="str">
        <f t="shared" si="245"/>
        <v/>
      </c>
      <c r="AI419" s="76" t="str">
        <f t="shared" si="246"/>
        <v>-</v>
      </c>
      <c r="AJ419" s="76" t="str">
        <f t="shared" si="247"/>
        <v/>
      </c>
      <c r="AK419" s="76" t="str">
        <f t="shared" si="248"/>
        <v>-</v>
      </c>
      <c r="AL419" s="76" t="str">
        <f t="shared" si="249"/>
        <v/>
      </c>
      <c r="AM419" s="76" t="str">
        <f t="shared" si="250"/>
        <v>-</v>
      </c>
      <c r="AN419" s="76" t="str">
        <f t="shared" si="251"/>
        <v/>
      </c>
      <c r="AO419" s="77">
        <f t="shared" si="252"/>
        <v>0</v>
      </c>
      <c r="AP419" s="78" t="str">
        <f t="shared" si="253"/>
        <v/>
      </c>
      <c r="AR419" s="77" t="s">
        <v>27</v>
      </c>
      <c r="AS419" s="76" t="e">
        <f t="shared" si="265"/>
        <v>#VALUE!</v>
      </c>
      <c r="AT419" s="76" t="e">
        <f t="shared" si="270"/>
        <v>#VALUE!</v>
      </c>
      <c r="AU419" s="76" t="e">
        <f t="shared" si="266"/>
        <v>#VALUE!</v>
      </c>
      <c r="AV419" s="76" t="e">
        <f t="shared" si="271"/>
        <v>#VALUE!</v>
      </c>
      <c r="AW419" s="76" t="e">
        <f t="shared" si="267"/>
        <v>#VALUE!</v>
      </c>
      <c r="AX419" s="76" t="e">
        <f t="shared" si="272"/>
        <v>#VALUE!</v>
      </c>
      <c r="AY419" s="76" t="e">
        <f t="shared" si="268"/>
        <v>#VALUE!</v>
      </c>
      <c r="AZ419" s="76" t="e">
        <f t="shared" si="273"/>
        <v>#VALUE!</v>
      </c>
      <c r="BA419" s="76" t="e">
        <f t="shared" si="269"/>
        <v>#VALUE!</v>
      </c>
      <c r="BB419" s="77" t="e">
        <f t="shared" si="254"/>
        <v>#VALUE!</v>
      </c>
      <c r="BC419" s="78" t="e">
        <f t="shared" si="255"/>
        <v>#VALUE!</v>
      </c>
      <c r="BD419" s="77" t="s">
        <v>27</v>
      </c>
      <c r="BE419" s="76">
        <v>0</v>
      </c>
      <c r="BF419" s="76"/>
      <c r="BG419" s="76">
        <v>1</v>
      </c>
      <c r="BH419" s="76"/>
      <c r="BI419" s="76">
        <v>1</v>
      </c>
      <c r="BJ419" s="76"/>
      <c r="BK419" s="76">
        <v>1</v>
      </c>
      <c r="BL419" s="76"/>
      <c r="BM419" s="76">
        <v>0</v>
      </c>
      <c r="BN419" s="80">
        <f t="shared" si="256"/>
        <v>3</v>
      </c>
      <c r="BO419" s="81">
        <f t="shared" si="257"/>
        <v>0</v>
      </c>
      <c r="BP419" s="77" t="s">
        <v>27</v>
      </c>
      <c r="BQ419" s="76">
        <v>0</v>
      </c>
      <c r="BR419" s="76"/>
      <c r="BS419" s="76">
        <v>1</v>
      </c>
      <c r="BT419" s="76"/>
      <c r="BU419" s="76">
        <v>1</v>
      </c>
      <c r="BV419" s="76"/>
      <c r="BW419" s="76">
        <v>1</v>
      </c>
      <c r="BX419" s="76"/>
      <c r="BY419" s="76">
        <v>0</v>
      </c>
      <c r="BZ419" s="80">
        <f t="shared" si="258"/>
        <v>3</v>
      </c>
      <c r="CA419" s="82">
        <f t="shared" si="259"/>
        <v>0</v>
      </c>
      <c r="CB419" s="77" t="s">
        <v>27</v>
      </c>
      <c r="CC419" s="76">
        <v>0</v>
      </c>
      <c r="CD419" s="76"/>
      <c r="CE419" s="76">
        <v>0</v>
      </c>
      <c r="CF419" s="76"/>
      <c r="CG419" s="76">
        <v>0</v>
      </c>
      <c r="CH419" s="76"/>
      <c r="CI419" s="76">
        <v>0</v>
      </c>
      <c r="CJ419" s="76"/>
      <c r="CK419" s="76">
        <v>0</v>
      </c>
      <c r="CL419" s="83">
        <f t="shared" si="260"/>
        <v>0</v>
      </c>
      <c r="CM419" s="82">
        <f t="shared" si="261"/>
        <v>0</v>
      </c>
      <c r="CN419" s="84"/>
      <c r="CO419" s="60"/>
      <c r="CP419" s="60"/>
      <c r="CQ419" s="60"/>
      <c r="CR419" s="60"/>
      <c r="CS419" s="60"/>
      <c r="CT419" s="60"/>
      <c r="CU419" s="60"/>
      <c r="CV419" s="85"/>
      <c r="CW419" s="86"/>
      <c r="CX419" s="87">
        <f t="shared" si="262"/>
        <v>0</v>
      </c>
      <c r="CY419" s="88">
        <f t="shared" si="263"/>
        <v>0</v>
      </c>
      <c r="CZ419" s="89" t="e">
        <f>SUMIF(Склад!#REF!,E419,Склад!#REF!)</f>
        <v>#REF!</v>
      </c>
    </row>
    <row r="420" spans="1:104" s="79" customFormat="1" ht="63.4" customHeight="1" thickBot="1" x14ac:dyDescent="0.3">
      <c r="A420" s="60">
        <v>417</v>
      </c>
      <c r="B420" s="199" t="str">
        <f>VLOOKUP(C420,Склад!B:D,3,0)</f>
        <v>Кепки</v>
      </c>
      <c r="C420" s="37" t="s">
        <v>62</v>
      </c>
      <c r="D420" s="151" t="str">
        <f t="shared" si="264"/>
        <v>68471095</v>
      </c>
      <c r="E420" s="36">
        <v>6847109</v>
      </c>
      <c r="F420" s="36">
        <v>5</v>
      </c>
      <c r="G420" s="154" t="s">
        <v>207</v>
      </c>
      <c r="H420" s="196" t="str">
        <f>IFERROR(VLOOKUP(VALUE(E420),Склад!#REF!,6,0),"-")</f>
        <v>-</v>
      </c>
      <c r="I420" s="61"/>
      <c r="J420" s="62" t="s">
        <v>33</v>
      </c>
      <c r="K420" s="62" t="s">
        <v>33</v>
      </c>
      <c r="L420" s="63" t="s">
        <v>58</v>
      </c>
      <c r="M420" s="64" t="s">
        <v>57</v>
      </c>
      <c r="N420" s="38" t="s">
        <v>354</v>
      </c>
      <c r="O420" s="38" t="s">
        <v>416</v>
      </c>
      <c r="P420" s="65">
        <v>49.6</v>
      </c>
      <c r="Q420" s="69">
        <v>129</v>
      </c>
      <c r="R420" s="66"/>
      <c r="S420" s="67"/>
      <c r="T420" s="68"/>
      <c r="U420" s="70"/>
      <c r="V420" s="71"/>
      <c r="W420" s="72"/>
      <c r="X420" s="73"/>
      <c r="Y420" s="71"/>
      <c r="Z420" s="72"/>
      <c r="AA420" s="74"/>
      <c r="AB420" s="75"/>
      <c r="AC420" s="71"/>
      <c r="AD420" s="72"/>
      <c r="AE420" s="76" t="str">
        <f t="shared" si="242"/>
        <v>-</v>
      </c>
      <c r="AF420" s="76" t="str">
        <f t="shared" si="243"/>
        <v/>
      </c>
      <c r="AG420" s="76" t="str">
        <f t="shared" si="244"/>
        <v>-</v>
      </c>
      <c r="AH420" s="76" t="str">
        <f t="shared" si="245"/>
        <v/>
      </c>
      <c r="AI420" s="76" t="str">
        <f t="shared" si="246"/>
        <v>-</v>
      </c>
      <c r="AJ420" s="76" t="str">
        <f t="shared" si="247"/>
        <v/>
      </c>
      <c r="AK420" s="76" t="str">
        <f t="shared" si="248"/>
        <v>-</v>
      </c>
      <c r="AL420" s="76" t="str">
        <f t="shared" si="249"/>
        <v/>
      </c>
      <c r="AM420" s="76" t="str">
        <f t="shared" si="250"/>
        <v>-</v>
      </c>
      <c r="AN420" s="76" t="str">
        <f t="shared" si="251"/>
        <v/>
      </c>
      <c r="AO420" s="77">
        <f t="shared" si="252"/>
        <v>0</v>
      </c>
      <c r="AP420" s="78" t="str">
        <f t="shared" si="253"/>
        <v/>
      </c>
      <c r="AR420" s="77" t="s">
        <v>27</v>
      </c>
      <c r="AS420" s="76" t="e">
        <f t="shared" si="265"/>
        <v>#VALUE!</v>
      </c>
      <c r="AT420" s="76" t="e">
        <f t="shared" si="270"/>
        <v>#VALUE!</v>
      </c>
      <c r="AU420" s="76" t="e">
        <f t="shared" si="266"/>
        <v>#VALUE!</v>
      </c>
      <c r="AV420" s="76" t="e">
        <f t="shared" si="271"/>
        <v>#VALUE!</v>
      </c>
      <c r="AW420" s="76" t="e">
        <f t="shared" si="267"/>
        <v>#VALUE!</v>
      </c>
      <c r="AX420" s="76" t="e">
        <f t="shared" si="272"/>
        <v>#VALUE!</v>
      </c>
      <c r="AY420" s="76" t="e">
        <f t="shared" si="268"/>
        <v>#VALUE!</v>
      </c>
      <c r="AZ420" s="76" t="e">
        <f t="shared" si="273"/>
        <v>#VALUE!</v>
      </c>
      <c r="BA420" s="76" t="e">
        <f t="shared" si="269"/>
        <v>#VALUE!</v>
      </c>
      <c r="BB420" s="77" t="e">
        <f t="shared" si="254"/>
        <v>#VALUE!</v>
      </c>
      <c r="BC420" s="78" t="e">
        <f t="shared" si="255"/>
        <v>#VALUE!</v>
      </c>
      <c r="BD420" s="77" t="s">
        <v>27</v>
      </c>
      <c r="BE420" s="76">
        <v>0</v>
      </c>
      <c r="BF420" s="76"/>
      <c r="BG420" s="76">
        <v>0</v>
      </c>
      <c r="BH420" s="76">
        <v>0</v>
      </c>
      <c r="BI420" s="76">
        <v>0</v>
      </c>
      <c r="BJ420" s="76">
        <v>0</v>
      </c>
      <c r="BK420" s="76">
        <v>0</v>
      </c>
      <c r="BL420" s="76"/>
      <c r="BM420" s="76">
        <v>0</v>
      </c>
      <c r="BN420" s="80">
        <f t="shared" si="256"/>
        <v>0</v>
      </c>
      <c r="BO420" s="81">
        <f t="shared" si="257"/>
        <v>0</v>
      </c>
      <c r="BP420" s="77" t="s">
        <v>27</v>
      </c>
      <c r="BQ420" s="76">
        <v>0</v>
      </c>
      <c r="BR420" s="76"/>
      <c r="BS420" s="76">
        <v>0</v>
      </c>
      <c r="BT420" s="76"/>
      <c r="BU420" s="76">
        <v>0</v>
      </c>
      <c r="BV420" s="76"/>
      <c r="BW420" s="76">
        <v>0</v>
      </c>
      <c r="BX420" s="76"/>
      <c r="BY420" s="76">
        <v>0</v>
      </c>
      <c r="BZ420" s="80">
        <f t="shared" si="258"/>
        <v>0</v>
      </c>
      <c r="CA420" s="82">
        <f t="shared" si="259"/>
        <v>0</v>
      </c>
      <c r="CB420" s="77" t="s">
        <v>27</v>
      </c>
      <c r="CC420" s="76">
        <v>0</v>
      </c>
      <c r="CD420" s="76"/>
      <c r="CE420" s="76">
        <v>0</v>
      </c>
      <c r="CF420" s="76"/>
      <c r="CG420" s="76">
        <v>0</v>
      </c>
      <c r="CH420" s="76"/>
      <c r="CI420" s="76">
        <v>0</v>
      </c>
      <c r="CJ420" s="76"/>
      <c r="CK420" s="76">
        <v>0</v>
      </c>
      <c r="CL420" s="83">
        <f t="shared" si="260"/>
        <v>0</v>
      </c>
      <c r="CM420" s="82">
        <f t="shared" si="261"/>
        <v>0</v>
      </c>
      <c r="CN420" s="84"/>
      <c r="CO420" s="60"/>
      <c r="CP420" s="60"/>
      <c r="CQ420" s="60"/>
      <c r="CR420" s="60"/>
      <c r="CS420" s="60"/>
      <c r="CT420" s="60"/>
      <c r="CU420" s="60"/>
      <c r="CV420" s="85"/>
      <c r="CW420" s="86"/>
      <c r="CX420" s="87">
        <f t="shared" si="262"/>
        <v>0</v>
      </c>
      <c r="CY420" s="88">
        <f t="shared" si="263"/>
        <v>0</v>
      </c>
      <c r="CZ420" s="89" t="e">
        <f>SUMIF(Склад!#REF!,E420,Склад!#REF!)</f>
        <v>#REF!</v>
      </c>
    </row>
    <row r="421" spans="1:104" s="79" customFormat="1" ht="54.6" customHeight="1" thickBot="1" x14ac:dyDescent="0.3">
      <c r="A421" s="60">
        <v>418</v>
      </c>
      <c r="B421" s="199" t="str">
        <f>VLOOKUP(C421,Склад!B:D,3,0)</f>
        <v>Кепки</v>
      </c>
      <c r="C421" s="37" t="s">
        <v>62</v>
      </c>
      <c r="D421" s="151" t="str">
        <f t="shared" si="264"/>
        <v>684710981</v>
      </c>
      <c r="E421" s="36">
        <v>6847109</v>
      </c>
      <c r="F421" s="36">
        <v>81</v>
      </c>
      <c r="G421" s="154" t="s">
        <v>207</v>
      </c>
      <c r="H421" s="196" t="str">
        <f>IFERROR(VLOOKUP(VALUE(E421),Склад!#REF!,6,0),"-")</f>
        <v>-</v>
      </c>
      <c r="I421" s="61"/>
      <c r="J421" s="62" t="s">
        <v>33</v>
      </c>
      <c r="K421" s="62" t="s">
        <v>33</v>
      </c>
      <c r="L421" s="63" t="s">
        <v>58</v>
      </c>
      <c r="M421" s="64" t="s">
        <v>57</v>
      </c>
      <c r="N421" s="38" t="s">
        <v>354</v>
      </c>
      <c r="O421" s="38" t="s">
        <v>416</v>
      </c>
      <c r="P421" s="65">
        <v>49.6</v>
      </c>
      <c r="Q421" s="69">
        <v>129</v>
      </c>
      <c r="R421" s="66"/>
      <c r="S421" s="67"/>
      <c r="T421" s="68"/>
      <c r="U421" s="70"/>
      <c r="V421" s="71"/>
      <c r="W421" s="72"/>
      <c r="X421" s="73"/>
      <c r="Y421" s="71"/>
      <c r="Z421" s="72"/>
      <c r="AA421" s="74"/>
      <c r="AB421" s="75"/>
      <c r="AC421" s="71"/>
      <c r="AD421" s="72"/>
      <c r="AE421" s="76" t="str">
        <f t="shared" si="242"/>
        <v>-</v>
      </c>
      <c r="AF421" s="76" t="str">
        <f t="shared" si="243"/>
        <v/>
      </c>
      <c r="AG421" s="76" t="str">
        <f t="shared" si="244"/>
        <v>-</v>
      </c>
      <c r="AH421" s="76" t="str">
        <f t="shared" si="245"/>
        <v/>
      </c>
      <c r="AI421" s="76" t="str">
        <f t="shared" si="246"/>
        <v>-</v>
      </c>
      <c r="AJ421" s="76" t="str">
        <f t="shared" si="247"/>
        <v/>
      </c>
      <c r="AK421" s="76" t="str">
        <f t="shared" si="248"/>
        <v>-</v>
      </c>
      <c r="AL421" s="76" t="str">
        <f t="shared" si="249"/>
        <v/>
      </c>
      <c r="AM421" s="76" t="str">
        <f t="shared" si="250"/>
        <v>-</v>
      </c>
      <c r="AN421" s="76" t="str">
        <f t="shared" si="251"/>
        <v/>
      </c>
      <c r="AO421" s="77">
        <f t="shared" si="252"/>
        <v>0</v>
      </c>
      <c r="AP421" s="78" t="str">
        <f t="shared" si="253"/>
        <v/>
      </c>
      <c r="AR421" s="77" t="s">
        <v>27</v>
      </c>
      <c r="AS421" s="76" t="e">
        <f t="shared" si="265"/>
        <v>#VALUE!</v>
      </c>
      <c r="AT421" s="76" t="e">
        <f t="shared" si="270"/>
        <v>#VALUE!</v>
      </c>
      <c r="AU421" s="76" t="e">
        <f t="shared" si="266"/>
        <v>#VALUE!</v>
      </c>
      <c r="AV421" s="76" t="e">
        <f t="shared" si="271"/>
        <v>#VALUE!</v>
      </c>
      <c r="AW421" s="76" t="e">
        <f t="shared" si="267"/>
        <v>#VALUE!</v>
      </c>
      <c r="AX421" s="76" t="e">
        <f t="shared" si="272"/>
        <v>#VALUE!</v>
      </c>
      <c r="AY421" s="76" t="e">
        <f t="shared" si="268"/>
        <v>#VALUE!</v>
      </c>
      <c r="AZ421" s="76" t="e">
        <f t="shared" si="273"/>
        <v>#VALUE!</v>
      </c>
      <c r="BA421" s="76" t="e">
        <f t="shared" si="269"/>
        <v>#VALUE!</v>
      </c>
      <c r="BB421" s="77" t="e">
        <f t="shared" si="254"/>
        <v>#VALUE!</v>
      </c>
      <c r="BC421" s="78" t="e">
        <f t="shared" si="255"/>
        <v>#VALUE!</v>
      </c>
      <c r="BD421" s="77" t="s">
        <v>27</v>
      </c>
      <c r="BE421" s="76">
        <v>0</v>
      </c>
      <c r="BF421" s="76"/>
      <c r="BG421" s="76">
        <v>0</v>
      </c>
      <c r="BH421" s="76">
        <v>0</v>
      </c>
      <c r="BI421" s="76">
        <v>0</v>
      </c>
      <c r="BJ421" s="76">
        <v>0</v>
      </c>
      <c r="BK421" s="76">
        <v>0</v>
      </c>
      <c r="BL421" s="76"/>
      <c r="BM421" s="76">
        <v>0</v>
      </c>
      <c r="BN421" s="80">
        <f t="shared" si="256"/>
        <v>0</v>
      </c>
      <c r="BO421" s="81">
        <f t="shared" si="257"/>
        <v>0</v>
      </c>
      <c r="BP421" s="77" t="s">
        <v>27</v>
      </c>
      <c r="BQ421" s="76">
        <v>0</v>
      </c>
      <c r="BR421" s="76"/>
      <c r="BS421" s="76">
        <v>0</v>
      </c>
      <c r="BT421" s="76"/>
      <c r="BU421" s="76">
        <v>0</v>
      </c>
      <c r="BV421" s="76"/>
      <c r="BW421" s="76">
        <v>0</v>
      </c>
      <c r="BX421" s="76"/>
      <c r="BY421" s="76">
        <v>0</v>
      </c>
      <c r="BZ421" s="80">
        <f t="shared" si="258"/>
        <v>0</v>
      </c>
      <c r="CA421" s="82">
        <f t="shared" si="259"/>
        <v>0</v>
      </c>
      <c r="CB421" s="77" t="s">
        <v>27</v>
      </c>
      <c r="CC421" s="76">
        <v>0</v>
      </c>
      <c r="CD421" s="76"/>
      <c r="CE421" s="76">
        <v>0</v>
      </c>
      <c r="CF421" s="76"/>
      <c r="CG421" s="76">
        <v>0</v>
      </c>
      <c r="CH421" s="76"/>
      <c r="CI421" s="76">
        <v>0</v>
      </c>
      <c r="CJ421" s="76"/>
      <c r="CK421" s="76">
        <v>0</v>
      </c>
      <c r="CL421" s="83">
        <f t="shared" si="260"/>
        <v>0</v>
      </c>
      <c r="CM421" s="82">
        <f t="shared" si="261"/>
        <v>0</v>
      </c>
      <c r="CN421" s="84"/>
      <c r="CO421" s="60"/>
      <c r="CP421" s="60"/>
      <c r="CQ421" s="60"/>
      <c r="CR421" s="60"/>
      <c r="CS421" s="60"/>
      <c r="CT421" s="60"/>
      <c r="CU421" s="60"/>
      <c r="CV421" s="85"/>
      <c r="CW421" s="86"/>
      <c r="CX421" s="87">
        <f t="shared" si="262"/>
        <v>0</v>
      </c>
      <c r="CY421" s="88">
        <f t="shared" si="263"/>
        <v>0</v>
      </c>
      <c r="CZ421" s="89" t="e">
        <f>SUMIF(Склад!#REF!,E421,Склад!#REF!)</f>
        <v>#REF!</v>
      </c>
    </row>
    <row r="422" spans="1:104" s="79" customFormat="1" ht="61.7" customHeight="1" thickBot="1" x14ac:dyDescent="0.3">
      <c r="A422" s="60">
        <v>419</v>
      </c>
      <c r="B422" s="199" t="str">
        <f>VLOOKUP(C422,Склад!B:D,3,0)</f>
        <v>Кепки</v>
      </c>
      <c r="C422" s="37" t="s">
        <v>62</v>
      </c>
      <c r="D422" s="151" t="str">
        <f t="shared" si="264"/>
        <v>68471099</v>
      </c>
      <c r="E422" s="36">
        <v>6847109</v>
      </c>
      <c r="F422" s="36">
        <v>9</v>
      </c>
      <c r="G422" s="154" t="s">
        <v>207</v>
      </c>
      <c r="H422" s="196" t="str">
        <f>IFERROR(VLOOKUP(VALUE(E422),Склад!#REF!,6,0),"-")</f>
        <v>-</v>
      </c>
      <c r="I422" s="61"/>
      <c r="J422" s="62" t="s">
        <v>33</v>
      </c>
      <c r="K422" s="62" t="s">
        <v>33</v>
      </c>
      <c r="L422" s="63" t="s">
        <v>58</v>
      </c>
      <c r="M422" s="64" t="s">
        <v>57</v>
      </c>
      <c r="N422" s="38" t="s">
        <v>354</v>
      </c>
      <c r="O422" s="38" t="s">
        <v>416</v>
      </c>
      <c r="P422" s="65">
        <v>49.6</v>
      </c>
      <c r="Q422" s="69">
        <v>129</v>
      </c>
      <c r="R422" s="66"/>
      <c r="S422" s="67"/>
      <c r="T422" s="68"/>
      <c r="U422" s="70"/>
      <c r="V422" s="71"/>
      <c r="W422" s="72"/>
      <c r="X422" s="73"/>
      <c r="Y422" s="71"/>
      <c r="Z422" s="72"/>
      <c r="AA422" s="74"/>
      <c r="AB422" s="75"/>
      <c r="AC422" s="71"/>
      <c r="AD422" s="72"/>
      <c r="AE422" s="76" t="str">
        <f t="shared" si="242"/>
        <v>-</v>
      </c>
      <c r="AF422" s="76" t="str">
        <f t="shared" si="243"/>
        <v/>
      </c>
      <c r="AG422" s="76" t="str">
        <f t="shared" si="244"/>
        <v>-</v>
      </c>
      <c r="AH422" s="76" t="str">
        <f t="shared" si="245"/>
        <v/>
      </c>
      <c r="AI422" s="76" t="str">
        <f t="shared" si="246"/>
        <v>-</v>
      </c>
      <c r="AJ422" s="76" t="str">
        <f t="shared" si="247"/>
        <v/>
      </c>
      <c r="AK422" s="76" t="str">
        <f t="shared" si="248"/>
        <v>-</v>
      </c>
      <c r="AL422" s="76" t="str">
        <f t="shared" si="249"/>
        <v/>
      </c>
      <c r="AM422" s="76" t="str">
        <f t="shared" si="250"/>
        <v>-</v>
      </c>
      <c r="AN422" s="76" t="str">
        <f t="shared" si="251"/>
        <v/>
      </c>
      <c r="AO422" s="77">
        <f t="shared" si="252"/>
        <v>0</v>
      </c>
      <c r="AP422" s="78" t="str">
        <f t="shared" si="253"/>
        <v/>
      </c>
      <c r="AR422" s="77" t="s">
        <v>27</v>
      </c>
      <c r="AS422" s="76" t="e">
        <f t="shared" si="265"/>
        <v>#VALUE!</v>
      </c>
      <c r="AT422" s="76" t="e">
        <f t="shared" si="270"/>
        <v>#VALUE!</v>
      </c>
      <c r="AU422" s="76" t="e">
        <f t="shared" si="266"/>
        <v>#VALUE!</v>
      </c>
      <c r="AV422" s="76" t="e">
        <f t="shared" si="271"/>
        <v>#VALUE!</v>
      </c>
      <c r="AW422" s="76" t="e">
        <f t="shared" si="267"/>
        <v>#VALUE!</v>
      </c>
      <c r="AX422" s="76" t="e">
        <f t="shared" si="272"/>
        <v>#VALUE!</v>
      </c>
      <c r="AY422" s="76" t="e">
        <f t="shared" si="268"/>
        <v>#VALUE!</v>
      </c>
      <c r="AZ422" s="76" t="e">
        <f t="shared" si="273"/>
        <v>#VALUE!</v>
      </c>
      <c r="BA422" s="76" t="e">
        <f t="shared" si="269"/>
        <v>#VALUE!</v>
      </c>
      <c r="BB422" s="77" t="e">
        <f t="shared" si="254"/>
        <v>#VALUE!</v>
      </c>
      <c r="BC422" s="78" t="e">
        <f t="shared" si="255"/>
        <v>#VALUE!</v>
      </c>
      <c r="BD422" s="77" t="s">
        <v>27</v>
      </c>
      <c r="BE422" s="76">
        <v>0</v>
      </c>
      <c r="BF422" s="76">
        <v>0</v>
      </c>
      <c r="BG422" s="76">
        <v>1</v>
      </c>
      <c r="BH422" s="76">
        <v>1</v>
      </c>
      <c r="BI422" s="76">
        <v>2</v>
      </c>
      <c r="BJ422" s="76">
        <v>1</v>
      </c>
      <c r="BK422" s="76">
        <v>1</v>
      </c>
      <c r="BL422" s="76">
        <v>0</v>
      </c>
      <c r="BM422" s="76">
        <v>1</v>
      </c>
      <c r="BN422" s="80">
        <f t="shared" si="256"/>
        <v>7</v>
      </c>
      <c r="BO422" s="81">
        <f t="shared" si="257"/>
        <v>0</v>
      </c>
      <c r="BP422" s="77" t="s">
        <v>27</v>
      </c>
      <c r="BQ422" s="76">
        <v>0</v>
      </c>
      <c r="BR422" s="76">
        <v>0</v>
      </c>
      <c r="BS422" s="76">
        <v>1</v>
      </c>
      <c r="BT422" s="76">
        <v>0</v>
      </c>
      <c r="BU422" s="76">
        <v>2</v>
      </c>
      <c r="BV422" s="76">
        <v>0</v>
      </c>
      <c r="BW422" s="76">
        <v>1</v>
      </c>
      <c r="BX422" s="76">
        <v>0</v>
      </c>
      <c r="BY422" s="76">
        <v>0</v>
      </c>
      <c r="BZ422" s="80">
        <f t="shared" si="258"/>
        <v>4</v>
      </c>
      <c r="CA422" s="82">
        <f t="shared" si="259"/>
        <v>0</v>
      </c>
      <c r="CB422" s="77" t="s">
        <v>27</v>
      </c>
      <c r="CC422" s="76">
        <v>0</v>
      </c>
      <c r="CD422" s="76">
        <v>0</v>
      </c>
      <c r="CE422" s="76">
        <v>3</v>
      </c>
      <c r="CF422" s="76">
        <v>0</v>
      </c>
      <c r="CG422" s="76">
        <v>4</v>
      </c>
      <c r="CH422" s="76">
        <v>0</v>
      </c>
      <c r="CI422" s="76">
        <v>3</v>
      </c>
      <c r="CJ422" s="76"/>
      <c r="CK422" s="76">
        <v>0</v>
      </c>
      <c r="CL422" s="83">
        <f t="shared" si="260"/>
        <v>10</v>
      </c>
      <c r="CM422" s="82">
        <f t="shared" si="261"/>
        <v>0</v>
      </c>
      <c r="CN422" s="84"/>
      <c r="CO422" s="60"/>
      <c r="CP422" s="60"/>
      <c r="CQ422" s="60"/>
      <c r="CR422" s="60"/>
      <c r="CS422" s="60"/>
      <c r="CT422" s="60"/>
      <c r="CU422" s="60"/>
      <c r="CV422" s="85"/>
      <c r="CW422" s="86"/>
      <c r="CX422" s="87">
        <f t="shared" si="262"/>
        <v>0</v>
      </c>
      <c r="CY422" s="88">
        <f t="shared" si="263"/>
        <v>0</v>
      </c>
      <c r="CZ422" s="89" t="e">
        <f>SUMIF(Склад!#REF!,E422,Склад!#REF!)</f>
        <v>#REF!</v>
      </c>
    </row>
    <row r="423" spans="1:104" s="79" customFormat="1" ht="93.95" customHeight="1" thickBot="1" x14ac:dyDescent="0.3">
      <c r="A423" s="60">
        <v>420</v>
      </c>
      <c r="B423" s="199" t="str">
        <f>VLOOKUP(C423,Склад!B:D,3,0)</f>
        <v>Бейсболки</v>
      </c>
      <c r="C423" s="37" t="s">
        <v>310</v>
      </c>
      <c r="D423" s="151" t="str">
        <f t="shared" si="264"/>
        <v>772710124</v>
      </c>
      <c r="E423" s="36">
        <v>7727101</v>
      </c>
      <c r="F423" s="36">
        <v>24</v>
      </c>
      <c r="G423" s="154" t="s">
        <v>211</v>
      </c>
      <c r="H423" s="196" t="str">
        <f>IFERROR(VLOOKUP(VALUE(E423),Склад!#REF!,6,0),"-")</f>
        <v>-</v>
      </c>
      <c r="I423" s="61"/>
      <c r="J423" s="62" t="s">
        <v>33</v>
      </c>
      <c r="K423" s="62" t="s">
        <v>33</v>
      </c>
      <c r="L423" s="63" t="s">
        <v>58</v>
      </c>
      <c r="M423" s="64" t="s">
        <v>354</v>
      </c>
      <c r="N423" s="38" t="s">
        <v>354</v>
      </c>
      <c r="O423" s="38" t="s">
        <v>416</v>
      </c>
      <c r="P423" s="65">
        <v>38.1</v>
      </c>
      <c r="Q423" s="69">
        <v>99</v>
      </c>
      <c r="R423" s="66"/>
      <c r="S423" s="67"/>
      <c r="T423" s="68"/>
      <c r="U423" s="70"/>
      <c r="V423" s="71"/>
      <c r="W423" s="72"/>
      <c r="X423" s="73"/>
      <c r="Y423" s="71"/>
      <c r="Z423" s="72"/>
      <c r="AA423" s="74"/>
      <c r="AB423" s="75"/>
      <c r="AC423" s="71"/>
      <c r="AD423" s="72"/>
      <c r="AE423" s="76" t="str">
        <f t="shared" si="242"/>
        <v/>
      </c>
      <c r="AF423" s="76" t="str">
        <f t="shared" si="243"/>
        <v>-</v>
      </c>
      <c r="AG423" s="76" t="str">
        <f t="shared" si="244"/>
        <v>-</v>
      </c>
      <c r="AH423" s="76" t="str">
        <f t="shared" si="245"/>
        <v>-</v>
      </c>
      <c r="AI423" s="76" t="str">
        <f t="shared" si="246"/>
        <v>-</v>
      </c>
      <c r="AJ423" s="76" t="str">
        <f t="shared" si="247"/>
        <v>-</v>
      </c>
      <c r="AK423" s="76" t="str">
        <f t="shared" si="248"/>
        <v>-</v>
      </c>
      <c r="AL423" s="76" t="str">
        <f t="shared" si="249"/>
        <v>-</v>
      </c>
      <c r="AM423" s="76" t="str">
        <f t="shared" si="250"/>
        <v>-</v>
      </c>
      <c r="AN423" s="76" t="str">
        <f t="shared" si="251"/>
        <v>-</v>
      </c>
      <c r="AO423" s="77">
        <f t="shared" si="252"/>
        <v>0</v>
      </c>
      <c r="AP423" s="78" t="str">
        <f t="shared" si="253"/>
        <v/>
      </c>
      <c r="AR423" s="77" t="s">
        <v>27</v>
      </c>
      <c r="AS423" s="76" t="e">
        <f t="shared" si="265"/>
        <v>#VALUE!</v>
      </c>
      <c r="AT423" s="76" t="e">
        <f t="shared" si="270"/>
        <v>#VALUE!</v>
      </c>
      <c r="AU423" s="76" t="e">
        <f t="shared" si="266"/>
        <v>#VALUE!</v>
      </c>
      <c r="AV423" s="76" t="e">
        <f t="shared" si="271"/>
        <v>#VALUE!</v>
      </c>
      <c r="AW423" s="76" t="e">
        <f t="shared" si="267"/>
        <v>#VALUE!</v>
      </c>
      <c r="AX423" s="76" t="e">
        <f t="shared" si="272"/>
        <v>#VALUE!</v>
      </c>
      <c r="AY423" s="76" t="e">
        <f t="shared" si="268"/>
        <v>#VALUE!</v>
      </c>
      <c r="AZ423" s="76" t="e">
        <f t="shared" si="273"/>
        <v>#VALUE!</v>
      </c>
      <c r="BA423" s="76" t="e">
        <f t="shared" si="269"/>
        <v>#VALUE!</v>
      </c>
      <c r="BB423" s="77" t="e">
        <f t="shared" si="254"/>
        <v>#VALUE!</v>
      </c>
      <c r="BC423" s="78" t="e">
        <f t="shared" si="255"/>
        <v>#VALUE!</v>
      </c>
      <c r="BD423" s="77" t="s">
        <v>27</v>
      </c>
      <c r="BE423" s="76">
        <v>0</v>
      </c>
      <c r="BF423" s="76"/>
      <c r="BG423" s="76">
        <v>1</v>
      </c>
      <c r="BH423" s="76"/>
      <c r="BI423" s="76">
        <v>1</v>
      </c>
      <c r="BJ423" s="76"/>
      <c r="BK423" s="76">
        <v>1</v>
      </c>
      <c r="BL423" s="76"/>
      <c r="BM423" s="76">
        <v>0</v>
      </c>
      <c r="BN423" s="80">
        <f t="shared" si="256"/>
        <v>3</v>
      </c>
      <c r="BO423" s="81">
        <f t="shared" si="257"/>
        <v>0</v>
      </c>
      <c r="BP423" s="77" t="s">
        <v>27</v>
      </c>
      <c r="BQ423" s="76">
        <v>0</v>
      </c>
      <c r="BR423" s="76"/>
      <c r="BS423" s="76">
        <v>1</v>
      </c>
      <c r="BT423" s="76"/>
      <c r="BU423" s="76">
        <v>1</v>
      </c>
      <c r="BV423" s="76"/>
      <c r="BW423" s="76">
        <v>1</v>
      </c>
      <c r="BX423" s="76"/>
      <c r="BY423" s="76">
        <v>0</v>
      </c>
      <c r="BZ423" s="80">
        <f t="shared" si="258"/>
        <v>3</v>
      </c>
      <c r="CA423" s="82">
        <f t="shared" si="259"/>
        <v>0</v>
      </c>
      <c r="CB423" s="77" t="s">
        <v>27</v>
      </c>
      <c r="CC423" s="76">
        <v>0</v>
      </c>
      <c r="CD423" s="76"/>
      <c r="CE423" s="76">
        <v>0</v>
      </c>
      <c r="CF423" s="76"/>
      <c r="CG423" s="76">
        <v>0</v>
      </c>
      <c r="CH423" s="76"/>
      <c r="CI423" s="76">
        <v>0</v>
      </c>
      <c r="CJ423" s="76"/>
      <c r="CK423" s="76">
        <v>0</v>
      </c>
      <c r="CL423" s="83">
        <f t="shared" si="260"/>
        <v>0</v>
      </c>
      <c r="CM423" s="82">
        <f t="shared" si="261"/>
        <v>0</v>
      </c>
      <c r="CN423" s="84"/>
      <c r="CO423" s="60"/>
      <c r="CP423" s="60"/>
      <c r="CQ423" s="60"/>
      <c r="CR423" s="60"/>
      <c r="CS423" s="60"/>
      <c r="CT423" s="60"/>
      <c r="CU423" s="60"/>
      <c r="CV423" s="85"/>
      <c r="CW423" s="86"/>
      <c r="CX423" s="87">
        <f t="shared" si="262"/>
        <v>0</v>
      </c>
      <c r="CY423" s="88">
        <f t="shared" si="263"/>
        <v>0</v>
      </c>
      <c r="CZ423" s="89" t="e">
        <f>SUMIF(Склад!#REF!,E423,Склад!#REF!)</f>
        <v>#REF!</v>
      </c>
    </row>
    <row r="424" spans="1:104" s="79" customFormat="1" ht="93.95" customHeight="1" thickBot="1" x14ac:dyDescent="0.3">
      <c r="A424" s="60">
        <v>421</v>
      </c>
      <c r="B424" s="199" t="str">
        <f>VLOOKUP(C424,Склад!B:D,3,0)</f>
        <v>Бейсболки</v>
      </c>
      <c r="C424" s="37" t="s">
        <v>310</v>
      </c>
      <c r="D424" s="151" t="str">
        <f t="shared" si="264"/>
        <v>77271015</v>
      </c>
      <c r="E424" s="36">
        <v>7727101</v>
      </c>
      <c r="F424" s="36">
        <v>5</v>
      </c>
      <c r="G424" s="154" t="s">
        <v>211</v>
      </c>
      <c r="H424" s="196" t="str">
        <f>IFERROR(VLOOKUP(VALUE(E424),Склад!#REF!,6,0),"-")</f>
        <v>-</v>
      </c>
      <c r="I424" s="61"/>
      <c r="J424" s="62" t="s">
        <v>33</v>
      </c>
      <c r="K424" s="62" t="s">
        <v>33</v>
      </c>
      <c r="L424" s="63" t="s">
        <v>58</v>
      </c>
      <c r="M424" s="64" t="s">
        <v>354</v>
      </c>
      <c r="N424" s="38" t="s">
        <v>354</v>
      </c>
      <c r="O424" s="38" t="s">
        <v>416</v>
      </c>
      <c r="P424" s="65">
        <v>38.1</v>
      </c>
      <c r="Q424" s="69">
        <v>99</v>
      </c>
      <c r="R424" s="66"/>
      <c r="S424" s="67"/>
      <c r="T424" s="68"/>
      <c r="U424" s="70"/>
      <c r="V424" s="71"/>
      <c r="W424" s="72"/>
      <c r="X424" s="73"/>
      <c r="Y424" s="71"/>
      <c r="Z424" s="72"/>
      <c r="AA424" s="74"/>
      <c r="AB424" s="75"/>
      <c r="AC424" s="71"/>
      <c r="AD424" s="72"/>
      <c r="AE424" s="76" t="str">
        <f t="shared" si="242"/>
        <v/>
      </c>
      <c r="AF424" s="76" t="str">
        <f t="shared" si="243"/>
        <v>-</v>
      </c>
      <c r="AG424" s="76" t="str">
        <f t="shared" si="244"/>
        <v>-</v>
      </c>
      <c r="AH424" s="76" t="str">
        <f t="shared" si="245"/>
        <v>-</v>
      </c>
      <c r="AI424" s="76" t="str">
        <f t="shared" si="246"/>
        <v>-</v>
      </c>
      <c r="AJ424" s="76" t="str">
        <f t="shared" si="247"/>
        <v>-</v>
      </c>
      <c r="AK424" s="76" t="str">
        <f t="shared" si="248"/>
        <v>-</v>
      </c>
      <c r="AL424" s="76" t="str">
        <f t="shared" si="249"/>
        <v>-</v>
      </c>
      <c r="AM424" s="76" t="str">
        <f t="shared" si="250"/>
        <v>-</v>
      </c>
      <c r="AN424" s="76" t="str">
        <f t="shared" si="251"/>
        <v>-</v>
      </c>
      <c r="AO424" s="77">
        <f t="shared" si="252"/>
        <v>0</v>
      </c>
      <c r="AP424" s="78" t="str">
        <f t="shared" si="253"/>
        <v/>
      </c>
      <c r="AR424" s="77" t="s">
        <v>27</v>
      </c>
      <c r="AS424" s="76" t="e">
        <f t="shared" si="265"/>
        <v>#VALUE!</v>
      </c>
      <c r="AT424" s="76" t="e">
        <f t="shared" si="270"/>
        <v>#VALUE!</v>
      </c>
      <c r="AU424" s="76" t="e">
        <f t="shared" si="266"/>
        <v>#VALUE!</v>
      </c>
      <c r="AV424" s="76" t="e">
        <f t="shared" si="271"/>
        <v>#VALUE!</v>
      </c>
      <c r="AW424" s="76" t="e">
        <f t="shared" si="267"/>
        <v>#VALUE!</v>
      </c>
      <c r="AX424" s="76" t="e">
        <f t="shared" si="272"/>
        <v>#VALUE!</v>
      </c>
      <c r="AY424" s="76" t="e">
        <f t="shared" si="268"/>
        <v>#VALUE!</v>
      </c>
      <c r="AZ424" s="76" t="e">
        <f t="shared" si="273"/>
        <v>#VALUE!</v>
      </c>
      <c r="BA424" s="76" t="e">
        <f t="shared" si="269"/>
        <v>#VALUE!</v>
      </c>
      <c r="BB424" s="77" t="e">
        <f t="shared" si="254"/>
        <v>#VALUE!</v>
      </c>
      <c r="BC424" s="78" t="e">
        <f t="shared" si="255"/>
        <v>#VALUE!</v>
      </c>
      <c r="BD424" s="77" t="s">
        <v>27</v>
      </c>
      <c r="BE424" s="76">
        <v>0</v>
      </c>
      <c r="BF424" s="76"/>
      <c r="BG424" s="76">
        <v>0</v>
      </c>
      <c r="BH424" s="76">
        <v>0</v>
      </c>
      <c r="BI424" s="76">
        <v>0</v>
      </c>
      <c r="BJ424" s="76">
        <v>0</v>
      </c>
      <c r="BK424" s="76">
        <v>0</v>
      </c>
      <c r="BL424" s="76"/>
      <c r="BM424" s="76">
        <v>0</v>
      </c>
      <c r="BN424" s="80">
        <f t="shared" si="256"/>
        <v>0</v>
      </c>
      <c r="BO424" s="81">
        <f t="shared" si="257"/>
        <v>0</v>
      </c>
      <c r="BP424" s="77" t="s">
        <v>27</v>
      </c>
      <c r="BQ424" s="76">
        <v>0</v>
      </c>
      <c r="BR424" s="76"/>
      <c r="BS424" s="76">
        <v>0</v>
      </c>
      <c r="BT424" s="76"/>
      <c r="BU424" s="76">
        <v>0</v>
      </c>
      <c r="BV424" s="76"/>
      <c r="BW424" s="76">
        <v>0</v>
      </c>
      <c r="BX424" s="76"/>
      <c r="BY424" s="76">
        <v>0</v>
      </c>
      <c r="BZ424" s="80">
        <f t="shared" si="258"/>
        <v>0</v>
      </c>
      <c r="CA424" s="82">
        <f t="shared" si="259"/>
        <v>0</v>
      </c>
      <c r="CB424" s="77" t="s">
        <v>27</v>
      </c>
      <c r="CC424" s="76">
        <v>0</v>
      </c>
      <c r="CD424" s="76"/>
      <c r="CE424" s="76">
        <v>0</v>
      </c>
      <c r="CF424" s="76"/>
      <c r="CG424" s="76">
        <v>0</v>
      </c>
      <c r="CH424" s="76"/>
      <c r="CI424" s="76">
        <v>0</v>
      </c>
      <c r="CJ424" s="76">
        <v>0</v>
      </c>
      <c r="CK424" s="76">
        <v>0</v>
      </c>
      <c r="CL424" s="83">
        <f t="shared" si="260"/>
        <v>0</v>
      </c>
      <c r="CM424" s="82">
        <f t="shared" si="261"/>
        <v>0</v>
      </c>
      <c r="CN424" s="84"/>
      <c r="CO424" s="60"/>
      <c r="CP424" s="60"/>
      <c r="CQ424" s="60"/>
      <c r="CR424" s="60"/>
      <c r="CS424" s="60"/>
      <c r="CT424" s="60"/>
      <c r="CU424" s="60"/>
      <c r="CV424" s="85"/>
      <c r="CW424" s="86"/>
      <c r="CX424" s="87">
        <f t="shared" si="262"/>
        <v>0</v>
      </c>
      <c r="CY424" s="88">
        <f t="shared" si="263"/>
        <v>0</v>
      </c>
      <c r="CZ424" s="89" t="e">
        <f>SUMIF(Склад!#REF!,E424,Склад!#REF!)</f>
        <v>#REF!</v>
      </c>
    </row>
    <row r="425" spans="1:104" s="79" customFormat="1" ht="93.95" customHeight="1" thickBot="1" x14ac:dyDescent="0.3">
      <c r="A425" s="60">
        <v>422</v>
      </c>
      <c r="B425" s="199" t="str">
        <f>VLOOKUP(C425,Склад!B:D,3,0)</f>
        <v>Бейсболки</v>
      </c>
      <c r="C425" s="37" t="s">
        <v>310</v>
      </c>
      <c r="D425" s="151" t="str">
        <f t="shared" si="264"/>
        <v>772710181</v>
      </c>
      <c r="E425" s="36">
        <v>7727101</v>
      </c>
      <c r="F425" s="36">
        <v>81</v>
      </c>
      <c r="G425" s="154" t="s">
        <v>211</v>
      </c>
      <c r="H425" s="196" t="str">
        <f>IFERROR(VLOOKUP(VALUE(E425),Склад!#REF!,6,0),"-")</f>
        <v>-</v>
      </c>
      <c r="I425" s="61"/>
      <c r="J425" s="62" t="s">
        <v>33</v>
      </c>
      <c r="K425" s="62" t="s">
        <v>33</v>
      </c>
      <c r="L425" s="63" t="s">
        <v>58</v>
      </c>
      <c r="M425" s="64" t="s">
        <v>354</v>
      </c>
      <c r="N425" s="38" t="s">
        <v>354</v>
      </c>
      <c r="O425" s="38" t="s">
        <v>416</v>
      </c>
      <c r="P425" s="65">
        <v>38.1</v>
      </c>
      <c r="Q425" s="69">
        <v>99</v>
      </c>
      <c r="R425" s="66"/>
      <c r="S425" s="67"/>
      <c r="T425" s="68"/>
      <c r="U425" s="70"/>
      <c r="V425" s="71"/>
      <c r="W425" s="72"/>
      <c r="X425" s="73"/>
      <c r="Y425" s="71"/>
      <c r="Z425" s="72"/>
      <c r="AA425" s="74"/>
      <c r="AB425" s="75"/>
      <c r="AC425" s="71"/>
      <c r="AD425" s="72"/>
      <c r="AE425" s="76" t="str">
        <f t="shared" si="242"/>
        <v/>
      </c>
      <c r="AF425" s="76" t="str">
        <f t="shared" si="243"/>
        <v>-</v>
      </c>
      <c r="AG425" s="76" t="str">
        <f t="shared" si="244"/>
        <v>-</v>
      </c>
      <c r="AH425" s="76" t="str">
        <f t="shared" si="245"/>
        <v>-</v>
      </c>
      <c r="AI425" s="76" t="str">
        <f t="shared" si="246"/>
        <v>-</v>
      </c>
      <c r="AJ425" s="76" t="str">
        <f t="shared" si="247"/>
        <v>-</v>
      </c>
      <c r="AK425" s="76" t="str">
        <f t="shared" si="248"/>
        <v>-</v>
      </c>
      <c r="AL425" s="76" t="str">
        <f t="shared" si="249"/>
        <v>-</v>
      </c>
      <c r="AM425" s="76" t="str">
        <f t="shared" si="250"/>
        <v>-</v>
      </c>
      <c r="AN425" s="76" t="str">
        <f t="shared" si="251"/>
        <v>-</v>
      </c>
      <c r="AO425" s="77">
        <f t="shared" si="252"/>
        <v>0</v>
      </c>
      <c r="AP425" s="78" t="str">
        <f t="shared" si="253"/>
        <v/>
      </c>
      <c r="AR425" s="77" t="s">
        <v>27</v>
      </c>
      <c r="AS425" s="76" t="e">
        <f t="shared" si="265"/>
        <v>#VALUE!</v>
      </c>
      <c r="AT425" s="76" t="e">
        <f t="shared" si="270"/>
        <v>#VALUE!</v>
      </c>
      <c r="AU425" s="76" t="e">
        <f t="shared" si="266"/>
        <v>#VALUE!</v>
      </c>
      <c r="AV425" s="76" t="e">
        <f t="shared" si="271"/>
        <v>#VALUE!</v>
      </c>
      <c r="AW425" s="76" t="e">
        <f t="shared" si="267"/>
        <v>#VALUE!</v>
      </c>
      <c r="AX425" s="76" t="e">
        <f t="shared" si="272"/>
        <v>#VALUE!</v>
      </c>
      <c r="AY425" s="76" t="e">
        <f t="shared" si="268"/>
        <v>#VALUE!</v>
      </c>
      <c r="AZ425" s="76" t="e">
        <f t="shared" si="273"/>
        <v>#VALUE!</v>
      </c>
      <c r="BA425" s="76" t="e">
        <f t="shared" si="269"/>
        <v>#VALUE!</v>
      </c>
      <c r="BB425" s="77" t="e">
        <f t="shared" si="254"/>
        <v>#VALUE!</v>
      </c>
      <c r="BC425" s="78" t="e">
        <f t="shared" si="255"/>
        <v>#VALUE!</v>
      </c>
      <c r="BD425" s="77" t="s">
        <v>27</v>
      </c>
      <c r="BE425" s="76">
        <v>0</v>
      </c>
      <c r="BF425" s="76">
        <v>0</v>
      </c>
      <c r="BG425" s="76">
        <v>1</v>
      </c>
      <c r="BH425" s="76">
        <v>1</v>
      </c>
      <c r="BI425" s="76">
        <v>2</v>
      </c>
      <c r="BJ425" s="76">
        <v>1</v>
      </c>
      <c r="BK425" s="76">
        <v>1</v>
      </c>
      <c r="BL425" s="76">
        <v>0</v>
      </c>
      <c r="BM425" s="76">
        <v>1</v>
      </c>
      <c r="BN425" s="80">
        <f t="shared" si="256"/>
        <v>7</v>
      </c>
      <c r="BO425" s="81">
        <f t="shared" si="257"/>
        <v>0</v>
      </c>
      <c r="BP425" s="77" t="s">
        <v>27</v>
      </c>
      <c r="BQ425" s="76">
        <v>0</v>
      </c>
      <c r="BR425" s="76">
        <v>0</v>
      </c>
      <c r="BS425" s="76">
        <v>1</v>
      </c>
      <c r="BT425" s="76">
        <v>0</v>
      </c>
      <c r="BU425" s="76">
        <v>2</v>
      </c>
      <c r="BV425" s="76">
        <v>0</v>
      </c>
      <c r="BW425" s="76">
        <v>1</v>
      </c>
      <c r="BX425" s="76">
        <v>0</v>
      </c>
      <c r="BY425" s="76">
        <v>0</v>
      </c>
      <c r="BZ425" s="80">
        <f t="shared" si="258"/>
        <v>4</v>
      </c>
      <c r="CA425" s="82">
        <f t="shared" si="259"/>
        <v>0</v>
      </c>
      <c r="CB425" s="77" t="s">
        <v>27</v>
      </c>
      <c r="CC425" s="76">
        <v>0</v>
      </c>
      <c r="CD425" s="76">
        <v>0</v>
      </c>
      <c r="CE425" s="76">
        <v>3</v>
      </c>
      <c r="CF425" s="76">
        <v>0</v>
      </c>
      <c r="CG425" s="76">
        <v>4</v>
      </c>
      <c r="CH425" s="76">
        <v>0</v>
      </c>
      <c r="CI425" s="76">
        <v>3</v>
      </c>
      <c r="CJ425" s="76">
        <v>0</v>
      </c>
      <c r="CK425" s="76">
        <v>0</v>
      </c>
      <c r="CL425" s="83">
        <f t="shared" si="260"/>
        <v>10</v>
      </c>
      <c r="CM425" s="82">
        <f t="shared" si="261"/>
        <v>0</v>
      </c>
      <c r="CN425" s="84"/>
      <c r="CO425" s="60"/>
      <c r="CP425" s="60"/>
      <c r="CQ425" s="60"/>
      <c r="CR425" s="60"/>
      <c r="CS425" s="60"/>
      <c r="CT425" s="60"/>
      <c r="CU425" s="60"/>
      <c r="CV425" s="85"/>
      <c r="CW425" s="86"/>
      <c r="CX425" s="87">
        <f t="shared" si="262"/>
        <v>0</v>
      </c>
      <c r="CY425" s="88">
        <f t="shared" si="263"/>
        <v>0</v>
      </c>
      <c r="CZ425" s="89" t="e">
        <f>SUMIF(Склад!#REF!,E425,Склад!#REF!)</f>
        <v>#REF!</v>
      </c>
    </row>
    <row r="426" spans="1:104" s="79" customFormat="1" ht="93.95" customHeight="1" thickBot="1" x14ac:dyDescent="0.3">
      <c r="A426" s="60">
        <v>423</v>
      </c>
      <c r="B426" s="199" t="str">
        <f>VLOOKUP(C426,Склад!B:D,3,0)</f>
        <v>Бейсболки</v>
      </c>
      <c r="C426" s="37" t="s">
        <v>310</v>
      </c>
      <c r="D426" s="151" t="str">
        <f t="shared" si="264"/>
        <v>77271019</v>
      </c>
      <c r="E426" s="36">
        <v>7727101</v>
      </c>
      <c r="F426" s="36">
        <v>9</v>
      </c>
      <c r="G426" s="154" t="s">
        <v>211</v>
      </c>
      <c r="H426" s="196" t="str">
        <f>IFERROR(VLOOKUP(VALUE(E426),Склад!#REF!,6,0),"-")</f>
        <v>-</v>
      </c>
      <c r="I426" s="61"/>
      <c r="J426" s="62" t="s">
        <v>33</v>
      </c>
      <c r="K426" s="62" t="s">
        <v>33</v>
      </c>
      <c r="L426" s="63" t="s">
        <v>58</v>
      </c>
      <c r="M426" s="64" t="s">
        <v>354</v>
      </c>
      <c r="N426" s="38" t="s">
        <v>354</v>
      </c>
      <c r="O426" s="38" t="s">
        <v>416</v>
      </c>
      <c r="P426" s="65">
        <v>38.1</v>
      </c>
      <c r="Q426" s="69">
        <v>99</v>
      </c>
      <c r="R426" s="66"/>
      <c r="S426" s="67"/>
      <c r="T426" s="68"/>
      <c r="U426" s="70"/>
      <c r="V426" s="71"/>
      <c r="W426" s="72"/>
      <c r="X426" s="73"/>
      <c r="Y426" s="71"/>
      <c r="Z426" s="72"/>
      <c r="AA426" s="74"/>
      <c r="AB426" s="75"/>
      <c r="AC426" s="71"/>
      <c r="AD426" s="72"/>
      <c r="AE426" s="76" t="str">
        <f t="shared" si="242"/>
        <v/>
      </c>
      <c r="AF426" s="76" t="str">
        <f t="shared" si="243"/>
        <v>-</v>
      </c>
      <c r="AG426" s="76" t="str">
        <f t="shared" si="244"/>
        <v>-</v>
      </c>
      <c r="AH426" s="76" t="str">
        <f t="shared" si="245"/>
        <v>-</v>
      </c>
      <c r="AI426" s="76" t="str">
        <f t="shared" si="246"/>
        <v>-</v>
      </c>
      <c r="AJ426" s="76" t="str">
        <f t="shared" si="247"/>
        <v>-</v>
      </c>
      <c r="AK426" s="76" t="str">
        <f t="shared" si="248"/>
        <v>-</v>
      </c>
      <c r="AL426" s="76" t="str">
        <f t="shared" si="249"/>
        <v>-</v>
      </c>
      <c r="AM426" s="76" t="str">
        <f t="shared" si="250"/>
        <v>-</v>
      </c>
      <c r="AN426" s="76" t="str">
        <f t="shared" si="251"/>
        <v>-</v>
      </c>
      <c r="AO426" s="77">
        <f t="shared" si="252"/>
        <v>0</v>
      </c>
      <c r="AP426" s="78" t="str">
        <f t="shared" si="253"/>
        <v/>
      </c>
      <c r="AR426" s="77" t="s">
        <v>27</v>
      </c>
      <c r="AS426" s="76" t="e">
        <f t="shared" ref="AS426:BA431" si="274">CO426+AF426-BE426-BQ426</f>
        <v>#VALUE!</v>
      </c>
      <c r="AT426" s="76" t="e">
        <f t="shared" si="274"/>
        <v>#VALUE!</v>
      </c>
      <c r="AU426" s="76" t="e">
        <f t="shared" si="274"/>
        <v>#VALUE!</v>
      </c>
      <c r="AV426" s="76" t="e">
        <f t="shared" si="274"/>
        <v>#VALUE!</v>
      </c>
      <c r="AW426" s="76" t="e">
        <f t="shared" si="274"/>
        <v>#VALUE!</v>
      </c>
      <c r="AX426" s="76" t="e">
        <f t="shared" si="274"/>
        <v>#VALUE!</v>
      </c>
      <c r="AY426" s="76" t="e">
        <f t="shared" si="274"/>
        <v>#VALUE!</v>
      </c>
      <c r="AZ426" s="76" t="e">
        <f t="shared" si="274"/>
        <v>#VALUE!</v>
      </c>
      <c r="BA426" s="76" t="e">
        <f t="shared" si="274"/>
        <v>#VALUE!</v>
      </c>
      <c r="BB426" s="77" t="e">
        <f t="shared" si="254"/>
        <v>#VALUE!</v>
      </c>
      <c r="BC426" s="78" t="e">
        <f t="shared" si="255"/>
        <v>#VALUE!</v>
      </c>
      <c r="BD426" s="77" t="s">
        <v>27</v>
      </c>
      <c r="BE426" s="76">
        <v>0</v>
      </c>
      <c r="BF426" s="76"/>
      <c r="BG426" s="76">
        <v>0</v>
      </c>
      <c r="BH426" s="76"/>
      <c r="BI426" s="76">
        <v>0</v>
      </c>
      <c r="BJ426" s="76"/>
      <c r="BK426" s="76">
        <v>0</v>
      </c>
      <c r="BL426" s="76"/>
      <c r="BM426" s="76">
        <v>0</v>
      </c>
      <c r="BN426" s="80">
        <f t="shared" si="256"/>
        <v>0</v>
      </c>
      <c r="BO426" s="81">
        <f t="shared" si="257"/>
        <v>0</v>
      </c>
      <c r="BP426" s="77" t="s">
        <v>27</v>
      </c>
      <c r="BQ426" s="76">
        <v>0</v>
      </c>
      <c r="BR426" s="76"/>
      <c r="BS426" s="76">
        <v>0</v>
      </c>
      <c r="BT426" s="76"/>
      <c r="BU426" s="76">
        <v>0</v>
      </c>
      <c r="BV426" s="76"/>
      <c r="BW426" s="76">
        <v>0</v>
      </c>
      <c r="BX426" s="76"/>
      <c r="BY426" s="76">
        <v>0</v>
      </c>
      <c r="BZ426" s="80">
        <f t="shared" si="258"/>
        <v>0</v>
      </c>
      <c r="CA426" s="82">
        <f t="shared" si="259"/>
        <v>0</v>
      </c>
      <c r="CB426" s="77" t="s">
        <v>27</v>
      </c>
      <c r="CC426" s="76">
        <v>0</v>
      </c>
      <c r="CD426" s="76"/>
      <c r="CE426" s="76">
        <v>0</v>
      </c>
      <c r="CF426" s="76"/>
      <c r="CG426" s="76">
        <v>0</v>
      </c>
      <c r="CH426" s="76"/>
      <c r="CI426" s="76">
        <v>0</v>
      </c>
      <c r="CJ426" s="76"/>
      <c r="CK426" s="76">
        <v>0</v>
      </c>
      <c r="CL426" s="83">
        <f t="shared" si="260"/>
        <v>0</v>
      </c>
      <c r="CM426" s="82">
        <f t="shared" si="261"/>
        <v>0</v>
      </c>
      <c r="CN426" s="84"/>
      <c r="CO426" s="60"/>
      <c r="CP426" s="60"/>
      <c r="CQ426" s="60"/>
      <c r="CR426" s="60"/>
      <c r="CS426" s="60"/>
      <c r="CT426" s="60"/>
      <c r="CU426" s="60"/>
      <c r="CV426" s="85"/>
      <c r="CW426" s="86"/>
      <c r="CX426" s="87">
        <f t="shared" si="262"/>
        <v>0</v>
      </c>
      <c r="CY426" s="88">
        <f t="shared" si="263"/>
        <v>0</v>
      </c>
      <c r="CZ426" s="89" t="e">
        <f>SUMIF(Склад!#REF!,E426,Склад!#REF!)</f>
        <v>#REF!</v>
      </c>
    </row>
    <row r="427" spans="1:104" s="79" customFormat="1" ht="63.4" customHeight="1" thickBot="1" x14ac:dyDescent="0.3">
      <c r="A427" s="60">
        <v>424</v>
      </c>
      <c r="B427" s="199" t="e">
        <f>VLOOKUP(C427,Склад!B:D,3,0)</f>
        <v>#N/A</v>
      </c>
      <c r="C427" s="37" t="s">
        <v>194</v>
      </c>
      <c r="D427" s="151" t="str">
        <f t="shared" si="264"/>
        <v>661730223</v>
      </c>
      <c r="E427" s="36">
        <v>6617302</v>
      </c>
      <c r="F427" s="36">
        <v>23</v>
      </c>
      <c r="G427" s="154" t="s">
        <v>207</v>
      </c>
      <c r="H427" s="196" t="str">
        <f>IFERROR(VLOOKUP(VALUE(E427),Склад!#REF!,6,0),"-")</f>
        <v>-</v>
      </c>
      <c r="I427" s="61"/>
      <c r="J427" s="62" t="s">
        <v>33</v>
      </c>
      <c r="K427" s="62" t="s">
        <v>33</v>
      </c>
      <c r="L427" s="63" t="s">
        <v>389</v>
      </c>
      <c r="M427" s="64" t="s">
        <v>57</v>
      </c>
      <c r="N427" s="38" t="s">
        <v>354</v>
      </c>
      <c r="O427" s="38" t="s">
        <v>416</v>
      </c>
      <c r="P427" s="65">
        <v>38.1</v>
      </c>
      <c r="Q427" s="69">
        <v>99</v>
      </c>
      <c r="R427" s="66"/>
      <c r="S427" s="67"/>
      <c r="T427" s="68"/>
      <c r="U427" s="70"/>
      <c r="V427" s="71"/>
      <c r="W427" s="72"/>
      <c r="X427" s="73"/>
      <c r="Y427" s="71"/>
      <c r="Z427" s="72"/>
      <c r="AA427" s="74"/>
      <c r="AB427" s="75"/>
      <c r="AC427" s="71"/>
      <c r="AD427" s="72"/>
      <c r="AE427" s="76" t="str">
        <f t="shared" si="242"/>
        <v>-</v>
      </c>
      <c r="AF427" s="76" t="str">
        <f t="shared" si="243"/>
        <v/>
      </c>
      <c r="AG427" s="76" t="str">
        <f t="shared" si="244"/>
        <v>-</v>
      </c>
      <c r="AH427" s="76" t="str">
        <f t="shared" si="245"/>
        <v/>
      </c>
      <c r="AI427" s="76" t="str">
        <f t="shared" si="246"/>
        <v>-</v>
      </c>
      <c r="AJ427" s="76" t="str">
        <f t="shared" si="247"/>
        <v/>
      </c>
      <c r="AK427" s="76" t="str">
        <f t="shared" si="248"/>
        <v>-</v>
      </c>
      <c r="AL427" s="76" t="str">
        <f t="shared" si="249"/>
        <v/>
      </c>
      <c r="AM427" s="76" t="str">
        <f t="shared" si="250"/>
        <v>-</v>
      </c>
      <c r="AN427" s="76" t="str">
        <f t="shared" si="251"/>
        <v/>
      </c>
      <c r="AO427" s="77">
        <f t="shared" si="252"/>
        <v>0</v>
      </c>
      <c r="AP427" s="78" t="str">
        <f t="shared" si="253"/>
        <v/>
      </c>
      <c r="AR427" s="77" t="s">
        <v>27</v>
      </c>
      <c r="AS427" s="76" t="e">
        <f t="shared" si="274"/>
        <v>#VALUE!</v>
      </c>
      <c r="AT427" s="76" t="e">
        <f t="shared" si="274"/>
        <v>#VALUE!</v>
      </c>
      <c r="AU427" s="76" t="e">
        <f t="shared" si="274"/>
        <v>#VALUE!</v>
      </c>
      <c r="AV427" s="76" t="e">
        <f t="shared" si="274"/>
        <v>#VALUE!</v>
      </c>
      <c r="AW427" s="76" t="e">
        <f t="shared" si="274"/>
        <v>#VALUE!</v>
      </c>
      <c r="AX427" s="76" t="e">
        <f t="shared" si="274"/>
        <v>#VALUE!</v>
      </c>
      <c r="AY427" s="76" t="e">
        <f t="shared" si="274"/>
        <v>#VALUE!</v>
      </c>
      <c r="AZ427" s="76" t="e">
        <f t="shared" si="274"/>
        <v>#VALUE!</v>
      </c>
      <c r="BA427" s="76" t="e">
        <f t="shared" si="274"/>
        <v>#VALUE!</v>
      </c>
      <c r="BB427" s="77" t="e">
        <f t="shared" si="254"/>
        <v>#VALUE!</v>
      </c>
      <c r="BC427" s="78" t="e">
        <f t="shared" si="255"/>
        <v>#VALUE!</v>
      </c>
      <c r="BD427" s="77" t="s">
        <v>27</v>
      </c>
      <c r="BE427" s="76">
        <v>0</v>
      </c>
      <c r="BF427" s="76"/>
      <c r="BG427" s="76">
        <v>0</v>
      </c>
      <c r="BH427" s="76"/>
      <c r="BI427" s="76">
        <v>0</v>
      </c>
      <c r="BJ427" s="76"/>
      <c r="BK427" s="76">
        <v>0</v>
      </c>
      <c r="BL427" s="76"/>
      <c r="BM427" s="76">
        <v>0</v>
      </c>
      <c r="BN427" s="80">
        <f t="shared" si="256"/>
        <v>0</v>
      </c>
      <c r="BO427" s="81">
        <f t="shared" si="257"/>
        <v>0</v>
      </c>
      <c r="BP427" s="77" t="s">
        <v>27</v>
      </c>
      <c r="BQ427" s="76">
        <v>0</v>
      </c>
      <c r="BR427" s="76"/>
      <c r="BS427" s="76">
        <v>0</v>
      </c>
      <c r="BT427" s="76"/>
      <c r="BU427" s="76">
        <v>0</v>
      </c>
      <c r="BV427" s="76"/>
      <c r="BW427" s="76">
        <v>0</v>
      </c>
      <c r="BX427" s="76"/>
      <c r="BY427" s="76">
        <v>0</v>
      </c>
      <c r="BZ427" s="80">
        <f t="shared" si="258"/>
        <v>0</v>
      </c>
      <c r="CA427" s="82">
        <f t="shared" si="259"/>
        <v>0</v>
      </c>
      <c r="CB427" s="77" t="s">
        <v>27</v>
      </c>
      <c r="CC427" s="76">
        <v>0</v>
      </c>
      <c r="CD427" s="76"/>
      <c r="CE427" s="76">
        <v>0</v>
      </c>
      <c r="CF427" s="76"/>
      <c r="CG427" s="76">
        <v>0</v>
      </c>
      <c r="CH427" s="76"/>
      <c r="CI427" s="76">
        <v>0</v>
      </c>
      <c r="CJ427" s="76"/>
      <c r="CK427" s="76">
        <v>0</v>
      </c>
      <c r="CL427" s="83">
        <f t="shared" si="260"/>
        <v>0</v>
      </c>
      <c r="CM427" s="82">
        <f t="shared" si="261"/>
        <v>0</v>
      </c>
      <c r="CN427" s="84"/>
      <c r="CO427" s="60"/>
      <c r="CP427" s="60"/>
      <c r="CQ427" s="60"/>
      <c r="CR427" s="60"/>
      <c r="CS427" s="60"/>
      <c r="CT427" s="60"/>
      <c r="CU427" s="60"/>
      <c r="CV427" s="85"/>
      <c r="CW427" s="86"/>
      <c r="CX427" s="87">
        <f t="shared" si="262"/>
        <v>0</v>
      </c>
      <c r="CY427" s="88">
        <f t="shared" si="263"/>
        <v>0</v>
      </c>
      <c r="CZ427" s="89" t="e">
        <f>SUMIF(Склад!#REF!,E427,Склад!#REF!)</f>
        <v>#REF!</v>
      </c>
    </row>
    <row r="428" spans="1:104" s="79" customFormat="1" ht="63.4" customHeight="1" thickBot="1" x14ac:dyDescent="0.3">
      <c r="A428" s="60">
        <v>425</v>
      </c>
      <c r="B428" s="199" t="e">
        <f>VLOOKUP(C428,Склад!B:D,3,0)</f>
        <v>#N/A</v>
      </c>
      <c r="C428" s="37" t="s">
        <v>194</v>
      </c>
      <c r="D428" s="151" t="str">
        <f t="shared" si="264"/>
        <v>66173023</v>
      </c>
      <c r="E428" s="36">
        <v>6617302</v>
      </c>
      <c r="F428" s="36">
        <v>3</v>
      </c>
      <c r="G428" s="154" t="s">
        <v>207</v>
      </c>
      <c r="H428" s="196" t="str">
        <f>IFERROR(VLOOKUP(VALUE(E428),Склад!#REF!,6,0),"-")</f>
        <v>-</v>
      </c>
      <c r="I428" s="61"/>
      <c r="J428" s="62" t="s">
        <v>33</v>
      </c>
      <c r="K428" s="62" t="s">
        <v>33</v>
      </c>
      <c r="L428" s="63" t="s">
        <v>389</v>
      </c>
      <c r="M428" s="64" t="s">
        <v>57</v>
      </c>
      <c r="N428" s="38" t="s">
        <v>354</v>
      </c>
      <c r="O428" s="38" t="s">
        <v>416</v>
      </c>
      <c r="P428" s="65">
        <v>38.1</v>
      </c>
      <c r="Q428" s="69">
        <v>99</v>
      </c>
      <c r="R428" s="66"/>
      <c r="S428" s="67"/>
      <c r="T428" s="68"/>
      <c r="U428" s="70"/>
      <c r="V428" s="71"/>
      <c r="W428" s="72"/>
      <c r="X428" s="73"/>
      <c r="Y428" s="71"/>
      <c r="Z428" s="72"/>
      <c r="AA428" s="74"/>
      <c r="AB428" s="75"/>
      <c r="AC428" s="71"/>
      <c r="AD428" s="72"/>
      <c r="AE428" s="76" t="str">
        <f t="shared" si="242"/>
        <v>-</v>
      </c>
      <c r="AF428" s="76" t="str">
        <f t="shared" si="243"/>
        <v/>
      </c>
      <c r="AG428" s="76" t="str">
        <f t="shared" si="244"/>
        <v>-</v>
      </c>
      <c r="AH428" s="76" t="str">
        <f t="shared" si="245"/>
        <v/>
      </c>
      <c r="AI428" s="76" t="str">
        <f t="shared" si="246"/>
        <v>-</v>
      </c>
      <c r="AJ428" s="76" t="str">
        <f t="shared" si="247"/>
        <v/>
      </c>
      <c r="AK428" s="76" t="str">
        <f t="shared" si="248"/>
        <v>-</v>
      </c>
      <c r="AL428" s="76" t="str">
        <f t="shared" si="249"/>
        <v/>
      </c>
      <c r="AM428" s="76" t="str">
        <f t="shared" si="250"/>
        <v>-</v>
      </c>
      <c r="AN428" s="76" t="str">
        <f t="shared" si="251"/>
        <v/>
      </c>
      <c r="AO428" s="77">
        <f t="shared" si="252"/>
        <v>0</v>
      </c>
      <c r="AP428" s="78" t="str">
        <f t="shared" si="253"/>
        <v/>
      </c>
      <c r="AR428" s="77" t="s">
        <v>27</v>
      </c>
      <c r="AS428" s="76" t="e">
        <f t="shared" si="274"/>
        <v>#VALUE!</v>
      </c>
      <c r="AT428" s="76" t="e">
        <f t="shared" si="274"/>
        <v>#VALUE!</v>
      </c>
      <c r="AU428" s="76" t="e">
        <f t="shared" si="274"/>
        <v>#VALUE!</v>
      </c>
      <c r="AV428" s="76" t="e">
        <f t="shared" si="274"/>
        <v>#VALUE!</v>
      </c>
      <c r="AW428" s="76" t="e">
        <f t="shared" si="274"/>
        <v>#VALUE!</v>
      </c>
      <c r="AX428" s="76" t="e">
        <f t="shared" si="274"/>
        <v>#VALUE!</v>
      </c>
      <c r="AY428" s="76" t="e">
        <f t="shared" si="274"/>
        <v>#VALUE!</v>
      </c>
      <c r="AZ428" s="76" t="e">
        <f t="shared" si="274"/>
        <v>#VALUE!</v>
      </c>
      <c r="BA428" s="76" t="e">
        <f t="shared" si="274"/>
        <v>#VALUE!</v>
      </c>
      <c r="BB428" s="77" t="e">
        <f t="shared" si="254"/>
        <v>#VALUE!</v>
      </c>
      <c r="BC428" s="78" t="e">
        <f t="shared" si="255"/>
        <v>#VALUE!</v>
      </c>
      <c r="BD428" s="77" t="s">
        <v>27</v>
      </c>
      <c r="BE428" s="76">
        <v>0</v>
      </c>
      <c r="BF428" s="76"/>
      <c r="BG428" s="76">
        <v>0</v>
      </c>
      <c r="BH428" s="76"/>
      <c r="BI428" s="76">
        <v>0</v>
      </c>
      <c r="BJ428" s="76"/>
      <c r="BK428" s="76">
        <v>0</v>
      </c>
      <c r="BL428" s="76"/>
      <c r="BM428" s="76">
        <v>0</v>
      </c>
      <c r="BN428" s="80">
        <f t="shared" si="256"/>
        <v>0</v>
      </c>
      <c r="BO428" s="81">
        <f t="shared" si="257"/>
        <v>0</v>
      </c>
      <c r="BP428" s="77" t="s">
        <v>27</v>
      </c>
      <c r="BQ428" s="76">
        <v>0</v>
      </c>
      <c r="BR428" s="76"/>
      <c r="BS428" s="76">
        <v>0</v>
      </c>
      <c r="BT428" s="76"/>
      <c r="BU428" s="76">
        <v>0</v>
      </c>
      <c r="BV428" s="76"/>
      <c r="BW428" s="76">
        <v>0</v>
      </c>
      <c r="BX428" s="76"/>
      <c r="BY428" s="76">
        <v>0</v>
      </c>
      <c r="BZ428" s="80">
        <f t="shared" si="258"/>
        <v>0</v>
      </c>
      <c r="CA428" s="82">
        <f t="shared" si="259"/>
        <v>0</v>
      </c>
      <c r="CB428" s="77" t="s">
        <v>27</v>
      </c>
      <c r="CC428" s="76">
        <v>0</v>
      </c>
      <c r="CD428" s="76"/>
      <c r="CE428" s="76">
        <v>0</v>
      </c>
      <c r="CF428" s="76"/>
      <c r="CG428" s="76">
        <v>0</v>
      </c>
      <c r="CH428" s="76"/>
      <c r="CI428" s="76">
        <v>0</v>
      </c>
      <c r="CJ428" s="76"/>
      <c r="CK428" s="76">
        <v>0</v>
      </c>
      <c r="CL428" s="83">
        <f t="shared" si="260"/>
        <v>0</v>
      </c>
      <c r="CM428" s="82">
        <f t="shared" si="261"/>
        <v>0</v>
      </c>
      <c r="CN428" s="84"/>
      <c r="CO428" s="60"/>
      <c r="CP428" s="60"/>
      <c r="CQ428" s="60"/>
      <c r="CR428" s="60"/>
      <c r="CS428" s="60"/>
      <c r="CT428" s="60"/>
      <c r="CU428" s="60"/>
      <c r="CV428" s="85"/>
      <c r="CW428" s="86"/>
      <c r="CX428" s="87">
        <f t="shared" si="262"/>
        <v>0</v>
      </c>
      <c r="CY428" s="88">
        <f t="shared" si="263"/>
        <v>0</v>
      </c>
      <c r="CZ428" s="89" t="e">
        <f>SUMIF(Склад!#REF!,E428,Склад!#REF!)</f>
        <v>#REF!</v>
      </c>
    </row>
    <row r="429" spans="1:104" s="79" customFormat="1" ht="63.4" customHeight="1" thickBot="1" x14ac:dyDescent="0.3">
      <c r="A429" s="60">
        <v>426</v>
      </c>
      <c r="B429" s="199" t="e">
        <f>VLOOKUP(C429,Склад!B:D,3,0)</f>
        <v>#N/A</v>
      </c>
      <c r="C429" s="37" t="s">
        <v>194</v>
      </c>
      <c r="D429" s="151" t="str">
        <f t="shared" si="264"/>
        <v>66173026</v>
      </c>
      <c r="E429" s="36">
        <v>6617302</v>
      </c>
      <c r="F429" s="36">
        <v>6</v>
      </c>
      <c r="G429" s="154" t="s">
        <v>207</v>
      </c>
      <c r="H429" s="196" t="str">
        <f>IFERROR(VLOOKUP(VALUE(E429),Склад!#REF!,6,0),"-")</f>
        <v>-</v>
      </c>
      <c r="I429" s="61"/>
      <c r="J429" s="62" t="s">
        <v>33</v>
      </c>
      <c r="K429" s="62" t="s">
        <v>33</v>
      </c>
      <c r="L429" s="63" t="s">
        <v>389</v>
      </c>
      <c r="M429" s="64" t="s">
        <v>57</v>
      </c>
      <c r="N429" s="38" t="s">
        <v>354</v>
      </c>
      <c r="O429" s="38" t="s">
        <v>416</v>
      </c>
      <c r="P429" s="65">
        <v>38.1</v>
      </c>
      <c r="Q429" s="69">
        <v>99</v>
      </c>
      <c r="R429" s="66"/>
      <c r="S429" s="67"/>
      <c r="T429" s="68"/>
      <c r="U429" s="70"/>
      <c r="V429" s="71"/>
      <c r="W429" s="72"/>
      <c r="X429" s="73"/>
      <c r="Y429" s="71"/>
      <c r="Z429" s="72"/>
      <c r="AA429" s="74"/>
      <c r="AB429" s="75"/>
      <c r="AC429" s="71"/>
      <c r="AD429" s="72"/>
      <c r="AE429" s="76" t="str">
        <f t="shared" si="242"/>
        <v>-</v>
      </c>
      <c r="AF429" s="76" t="str">
        <f t="shared" si="243"/>
        <v/>
      </c>
      <c r="AG429" s="76" t="str">
        <f t="shared" si="244"/>
        <v>-</v>
      </c>
      <c r="AH429" s="76" t="str">
        <f t="shared" si="245"/>
        <v/>
      </c>
      <c r="AI429" s="76" t="str">
        <f t="shared" si="246"/>
        <v>-</v>
      </c>
      <c r="AJ429" s="76" t="str">
        <f t="shared" si="247"/>
        <v/>
      </c>
      <c r="AK429" s="76" t="str">
        <f t="shared" si="248"/>
        <v>-</v>
      </c>
      <c r="AL429" s="76" t="str">
        <f t="shared" si="249"/>
        <v/>
      </c>
      <c r="AM429" s="76" t="str">
        <f t="shared" si="250"/>
        <v>-</v>
      </c>
      <c r="AN429" s="76" t="str">
        <f t="shared" si="251"/>
        <v/>
      </c>
      <c r="AO429" s="77">
        <f t="shared" si="252"/>
        <v>0</v>
      </c>
      <c r="AP429" s="78" t="str">
        <f t="shared" si="253"/>
        <v/>
      </c>
      <c r="AR429" s="77" t="s">
        <v>27</v>
      </c>
      <c r="AS429" s="76" t="e">
        <f t="shared" si="274"/>
        <v>#VALUE!</v>
      </c>
      <c r="AT429" s="76" t="e">
        <f t="shared" si="274"/>
        <v>#VALUE!</v>
      </c>
      <c r="AU429" s="76" t="e">
        <f t="shared" si="274"/>
        <v>#VALUE!</v>
      </c>
      <c r="AV429" s="76" t="e">
        <f t="shared" si="274"/>
        <v>#VALUE!</v>
      </c>
      <c r="AW429" s="76" t="e">
        <f t="shared" si="274"/>
        <v>#VALUE!</v>
      </c>
      <c r="AX429" s="76" t="e">
        <f t="shared" si="274"/>
        <v>#VALUE!</v>
      </c>
      <c r="AY429" s="76" t="e">
        <f t="shared" si="274"/>
        <v>#VALUE!</v>
      </c>
      <c r="AZ429" s="76" t="e">
        <f t="shared" si="274"/>
        <v>#VALUE!</v>
      </c>
      <c r="BA429" s="76" t="e">
        <f t="shared" si="274"/>
        <v>#VALUE!</v>
      </c>
      <c r="BB429" s="77" t="e">
        <f t="shared" si="254"/>
        <v>#VALUE!</v>
      </c>
      <c r="BC429" s="78" t="e">
        <f t="shared" si="255"/>
        <v>#VALUE!</v>
      </c>
      <c r="BD429" s="77" t="s">
        <v>27</v>
      </c>
      <c r="BE429" s="76">
        <v>0</v>
      </c>
      <c r="BF429" s="76"/>
      <c r="BG429" s="76">
        <v>0</v>
      </c>
      <c r="BH429" s="76"/>
      <c r="BI429" s="76">
        <v>0</v>
      </c>
      <c r="BJ429" s="76"/>
      <c r="BK429" s="76">
        <v>0</v>
      </c>
      <c r="BL429" s="76"/>
      <c r="BM429" s="76">
        <v>0</v>
      </c>
      <c r="BN429" s="80">
        <f t="shared" si="256"/>
        <v>0</v>
      </c>
      <c r="BO429" s="81">
        <f t="shared" si="257"/>
        <v>0</v>
      </c>
      <c r="BP429" s="77" t="s">
        <v>27</v>
      </c>
      <c r="BQ429" s="76">
        <v>0</v>
      </c>
      <c r="BR429" s="76"/>
      <c r="BS429" s="76">
        <v>0</v>
      </c>
      <c r="BT429" s="76"/>
      <c r="BU429" s="76">
        <v>0</v>
      </c>
      <c r="BV429" s="76"/>
      <c r="BW429" s="76">
        <v>0</v>
      </c>
      <c r="BX429" s="76"/>
      <c r="BY429" s="76">
        <v>0</v>
      </c>
      <c r="BZ429" s="80">
        <f t="shared" si="258"/>
        <v>0</v>
      </c>
      <c r="CA429" s="82">
        <f t="shared" si="259"/>
        <v>0</v>
      </c>
      <c r="CB429" s="77" t="s">
        <v>27</v>
      </c>
      <c r="CC429" s="76">
        <v>0</v>
      </c>
      <c r="CD429" s="76"/>
      <c r="CE429" s="76">
        <v>0</v>
      </c>
      <c r="CF429" s="76"/>
      <c r="CG429" s="76">
        <v>0</v>
      </c>
      <c r="CH429" s="76"/>
      <c r="CI429" s="76">
        <v>0</v>
      </c>
      <c r="CJ429" s="76"/>
      <c r="CK429" s="76">
        <v>0</v>
      </c>
      <c r="CL429" s="83">
        <f t="shared" si="260"/>
        <v>0</v>
      </c>
      <c r="CM429" s="82">
        <f t="shared" si="261"/>
        <v>0</v>
      </c>
      <c r="CN429" s="84"/>
      <c r="CO429" s="60"/>
      <c r="CP429" s="60"/>
      <c r="CQ429" s="60"/>
      <c r="CR429" s="60"/>
      <c r="CS429" s="60"/>
      <c r="CT429" s="60"/>
      <c r="CU429" s="60"/>
      <c r="CV429" s="85"/>
      <c r="CW429" s="86"/>
      <c r="CX429" s="87">
        <f t="shared" si="262"/>
        <v>0</v>
      </c>
      <c r="CY429" s="88">
        <f t="shared" si="263"/>
        <v>0</v>
      </c>
      <c r="CZ429" s="89" t="e">
        <f>SUMIF(Склад!#REF!,E429,Склад!#REF!)</f>
        <v>#REF!</v>
      </c>
    </row>
    <row r="430" spans="1:104" s="79" customFormat="1" ht="68.650000000000006" customHeight="1" thickBot="1" x14ac:dyDescent="0.3">
      <c r="A430" s="60">
        <v>427</v>
      </c>
      <c r="B430" s="199" t="str">
        <f>VLOOKUP(C430,Склад!B:D,3,0)</f>
        <v>Кепки</v>
      </c>
      <c r="C430" s="37" t="s">
        <v>195</v>
      </c>
      <c r="D430" s="151" t="str">
        <f t="shared" si="264"/>
        <v>684730623</v>
      </c>
      <c r="E430" s="36">
        <v>6847306</v>
      </c>
      <c r="F430" s="36">
        <v>23</v>
      </c>
      <c r="G430" s="154" t="s">
        <v>207</v>
      </c>
      <c r="H430" s="196" t="str">
        <f>IFERROR(VLOOKUP(VALUE(E430),Склад!#REF!,6,0),"-")</f>
        <v>-</v>
      </c>
      <c r="I430" s="61"/>
      <c r="J430" s="62" t="s">
        <v>33</v>
      </c>
      <c r="K430" s="62" t="s">
        <v>33</v>
      </c>
      <c r="L430" s="63" t="s">
        <v>389</v>
      </c>
      <c r="M430" s="64" t="s">
        <v>57</v>
      </c>
      <c r="N430" s="38" t="s">
        <v>354</v>
      </c>
      <c r="O430" s="38" t="s">
        <v>416</v>
      </c>
      <c r="P430" s="65">
        <v>45.8</v>
      </c>
      <c r="Q430" s="69">
        <v>109</v>
      </c>
      <c r="R430" s="66"/>
      <c r="S430" s="67"/>
      <c r="T430" s="68"/>
      <c r="U430" s="70"/>
      <c r="V430" s="71"/>
      <c r="W430" s="72"/>
      <c r="X430" s="73"/>
      <c r="Y430" s="71"/>
      <c r="Z430" s="72"/>
      <c r="AA430" s="74"/>
      <c r="AB430" s="75"/>
      <c r="AC430" s="71"/>
      <c r="AD430" s="72"/>
      <c r="AE430" s="76" t="str">
        <f t="shared" si="242"/>
        <v>-</v>
      </c>
      <c r="AF430" s="76" t="str">
        <f t="shared" si="243"/>
        <v/>
      </c>
      <c r="AG430" s="76" t="str">
        <f t="shared" si="244"/>
        <v>-</v>
      </c>
      <c r="AH430" s="76" t="str">
        <f t="shared" si="245"/>
        <v/>
      </c>
      <c r="AI430" s="76" t="str">
        <f t="shared" si="246"/>
        <v>-</v>
      </c>
      <c r="AJ430" s="76" t="str">
        <f t="shared" si="247"/>
        <v/>
      </c>
      <c r="AK430" s="76" t="str">
        <f t="shared" si="248"/>
        <v>-</v>
      </c>
      <c r="AL430" s="76" t="str">
        <f t="shared" si="249"/>
        <v/>
      </c>
      <c r="AM430" s="76" t="str">
        <f t="shared" si="250"/>
        <v>-</v>
      </c>
      <c r="AN430" s="76" t="str">
        <f t="shared" si="251"/>
        <v/>
      </c>
      <c r="AO430" s="77">
        <f t="shared" si="252"/>
        <v>0</v>
      </c>
      <c r="AP430" s="78" t="str">
        <f t="shared" si="253"/>
        <v/>
      </c>
      <c r="AR430" s="77" t="s">
        <v>27</v>
      </c>
      <c r="AS430" s="76" t="e">
        <f t="shared" si="274"/>
        <v>#VALUE!</v>
      </c>
      <c r="AT430" s="76" t="e">
        <f t="shared" si="274"/>
        <v>#VALUE!</v>
      </c>
      <c r="AU430" s="76" t="e">
        <f t="shared" si="274"/>
        <v>#VALUE!</v>
      </c>
      <c r="AV430" s="76" t="e">
        <f t="shared" si="274"/>
        <v>#VALUE!</v>
      </c>
      <c r="AW430" s="76" t="e">
        <f t="shared" si="274"/>
        <v>#VALUE!</v>
      </c>
      <c r="AX430" s="76" t="e">
        <f t="shared" si="274"/>
        <v>#VALUE!</v>
      </c>
      <c r="AY430" s="76" t="e">
        <f t="shared" si="274"/>
        <v>#VALUE!</v>
      </c>
      <c r="AZ430" s="76" t="e">
        <f t="shared" si="274"/>
        <v>#VALUE!</v>
      </c>
      <c r="BA430" s="76" t="e">
        <f t="shared" si="274"/>
        <v>#VALUE!</v>
      </c>
      <c r="BB430" s="77" t="e">
        <f t="shared" si="254"/>
        <v>#VALUE!</v>
      </c>
      <c r="BC430" s="78" t="e">
        <f t="shared" si="255"/>
        <v>#VALUE!</v>
      </c>
      <c r="BD430" s="77" t="s">
        <v>27</v>
      </c>
      <c r="BE430" s="76">
        <v>0</v>
      </c>
      <c r="BF430" s="76"/>
      <c r="BG430" s="76">
        <v>0</v>
      </c>
      <c r="BH430" s="76"/>
      <c r="BI430" s="76">
        <v>0</v>
      </c>
      <c r="BJ430" s="76"/>
      <c r="BK430" s="76">
        <v>0</v>
      </c>
      <c r="BL430" s="76"/>
      <c r="BM430" s="76">
        <v>0</v>
      </c>
      <c r="BN430" s="80">
        <f t="shared" si="256"/>
        <v>0</v>
      </c>
      <c r="BO430" s="81">
        <f t="shared" si="257"/>
        <v>0</v>
      </c>
      <c r="BP430" s="77" t="s">
        <v>27</v>
      </c>
      <c r="BQ430" s="76">
        <v>0</v>
      </c>
      <c r="BR430" s="76"/>
      <c r="BS430" s="76">
        <v>0</v>
      </c>
      <c r="BT430" s="76"/>
      <c r="BU430" s="76">
        <v>0</v>
      </c>
      <c r="BV430" s="76"/>
      <c r="BW430" s="76">
        <v>0</v>
      </c>
      <c r="BX430" s="76"/>
      <c r="BY430" s="76">
        <v>0</v>
      </c>
      <c r="BZ430" s="80">
        <f t="shared" si="258"/>
        <v>0</v>
      </c>
      <c r="CA430" s="82">
        <f t="shared" si="259"/>
        <v>0</v>
      </c>
      <c r="CB430" s="77" t="s">
        <v>27</v>
      </c>
      <c r="CC430" s="76">
        <v>0</v>
      </c>
      <c r="CD430" s="76"/>
      <c r="CE430" s="76">
        <v>0</v>
      </c>
      <c r="CF430" s="76"/>
      <c r="CG430" s="76">
        <v>0</v>
      </c>
      <c r="CH430" s="76"/>
      <c r="CI430" s="76">
        <v>0</v>
      </c>
      <c r="CJ430" s="76"/>
      <c r="CK430" s="76">
        <v>0</v>
      </c>
      <c r="CL430" s="83">
        <f t="shared" si="260"/>
        <v>0</v>
      </c>
      <c r="CM430" s="82">
        <f t="shared" si="261"/>
        <v>0</v>
      </c>
      <c r="CN430" s="84"/>
      <c r="CO430" s="60"/>
      <c r="CP430" s="60"/>
      <c r="CQ430" s="60"/>
      <c r="CR430" s="60"/>
      <c r="CS430" s="60"/>
      <c r="CT430" s="60"/>
      <c r="CU430" s="60"/>
      <c r="CV430" s="85"/>
      <c r="CW430" s="86"/>
      <c r="CX430" s="87">
        <f t="shared" si="262"/>
        <v>0</v>
      </c>
      <c r="CY430" s="88">
        <f t="shared" si="263"/>
        <v>0</v>
      </c>
      <c r="CZ430" s="89" t="e">
        <f>SUMIF(Склад!#REF!,E430,Склад!#REF!)</f>
        <v>#REF!</v>
      </c>
    </row>
    <row r="431" spans="1:104" s="79" customFormat="1" ht="68.650000000000006" customHeight="1" thickBot="1" x14ac:dyDescent="0.3">
      <c r="A431" s="60">
        <v>428</v>
      </c>
      <c r="B431" s="199" t="str">
        <f>VLOOKUP(C431,Склад!B:D,3,0)</f>
        <v>Кепки</v>
      </c>
      <c r="C431" s="37" t="s">
        <v>195</v>
      </c>
      <c r="D431" s="151" t="str">
        <f t="shared" si="264"/>
        <v>68473063</v>
      </c>
      <c r="E431" s="36">
        <v>6847306</v>
      </c>
      <c r="F431" s="36">
        <v>3</v>
      </c>
      <c r="G431" s="154" t="s">
        <v>207</v>
      </c>
      <c r="H431" s="196" t="str">
        <f>IFERROR(VLOOKUP(VALUE(E431),Склад!#REF!,6,0),"-")</f>
        <v>-</v>
      </c>
      <c r="I431" s="61"/>
      <c r="J431" s="62" t="s">
        <v>33</v>
      </c>
      <c r="K431" s="62" t="s">
        <v>33</v>
      </c>
      <c r="L431" s="63" t="s">
        <v>389</v>
      </c>
      <c r="M431" s="64" t="s">
        <v>57</v>
      </c>
      <c r="N431" s="38" t="s">
        <v>354</v>
      </c>
      <c r="O431" s="38" t="s">
        <v>416</v>
      </c>
      <c r="P431" s="65">
        <v>45.8</v>
      </c>
      <c r="Q431" s="69">
        <v>109</v>
      </c>
      <c r="R431" s="66"/>
      <c r="S431" s="67"/>
      <c r="T431" s="68"/>
      <c r="U431" s="70"/>
      <c r="V431" s="71"/>
      <c r="W431" s="72"/>
      <c r="X431" s="73"/>
      <c r="Y431" s="71"/>
      <c r="Z431" s="72"/>
      <c r="AA431" s="74"/>
      <c r="AB431" s="75"/>
      <c r="AC431" s="71"/>
      <c r="AD431" s="72"/>
      <c r="AE431" s="76" t="str">
        <f t="shared" si="242"/>
        <v>-</v>
      </c>
      <c r="AF431" s="76" t="str">
        <f t="shared" si="243"/>
        <v/>
      </c>
      <c r="AG431" s="76" t="str">
        <f t="shared" si="244"/>
        <v>-</v>
      </c>
      <c r="AH431" s="76" t="str">
        <f t="shared" si="245"/>
        <v/>
      </c>
      <c r="AI431" s="76" t="str">
        <f t="shared" si="246"/>
        <v>-</v>
      </c>
      <c r="AJ431" s="76" t="str">
        <f t="shared" si="247"/>
        <v/>
      </c>
      <c r="AK431" s="76" t="str">
        <f t="shared" si="248"/>
        <v>-</v>
      </c>
      <c r="AL431" s="76" t="str">
        <f t="shared" si="249"/>
        <v/>
      </c>
      <c r="AM431" s="76" t="str">
        <f t="shared" si="250"/>
        <v>-</v>
      </c>
      <c r="AN431" s="76" t="str">
        <f t="shared" si="251"/>
        <v/>
      </c>
      <c r="AO431" s="77">
        <f t="shared" si="252"/>
        <v>0</v>
      </c>
      <c r="AP431" s="78" t="str">
        <f t="shared" si="253"/>
        <v/>
      </c>
      <c r="AR431" s="77" t="s">
        <v>27</v>
      </c>
      <c r="AS431" s="76" t="e">
        <f t="shared" si="274"/>
        <v>#VALUE!</v>
      </c>
      <c r="AT431" s="76" t="e">
        <f t="shared" si="274"/>
        <v>#VALUE!</v>
      </c>
      <c r="AU431" s="76" t="e">
        <f t="shared" si="274"/>
        <v>#VALUE!</v>
      </c>
      <c r="AV431" s="76" t="e">
        <f t="shared" si="274"/>
        <v>#VALUE!</v>
      </c>
      <c r="AW431" s="76" t="e">
        <f t="shared" si="274"/>
        <v>#VALUE!</v>
      </c>
      <c r="AX431" s="76" t="e">
        <f t="shared" si="274"/>
        <v>#VALUE!</v>
      </c>
      <c r="AY431" s="76" t="e">
        <f t="shared" si="274"/>
        <v>#VALUE!</v>
      </c>
      <c r="AZ431" s="76" t="e">
        <f t="shared" si="274"/>
        <v>#VALUE!</v>
      </c>
      <c r="BA431" s="76" t="e">
        <f t="shared" si="274"/>
        <v>#VALUE!</v>
      </c>
      <c r="BB431" s="77" t="e">
        <f t="shared" si="254"/>
        <v>#VALUE!</v>
      </c>
      <c r="BC431" s="78" t="e">
        <f t="shared" si="255"/>
        <v>#VALUE!</v>
      </c>
      <c r="BD431" s="77" t="s">
        <v>27</v>
      </c>
      <c r="BE431" s="76">
        <v>0</v>
      </c>
      <c r="BF431" s="76"/>
      <c r="BG431" s="76">
        <v>0</v>
      </c>
      <c r="BH431" s="76"/>
      <c r="BI431" s="76">
        <v>0</v>
      </c>
      <c r="BJ431" s="76"/>
      <c r="BK431" s="76">
        <v>0</v>
      </c>
      <c r="BL431" s="76"/>
      <c r="BM431" s="76">
        <v>0</v>
      </c>
      <c r="BN431" s="80">
        <f t="shared" si="256"/>
        <v>0</v>
      </c>
      <c r="BO431" s="81">
        <f t="shared" si="257"/>
        <v>0</v>
      </c>
      <c r="BP431" s="77" t="s">
        <v>27</v>
      </c>
      <c r="BQ431" s="76">
        <v>0</v>
      </c>
      <c r="BR431" s="76"/>
      <c r="BS431" s="76">
        <v>0</v>
      </c>
      <c r="BT431" s="76"/>
      <c r="BU431" s="76">
        <v>0</v>
      </c>
      <c r="BV431" s="76"/>
      <c r="BW431" s="76">
        <v>0</v>
      </c>
      <c r="BX431" s="76"/>
      <c r="BY431" s="76">
        <v>0</v>
      </c>
      <c r="BZ431" s="80">
        <f t="shared" si="258"/>
        <v>0</v>
      </c>
      <c r="CA431" s="82">
        <f t="shared" si="259"/>
        <v>0</v>
      </c>
      <c r="CB431" s="77" t="s">
        <v>27</v>
      </c>
      <c r="CC431" s="76">
        <v>0</v>
      </c>
      <c r="CD431" s="76"/>
      <c r="CE431" s="76">
        <v>0</v>
      </c>
      <c r="CF431" s="76"/>
      <c r="CG431" s="76">
        <v>0</v>
      </c>
      <c r="CH431" s="76"/>
      <c r="CI431" s="76">
        <v>0</v>
      </c>
      <c r="CJ431" s="76"/>
      <c r="CK431" s="76">
        <v>0</v>
      </c>
      <c r="CL431" s="83">
        <f t="shared" si="260"/>
        <v>0</v>
      </c>
      <c r="CM431" s="82">
        <f t="shared" si="261"/>
        <v>0</v>
      </c>
      <c r="CN431" s="84"/>
      <c r="CO431" s="60"/>
      <c r="CP431" s="60"/>
      <c r="CQ431" s="60">
        <v>2</v>
      </c>
      <c r="CR431" s="60">
        <v>2</v>
      </c>
      <c r="CS431" s="60"/>
      <c r="CT431" s="60">
        <v>2</v>
      </c>
      <c r="CU431" s="60">
        <v>2</v>
      </c>
      <c r="CV431" s="85"/>
      <c r="CW431" s="86"/>
      <c r="CX431" s="87">
        <f t="shared" si="262"/>
        <v>8</v>
      </c>
      <c r="CY431" s="88">
        <f t="shared" si="263"/>
        <v>0</v>
      </c>
      <c r="CZ431" s="89" t="e">
        <f>SUMIF(Склад!#REF!,E431,Склад!#REF!)</f>
        <v>#REF!</v>
      </c>
    </row>
    <row r="432" spans="1:104" s="79" customFormat="1" ht="93.95" customHeight="1" thickBot="1" x14ac:dyDescent="0.3">
      <c r="A432" s="60">
        <v>429</v>
      </c>
      <c r="B432" s="199" t="str">
        <f>VLOOKUP(C432,Склад!B:D,3,0)</f>
        <v>Кепки</v>
      </c>
      <c r="C432" s="37" t="s">
        <v>195</v>
      </c>
      <c r="D432" s="151" t="str">
        <f t="shared" si="264"/>
        <v>68473066</v>
      </c>
      <c r="E432" s="36">
        <v>6847306</v>
      </c>
      <c r="F432" s="36">
        <v>6</v>
      </c>
      <c r="G432" s="154" t="s">
        <v>207</v>
      </c>
      <c r="H432" s="196" t="str">
        <f>IFERROR(VLOOKUP(VALUE(E432),Склад!#REF!,6,0),"-")</f>
        <v>-</v>
      </c>
      <c r="I432" s="61"/>
      <c r="J432" s="62" t="s">
        <v>33</v>
      </c>
      <c r="K432" s="62" t="s">
        <v>33</v>
      </c>
      <c r="L432" s="63" t="s">
        <v>389</v>
      </c>
      <c r="M432" s="64" t="s">
        <v>57</v>
      </c>
      <c r="N432" s="38" t="s">
        <v>354</v>
      </c>
      <c r="O432" s="38" t="s">
        <v>416</v>
      </c>
      <c r="P432" s="65">
        <v>45.8</v>
      </c>
      <c r="Q432" s="69">
        <v>109</v>
      </c>
      <c r="R432" s="66"/>
      <c r="S432" s="67"/>
      <c r="T432" s="68"/>
      <c r="U432" s="70"/>
      <c r="V432" s="71"/>
      <c r="W432" s="72"/>
      <c r="X432" s="73"/>
      <c r="Y432" s="71"/>
      <c r="Z432" s="72"/>
      <c r="AA432" s="74"/>
      <c r="AB432" s="75"/>
      <c r="AC432" s="71"/>
      <c r="AD432" s="72"/>
      <c r="AE432" s="76" t="str">
        <f t="shared" si="242"/>
        <v>-</v>
      </c>
      <c r="AF432" s="76" t="str">
        <f t="shared" si="243"/>
        <v/>
      </c>
      <c r="AG432" s="76" t="str">
        <f t="shared" si="244"/>
        <v>-</v>
      </c>
      <c r="AH432" s="76" t="str">
        <f t="shared" si="245"/>
        <v/>
      </c>
      <c r="AI432" s="76" t="str">
        <f t="shared" si="246"/>
        <v>-</v>
      </c>
      <c r="AJ432" s="76" t="str">
        <f t="shared" si="247"/>
        <v/>
      </c>
      <c r="AK432" s="76" t="str">
        <f t="shared" si="248"/>
        <v>-</v>
      </c>
      <c r="AL432" s="76" t="str">
        <f t="shared" si="249"/>
        <v/>
      </c>
      <c r="AM432" s="76" t="str">
        <f t="shared" si="250"/>
        <v>-</v>
      </c>
      <c r="AN432" s="76" t="str">
        <f t="shared" si="251"/>
        <v/>
      </c>
      <c r="AO432" s="77">
        <f t="shared" si="252"/>
        <v>0</v>
      </c>
      <c r="AP432" s="78" t="str">
        <f t="shared" si="253"/>
        <v/>
      </c>
      <c r="AR432" s="77" t="s">
        <v>27</v>
      </c>
      <c r="AS432" s="76" t="e">
        <f>CO432+AF432-BE432-BQ432</f>
        <v>#VALUE!</v>
      </c>
      <c r="AT432" s="76"/>
      <c r="AU432" s="76" t="e">
        <f>CQ432+AH432-BG432-BS432</f>
        <v>#VALUE!</v>
      </c>
      <c r="AV432" s="76"/>
      <c r="AW432" s="76" t="e">
        <f>CS432+AJ432-BI432-BU432</f>
        <v>#VALUE!</v>
      </c>
      <c r="AX432" s="76"/>
      <c r="AY432" s="76" t="e">
        <f>CU432+AL432-BK432-BW432</f>
        <v>#VALUE!</v>
      </c>
      <c r="AZ432" s="76"/>
      <c r="BA432" s="76" t="e">
        <f>CW432+AN432-BM432-BY432</f>
        <v>#VALUE!</v>
      </c>
      <c r="BB432" s="77" t="e">
        <f t="shared" si="254"/>
        <v>#VALUE!</v>
      </c>
      <c r="BC432" s="78" t="e">
        <f t="shared" si="255"/>
        <v>#VALUE!</v>
      </c>
      <c r="BD432" s="77" t="s">
        <v>27</v>
      </c>
      <c r="BE432" s="76">
        <v>0</v>
      </c>
      <c r="BF432" s="76"/>
      <c r="BG432" s="76">
        <v>0</v>
      </c>
      <c r="BH432" s="76"/>
      <c r="BI432" s="76">
        <v>0</v>
      </c>
      <c r="BJ432" s="76"/>
      <c r="BK432" s="76">
        <v>0</v>
      </c>
      <c r="BL432" s="76"/>
      <c r="BM432" s="76">
        <v>0</v>
      </c>
      <c r="BN432" s="80">
        <f t="shared" si="256"/>
        <v>0</v>
      </c>
      <c r="BO432" s="81">
        <f t="shared" si="257"/>
        <v>0</v>
      </c>
      <c r="BP432" s="77" t="s">
        <v>27</v>
      </c>
      <c r="BQ432" s="76">
        <v>0</v>
      </c>
      <c r="BR432" s="76"/>
      <c r="BS432" s="76">
        <v>0</v>
      </c>
      <c r="BT432" s="76"/>
      <c r="BU432" s="76">
        <v>0</v>
      </c>
      <c r="BV432" s="76"/>
      <c r="BW432" s="76">
        <v>0</v>
      </c>
      <c r="BX432" s="76"/>
      <c r="BY432" s="76">
        <v>0</v>
      </c>
      <c r="BZ432" s="80">
        <f t="shared" si="258"/>
        <v>0</v>
      </c>
      <c r="CA432" s="82">
        <f t="shared" si="259"/>
        <v>0</v>
      </c>
      <c r="CB432" s="77" t="s">
        <v>27</v>
      </c>
      <c r="CC432" s="76">
        <v>0</v>
      </c>
      <c r="CD432" s="76"/>
      <c r="CE432" s="76">
        <v>0</v>
      </c>
      <c r="CF432" s="76"/>
      <c r="CG432" s="76">
        <v>0</v>
      </c>
      <c r="CH432" s="76"/>
      <c r="CI432" s="76">
        <v>0</v>
      </c>
      <c r="CJ432" s="76"/>
      <c r="CK432" s="76">
        <v>0</v>
      </c>
      <c r="CL432" s="83">
        <f t="shared" si="260"/>
        <v>0</v>
      </c>
      <c r="CM432" s="82">
        <f t="shared" si="261"/>
        <v>0</v>
      </c>
      <c r="CN432" s="84"/>
      <c r="CO432" s="60"/>
      <c r="CP432" s="60"/>
      <c r="CQ432" s="60"/>
      <c r="CR432" s="60"/>
      <c r="CS432" s="60"/>
      <c r="CT432" s="60"/>
      <c r="CU432" s="60"/>
      <c r="CV432" s="85"/>
      <c r="CW432" s="86"/>
      <c r="CX432" s="87">
        <f t="shared" si="262"/>
        <v>0</v>
      </c>
      <c r="CY432" s="88">
        <f t="shared" si="263"/>
        <v>0</v>
      </c>
      <c r="CZ432" s="89" t="e">
        <f>SUMIF(Склад!#REF!,E432,Склад!#REF!)</f>
        <v>#REF!</v>
      </c>
    </row>
    <row r="433" spans="1:104" s="79" customFormat="1" ht="68.650000000000006" customHeight="1" thickBot="1" x14ac:dyDescent="0.3">
      <c r="A433" s="60">
        <v>430</v>
      </c>
      <c r="B433" s="199" t="e">
        <f>VLOOKUP(C433,Склад!B:D,3,0)</f>
        <v>#N/A</v>
      </c>
      <c r="C433" s="37" t="s">
        <v>196</v>
      </c>
      <c r="D433" s="151" t="str">
        <f t="shared" si="264"/>
        <v>929730223</v>
      </c>
      <c r="E433" s="36">
        <v>9297302</v>
      </c>
      <c r="F433" s="36">
        <v>23</v>
      </c>
      <c r="G433" s="154" t="s">
        <v>207</v>
      </c>
      <c r="H433" s="196" t="str">
        <f>IFERROR(VLOOKUP(VALUE(E433),Склад!#REF!,6,0),"-")</f>
        <v>-</v>
      </c>
      <c r="I433" s="61"/>
      <c r="J433" s="62" t="s">
        <v>33</v>
      </c>
      <c r="K433" s="62" t="s">
        <v>33</v>
      </c>
      <c r="L433" s="63" t="s">
        <v>389</v>
      </c>
      <c r="M433" s="64" t="s">
        <v>57</v>
      </c>
      <c r="N433" s="38" t="s">
        <v>356</v>
      </c>
      <c r="O433" s="38" t="s">
        <v>416</v>
      </c>
      <c r="P433" s="65">
        <v>53.5</v>
      </c>
      <c r="Q433" s="69">
        <v>129</v>
      </c>
      <c r="R433" s="66"/>
      <c r="S433" s="67"/>
      <c r="T433" s="68"/>
      <c r="U433" s="70"/>
      <c r="V433" s="71"/>
      <c r="W433" s="72"/>
      <c r="X433" s="73"/>
      <c r="Y433" s="71"/>
      <c r="Z433" s="72"/>
      <c r="AA433" s="74"/>
      <c r="AB433" s="75"/>
      <c r="AC433" s="71"/>
      <c r="AD433" s="72"/>
      <c r="AE433" s="76" t="str">
        <f t="shared" si="242"/>
        <v>-</v>
      </c>
      <c r="AF433" s="76" t="str">
        <f t="shared" si="243"/>
        <v/>
      </c>
      <c r="AG433" s="76" t="str">
        <f t="shared" si="244"/>
        <v>-</v>
      </c>
      <c r="AH433" s="76" t="str">
        <f t="shared" si="245"/>
        <v/>
      </c>
      <c r="AI433" s="76" t="str">
        <f t="shared" si="246"/>
        <v>-</v>
      </c>
      <c r="AJ433" s="76" t="str">
        <f t="shared" si="247"/>
        <v/>
      </c>
      <c r="AK433" s="76" t="str">
        <f t="shared" si="248"/>
        <v>-</v>
      </c>
      <c r="AL433" s="76" t="str">
        <f t="shared" si="249"/>
        <v/>
      </c>
      <c r="AM433" s="76" t="str">
        <f t="shared" si="250"/>
        <v>-</v>
      </c>
      <c r="AN433" s="76" t="str">
        <f t="shared" si="251"/>
        <v/>
      </c>
      <c r="AO433" s="77">
        <f t="shared" si="252"/>
        <v>0</v>
      </c>
      <c r="AP433" s="78" t="str">
        <f t="shared" si="253"/>
        <v/>
      </c>
      <c r="AR433" s="77" t="s">
        <v>27</v>
      </c>
      <c r="AS433" s="76" t="e">
        <f>CO433+AF433-BE433-BQ433</f>
        <v>#VALUE!</v>
      </c>
      <c r="AT433" s="76"/>
      <c r="AU433" s="76" t="e">
        <f>CQ433+AH433-BG433-BS433</f>
        <v>#VALUE!</v>
      </c>
      <c r="AV433" s="76"/>
      <c r="AW433" s="76" t="e">
        <f>CS433+AJ433-BI433-BU433</f>
        <v>#VALUE!</v>
      </c>
      <c r="AX433" s="76"/>
      <c r="AY433" s="76" t="e">
        <f>CU433+AL433-BK433-BW433</f>
        <v>#VALUE!</v>
      </c>
      <c r="AZ433" s="76"/>
      <c r="BA433" s="76" t="e">
        <f>CW433+AN433-BM433-BY433</f>
        <v>#VALUE!</v>
      </c>
      <c r="BB433" s="77" t="e">
        <f t="shared" si="254"/>
        <v>#VALUE!</v>
      </c>
      <c r="BC433" s="78" t="e">
        <f t="shared" si="255"/>
        <v>#VALUE!</v>
      </c>
      <c r="BD433" s="77" t="s">
        <v>27</v>
      </c>
      <c r="BE433" s="76">
        <v>0</v>
      </c>
      <c r="BF433" s="76"/>
      <c r="BG433" s="76">
        <v>0</v>
      </c>
      <c r="BH433" s="76"/>
      <c r="BI433" s="76">
        <v>0</v>
      </c>
      <c r="BJ433" s="76"/>
      <c r="BK433" s="76">
        <v>0</v>
      </c>
      <c r="BL433" s="76"/>
      <c r="BM433" s="76">
        <v>0</v>
      </c>
      <c r="BN433" s="80">
        <f t="shared" si="256"/>
        <v>0</v>
      </c>
      <c r="BO433" s="81">
        <f t="shared" si="257"/>
        <v>0</v>
      </c>
      <c r="BP433" s="77" t="s">
        <v>27</v>
      </c>
      <c r="BQ433" s="76">
        <v>0</v>
      </c>
      <c r="BR433" s="76"/>
      <c r="BS433" s="76">
        <v>0</v>
      </c>
      <c r="BT433" s="76"/>
      <c r="BU433" s="76">
        <v>0</v>
      </c>
      <c r="BV433" s="76"/>
      <c r="BW433" s="76">
        <v>0</v>
      </c>
      <c r="BX433" s="76"/>
      <c r="BY433" s="76">
        <v>0</v>
      </c>
      <c r="BZ433" s="80">
        <f t="shared" si="258"/>
        <v>0</v>
      </c>
      <c r="CA433" s="82">
        <f t="shared" si="259"/>
        <v>0</v>
      </c>
      <c r="CB433" s="77" t="s">
        <v>27</v>
      </c>
      <c r="CC433" s="76">
        <v>0</v>
      </c>
      <c r="CD433" s="76"/>
      <c r="CE433" s="76">
        <v>0</v>
      </c>
      <c r="CF433" s="76"/>
      <c r="CG433" s="76">
        <v>0</v>
      </c>
      <c r="CH433" s="76"/>
      <c r="CI433" s="76">
        <v>0</v>
      </c>
      <c r="CJ433" s="76"/>
      <c r="CK433" s="76">
        <v>0</v>
      </c>
      <c r="CL433" s="83">
        <f t="shared" si="260"/>
        <v>0</v>
      </c>
      <c r="CM433" s="82">
        <f t="shared" si="261"/>
        <v>0</v>
      </c>
      <c r="CN433" s="84"/>
      <c r="CO433" s="60"/>
      <c r="CP433" s="60"/>
      <c r="CQ433" s="60"/>
      <c r="CR433" s="60"/>
      <c r="CS433" s="60"/>
      <c r="CT433" s="60"/>
      <c r="CU433" s="60"/>
      <c r="CV433" s="85"/>
      <c r="CW433" s="86"/>
      <c r="CX433" s="87">
        <f t="shared" si="262"/>
        <v>0</v>
      </c>
      <c r="CY433" s="88">
        <f t="shared" si="263"/>
        <v>0</v>
      </c>
      <c r="CZ433" s="89" t="e">
        <f>SUMIF(Склад!#REF!,E433,Склад!#REF!)</f>
        <v>#REF!</v>
      </c>
    </row>
    <row r="434" spans="1:104" s="79" customFormat="1" ht="68.650000000000006" customHeight="1" thickBot="1" x14ac:dyDescent="0.3">
      <c r="A434" s="60">
        <v>431</v>
      </c>
      <c r="B434" s="199" t="e">
        <f>VLOOKUP(C434,Склад!B:D,3,0)</f>
        <v>#N/A</v>
      </c>
      <c r="C434" s="37" t="s">
        <v>196</v>
      </c>
      <c r="D434" s="151" t="str">
        <f t="shared" si="264"/>
        <v>92973023</v>
      </c>
      <c r="E434" s="36">
        <v>9297302</v>
      </c>
      <c r="F434" s="36">
        <v>3</v>
      </c>
      <c r="G434" s="154" t="s">
        <v>207</v>
      </c>
      <c r="H434" s="196" t="str">
        <f>IFERROR(VLOOKUP(VALUE(E434),Склад!#REF!,6,0),"-")</f>
        <v>-</v>
      </c>
      <c r="I434" s="61"/>
      <c r="J434" s="62" t="s">
        <v>33</v>
      </c>
      <c r="K434" s="62" t="s">
        <v>33</v>
      </c>
      <c r="L434" s="63" t="s">
        <v>389</v>
      </c>
      <c r="M434" s="64" t="s">
        <v>57</v>
      </c>
      <c r="N434" s="38" t="s">
        <v>356</v>
      </c>
      <c r="O434" s="38" t="s">
        <v>416</v>
      </c>
      <c r="P434" s="65">
        <v>53.5</v>
      </c>
      <c r="Q434" s="69">
        <v>129</v>
      </c>
      <c r="R434" s="66"/>
      <c r="S434" s="67"/>
      <c r="T434" s="68"/>
      <c r="U434" s="70"/>
      <c r="V434" s="71"/>
      <c r="W434" s="72"/>
      <c r="X434" s="73"/>
      <c r="Y434" s="71"/>
      <c r="Z434" s="72"/>
      <c r="AA434" s="74"/>
      <c r="AB434" s="75"/>
      <c r="AC434" s="71"/>
      <c r="AD434" s="72"/>
      <c r="AE434" s="76" t="str">
        <f t="shared" si="242"/>
        <v>-</v>
      </c>
      <c r="AF434" s="76" t="str">
        <f t="shared" si="243"/>
        <v/>
      </c>
      <c r="AG434" s="76" t="str">
        <f t="shared" si="244"/>
        <v>-</v>
      </c>
      <c r="AH434" s="76" t="str">
        <f t="shared" si="245"/>
        <v/>
      </c>
      <c r="AI434" s="76" t="str">
        <f t="shared" si="246"/>
        <v>-</v>
      </c>
      <c r="AJ434" s="76" t="str">
        <f t="shared" si="247"/>
        <v/>
      </c>
      <c r="AK434" s="76" t="str">
        <f t="shared" si="248"/>
        <v>-</v>
      </c>
      <c r="AL434" s="76" t="str">
        <f t="shared" si="249"/>
        <v/>
      </c>
      <c r="AM434" s="76" t="str">
        <f t="shared" si="250"/>
        <v>-</v>
      </c>
      <c r="AN434" s="76" t="str">
        <f t="shared" si="251"/>
        <v/>
      </c>
      <c r="AO434" s="77">
        <f t="shared" si="252"/>
        <v>0</v>
      </c>
      <c r="AP434" s="78" t="str">
        <f t="shared" si="253"/>
        <v/>
      </c>
      <c r="AR434" s="77" t="s">
        <v>27</v>
      </c>
      <c r="AS434" s="76" t="e">
        <f>CO434+AF434-BE434-BQ434</f>
        <v>#VALUE!</v>
      </c>
      <c r="AT434" s="76"/>
      <c r="AU434" s="76" t="e">
        <f>CQ434+AH434-BG434-BS434</f>
        <v>#VALUE!</v>
      </c>
      <c r="AV434" s="76"/>
      <c r="AW434" s="76" t="e">
        <f>CS434+AJ434-BI434-BU434</f>
        <v>#VALUE!</v>
      </c>
      <c r="AX434" s="76"/>
      <c r="AY434" s="76" t="e">
        <f>CU434+AL434-BK434-BW434</f>
        <v>#VALUE!</v>
      </c>
      <c r="AZ434" s="76"/>
      <c r="BA434" s="76" t="e">
        <f>CW434+AN434-BM434-BY434</f>
        <v>#VALUE!</v>
      </c>
      <c r="BB434" s="77" t="e">
        <f t="shared" si="254"/>
        <v>#VALUE!</v>
      </c>
      <c r="BC434" s="78" t="e">
        <f t="shared" si="255"/>
        <v>#VALUE!</v>
      </c>
      <c r="BD434" s="77" t="s">
        <v>27</v>
      </c>
      <c r="BE434" s="76">
        <v>0</v>
      </c>
      <c r="BF434" s="76"/>
      <c r="BG434" s="76">
        <v>0</v>
      </c>
      <c r="BH434" s="76"/>
      <c r="BI434" s="76">
        <v>0</v>
      </c>
      <c r="BJ434" s="76"/>
      <c r="BK434" s="76">
        <v>0</v>
      </c>
      <c r="BL434" s="76"/>
      <c r="BM434" s="76">
        <v>0</v>
      </c>
      <c r="BN434" s="80">
        <f t="shared" si="256"/>
        <v>0</v>
      </c>
      <c r="BO434" s="81">
        <f t="shared" si="257"/>
        <v>0</v>
      </c>
      <c r="BP434" s="77" t="s">
        <v>27</v>
      </c>
      <c r="BQ434" s="76">
        <v>0</v>
      </c>
      <c r="BR434" s="76"/>
      <c r="BS434" s="76">
        <v>0</v>
      </c>
      <c r="BT434" s="76"/>
      <c r="BU434" s="76">
        <v>0</v>
      </c>
      <c r="BV434" s="76"/>
      <c r="BW434" s="76">
        <v>0</v>
      </c>
      <c r="BX434" s="76"/>
      <c r="BY434" s="76">
        <v>0</v>
      </c>
      <c r="BZ434" s="80">
        <f t="shared" si="258"/>
        <v>0</v>
      </c>
      <c r="CA434" s="82">
        <f t="shared" si="259"/>
        <v>0</v>
      </c>
      <c r="CB434" s="77" t="s">
        <v>27</v>
      </c>
      <c r="CC434" s="76">
        <v>0</v>
      </c>
      <c r="CD434" s="76"/>
      <c r="CE434" s="76">
        <v>0</v>
      </c>
      <c r="CF434" s="76"/>
      <c r="CG434" s="76">
        <v>0</v>
      </c>
      <c r="CH434" s="76"/>
      <c r="CI434" s="76">
        <v>0</v>
      </c>
      <c r="CJ434" s="76"/>
      <c r="CK434" s="76">
        <v>0</v>
      </c>
      <c r="CL434" s="83">
        <f t="shared" si="260"/>
        <v>0</v>
      </c>
      <c r="CM434" s="82">
        <f t="shared" si="261"/>
        <v>0</v>
      </c>
      <c r="CN434" s="84"/>
      <c r="CO434" s="60"/>
      <c r="CP434" s="60"/>
      <c r="CQ434" s="60"/>
      <c r="CR434" s="60"/>
      <c r="CS434" s="60"/>
      <c r="CT434" s="60"/>
      <c r="CU434" s="60"/>
      <c r="CV434" s="85"/>
      <c r="CW434" s="86"/>
      <c r="CX434" s="87">
        <f t="shared" si="262"/>
        <v>0</v>
      </c>
      <c r="CY434" s="88">
        <f t="shared" si="263"/>
        <v>0</v>
      </c>
      <c r="CZ434" s="89" t="e">
        <f>SUMIF(Склад!#REF!,E434,Склад!#REF!)</f>
        <v>#REF!</v>
      </c>
    </row>
    <row r="435" spans="1:104" s="79" customFormat="1" ht="68.650000000000006" customHeight="1" thickBot="1" x14ac:dyDescent="0.3">
      <c r="A435" s="60">
        <v>432</v>
      </c>
      <c r="B435" s="199" t="e">
        <f>VLOOKUP(C435,Склад!B:D,3,0)</f>
        <v>#N/A</v>
      </c>
      <c r="C435" s="37" t="s">
        <v>196</v>
      </c>
      <c r="D435" s="151" t="str">
        <f t="shared" si="264"/>
        <v>92973026</v>
      </c>
      <c r="E435" s="36">
        <v>9297302</v>
      </c>
      <c r="F435" s="36">
        <v>6</v>
      </c>
      <c r="G435" s="154" t="s">
        <v>207</v>
      </c>
      <c r="H435" s="196" t="str">
        <f>IFERROR(VLOOKUP(VALUE(E435),Склад!#REF!,6,0),"-")</f>
        <v>-</v>
      </c>
      <c r="I435" s="61"/>
      <c r="J435" s="62" t="s">
        <v>33</v>
      </c>
      <c r="K435" s="62" t="s">
        <v>33</v>
      </c>
      <c r="L435" s="63" t="s">
        <v>389</v>
      </c>
      <c r="M435" s="64" t="s">
        <v>57</v>
      </c>
      <c r="N435" s="38" t="s">
        <v>356</v>
      </c>
      <c r="O435" s="38" t="s">
        <v>416</v>
      </c>
      <c r="P435" s="65">
        <v>53.5</v>
      </c>
      <c r="Q435" s="69">
        <v>129</v>
      </c>
      <c r="R435" s="66"/>
      <c r="S435" s="67"/>
      <c r="T435" s="68"/>
      <c r="U435" s="70"/>
      <c r="V435" s="71"/>
      <c r="W435" s="72"/>
      <c r="X435" s="73"/>
      <c r="Y435" s="71"/>
      <c r="Z435" s="72"/>
      <c r="AA435" s="74"/>
      <c r="AB435" s="75"/>
      <c r="AC435" s="71"/>
      <c r="AD435" s="72"/>
      <c r="AE435" s="76" t="str">
        <f t="shared" si="242"/>
        <v>-</v>
      </c>
      <c r="AF435" s="76" t="str">
        <f t="shared" si="243"/>
        <v/>
      </c>
      <c r="AG435" s="76" t="str">
        <f t="shared" si="244"/>
        <v>-</v>
      </c>
      <c r="AH435" s="76" t="str">
        <f t="shared" si="245"/>
        <v/>
      </c>
      <c r="AI435" s="76" t="str">
        <f t="shared" si="246"/>
        <v>-</v>
      </c>
      <c r="AJ435" s="76" t="str">
        <f t="shared" si="247"/>
        <v/>
      </c>
      <c r="AK435" s="76" t="str">
        <f t="shared" si="248"/>
        <v>-</v>
      </c>
      <c r="AL435" s="76" t="str">
        <f t="shared" si="249"/>
        <v/>
      </c>
      <c r="AM435" s="76" t="str">
        <f t="shared" si="250"/>
        <v>-</v>
      </c>
      <c r="AN435" s="76" t="str">
        <f t="shared" si="251"/>
        <v/>
      </c>
      <c r="AO435" s="77">
        <f t="shared" si="252"/>
        <v>0</v>
      </c>
      <c r="AP435" s="78" t="str">
        <f t="shared" si="253"/>
        <v/>
      </c>
      <c r="AR435" s="77" t="s">
        <v>27</v>
      </c>
      <c r="AS435" s="76" t="e">
        <f>CO435+AF435-BE435-BQ435</f>
        <v>#VALUE!</v>
      </c>
      <c r="AT435" s="76"/>
      <c r="AU435" s="76" t="e">
        <f>CQ435+AH435-BG435-BS435</f>
        <v>#VALUE!</v>
      </c>
      <c r="AV435" s="76"/>
      <c r="AW435" s="76" t="e">
        <f>CS435+AJ435-BI435-BU435</f>
        <v>#VALUE!</v>
      </c>
      <c r="AX435" s="76"/>
      <c r="AY435" s="76" t="e">
        <f>CU435+AL435-BK435-BW435</f>
        <v>#VALUE!</v>
      </c>
      <c r="AZ435" s="76"/>
      <c r="BA435" s="76" t="e">
        <f>CW435+AN435-BM435-BY435</f>
        <v>#VALUE!</v>
      </c>
      <c r="BB435" s="77" t="e">
        <f t="shared" si="254"/>
        <v>#VALUE!</v>
      </c>
      <c r="BC435" s="78" t="e">
        <f t="shared" si="255"/>
        <v>#VALUE!</v>
      </c>
      <c r="BD435" s="77" t="s">
        <v>27</v>
      </c>
      <c r="BE435" s="76">
        <v>0</v>
      </c>
      <c r="BF435" s="76"/>
      <c r="BG435" s="76">
        <v>0</v>
      </c>
      <c r="BH435" s="76"/>
      <c r="BI435" s="76">
        <v>0</v>
      </c>
      <c r="BJ435" s="76"/>
      <c r="BK435" s="76">
        <v>0</v>
      </c>
      <c r="BL435" s="76"/>
      <c r="BM435" s="76">
        <v>0</v>
      </c>
      <c r="BN435" s="80">
        <f t="shared" si="256"/>
        <v>0</v>
      </c>
      <c r="BO435" s="81">
        <f t="shared" si="257"/>
        <v>0</v>
      </c>
      <c r="BP435" s="77" t="s">
        <v>27</v>
      </c>
      <c r="BQ435" s="76">
        <v>0</v>
      </c>
      <c r="BR435" s="76"/>
      <c r="BS435" s="76">
        <v>0</v>
      </c>
      <c r="BT435" s="76"/>
      <c r="BU435" s="76">
        <v>0</v>
      </c>
      <c r="BV435" s="76"/>
      <c r="BW435" s="76">
        <v>0</v>
      </c>
      <c r="BX435" s="76"/>
      <c r="BY435" s="76">
        <v>0</v>
      </c>
      <c r="BZ435" s="80">
        <f t="shared" si="258"/>
        <v>0</v>
      </c>
      <c r="CA435" s="82">
        <f t="shared" si="259"/>
        <v>0</v>
      </c>
      <c r="CB435" s="77" t="s">
        <v>27</v>
      </c>
      <c r="CC435" s="76">
        <v>0</v>
      </c>
      <c r="CD435" s="76"/>
      <c r="CE435" s="76">
        <v>0</v>
      </c>
      <c r="CF435" s="76"/>
      <c r="CG435" s="76">
        <v>0</v>
      </c>
      <c r="CH435" s="76"/>
      <c r="CI435" s="76">
        <v>0</v>
      </c>
      <c r="CJ435" s="76"/>
      <c r="CK435" s="76">
        <v>0</v>
      </c>
      <c r="CL435" s="83">
        <f t="shared" si="260"/>
        <v>0</v>
      </c>
      <c r="CM435" s="82">
        <f t="shared" si="261"/>
        <v>0</v>
      </c>
      <c r="CN435" s="84"/>
      <c r="CO435" s="60"/>
      <c r="CP435" s="60"/>
      <c r="CQ435" s="60"/>
      <c r="CR435" s="60"/>
      <c r="CS435" s="60"/>
      <c r="CT435" s="60"/>
      <c r="CU435" s="60"/>
      <c r="CV435" s="85"/>
      <c r="CW435" s="86"/>
      <c r="CX435" s="87">
        <f t="shared" si="262"/>
        <v>0</v>
      </c>
      <c r="CY435" s="88">
        <f t="shared" si="263"/>
        <v>0</v>
      </c>
      <c r="CZ435" s="89" t="e">
        <f>SUMIF(Склад!#REF!,E435,Склад!#REF!)</f>
        <v>#REF!</v>
      </c>
    </row>
    <row r="436" spans="1:104" s="79" customFormat="1" ht="93.95" customHeight="1" thickBot="1" x14ac:dyDescent="0.3">
      <c r="A436" s="60">
        <v>433</v>
      </c>
      <c r="B436" s="199" t="str">
        <f>VLOOKUP(C436,Склад!B:D,3,0)</f>
        <v>Шляпы</v>
      </c>
      <c r="C436" s="37" t="s">
        <v>98</v>
      </c>
      <c r="D436" s="151" t="str">
        <f t="shared" si="264"/>
        <v>118710163</v>
      </c>
      <c r="E436" s="36">
        <v>1187101</v>
      </c>
      <c r="F436" s="36">
        <v>63</v>
      </c>
      <c r="G436" s="154" t="s">
        <v>207</v>
      </c>
      <c r="H436" s="196" t="str">
        <f>IFERROR(VLOOKUP(VALUE(E436),Склад!#REF!,6,0),"-")</f>
        <v>-</v>
      </c>
      <c r="I436" s="61"/>
      <c r="J436" s="62" t="s">
        <v>33</v>
      </c>
      <c r="K436" s="62" t="s">
        <v>405</v>
      </c>
      <c r="L436" s="63" t="s">
        <v>387</v>
      </c>
      <c r="M436" s="64" t="s">
        <v>57</v>
      </c>
      <c r="N436" s="38" t="s">
        <v>354</v>
      </c>
      <c r="O436" s="38" t="s">
        <v>416</v>
      </c>
      <c r="P436" s="65">
        <v>57.3</v>
      </c>
      <c r="Q436" s="69">
        <v>149</v>
      </c>
      <c r="R436" s="66"/>
      <c r="S436" s="67"/>
      <c r="T436" s="68"/>
      <c r="U436" s="70"/>
      <c r="V436" s="71"/>
      <c r="W436" s="72"/>
      <c r="X436" s="73"/>
      <c r="Y436" s="71"/>
      <c r="Z436" s="72"/>
      <c r="AA436" s="74"/>
      <c r="AB436" s="75"/>
      <c r="AC436" s="71"/>
      <c r="AD436" s="72"/>
      <c r="AE436" s="76" t="str">
        <f t="shared" si="242"/>
        <v>-</v>
      </c>
      <c r="AF436" s="76" t="str">
        <f t="shared" si="243"/>
        <v/>
      </c>
      <c r="AG436" s="76" t="str">
        <f t="shared" si="244"/>
        <v>-</v>
      </c>
      <c r="AH436" s="76" t="str">
        <f t="shared" si="245"/>
        <v/>
      </c>
      <c r="AI436" s="76" t="str">
        <f t="shared" si="246"/>
        <v>-</v>
      </c>
      <c r="AJ436" s="76" t="str">
        <f t="shared" si="247"/>
        <v/>
      </c>
      <c r="AK436" s="76" t="str">
        <f t="shared" si="248"/>
        <v>-</v>
      </c>
      <c r="AL436" s="76" t="str">
        <f t="shared" si="249"/>
        <v/>
      </c>
      <c r="AM436" s="76" t="str">
        <f t="shared" si="250"/>
        <v>-</v>
      </c>
      <c r="AN436" s="76" t="str">
        <f t="shared" si="251"/>
        <v/>
      </c>
      <c r="AO436" s="77">
        <f t="shared" si="252"/>
        <v>0</v>
      </c>
      <c r="AP436" s="78" t="str">
        <f t="shared" si="253"/>
        <v/>
      </c>
      <c r="AR436" s="77" t="s">
        <v>27</v>
      </c>
      <c r="AS436" s="76" t="e">
        <f>CO436+AF436-BE436-BQ436</f>
        <v>#VALUE!</v>
      </c>
      <c r="AT436" s="76"/>
      <c r="AU436" s="76" t="e">
        <f>CQ436+AH436-BG436-BS436</f>
        <v>#VALUE!</v>
      </c>
      <c r="AV436" s="76"/>
      <c r="AW436" s="76" t="e">
        <f>CS436+AJ436-BI436-BU436</f>
        <v>#VALUE!</v>
      </c>
      <c r="AX436" s="76"/>
      <c r="AY436" s="76" t="e">
        <f>CU436+AL436-BK436-BW436</f>
        <v>#VALUE!</v>
      </c>
      <c r="AZ436" s="76"/>
      <c r="BA436" s="76" t="e">
        <f>CW436+AN436-BM436-BY436</f>
        <v>#VALUE!</v>
      </c>
      <c r="BB436" s="77" t="e">
        <f t="shared" si="254"/>
        <v>#VALUE!</v>
      </c>
      <c r="BC436" s="78" t="e">
        <f t="shared" si="255"/>
        <v>#VALUE!</v>
      </c>
      <c r="BD436" s="77" t="s">
        <v>27</v>
      </c>
      <c r="BE436" s="76">
        <v>0</v>
      </c>
      <c r="BF436" s="76"/>
      <c r="BG436" s="76">
        <v>0</v>
      </c>
      <c r="BH436" s="76"/>
      <c r="BI436" s="76">
        <v>0</v>
      </c>
      <c r="BJ436" s="76"/>
      <c r="BK436" s="76">
        <v>0</v>
      </c>
      <c r="BL436" s="76"/>
      <c r="BM436" s="76">
        <v>0</v>
      </c>
      <c r="BN436" s="80">
        <f t="shared" si="256"/>
        <v>0</v>
      </c>
      <c r="BO436" s="81">
        <f t="shared" si="257"/>
        <v>0</v>
      </c>
      <c r="BP436" s="77" t="s">
        <v>27</v>
      </c>
      <c r="BQ436" s="76">
        <v>0</v>
      </c>
      <c r="BR436" s="76"/>
      <c r="BS436" s="76">
        <v>0</v>
      </c>
      <c r="BT436" s="76"/>
      <c r="BU436" s="76">
        <v>0</v>
      </c>
      <c r="BV436" s="76"/>
      <c r="BW436" s="76">
        <v>0</v>
      </c>
      <c r="BX436" s="76"/>
      <c r="BY436" s="76">
        <v>0</v>
      </c>
      <c r="BZ436" s="80">
        <f t="shared" si="258"/>
        <v>0</v>
      </c>
      <c r="CA436" s="82">
        <f t="shared" si="259"/>
        <v>0</v>
      </c>
      <c r="CB436" s="77" t="s">
        <v>27</v>
      </c>
      <c r="CC436" s="76">
        <v>0</v>
      </c>
      <c r="CD436" s="76"/>
      <c r="CE436" s="76">
        <v>0</v>
      </c>
      <c r="CF436" s="76"/>
      <c r="CG436" s="76">
        <v>0</v>
      </c>
      <c r="CH436" s="76"/>
      <c r="CI436" s="76">
        <v>0</v>
      </c>
      <c r="CJ436" s="76"/>
      <c r="CK436" s="76">
        <v>0</v>
      </c>
      <c r="CL436" s="83">
        <f t="shared" si="260"/>
        <v>0</v>
      </c>
      <c r="CM436" s="82">
        <f t="shared" si="261"/>
        <v>0</v>
      </c>
      <c r="CN436" s="84"/>
      <c r="CO436" s="60"/>
      <c r="CP436" s="60"/>
      <c r="CQ436" s="60"/>
      <c r="CR436" s="60"/>
      <c r="CS436" s="60"/>
      <c r="CT436" s="60"/>
      <c r="CU436" s="60"/>
      <c r="CV436" s="85"/>
      <c r="CW436" s="86"/>
      <c r="CX436" s="87">
        <f t="shared" si="262"/>
        <v>0</v>
      </c>
      <c r="CY436" s="88">
        <f t="shared" si="263"/>
        <v>0</v>
      </c>
      <c r="CZ436" s="89" t="e">
        <f>SUMIF(Склад!#REF!,E436,Склад!#REF!)</f>
        <v>#REF!</v>
      </c>
    </row>
    <row r="437" spans="1:104" s="79" customFormat="1" ht="93.95" customHeight="1" thickBot="1" x14ac:dyDescent="0.3">
      <c r="A437" s="60">
        <v>434</v>
      </c>
      <c r="B437" s="199" t="str">
        <f>VLOOKUP(C437,Склад!B:D,3,0)</f>
        <v>Шляпы</v>
      </c>
      <c r="C437" s="37" t="s">
        <v>99</v>
      </c>
      <c r="D437" s="151" t="str">
        <f t="shared" si="264"/>
        <v>16971011</v>
      </c>
      <c r="E437" s="36">
        <v>1697101</v>
      </c>
      <c r="F437" s="36">
        <v>1</v>
      </c>
      <c r="G437" s="154" t="s">
        <v>207</v>
      </c>
      <c r="H437" s="196" t="str">
        <f>IFERROR(VLOOKUP(VALUE(E437),Склад!#REF!,6,0),"-")</f>
        <v>-</v>
      </c>
      <c r="I437" s="61"/>
      <c r="J437" s="62" t="s">
        <v>33</v>
      </c>
      <c r="K437" s="62" t="s">
        <v>405</v>
      </c>
      <c r="L437" s="63" t="s">
        <v>387</v>
      </c>
      <c r="M437" s="64" t="s">
        <v>57</v>
      </c>
      <c r="N437" s="38" t="s">
        <v>354</v>
      </c>
      <c r="O437" s="38" t="s">
        <v>416</v>
      </c>
      <c r="P437" s="65">
        <v>57.3</v>
      </c>
      <c r="Q437" s="69">
        <v>149</v>
      </c>
      <c r="R437" s="66"/>
      <c r="S437" s="67"/>
      <c r="T437" s="68"/>
      <c r="U437" s="70"/>
      <c r="V437" s="71"/>
      <c r="W437" s="72"/>
      <c r="X437" s="73"/>
      <c r="Y437" s="71"/>
      <c r="Z437" s="72"/>
      <c r="AA437" s="74"/>
      <c r="AB437" s="75"/>
      <c r="AC437" s="71"/>
      <c r="AD437" s="72"/>
      <c r="AE437" s="76" t="str">
        <f t="shared" si="242"/>
        <v>-</v>
      </c>
      <c r="AF437" s="76" t="str">
        <f t="shared" si="243"/>
        <v/>
      </c>
      <c r="AG437" s="76" t="str">
        <f t="shared" si="244"/>
        <v>-</v>
      </c>
      <c r="AH437" s="76" t="str">
        <f t="shared" si="245"/>
        <v/>
      </c>
      <c r="AI437" s="76" t="str">
        <f t="shared" si="246"/>
        <v>-</v>
      </c>
      <c r="AJ437" s="76" t="str">
        <f t="shared" si="247"/>
        <v/>
      </c>
      <c r="AK437" s="76" t="str">
        <f t="shared" si="248"/>
        <v>-</v>
      </c>
      <c r="AL437" s="76" t="str">
        <f t="shared" si="249"/>
        <v/>
      </c>
      <c r="AM437" s="76" t="str">
        <f t="shared" si="250"/>
        <v>-</v>
      </c>
      <c r="AN437" s="76" t="str">
        <f t="shared" si="251"/>
        <v/>
      </c>
      <c r="AO437" s="77">
        <f t="shared" si="252"/>
        <v>0</v>
      </c>
      <c r="AP437" s="78" t="str">
        <f t="shared" si="253"/>
        <v/>
      </c>
      <c r="AR437" s="77" t="s">
        <v>27</v>
      </c>
      <c r="AS437" s="76" t="e">
        <f t="shared" ref="AS437:AS442" si="275">CO437+AF437-BE437-BQ437-CC437</f>
        <v>#VALUE!</v>
      </c>
      <c r="AT437" s="76"/>
      <c r="AU437" s="76" t="e">
        <f t="shared" ref="AU437:AU442" si="276">CQ437+AH437-BG437-BS437-CE437</f>
        <v>#VALUE!</v>
      </c>
      <c r="AV437" s="76"/>
      <c r="AW437" s="76" t="e">
        <f t="shared" ref="AW437:AW442" si="277">CS437+AJ437-BI437-BU437-CG437</f>
        <v>#VALUE!</v>
      </c>
      <c r="AX437" s="76"/>
      <c r="AY437" s="76" t="e">
        <f t="shared" ref="AY437:AY442" si="278">CU437+AL437-BK437-BW437-CI437</f>
        <v>#VALUE!</v>
      </c>
      <c r="AZ437" s="76"/>
      <c r="BA437" s="76" t="e">
        <f t="shared" ref="BA437:BA442" si="279">CW437+AN437-BM437-BY437-CK437</f>
        <v>#VALUE!</v>
      </c>
      <c r="BB437" s="77" t="e">
        <f t="shared" si="254"/>
        <v>#VALUE!</v>
      </c>
      <c r="BC437" s="78" t="e">
        <f t="shared" si="255"/>
        <v>#VALUE!</v>
      </c>
      <c r="BD437" s="77" t="s">
        <v>27</v>
      </c>
      <c r="BE437" s="76">
        <v>0</v>
      </c>
      <c r="BF437" s="76">
        <v>0</v>
      </c>
      <c r="BG437" s="76">
        <v>0</v>
      </c>
      <c r="BH437" s="76">
        <v>0</v>
      </c>
      <c r="BI437" s="76">
        <v>0</v>
      </c>
      <c r="BJ437" s="76">
        <v>0</v>
      </c>
      <c r="BK437" s="76">
        <v>0</v>
      </c>
      <c r="BL437" s="76">
        <v>0</v>
      </c>
      <c r="BM437" s="76">
        <v>0</v>
      </c>
      <c r="BN437" s="80">
        <f t="shared" si="256"/>
        <v>0</v>
      </c>
      <c r="BO437" s="81">
        <f t="shared" si="257"/>
        <v>0</v>
      </c>
      <c r="BP437" s="77" t="s">
        <v>27</v>
      </c>
      <c r="BQ437" s="76">
        <v>0</v>
      </c>
      <c r="BR437" s="76">
        <v>0</v>
      </c>
      <c r="BS437" s="76">
        <v>0</v>
      </c>
      <c r="BT437" s="76">
        <v>0</v>
      </c>
      <c r="BU437" s="76">
        <v>0</v>
      </c>
      <c r="BV437" s="76">
        <v>0</v>
      </c>
      <c r="BW437" s="76">
        <v>0</v>
      </c>
      <c r="BX437" s="76">
        <v>0</v>
      </c>
      <c r="BY437" s="76">
        <v>0</v>
      </c>
      <c r="BZ437" s="80">
        <f t="shared" si="258"/>
        <v>0</v>
      </c>
      <c r="CA437" s="82">
        <f t="shared" si="259"/>
        <v>0</v>
      </c>
      <c r="CB437" s="77" t="s">
        <v>27</v>
      </c>
      <c r="CC437" s="76">
        <v>0</v>
      </c>
      <c r="CD437" s="76"/>
      <c r="CE437" s="76">
        <v>0</v>
      </c>
      <c r="CF437" s="76"/>
      <c r="CG437" s="76">
        <v>0</v>
      </c>
      <c r="CH437" s="76"/>
      <c r="CI437" s="76">
        <v>0</v>
      </c>
      <c r="CJ437" s="76"/>
      <c r="CK437" s="76">
        <v>0</v>
      </c>
      <c r="CL437" s="83">
        <f t="shared" si="260"/>
        <v>0</v>
      </c>
      <c r="CM437" s="82">
        <f t="shared" si="261"/>
        <v>0</v>
      </c>
      <c r="CN437" s="84"/>
      <c r="CO437" s="60"/>
      <c r="CP437" s="60"/>
      <c r="CQ437" s="60"/>
      <c r="CR437" s="60"/>
      <c r="CS437" s="60"/>
      <c r="CT437" s="60"/>
      <c r="CU437" s="60"/>
      <c r="CV437" s="85"/>
      <c r="CW437" s="86"/>
      <c r="CX437" s="87">
        <f t="shared" si="262"/>
        <v>0</v>
      </c>
      <c r="CY437" s="88">
        <f t="shared" si="263"/>
        <v>0</v>
      </c>
      <c r="CZ437" s="89" t="e">
        <f>SUMIF(Склад!#REF!,E437,Склад!#REF!)</f>
        <v>#REF!</v>
      </c>
    </row>
    <row r="438" spans="1:104" s="79" customFormat="1" ht="93.95" customHeight="1" thickBot="1" x14ac:dyDescent="0.3">
      <c r="A438" s="60">
        <v>435</v>
      </c>
      <c r="B438" s="199" t="str">
        <f>VLOOKUP(C438,Склад!B:D,3,0)</f>
        <v>Шляпы</v>
      </c>
      <c r="C438" s="37" t="s">
        <v>100</v>
      </c>
      <c r="D438" s="151" t="str">
        <f t="shared" si="264"/>
        <v>25271026</v>
      </c>
      <c r="E438" s="36">
        <v>2527102</v>
      </c>
      <c r="F438" s="36">
        <v>6</v>
      </c>
      <c r="G438" s="154" t="s">
        <v>207</v>
      </c>
      <c r="H438" s="196" t="str">
        <f>IFERROR(VLOOKUP(VALUE(E438),Склад!#REF!,6,0),"-")</f>
        <v>-</v>
      </c>
      <c r="I438" s="61"/>
      <c r="J438" s="62" t="s">
        <v>33</v>
      </c>
      <c r="K438" s="62" t="s">
        <v>405</v>
      </c>
      <c r="L438" s="63" t="s">
        <v>387</v>
      </c>
      <c r="M438" s="64" t="s">
        <v>57</v>
      </c>
      <c r="N438" s="38" t="s">
        <v>354</v>
      </c>
      <c r="O438" s="38" t="s">
        <v>416</v>
      </c>
      <c r="P438" s="65">
        <v>65</v>
      </c>
      <c r="Q438" s="69">
        <v>149</v>
      </c>
      <c r="R438" s="66"/>
      <c r="S438" s="67"/>
      <c r="T438" s="68"/>
      <c r="U438" s="70"/>
      <c r="V438" s="71"/>
      <c r="W438" s="72"/>
      <c r="X438" s="73"/>
      <c r="Y438" s="71"/>
      <c r="Z438" s="72"/>
      <c r="AA438" s="74"/>
      <c r="AB438" s="75"/>
      <c r="AC438" s="71"/>
      <c r="AD438" s="72"/>
      <c r="AE438" s="76" t="str">
        <f t="shared" si="242"/>
        <v>-</v>
      </c>
      <c r="AF438" s="76" t="str">
        <f t="shared" si="243"/>
        <v/>
      </c>
      <c r="AG438" s="76" t="str">
        <f t="shared" si="244"/>
        <v>-</v>
      </c>
      <c r="AH438" s="76" t="str">
        <f t="shared" si="245"/>
        <v/>
      </c>
      <c r="AI438" s="76" t="str">
        <f t="shared" si="246"/>
        <v>-</v>
      </c>
      <c r="AJ438" s="76" t="str">
        <f t="shared" si="247"/>
        <v/>
      </c>
      <c r="AK438" s="76" t="str">
        <f t="shared" si="248"/>
        <v>-</v>
      </c>
      <c r="AL438" s="76" t="str">
        <f t="shared" si="249"/>
        <v/>
      </c>
      <c r="AM438" s="76" t="str">
        <f t="shared" si="250"/>
        <v>-</v>
      </c>
      <c r="AN438" s="76" t="str">
        <f t="shared" si="251"/>
        <v/>
      </c>
      <c r="AO438" s="77">
        <f t="shared" si="252"/>
        <v>0</v>
      </c>
      <c r="AP438" s="78" t="str">
        <f t="shared" si="253"/>
        <v/>
      </c>
      <c r="AR438" s="77" t="s">
        <v>27</v>
      </c>
      <c r="AS438" s="76" t="e">
        <f t="shared" si="275"/>
        <v>#VALUE!</v>
      </c>
      <c r="AT438" s="76"/>
      <c r="AU438" s="76" t="e">
        <f t="shared" si="276"/>
        <v>#VALUE!</v>
      </c>
      <c r="AV438" s="76"/>
      <c r="AW438" s="76" t="e">
        <f t="shared" si="277"/>
        <v>#VALUE!</v>
      </c>
      <c r="AX438" s="76"/>
      <c r="AY438" s="76" t="e">
        <f t="shared" si="278"/>
        <v>#VALUE!</v>
      </c>
      <c r="AZ438" s="76"/>
      <c r="BA438" s="76" t="e">
        <f t="shared" si="279"/>
        <v>#VALUE!</v>
      </c>
      <c r="BB438" s="77" t="e">
        <f t="shared" si="254"/>
        <v>#VALUE!</v>
      </c>
      <c r="BC438" s="78" t="e">
        <f t="shared" si="255"/>
        <v>#VALUE!</v>
      </c>
      <c r="BD438" s="77" t="s">
        <v>27</v>
      </c>
      <c r="BE438" s="76">
        <v>0</v>
      </c>
      <c r="BF438" s="76">
        <v>0</v>
      </c>
      <c r="BG438" s="76">
        <v>0</v>
      </c>
      <c r="BH438" s="76">
        <v>0</v>
      </c>
      <c r="BI438" s="76">
        <v>0</v>
      </c>
      <c r="BJ438" s="76">
        <v>0</v>
      </c>
      <c r="BK438" s="76">
        <v>0</v>
      </c>
      <c r="BL438" s="76">
        <v>0</v>
      </c>
      <c r="BM438" s="76">
        <v>0</v>
      </c>
      <c r="BN438" s="80">
        <f t="shared" si="256"/>
        <v>0</v>
      </c>
      <c r="BO438" s="81">
        <f t="shared" si="257"/>
        <v>0</v>
      </c>
      <c r="BP438" s="77" t="s">
        <v>27</v>
      </c>
      <c r="BQ438" s="76">
        <v>0</v>
      </c>
      <c r="BR438" s="76">
        <v>0</v>
      </c>
      <c r="BS438" s="76">
        <v>0</v>
      </c>
      <c r="BT438" s="76">
        <v>0</v>
      </c>
      <c r="BU438" s="76">
        <v>0</v>
      </c>
      <c r="BV438" s="76">
        <v>0</v>
      </c>
      <c r="BW438" s="76">
        <v>0</v>
      </c>
      <c r="BX438" s="76">
        <v>0</v>
      </c>
      <c r="BY438" s="76">
        <v>0</v>
      </c>
      <c r="BZ438" s="80">
        <f t="shared" si="258"/>
        <v>0</v>
      </c>
      <c r="CA438" s="82">
        <f t="shared" si="259"/>
        <v>0</v>
      </c>
      <c r="CB438" s="77" t="s">
        <v>27</v>
      </c>
      <c r="CC438" s="76">
        <v>0</v>
      </c>
      <c r="CD438" s="76"/>
      <c r="CE438" s="76">
        <v>0</v>
      </c>
      <c r="CF438" s="76"/>
      <c r="CG438" s="76">
        <v>0</v>
      </c>
      <c r="CH438" s="76"/>
      <c r="CI438" s="76">
        <v>0</v>
      </c>
      <c r="CJ438" s="76"/>
      <c r="CK438" s="76">
        <v>0</v>
      </c>
      <c r="CL438" s="83">
        <f t="shared" si="260"/>
        <v>0</v>
      </c>
      <c r="CM438" s="82">
        <f t="shared" si="261"/>
        <v>0</v>
      </c>
      <c r="CN438" s="84"/>
      <c r="CO438" s="60"/>
      <c r="CP438" s="60"/>
      <c r="CQ438" s="60"/>
      <c r="CR438" s="60"/>
      <c r="CS438" s="60"/>
      <c r="CT438" s="60"/>
      <c r="CU438" s="60"/>
      <c r="CV438" s="85"/>
      <c r="CW438" s="86"/>
      <c r="CX438" s="87">
        <f t="shared" si="262"/>
        <v>0</v>
      </c>
      <c r="CY438" s="88">
        <f t="shared" si="263"/>
        <v>0</v>
      </c>
      <c r="CZ438" s="89" t="e">
        <f>SUMIF(Склад!#REF!,E438,Склад!#REF!)</f>
        <v>#REF!</v>
      </c>
    </row>
    <row r="439" spans="1:104" s="79" customFormat="1" ht="54.6" customHeight="1" thickBot="1" x14ac:dyDescent="0.3">
      <c r="A439" s="60">
        <v>436</v>
      </c>
      <c r="B439" s="199" t="e">
        <f>VLOOKUP(C439,Склад!B:D,3,0)</f>
        <v>#N/A</v>
      </c>
      <c r="C439" s="37" t="s">
        <v>59</v>
      </c>
      <c r="D439" s="151" t="str">
        <f t="shared" si="264"/>
        <v>61271021</v>
      </c>
      <c r="E439" s="36">
        <v>6127102</v>
      </c>
      <c r="F439" s="36">
        <v>1</v>
      </c>
      <c r="G439" s="154" t="s">
        <v>207</v>
      </c>
      <c r="H439" s="196" t="str">
        <f>IFERROR(VLOOKUP(VALUE(E439),Склад!#REF!,6,0),"-")</f>
        <v>-</v>
      </c>
      <c r="I439" s="61"/>
      <c r="J439" s="62" t="s">
        <v>33</v>
      </c>
      <c r="K439" s="62" t="s">
        <v>405</v>
      </c>
      <c r="L439" s="63" t="s">
        <v>387</v>
      </c>
      <c r="M439" s="64" t="s">
        <v>57</v>
      </c>
      <c r="N439" s="38" t="s">
        <v>354</v>
      </c>
      <c r="O439" s="38" t="s">
        <v>416</v>
      </c>
      <c r="P439" s="65">
        <v>38.1</v>
      </c>
      <c r="Q439" s="69">
        <v>99</v>
      </c>
      <c r="R439" s="66"/>
      <c r="S439" s="67"/>
      <c r="T439" s="68"/>
      <c r="U439" s="70"/>
      <c r="V439" s="71"/>
      <c r="W439" s="72"/>
      <c r="X439" s="73"/>
      <c r="Y439" s="71"/>
      <c r="Z439" s="72"/>
      <c r="AA439" s="74"/>
      <c r="AB439" s="75"/>
      <c r="AC439" s="71"/>
      <c r="AD439" s="72"/>
      <c r="AE439" s="76" t="str">
        <f t="shared" si="242"/>
        <v>-</v>
      </c>
      <c r="AF439" s="76" t="str">
        <f t="shared" si="243"/>
        <v/>
      </c>
      <c r="AG439" s="76" t="str">
        <f t="shared" si="244"/>
        <v>-</v>
      </c>
      <c r="AH439" s="76" t="str">
        <f t="shared" si="245"/>
        <v/>
      </c>
      <c r="AI439" s="76" t="str">
        <f t="shared" si="246"/>
        <v>-</v>
      </c>
      <c r="AJ439" s="76" t="str">
        <f t="shared" si="247"/>
        <v/>
      </c>
      <c r="AK439" s="76" t="str">
        <f t="shared" si="248"/>
        <v>-</v>
      </c>
      <c r="AL439" s="76" t="str">
        <f t="shared" si="249"/>
        <v/>
      </c>
      <c r="AM439" s="76" t="str">
        <f t="shared" si="250"/>
        <v>-</v>
      </c>
      <c r="AN439" s="76" t="str">
        <f t="shared" si="251"/>
        <v/>
      </c>
      <c r="AO439" s="77">
        <f t="shared" si="252"/>
        <v>0</v>
      </c>
      <c r="AP439" s="78" t="str">
        <f t="shared" si="253"/>
        <v/>
      </c>
      <c r="AR439" s="77" t="s">
        <v>27</v>
      </c>
      <c r="AS439" s="76" t="e">
        <f t="shared" si="275"/>
        <v>#VALUE!</v>
      </c>
      <c r="AT439" s="76"/>
      <c r="AU439" s="76" t="e">
        <f t="shared" si="276"/>
        <v>#VALUE!</v>
      </c>
      <c r="AV439" s="76"/>
      <c r="AW439" s="76" t="e">
        <f t="shared" si="277"/>
        <v>#VALUE!</v>
      </c>
      <c r="AX439" s="76"/>
      <c r="AY439" s="76" t="e">
        <f t="shared" si="278"/>
        <v>#VALUE!</v>
      </c>
      <c r="AZ439" s="76"/>
      <c r="BA439" s="76" t="e">
        <f t="shared" si="279"/>
        <v>#VALUE!</v>
      </c>
      <c r="BB439" s="77" t="e">
        <f t="shared" si="254"/>
        <v>#VALUE!</v>
      </c>
      <c r="BC439" s="78" t="e">
        <f t="shared" si="255"/>
        <v>#VALUE!</v>
      </c>
      <c r="BD439" s="77" t="s">
        <v>27</v>
      </c>
      <c r="BE439" s="76">
        <v>0</v>
      </c>
      <c r="BF439" s="76">
        <v>0</v>
      </c>
      <c r="BG439" s="76">
        <v>1</v>
      </c>
      <c r="BH439" s="76">
        <v>0</v>
      </c>
      <c r="BI439" s="76">
        <v>2</v>
      </c>
      <c r="BJ439" s="76">
        <v>0</v>
      </c>
      <c r="BK439" s="76">
        <v>1</v>
      </c>
      <c r="BL439" s="76">
        <v>0</v>
      </c>
      <c r="BM439" s="76">
        <v>0</v>
      </c>
      <c r="BN439" s="80">
        <f t="shared" si="256"/>
        <v>4</v>
      </c>
      <c r="BO439" s="81">
        <f t="shared" si="257"/>
        <v>0</v>
      </c>
      <c r="BP439" s="77" t="s">
        <v>27</v>
      </c>
      <c r="BQ439" s="76">
        <v>0</v>
      </c>
      <c r="BR439" s="76">
        <v>0</v>
      </c>
      <c r="BS439" s="76">
        <v>1</v>
      </c>
      <c r="BT439" s="76">
        <v>0</v>
      </c>
      <c r="BU439" s="76">
        <v>1</v>
      </c>
      <c r="BV439" s="76">
        <v>0</v>
      </c>
      <c r="BW439" s="76">
        <v>1</v>
      </c>
      <c r="BX439" s="76">
        <v>0</v>
      </c>
      <c r="BY439" s="76">
        <v>0</v>
      </c>
      <c r="BZ439" s="80">
        <f t="shared" si="258"/>
        <v>3</v>
      </c>
      <c r="CA439" s="82">
        <f t="shared" si="259"/>
        <v>0</v>
      </c>
      <c r="CB439" s="77" t="s">
        <v>27</v>
      </c>
      <c r="CC439" s="76">
        <v>0</v>
      </c>
      <c r="CD439" s="76"/>
      <c r="CE439" s="76">
        <v>0</v>
      </c>
      <c r="CF439" s="76"/>
      <c r="CG439" s="76">
        <v>0</v>
      </c>
      <c r="CH439" s="76"/>
      <c r="CI439" s="76">
        <v>0</v>
      </c>
      <c r="CJ439" s="76"/>
      <c r="CK439" s="76">
        <v>0</v>
      </c>
      <c r="CL439" s="83">
        <f t="shared" si="260"/>
        <v>0</v>
      </c>
      <c r="CM439" s="82">
        <f t="shared" si="261"/>
        <v>0</v>
      </c>
      <c r="CN439" s="84"/>
      <c r="CO439" s="60"/>
      <c r="CP439" s="60"/>
      <c r="CQ439" s="60"/>
      <c r="CR439" s="60"/>
      <c r="CS439" s="60"/>
      <c r="CT439" s="60"/>
      <c r="CU439" s="60"/>
      <c r="CV439" s="85"/>
      <c r="CW439" s="86"/>
      <c r="CX439" s="87">
        <f t="shared" si="262"/>
        <v>0</v>
      </c>
      <c r="CY439" s="88">
        <f t="shared" si="263"/>
        <v>0</v>
      </c>
      <c r="CZ439" s="89" t="e">
        <f>SUMIF(Склад!#REF!,E439,Склад!#REF!)</f>
        <v>#REF!</v>
      </c>
    </row>
    <row r="440" spans="1:104" s="79" customFormat="1" ht="54.6" customHeight="1" thickBot="1" x14ac:dyDescent="0.3">
      <c r="A440" s="60">
        <v>437</v>
      </c>
      <c r="B440" s="199" t="e">
        <f>VLOOKUP(C440,Склад!B:D,3,0)</f>
        <v>#N/A</v>
      </c>
      <c r="C440" s="37" t="s">
        <v>59</v>
      </c>
      <c r="D440" s="151" t="str">
        <f t="shared" si="264"/>
        <v>612710263</v>
      </c>
      <c r="E440" s="36">
        <v>6127102</v>
      </c>
      <c r="F440" s="36">
        <v>63</v>
      </c>
      <c r="G440" s="154" t="s">
        <v>207</v>
      </c>
      <c r="H440" s="196" t="str">
        <f>IFERROR(VLOOKUP(VALUE(E440),Склад!#REF!,6,0),"-")</f>
        <v>-</v>
      </c>
      <c r="I440" s="61"/>
      <c r="J440" s="62" t="s">
        <v>33</v>
      </c>
      <c r="K440" s="62" t="s">
        <v>405</v>
      </c>
      <c r="L440" s="63" t="s">
        <v>387</v>
      </c>
      <c r="M440" s="64" t="s">
        <v>57</v>
      </c>
      <c r="N440" s="38" t="s">
        <v>354</v>
      </c>
      <c r="O440" s="38" t="s">
        <v>416</v>
      </c>
      <c r="P440" s="65">
        <v>38.1</v>
      </c>
      <c r="Q440" s="69">
        <v>99</v>
      </c>
      <c r="R440" s="66"/>
      <c r="S440" s="67"/>
      <c r="T440" s="68"/>
      <c r="U440" s="70"/>
      <c r="V440" s="71"/>
      <c r="W440" s="72"/>
      <c r="X440" s="73"/>
      <c r="Y440" s="71"/>
      <c r="Z440" s="72"/>
      <c r="AA440" s="74"/>
      <c r="AB440" s="75"/>
      <c r="AC440" s="71"/>
      <c r="AD440" s="72"/>
      <c r="AE440" s="76" t="str">
        <f t="shared" si="242"/>
        <v>-</v>
      </c>
      <c r="AF440" s="76" t="str">
        <f t="shared" si="243"/>
        <v/>
      </c>
      <c r="AG440" s="76" t="str">
        <f t="shared" si="244"/>
        <v>-</v>
      </c>
      <c r="AH440" s="76" t="str">
        <f t="shared" si="245"/>
        <v/>
      </c>
      <c r="AI440" s="76" t="str">
        <f t="shared" si="246"/>
        <v>-</v>
      </c>
      <c r="AJ440" s="76" t="str">
        <f t="shared" si="247"/>
        <v/>
      </c>
      <c r="AK440" s="76" t="str">
        <f t="shared" si="248"/>
        <v>-</v>
      </c>
      <c r="AL440" s="76" t="str">
        <f t="shared" si="249"/>
        <v/>
      </c>
      <c r="AM440" s="76" t="str">
        <f t="shared" si="250"/>
        <v>-</v>
      </c>
      <c r="AN440" s="76" t="str">
        <f t="shared" si="251"/>
        <v/>
      </c>
      <c r="AO440" s="77">
        <f t="shared" si="252"/>
        <v>0</v>
      </c>
      <c r="AP440" s="78" t="str">
        <f t="shared" si="253"/>
        <v/>
      </c>
      <c r="AR440" s="77" t="s">
        <v>27</v>
      </c>
      <c r="AS440" s="76" t="e">
        <f t="shared" si="275"/>
        <v>#VALUE!</v>
      </c>
      <c r="AT440" s="76"/>
      <c r="AU440" s="76" t="e">
        <f t="shared" si="276"/>
        <v>#VALUE!</v>
      </c>
      <c r="AV440" s="76"/>
      <c r="AW440" s="76" t="e">
        <f t="shared" si="277"/>
        <v>#VALUE!</v>
      </c>
      <c r="AX440" s="76"/>
      <c r="AY440" s="76" t="e">
        <f t="shared" si="278"/>
        <v>#VALUE!</v>
      </c>
      <c r="AZ440" s="76"/>
      <c r="BA440" s="76" t="e">
        <f t="shared" si="279"/>
        <v>#VALUE!</v>
      </c>
      <c r="BB440" s="77" t="e">
        <f t="shared" si="254"/>
        <v>#VALUE!</v>
      </c>
      <c r="BC440" s="78" t="e">
        <f t="shared" si="255"/>
        <v>#VALUE!</v>
      </c>
      <c r="BD440" s="77" t="s">
        <v>27</v>
      </c>
      <c r="BE440" s="76">
        <v>0</v>
      </c>
      <c r="BF440" s="76">
        <v>0</v>
      </c>
      <c r="BG440" s="76">
        <v>0</v>
      </c>
      <c r="BH440" s="76">
        <v>0</v>
      </c>
      <c r="BI440" s="76">
        <v>0</v>
      </c>
      <c r="BJ440" s="76">
        <v>0</v>
      </c>
      <c r="BK440" s="76">
        <v>0</v>
      </c>
      <c r="BL440" s="76">
        <v>0</v>
      </c>
      <c r="BM440" s="76">
        <v>0</v>
      </c>
      <c r="BN440" s="80">
        <f t="shared" si="256"/>
        <v>0</v>
      </c>
      <c r="BO440" s="81">
        <f t="shared" si="257"/>
        <v>0</v>
      </c>
      <c r="BP440" s="77" t="s">
        <v>27</v>
      </c>
      <c r="BQ440" s="76">
        <v>0</v>
      </c>
      <c r="BR440" s="76">
        <v>0</v>
      </c>
      <c r="BS440" s="76">
        <v>0</v>
      </c>
      <c r="BT440" s="76">
        <v>0</v>
      </c>
      <c r="BU440" s="76">
        <v>0</v>
      </c>
      <c r="BV440" s="76">
        <v>0</v>
      </c>
      <c r="BW440" s="76">
        <v>0</v>
      </c>
      <c r="BX440" s="76">
        <v>0</v>
      </c>
      <c r="BY440" s="76">
        <v>0</v>
      </c>
      <c r="BZ440" s="80">
        <f t="shared" si="258"/>
        <v>0</v>
      </c>
      <c r="CA440" s="82">
        <f t="shared" si="259"/>
        <v>0</v>
      </c>
      <c r="CB440" s="77" t="s">
        <v>27</v>
      </c>
      <c r="CC440" s="76">
        <v>0</v>
      </c>
      <c r="CD440" s="76"/>
      <c r="CE440" s="76">
        <v>0</v>
      </c>
      <c r="CF440" s="76"/>
      <c r="CG440" s="76">
        <v>0</v>
      </c>
      <c r="CH440" s="76"/>
      <c r="CI440" s="76">
        <v>0</v>
      </c>
      <c r="CJ440" s="76"/>
      <c r="CK440" s="76">
        <v>0</v>
      </c>
      <c r="CL440" s="83">
        <f t="shared" si="260"/>
        <v>0</v>
      </c>
      <c r="CM440" s="82">
        <f t="shared" si="261"/>
        <v>0</v>
      </c>
      <c r="CN440" s="84"/>
      <c r="CO440" s="60"/>
      <c r="CP440" s="60"/>
      <c r="CQ440" s="60"/>
      <c r="CR440" s="60"/>
      <c r="CS440" s="60"/>
      <c r="CT440" s="60"/>
      <c r="CU440" s="60"/>
      <c r="CV440" s="85"/>
      <c r="CW440" s="86"/>
      <c r="CX440" s="87">
        <f t="shared" si="262"/>
        <v>0</v>
      </c>
      <c r="CY440" s="88">
        <f t="shared" si="263"/>
        <v>0</v>
      </c>
      <c r="CZ440" s="89" t="e">
        <f>SUMIF(Склад!#REF!,E440,Склад!#REF!)</f>
        <v>#REF!</v>
      </c>
    </row>
    <row r="441" spans="1:104" s="79" customFormat="1" ht="87.75" customHeight="1" thickBot="1" x14ac:dyDescent="0.3">
      <c r="A441" s="60">
        <v>438</v>
      </c>
      <c r="B441" s="199" t="e">
        <f>VLOOKUP(C441,Склад!B:D,3,0)</f>
        <v>#N/A</v>
      </c>
      <c r="C441" s="37" t="s">
        <v>311</v>
      </c>
      <c r="D441" s="151" t="str">
        <f t="shared" si="264"/>
        <v>62171021</v>
      </c>
      <c r="E441" s="36">
        <v>6217102</v>
      </c>
      <c r="F441" s="36">
        <v>1</v>
      </c>
      <c r="G441" s="154" t="s">
        <v>207</v>
      </c>
      <c r="H441" s="196" t="str">
        <f>IFERROR(VLOOKUP(VALUE(E441),Склад!#REF!,6,0),"-")</f>
        <v>-</v>
      </c>
      <c r="I441" s="61"/>
      <c r="J441" s="62" t="s">
        <v>223</v>
      </c>
      <c r="K441" s="62" t="s">
        <v>405</v>
      </c>
      <c r="L441" s="63" t="s">
        <v>387</v>
      </c>
      <c r="M441" s="64" t="s">
        <v>356</v>
      </c>
      <c r="N441" s="38" t="s">
        <v>354</v>
      </c>
      <c r="O441" s="38" t="s">
        <v>416</v>
      </c>
      <c r="P441" s="65">
        <v>38.1</v>
      </c>
      <c r="Q441" s="69">
        <v>99</v>
      </c>
      <c r="R441" s="66"/>
      <c r="S441" s="67"/>
      <c r="T441" s="68"/>
      <c r="U441" s="70"/>
      <c r="V441" s="71"/>
      <c r="W441" s="72"/>
      <c r="X441" s="73"/>
      <c r="Y441" s="71"/>
      <c r="Z441" s="72"/>
      <c r="AA441" s="74"/>
      <c r="AB441" s="75"/>
      <c r="AC441" s="71"/>
      <c r="AD441" s="72"/>
      <c r="AE441" s="76" t="str">
        <f t="shared" si="242"/>
        <v>-</v>
      </c>
      <c r="AF441" s="76" t="str">
        <f t="shared" si="243"/>
        <v/>
      </c>
      <c r="AG441" s="76" t="str">
        <f t="shared" si="244"/>
        <v>-</v>
      </c>
      <c r="AH441" s="76" t="str">
        <f t="shared" si="245"/>
        <v/>
      </c>
      <c r="AI441" s="76" t="str">
        <f t="shared" si="246"/>
        <v>-</v>
      </c>
      <c r="AJ441" s="76" t="str">
        <f t="shared" si="247"/>
        <v/>
      </c>
      <c r="AK441" s="76" t="str">
        <f t="shared" si="248"/>
        <v>-</v>
      </c>
      <c r="AL441" s="76" t="str">
        <f t="shared" si="249"/>
        <v/>
      </c>
      <c r="AM441" s="76" t="str">
        <f t="shared" si="250"/>
        <v>-</v>
      </c>
      <c r="AN441" s="76" t="str">
        <f t="shared" si="251"/>
        <v/>
      </c>
      <c r="AO441" s="77">
        <f t="shared" si="252"/>
        <v>0</v>
      </c>
      <c r="AP441" s="78" t="str">
        <f t="shared" si="253"/>
        <v/>
      </c>
      <c r="AR441" s="77" t="s">
        <v>27</v>
      </c>
      <c r="AS441" s="76" t="e">
        <f t="shared" si="275"/>
        <v>#VALUE!</v>
      </c>
      <c r="AT441" s="76"/>
      <c r="AU441" s="76" t="e">
        <f t="shared" si="276"/>
        <v>#VALUE!</v>
      </c>
      <c r="AV441" s="76"/>
      <c r="AW441" s="76" t="e">
        <f t="shared" si="277"/>
        <v>#VALUE!</v>
      </c>
      <c r="AX441" s="76"/>
      <c r="AY441" s="76" t="e">
        <f t="shared" si="278"/>
        <v>#VALUE!</v>
      </c>
      <c r="AZ441" s="76"/>
      <c r="BA441" s="76" t="e">
        <f t="shared" si="279"/>
        <v>#VALUE!</v>
      </c>
      <c r="BB441" s="77" t="e">
        <f t="shared" si="254"/>
        <v>#VALUE!</v>
      </c>
      <c r="BC441" s="78" t="e">
        <f t="shared" si="255"/>
        <v>#VALUE!</v>
      </c>
      <c r="BD441" s="77" t="s">
        <v>27</v>
      </c>
      <c r="BE441" s="76">
        <v>0</v>
      </c>
      <c r="BF441" s="76">
        <v>0</v>
      </c>
      <c r="BG441" s="76">
        <v>0</v>
      </c>
      <c r="BH441" s="76">
        <v>0</v>
      </c>
      <c r="BI441" s="76">
        <v>0</v>
      </c>
      <c r="BJ441" s="76">
        <v>0</v>
      </c>
      <c r="BK441" s="76">
        <v>0</v>
      </c>
      <c r="BL441" s="76">
        <v>0</v>
      </c>
      <c r="BM441" s="76">
        <v>0</v>
      </c>
      <c r="BN441" s="80">
        <f t="shared" si="256"/>
        <v>0</v>
      </c>
      <c r="BO441" s="81">
        <f t="shared" si="257"/>
        <v>0</v>
      </c>
      <c r="BP441" s="77" t="s">
        <v>27</v>
      </c>
      <c r="BQ441" s="76">
        <v>0</v>
      </c>
      <c r="BR441" s="76">
        <v>0</v>
      </c>
      <c r="BS441" s="76">
        <v>0</v>
      </c>
      <c r="BT441" s="76">
        <v>0</v>
      </c>
      <c r="BU441" s="76">
        <v>0</v>
      </c>
      <c r="BV441" s="76">
        <v>0</v>
      </c>
      <c r="BW441" s="76">
        <v>0</v>
      </c>
      <c r="BX441" s="76">
        <v>0</v>
      </c>
      <c r="BY441" s="76">
        <v>0</v>
      </c>
      <c r="BZ441" s="80">
        <f t="shared" si="258"/>
        <v>0</v>
      </c>
      <c r="CA441" s="82">
        <f t="shared" si="259"/>
        <v>0</v>
      </c>
      <c r="CB441" s="77" t="s">
        <v>27</v>
      </c>
      <c r="CC441" s="76">
        <v>0</v>
      </c>
      <c r="CD441" s="76"/>
      <c r="CE441" s="76">
        <v>0</v>
      </c>
      <c r="CF441" s="76"/>
      <c r="CG441" s="76">
        <v>0</v>
      </c>
      <c r="CH441" s="76"/>
      <c r="CI441" s="76">
        <v>0</v>
      </c>
      <c r="CJ441" s="76"/>
      <c r="CK441" s="76">
        <v>0</v>
      </c>
      <c r="CL441" s="83">
        <f t="shared" si="260"/>
        <v>0</v>
      </c>
      <c r="CM441" s="82">
        <f t="shared" si="261"/>
        <v>0</v>
      </c>
      <c r="CN441" s="84"/>
      <c r="CO441" s="60"/>
      <c r="CP441" s="60"/>
      <c r="CQ441" s="60"/>
      <c r="CR441" s="60"/>
      <c r="CS441" s="60"/>
      <c r="CT441" s="60"/>
      <c r="CU441" s="60"/>
      <c r="CV441" s="85"/>
      <c r="CW441" s="86"/>
      <c r="CX441" s="87">
        <f t="shared" si="262"/>
        <v>0</v>
      </c>
      <c r="CY441" s="88">
        <f t="shared" si="263"/>
        <v>0</v>
      </c>
      <c r="CZ441" s="89" t="e">
        <f>SUMIF(Склад!#REF!,E441,Склад!#REF!)</f>
        <v>#REF!</v>
      </c>
    </row>
    <row r="442" spans="1:104" s="79" customFormat="1" ht="87.75" customHeight="1" thickBot="1" x14ac:dyDescent="0.3">
      <c r="A442" s="60">
        <v>439</v>
      </c>
      <c r="B442" s="199" t="e">
        <f>VLOOKUP(C442,Склад!B:D,3,0)</f>
        <v>#N/A</v>
      </c>
      <c r="C442" s="37" t="s">
        <v>311</v>
      </c>
      <c r="D442" s="151" t="str">
        <f t="shared" si="264"/>
        <v>621710263</v>
      </c>
      <c r="E442" s="36">
        <v>6217102</v>
      </c>
      <c r="F442" s="36">
        <v>63</v>
      </c>
      <c r="G442" s="154" t="s">
        <v>207</v>
      </c>
      <c r="H442" s="196" t="str">
        <f>IFERROR(VLOOKUP(VALUE(E442),Склад!#REF!,6,0),"-")</f>
        <v>-</v>
      </c>
      <c r="I442" s="61"/>
      <c r="J442" s="62" t="s">
        <v>223</v>
      </c>
      <c r="K442" s="62" t="s">
        <v>405</v>
      </c>
      <c r="L442" s="63" t="s">
        <v>387</v>
      </c>
      <c r="M442" s="64" t="s">
        <v>356</v>
      </c>
      <c r="N442" s="38" t="s">
        <v>354</v>
      </c>
      <c r="O442" s="38" t="s">
        <v>416</v>
      </c>
      <c r="P442" s="65">
        <v>38.1</v>
      </c>
      <c r="Q442" s="69">
        <v>99</v>
      </c>
      <c r="R442" s="66"/>
      <c r="S442" s="67"/>
      <c r="T442" s="68"/>
      <c r="U442" s="70"/>
      <c r="V442" s="71"/>
      <c r="W442" s="72"/>
      <c r="X442" s="73"/>
      <c r="Y442" s="71"/>
      <c r="Z442" s="72"/>
      <c r="AA442" s="74"/>
      <c r="AB442" s="75"/>
      <c r="AC442" s="71"/>
      <c r="AD442" s="72"/>
      <c r="AE442" s="76" t="str">
        <f t="shared" si="242"/>
        <v>-</v>
      </c>
      <c r="AF442" s="76" t="str">
        <f t="shared" si="243"/>
        <v/>
      </c>
      <c r="AG442" s="76" t="str">
        <f t="shared" si="244"/>
        <v>-</v>
      </c>
      <c r="AH442" s="76" t="str">
        <f t="shared" si="245"/>
        <v/>
      </c>
      <c r="AI442" s="76" t="str">
        <f t="shared" si="246"/>
        <v>-</v>
      </c>
      <c r="AJ442" s="76" t="str">
        <f t="shared" si="247"/>
        <v/>
      </c>
      <c r="AK442" s="76" t="str">
        <f t="shared" si="248"/>
        <v>-</v>
      </c>
      <c r="AL442" s="76" t="str">
        <f t="shared" si="249"/>
        <v/>
      </c>
      <c r="AM442" s="76" t="str">
        <f t="shared" si="250"/>
        <v>-</v>
      </c>
      <c r="AN442" s="76" t="str">
        <f t="shared" si="251"/>
        <v/>
      </c>
      <c r="AO442" s="77">
        <f t="shared" si="252"/>
        <v>0</v>
      </c>
      <c r="AP442" s="78" t="str">
        <f t="shared" si="253"/>
        <v/>
      </c>
      <c r="AR442" s="77" t="s">
        <v>27</v>
      </c>
      <c r="AS442" s="76" t="e">
        <f t="shared" si="275"/>
        <v>#VALUE!</v>
      </c>
      <c r="AT442" s="76"/>
      <c r="AU442" s="76" t="e">
        <f t="shared" si="276"/>
        <v>#VALUE!</v>
      </c>
      <c r="AV442" s="76"/>
      <c r="AW442" s="76" t="e">
        <f t="shared" si="277"/>
        <v>#VALUE!</v>
      </c>
      <c r="AX442" s="76"/>
      <c r="AY442" s="76" t="e">
        <f t="shared" si="278"/>
        <v>#VALUE!</v>
      </c>
      <c r="AZ442" s="76"/>
      <c r="BA442" s="76" t="e">
        <f t="shared" si="279"/>
        <v>#VALUE!</v>
      </c>
      <c r="BB442" s="77" t="e">
        <f t="shared" si="254"/>
        <v>#VALUE!</v>
      </c>
      <c r="BC442" s="78" t="e">
        <f t="shared" si="255"/>
        <v>#VALUE!</v>
      </c>
      <c r="BD442" s="77" t="s">
        <v>27</v>
      </c>
      <c r="BE442" s="76">
        <v>0</v>
      </c>
      <c r="BF442" s="76">
        <v>0</v>
      </c>
      <c r="BG442" s="76">
        <v>0</v>
      </c>
      <c r="BH442" s="76">
        <v>0</v>
      </c>
      <c r="BI442" s="76">
        <v>0</v>
      </c>
      <c r="BJ442" s="76">
        <v>0</v>
      </c>
      <c r="BK442" s="76">
        <v>0</v>
      </c>
      <c r="BL442" s="76">
        <v>0</v>
      </c>
      <c r="BM442" s="76">
        <v>0</v>
      </c>
      <c r="BN442" s="80">
        <f t="shared" si="256"/>
        <v>0</v>
      </c>
      <c r="BO442" s="81">
        <f t="shared" si="257"/>
        <v>0</v>
      </c>
      <c r="BP442" s="77" t="s">
        <v>27</v>
      </c>
      <c r="BQ442" s="76">
        <v>0</v>
      </c>
      <c r="BR442" s="76">
        <v>0</v>
      </c>
      <c r="BS442" s="76">
        <v>0</v>
      </c>
      <c r="BT442" s="76">
        <v>0</v>
      </c>
      <c r="BU442" s="76">
        <v>0</v>
      </c>
      <c r="BV442" s="76">
        <v>0</v>
      </c>
      <c r="BW442" s="76">
        <v>0</v>
      </c>
      <c r="BX442" s="76">
        <v>0</v>
      </c>
      <c r="BY442" s="76">
        <v>0</v>
      </c>
      <c r="BZ442" s="80">
        <f t="shared" si="258"/>
        <v>0</v>
      </c>
      <c r="CA442" s="82">
        <f t="shared" si="259"/>
        <v>0</v>
      </c>
      <c r="CB442" s="77" t="s">
        <v>27</v>
      </c>
      <c r="CC442" s="76">
        <v>0</v>
      </c>
      <c r="CD442" s="76"/>
      <c r="CE442" s="76">
        <v>0</v>
      </c>
      <c r="CF442" s="76"/>
      <c r="CG442" s="76">
        <v>0</v>
      </c>
      <c r="CH442" s="76"/>
      <c r="CI442" s="76">
        <v>0</v>
      </c>
      <c r="CJ442" s="76"/>
      <c r="CK442" s="76">
        <v>0</v>
      </c>
      <c r="CL442" s="83">
        <f t="shared" si="260"/>
        <v>0</v>
      </c>
      <c r="CM442" s="82">
        <f t="shared" si="261"/>
        <v>0</v>
      </c>
      <c r="CN442" s="84"/>
      <c r="CO442" s="60"/>
      <c r="CP442" s="60"/>
      <c r="CQ442" s="60"/>
      <c r="CR442" s="60"/>
      <c r="CS442" s="60"/>
      <c r="CT442" s="60"/>
      <c r="CU442" s="60"/>
      <c r="CV442" s="85"/>
      <c r="CW442" s="86"/>
      <c r="CX442" s="87">
        <f t="shared" si="262"/>
        <v>0</v>
      </c>
      <c r="CY442" s="88">
        <f t="shared" si="263"/>
        <v>0</v>
      </c>
      <c r="CZ442" s="89" t="e">
        <f>SUMIF(Склад!#REF!,E442,Склад!#REF!)</f>
        <v>#REF!</v>
      </c>
    </row>
    <row r="443" spans="1:104" s="79" customFormat="1" ht="56.45" customHeight="1" thickBot="1" x14ac:dyDescent="0.3">
      <c r="A443" s="60">
        <v>440</v>
      </c>
      <c r="B443" s="199" t="e">
        <f>VLOOKUP(C443,Склад!B:D,3,0)</f>
        <v>#N/A</v>
      </c>
      <c r="C443" s="37" t="s">
        <v>312</v>
      </c>
      <c r="D443" s="151" t="str">
        <f t="shared" si="264"/>
        <v>66171011</v>
      </c>
      <c r="E443" s="36">
        <v>6617101</v>
      </c>
      <c r="F443" s="36">
        <v>1</v>
      </c>
      <c r="G443" s="154" t="s">
        <v>207</v>
      </c>
      <c r="H443" s="196" t="str">
        <f>IFERROR(VLOOKUP(VALUE(E443),Склад!#REF!,6,0),"-")</f>
        <v>-</v>
      </c>
      <c r="I443" s="61"/>
      <c r="J443" s="62" t="s">
        <v>33</v>
      </c>
      <c r="K443" s="62" t="s">
        <v>405</v>
      </c>
      <c r="L443" s="63" t="s">
        <v>387</v>
      </c>
      <c r="M443" s="64" t="s">
        <v>57</v>
      </c>
      <c r="N443" s="38" t="s">
        <v>354</v>
      </c>
      <c r="O443" s="38" t="s">
        <v>416</v>
      </c>
      <c r="P443" s="65">
        <v>38.1</v>
      </c>
      <c r="Q443" s="69">
        <v>99</v>
      </c>
      <c r="R443" s="66"/>
      <c r="S443" s="67"/>
      <c r="T443" s="68"/>
      <c r="U443" s="70"/>
      <c r="V443" s="71"/>
      <c r="W443" s="72"/>
      <c r="X443" s="73"/>
      <c r="Y443" s="71"/>
      <c r="Z443" s="72"/>
      <c r="AA443" s="74"/>
      <c r="AB443" s="75"/>
      <c r="AC443" s="71"/>
      <c r="AD443" s="72"/>
      <c r="AE443" s="76" t="str">
        <f t="shared" si="242"/>
        <v>-</v>
      </c>
      <c r="AF443" s="76" t="str">
        <f t="shared" si="243"/>
        <v/>
      </c>
      <c r="AG443" s="76" t="str">
        <f t="shared" si="244"/>
        <v>-</v>
      </c>
      <c r="AH443" s="76" t="str">
        <f t="shared" si="245"/>
        <v/>
      </c>
      <c r="AI443" s="76" t="str">
        <f t="shared" si="246"/>
        <v>-</v>
      </c>
      <c r="AJ443" s="76" t="str">
        <f t="shared" si="247"/>
        <v/>
      </c>
      <c r="AK443" s="76" t="str">
        <f t="shared" si="248"/>
        <v>-</v>
      </c>
      <c r="AL443" s="76" t="str">
        <f t="shared" si="249"/>
        <v/>
      </c>
      <c r="AM443" s="76" t="str">
        <f t="shared" si="250"/>
        <v>-</v>
      </c>
      <c r="AN443" s="76" t="str">
        <f t="shared" si="251"/>
        <v/>
      </c>
      <c r="AO443" s="77">
        <f t="shared" si="252"/>
        <v>0</v>
      </c>
      <c r="AP443" s="78" t="str">
        <f t="shared" si="253"/>
        <v/>
      </c>
      <c r="AR443" s="77" t="s">
        <v>27</v>
      </c>
      <c r="AS443" s="76" t="e">
        <f t="shared" ref="AS443:AS454" si="280">CO443+AF443-BE443-BQ443</f>
        <v>#VALUE!</v>
      </c>
      <c r="AT443" s="76"/>
      <c r="AU443" s="76" t="e">
        <f t="shared" ref="AU443:AU454" si="281">CQ443+AH443-BG443-BS443</f>
        <v>#VALUE!</v>
      </c>
      <c r="AV443" s="76"/>
      <c r="AW443" s="76" t="e">
        <f t="shared" ref="AW443:AW454" si="282">CS443+AJ443-BI443-BU443</f>
        <v>#VALUE!</v>
      </c>
      <c r="AX443" s="76"/>
      <c r="AY443" s="76" t="e">
        <f t="shared" ref="AY443:AY454" si="283">CU443+AL443-BK443-BW443</f>
        <v>#VALUE!</v>
      </c>
      <c r="AZ443" s="76"/>
      <c r="BA443" s="76" t="e">
        <f t="shared" ref="BA443:BA454" si="284">CW443+AN443-BM443-BY443</f>
        <v>#VALUE!</v>
      </c>
      <c r="BB443" s="77" t="e">
        <f t="shared" si="254"/>
        <v>#VALUE!</v>
      </c>
      <c r="BC443" s="78" t="e">
        <f t="shared" si="255"/>
        <v>#VALUE!</v>
      </c>
      <c r="BD443" s="77" t="s">
        <v>27</v>
      </c>
      <c r="BE443" s="76">
        <v>0</v>
      </c>
      <c r="BF443" s="76"/>
      <c r="BG443" s="76">
        <v>1</v>
      </c>
      <c r="BH443" s="76"/>
      <c r="BI443" s="76">
        <v>2</v>
      </c>
      <c r="BJ443" s="76"/>
      <c r="BK443" s="76">
        <v>1</v>
      </c>
      <c r="BL443" s="76"/>
      <c r="BM443" s="76">
        <v>1</v>
      </c>
      <c r="BN443" s="80">
        <f t="shared" si="256"/>
        <v>5</v>
      </c>
      <c r="BO443" s="81">
        <f t="shared" si="257"/>
        <v>0</v>
      </c>
      <c r="BP443" s="77" t="s">
        <v>27</v>
      </c>
      <c r="BQ443" s="76">
        <v>0</v>
      </c>
      <c r="BR443" s="76"/>
      <c r="BS443" s="76">
        <v>1</v>
      </c>
      <c r="BT443" s="76"/>
      <c r="BU443" s="76">
        <v>1</v>
      </c>
      <c r="BV443" s="76"/>
      <c r="BW443" s="76">
        <v>1</v>
      </c>
      <c r="BX443" s="76"/>
      <c r="BY443" s="76">
        <v>0</v>
      </c>
      <c r="BZ443" s="80">
        <f t="shared" si="258"/>
        <v>3</v>
      </c>
      <c r="CA443" s="82">
        <f t="shared" si="259"/>
        <v>0</v>
      </c>
      <c r="CB443" s="77" t="s">
        <v>27</v>
      </c>
      <c r="CC443" s="76">
        <v>0</v>
      </c>
      <c r="CD443" s="76"/>
      <c r="CE443" s="76">
        <v>0</v>
      </c>
      <c r="CF443" s="76"/>
      <c r="CG443" s="76">
        <v>0</v>
      </c>
      <c r="CH443" s="76"/>
      <c r="CI443" s="76">
        <v>0</v>
      </c>
      <c r="CJ443" s="76"/>
      <c r="CK443" s="76">
        <v>0</v>
      </c>
      <c r="CL443" s="83">
        <f t="shared" si="260"/>
        <v>0</v>
      </c>
      <c r="CM443" s="82">
        <f t="shared" si="261"/>
        <v>0</v>
      </c>
      <c r="CN443" s="84"/>
      <c r="CO443" s="60">
        <v>1</v>
      </c>
      <c r="CP443" s="60"/>
      <c r="CQ443" s="60">
        <v>2</v>
      </c>
      <c r="CR443" s="60"/>
      <c r="CS443" s="60">
        <v>7</v>
      </c>
      <c r="CT443" s="60"/>
      <c r="CU443" s="60">
        <v>4</v>
      </c>
      <c r="CV443" s="85"/>
      <c r="CW443" s="86">
        <v>3</v>
      </c>
      <c r="CX443" s="87">
        <f t="shared" si="262"/>
        <v>17</v>
      </c>
      <c r="CY443" s="88">
        <f t="shared" si="263"/>
        <v>0</v>
      </c>
      <c r="CZ443" s="89" t="e">
        <f>SUMIF(Склад!#REF!,E443,Склад!#REF!)</f>
        <v>#REF!</v>
      </c>
    </row>
    <row r="444" spans="1:104" s="79" customFormat="1" ht="56.45" customHeight="1" thickBot="1" x14ac:dyDescent="0.3">
      <c r="A444" s="60">
        <v>441</v>
      </c>
      <c r="B444" s="199" t="e">
        <f>VLOOKUP(C444,Склад!B:D,3,0)</f>
        <v>#N/A</v>
      </c>
      <c r="C444" s="37" t="s">
        <v>312</v>
      </c>
      <c r="D444" s="151" t="str">
        <f t="shared" si="264"/>
        <v>661710163</v>
      </c>
      <c r="E444" s="36">
        <v>6617101</v>
      </c>
      <c r="F444" s="36">
        <v>63</v>
      </c>
      <c r="G444" s="154" t="s">
        <v>207</v>
      </c>
      <c r="H444" s="196" t="str">
        <f>IFERROR(VLOOKUP(VALUE(E444),Склад!#REF!,6,0),"-")</f>
        <v>-</v>
      </c>
      <c r="I444" s="61"/>
      <c r="J444" s="62" t="s">
        <v>33</v>
      </c>
      <c r="K444" s="62" t="s">
        <v>405</v>
      </c>
      <c r="L444" s="63" t="s">
        <v>387</v>
      </c>
      <c r="M444" s="64" t="s">
        <v>57</v>
      </c>
      <c r="N444" s="38" t="s">
        <v>354</v>
      </c>
      <c r="O444" s="38" t="s">
        <v>416</v>
      </c>
      <c r="P444" s="65">
        <v>38.1</v>
      </c>
      <c r="Q444" s="69">
        <v>99</v>
      </c>
      <c r="R444" s="66"/>
      <c r="S444" s="67"/>
      <c r="T444" s="68"/>
      <c r="U444" s="70"/>
      <c r="V444" s="71"/>
      <c r="W444" s="72"/>
      <c r="X444" s="73"/>
      <c r="Y444" s="71"/>
      <c r="Z444" s="72"/>
      <c r="AA444" s="74"/>
      <c r="AB444" s="75"/>
      <c r="AC444" s="71"/>
      <c r="AD444" s="72"/>
      <c r="AE444" s="76" t="str">
        <f t="shared" si="242"/>
        <v>-</v>
      </c>
      <c r="AF444" s="76" t="str">
        <f t="shared" si="243"/>
        <v/>
      </c>
      <c r="AG444" s="76" t="str">
        <f t="shared" si="244"/>
        <v>-</v>
      </c>
      <c r="AH444" s="76" t="str">
        <f t="shared" si="245"/>
        <v/>
      </c>
      <c r="AI444" s="76" t="str">
        <f t="shared" si="246"/>
        <v>-</v>
      </c>
      <c r="AJ444" s="76" t="str">
        <f t="shared" si="247"/>
        <v/>
      </c>
      <c r="AK444" s="76" t="str">
        <f t="shared" si="248"/>
        <v>-</v>
      </c>
      <c r="AL444" s="76" t="str">
        <f t="shared" si="249"/>
        <v/>
      </c>
      <c r="AM444" s="76" t="str">
        <f t="shared" si="250"/>
        <v>-</v>
      </c>
      <c r="AN444" s="76" t="str">
        <f t="shared" si="251"/>
        <v/>
      </c>
      <c r="AO444" s="77">
        <f t="shared" si="252"/>
        <v>0</v>
      </c>
      <c r="AP444" s="78" t="str">
        <f t="shared" si="253"/>
        <v/>
      </c>
      <c r="AR444" s="77" t="s">
        <v>27</v>
      </c>
      <c r="AS444" s="76" t="e">
        <f t="shared" si="280"/>
        <v>#VALUE!</v>
      </c>
      <c r="AT444" s="76"/>
      <c r="AU444" s="76" t="e">
        <f t="shared" si="281"/>
        <v>#VALUE!</v>
      </c>
      <c r="AV444" s="76"/>
      <c r="AW444" s="76" t="e">
        <f t="shared" si="282"/>
        <v>#VALUE!</v>
      </c>
      <c r="AX444" s="76"/>
      <c r="AY444" s="76" t="e">
        <f t="shared" si="283"/>
        <v>#VALUE!</v>
      </c>
      <c r="AZ444" s="76"/>
      <c r="BA444" s="76" t="e">
        <f t="shared" si="284"/>
        <v>#VALUE!</v>
      </c>
      <c r="BB444" s="77" t="e">
        <f t="shared" si="254"/>
        <v>#VALUE!</v>
      </c>
      <c r="BC444" s="78" t="e">
        <f t="shared" si="255"/>
        <v>#VALUE!</v>
      </c>
      <c r="BD444" s="77" t="s">
        <v>27</v>
      </c>
      <c r="BE444" s="76">
        <v>0</v>
      </c>
      <c r="BF444" s="76"/>
      <c r="BG444" s="76">
        <v>2</v>
      </c>
      <c r="BH444" s="76"/>
      <c r="BI444" s="76">
        <v>3</v>
      </c>
      <c r="BJ444" s="76"/>
      <c r="BK444" s="76">
        <v>0</v>
      </c>
      <c r="BL444" s="76"/>
      <c r="BM444" s="76">
        <v>0</v>
      </c>
      <c r="BN444" s="80">
        <f t="shared" si="256"/>
        <v>5</v>
      </c>
      <c r="BO444" s="81">
        <f t="shared" si="257"/>
        <v>0</v>
      </c>
      <c r="BP444" s="77" t="s">
        <v>27</v>
      </c>
      <c r="BQ444" s="76">
        <v>0</v>
      </c>
      <c r="BR444" s="76"/>
      <c r="BS444" s="76">
        <v>0</v>
      </c>
      <c r="BT444" s="76"/>
      <c r="BU444" s="76">
        <v>0</v>
      </c>
      <c r="BV444" s="76"/>
      <c r="BW444" s="76">
        <v>0</v>
      </c>
      <c r="BX444" s="76"/>
      <c r="BY444" s="76">
        <v>0</v>
      </c>
      <c r="BZ444" s="80">
        <f t="shared" si="258"/>
        <v>0</v>
      </c>
      <c r="CA444" s="82">
        <f t="shared" si="259"/>
        <v>0</v>
      </c>
      <c r="CB444" s="77" t="s">
        <v>27</v>
      </c>
      <c r="CC444" s="76">
        <v>0</v>
      </c>
      <c r="CD444" s="76"/>
      <c r="CE444" s="76">
        <v>0</v>
      </c>
      <c r="CF444" s="76"/>
      <c r="CG444" s="76">
        <v>0</v>
      </c>
      <c r="CH444" s="76"/>
      <c r="CI444" s="76">
        <v>0</v>
      </c>
      <c r="CJ444" s="76"/>
      <c r="CK444" s="76">
        <v>0</v>
      </c>
      <c r="CL444" s="83">
        <f t="shared" si="260"/>
        <v>0</v>
      </c>
      <c r="CM444" s="82">
        <f t="shared" si="261"/>
        <v>0</v>
      </c>
      <c r="CN444" s="84"/>
      <c r="CO444" s="60">
        <v>2</v>
      </c>
      <c r="CP444" s="60"/>
      <c r="CQ444" s="60">
        <v>4</v>
      </c>
      <c r="CR444" s="60"/>
      <c r="CS444" s="60">
        <v>2</v>
      </c>
      <c r="CT444" s="60"/>
      <c r="CU444" s="60">
        <v>7</v>
      </c>
      <c r="CV444" s="85"/>
      <c r="CW444" s="86">
        <v>1</v>
      </c>
      <c r="CX444" s="87">
        <f t="shared" si="262"/>
        <v>16</v>
      </c>
      <c r="CY444" s="88">
        <f t="shared" si="263"/>
        <v>0</v>
      </c>
      <c r="CZ444" s="89" t="e">
        <f>SUMIF(Склад!#REF!,E444,Склад!#REF!)</f>
        <v>#REF!</v>
      </c>
    </row>
    <row r="445" spans="1:104" s="79" customFormat="1" ht="52.9" customHeight="1" thickBot="1" x14ac:dyDescent="0.3">
      <c r="A445" s="60">
        <v>442</v>
      </c>
      <c r="B445" s="199" t="e">
        <f>VLOOKUP(C445,Склад!B:D,3,0)</f>
        <v>#N/A</v>
      </c>
      <c r="C445" s="37" t="s">
        <v>61</v>
      </c>
      <c r="D445" s="151" t="str">
        <f t="shared" si="264"/>
        <v>66471031</v>
      </c>
      <c r="E445" s="36">
        <v>6647103</v>
      </c>
      <c r="F445" s="36">
        <v>1</v>
      </c>
      <c r="G445" s="154" t="s">
        <v>207</v>
      </c>
      <c r="H445" s="196" t="str">
        <f>IFERROR(VLOOKUP(VALUE(E445),Склад!#REF!,6,0),"-")</f>
        <v>-</v>
      </c>
      <c r="I445" s="61"/>
      <c r="J445" s="62" t="s">
        <v>33</v>
      </c>
      <c r="K445" s="62" t="s">
        <v>405</v>
      </c>
      <c r="L445" s="63" t="s">
        <v>387</v>
      </c>
      <c r="M445" s="64" t="s">
        <v>57</v>
      </c>
      <c r="N445" s="38" t="s">
        <v>354</v>
      </c>
      <c r="O445" s="38" t="s">
        <v>416</v>
      </c>
      <c r="P445" s="65">
        <v>45.8</v>
      </c>
      <c r="Q445" s="69">
        <v>109</v>
      </c>
      <c r="R445" s="66"/>
      <c r="S445" s="67"/>
      <c r="T445" s="68"/>
      <c r="U445" s="70"/>
      <c r="V445" s="71"/>
      <c r="W445" s="72"/>
      <c r="X445" s="73"/>
      <c r="Y445" s="71"/>
      <c r="Z445" s="72"/>
      <c r="AA445" s="74"/>
      <c r="AB445" s="75"/>
      <c r="AC445" s="71"/>
      <c r="AD445" s="72"/>
      <c r="AE445" s="76" t="str">
        <f t="shared" si="242"/>
        <v>-</v>
      </c>
      <c r="AF445" s="76" t="str">
        <f t="shared" si="243"/>
        <v/>
      </c>
      <c r="AG445" s="76" t="str">
        <f t="shared" si="244"/>
        <v>-</v>
      </c>
      <c r="AH445" s="76" t="str">
        <f t="shared" si="245"/>
        <v/>
      </c>
      <c r="AI445" s="76" t="str">
        <f t="shared" si="246"/>
        <v>-</v>
      </c>
      <c r="AJ445" s="76" t="str">
        <f t="shared" si="247"/>
        <v/>
      </c>
      <c r="AK445" s="76" t="str">
        <f t="shared" si="248"/>
        <v>-</v>
      </c>
      <c r="AL445" s="76" t="str">
        <f t="shared" si="249"/>
        <v/>
      </c>
      <c r="AM445" s="76" t="str">
        <f t="shared" si="250"/>
        <v>-</v>
      </c>
      <c r="AN445" s="76" t="str">
        <f t="shared" si="251"/>
        <v/>
      </c>
      <c r="AO445" s="77">
        <f t="shared" si="252"/>
        <v>0</v>
      </c>
      <c r="AP445" s="78" t="str">
        <f t="shared" si="253"/>
        <v/>
      </c>
      <c r="AR445" s="77" t="s">
        <v>27</v>
      </c>
      <c r="AS445" s="76" t="e">
        <f t="shared" si="280"/>
        <v>#VALUE!</v>
      </c>
      <c r="AT445" s="76"/>
      <c r="AU445" s="76" t="e">
        <f t="shared" si="281"/>
        <v>#VALUE!</v>
      </c>
      <c r="AV445" s="76"/>
      <c r="AW445" s="76" t="e">
        <f t="shared" si="282"/>
        <v>#VALUE!</v>
      </c>
      <c r="AX445" s="76"/>
      <c r="AY445" s="76" t="e">
        <f t="shared" si="283"/>
        <v>#VALUE!</v>
      </c>
      <c r="AZ445" s="76"/>
      <c r="BA445" s="76" t="e">
        <f t="shared" si="284"/>
        <v>#VALUE!</v>
      </c>
      <c r="BB445" s="77" t="e">
        <f t="shared" si="254"/>
        <v>#VALUE!</v>
      </c>
      <c r="BC445" s="78" t="e">
        <f t="shared" si="255"/>
        <v>#VALUE!</v>
      </c>
      <c r="BD445" s="77" t="s">
        <v>27</v>
      </c>
      <c r="BE445" s="76">
        <v>0</v>
      </c>
      <c r="BF445" s="76"/>
      <c r="BG445" s="76">
        <v>0</v>
      </c>
      <c r="BH445" s="76"/>
      <c r="BI445" s="76">
        <v>1</v>
      </c>
      <c r="BJ445" s="76"/>
      <c r="BK445" s="76">
        <v>1</v>
      </c>
      <c r="BL445" s="76"/>
      <c r="BM445" s="76">
        <v>1</v>
      </c>
      <c r="BN445" s="80">
        <f t="shared" si="256"/>
        <v>3</v>
      </c>
      <c r="BO445" s="81">
        <f t="shared" si="257"/>
        <v>0</v>
      </c>
      <c r="BP445" s="77" t="s">
        <v>27</v>
      </c>
      <c r="BQ445" s="76">
        <v>0</v>
      </c>
      <c r="BR445" s="76"/>
      <c r="BS445" s="76">
        <v>0</v>
      </c>
      <c r="BT445" s="76"/>
      <c r="BU445" s="76">
        <v>0</v>
      </c>
      <c r="BV445" s="76"/>
      <c r="BW445" s="76">
        <v>0</v>
      </c>
      <c r="BX445" s="76"/>
      <c r="BY445" s="76">
        <v>0</v>
      </c>
      <c r="BZ445" s="80">
        <f t="shared" si="258"/>
        <v>0</v>
      </c>
      <c r="CA445" s="82">
        <f t="shared" si="259"/>
        <v>0</v>
      </c>
      <c r="CB445" s="77" t="s">
        <v>27</v>
      </c>
      <c r="CC445" s="76">
        <v>0</v>
      </c>
      <c r="CD445" s="76"/>
      <c r="CE445" s="76">
        <v>0</v>
      </c>
      <c r="CF445" s="76"/>
      <c r="CG445" s="76">
        <v>0</v>
      </c>
      <c r="CH445" s="76"/>
      <c r="CI445" s="76">
        <v>0</v>
      </c>
      <c r="CJ445" s="76"/>
      <c r="CK445" s="76">
        <v>0</v>
      </c>
      <c r="CL445" s="83">
        <f t="shared" si="260"/>
        <v>0</v>
      </c>
      <c r="CM445" s="82">
        <f t="shared" si="261"/>
        <v>0</v>
      </c>
      <c r="CN445" s="84"/>
      <c r="CO445" s="60"/>
      <c r="CP445" s="60"/>
      <c r="CQ445" s="60">
        <v>1</v>
      </c>
      <c r="CR445" s="60"/>
      <c r="CS445" s="60">
        <v>4</v>
      </c>
      <c r="CT445" s="60"/>
      <c r="CU445" s="60">
        <v>2</v>
      </c>
      <c r="CV445" s="85"/>
      <c r="CW445" s="86">
        <v>2</v>
      </c>
      <c r="CX445" s="87">
        <f t="shared" si="262"/>
        <v>9</v>
      </c>
      <c r="CY445" s="88">
        <f t="shared" si="263"/>
        <v>0</v>
      </c>
      <c r="CZ445" s="89" t="e">
        <f>SUMIF(Склад!#REF!,E445,Склад!#REF!)</f>
        <v>#REF!</v>
      </c>
    </row>
    <row r="446" spans="1:104" s="79" customFormat="1" ht="52.9" customHeight="1" thickBot="1" x14ac:dyDescent="0.3">
      <c r="A446" s="60">
        <v>443</v>
      </c>
      <c r="B446" s="199" t="e">
        <f>VLOOKUP(C446,Склад!B:D,3,0)</f>
        <v>#N/A</v>
      </c>
      <c r="C446" s="37" t="s">
        <v>61</v>
      </c>
      <c r="D446" s="151" t="str">
        <f t="shared" si="264"/>
        <v>664710363</v>
      </c>
      <c r="E446" s="36">
        <v>6647103</v>
      </c>
      <c r="F446" s="36">
        <v>63</v>
      </c>
      <c r="G446" s="154" t="s">
        <v>207</v>
      </c>
      <c r="H446" s="196" t="str">
        <f>IFERROR(VLOOKUP(VALUE(E446),Склад!#REF!,6,0),"-")</f>
        <v>-</v>
      </c>
      <c r="I446" s="61"/>
      <c r="J446" s="62" t="s">
        <v>33</v>
      </c>
      <c r="K446" s="62" t="s">
        <v>405</v>
      </c>
      <c r="L446" s="63" t="s">
        <v>387</v>
      </c>
      <c r="M446" s="64" t="s">
        <v>57</v>
      </c>
      <c r="N446" s="38" t="s">
        <v>354</v>
      </c>
      <c r="O446" s="38" t="s">
        <v>416</v>
      </c>
      <c r="P446" s="65">
        <v>45.8</v>
      </c>
      <c r="Q446" s="69">
        <v>109</v>
      </c>
      <c r="R446" s="66"/>
      <c r="S446" s="67"/>
      <c r="T446" s="68"/>
      <c r="U446" s="70"/>
      <c r="V446" s="71"/>
      <c r="W446" s="72"/>
      <c r="X446" s="73"/>
      <c r="Y446" s="71"/>
      <c r="Z446" s="72"/>
      <c r="AA446" s="74"/>
      <c r="AB446" s="75"/>
      <c r="AC446" s="71"/>
      <c r="AD446" s="72"/>
      <c r="AE446" s="76" t="str">
        <f t="shared" si="242"/>
        <v>-</v>
      </c>
      <c r="AF446" s="76" t="str">
        <f t="shared" si="243"/>
        <v/>
      </c>
      <c r="AG446" s="76" t="str">
        <f t="shared" si="244"/>
        <v>-</v>
      </c>
      <c r="AH446" s="76" t="str">
        <f t="shared" si="245"/>
        <v/>
      </c>
      <c r="AI446" s="76" t="str">
        <f t="shared" si="246"/>
        <v>-</v>
      </c>
      <c r="AJ446" s="76" t="str">
        <f t="shared" si="247"/>
        <v/>
      </c>
      <c r="AK446" s="76" t="str">
        <f t="shared" si="248"/>
        <v>-</v>
      </c>
      <c r="AL446" s="76" t="str">
        <f t="shared" si="249"/>
        <v/>
      </c>
      <c r="AM446" s="76" t="str">
        <f t="shared" si="250"/>
        <v>-</v>
      </c>
      <c r="AN446" s="76" t="str">
        <f t="shared" si="251"/>
        <v/>
      </c>
      <c r="AO446" s="77">
        <f t="shared" si="252"/>
        <v>0</v>
      </c>
      <c r="AP446" s="78" t="str">
        <f t="shared" si="253"/>
        <v/>
      </c>
      <c r="AR446" s="77" t="s">
        <v>27</v>
      </c>
      <c r="AS446" s="76" t="e">
        <f t="shared" si="280"/>
        <v>#VALUE!</v>
      </c>
      <c r="AT446" s="76"/>
      <c r="AU446" s="76" t="e">
        <f t="shared" si="281"/>
        <v>#VALUE!</v>
      </c>
      <c r="AV446" s="76"/>
      <c r="AW446" s="76" t="e">
        <f t="shared" si="282"/>
        <v>#VALUE!</v>
      </c>
      <c r="AX446" s="76"/>
      <c r="AY446" s="76" t="e">
        <f t="shared" si="283"/>
        <v>#VALUE!</v>
      </c>
      <c r="AZ446" s="76"/>
      <c r="BA446" s="76" t="e">
        <f t="shared" si="284"/>
        <v>#VALUE!</v>
      </c>
      <c r="BB446" s="77" t="e">
        <f t="shared" si="254"/>
        <v>#VALUE!</v>
      </c>
      <c r="BC446" s="78" t="e">
        <f t="shared" si="255"/>
        <v>#VALUE!</v>
      </c>
      <c r="BD446" s="77" t="s">
        <v>27</v>
      </c>
      <c r="BE446" s="76">
        <v>0</v>
      </c>
      <c r="BF446" s="76"/>
      <c r="BG446" s="76">
        <v>1</v>
      </c>
      <c r="BH446" s="76"/>
      <c r="BI446" s="76">
        <v>1</v>
      </c>
      <c r="BJ446" s="76"/>
      <c r="BK446" s="76">
        <v>0</v>
      </c>
      <c r="BL446" s="76"/>
      <c r="BM446" s="76">
        <v>0</v>
      </c>
      <c r="BN446" s="80">
        <f t="shared" si="256"/>
        <v>2</v>
      </c>
      <c r="BO446" s="81">
        <f t="shared" si="257"/>
        <v>0</v>
      </c>
      <c r="BP446" s="77" t="s">
        <v>27</v>
      </c>
      <c r="BQ446" s="76">
        <v>0</v>
      </c>
      <c r="BR446" s="76"/>
      <c r="BS446" s="76">
        <v>1</v>
      </c>
      <c r="BT446" s="76"/>
      <c r="BU446" s="76">
        <v>0</v>
      </c>
      <c r="BV446" s="76"/>
      <c r="BW446" s="76">
        <v>0</v>
      </c>
      <c r="BX446" s="76"/>
      <c r="BY446" s="76">
        <v>0</v>
      </c>
      <c r="BZ446" s="80">
        <f t="shared" si="258"/>
        <v>1</v>
      </c>
      <c r="CA446" s="82">
        <f t="shared" si="259"/>
        <v>0</v>
      </c>
      <c r="CB446" s="77" t="s">
        <v>27</v>
      </c>
      <c r="CC446" s="76">
        <v>0</v>
      </c>
      <c r="CD446" s="76"/>
      <c r="CE446" s="76">
        <v>0</v>
      </c>
      <c r="CF446" s="76"/>
      <c r="CG446" s="76">
        <v>0</v>
      </c>
      <c r="CH446" s="76"/>
      <c r="CI446" s="76">
        <v>0</v>
      </c>
      <c r="CJ446" s="76"/>
      <c r="CK446" s="76">
        <v>0</v>
      </c>
      <c r="CL446" s="83">
        <f t="shared" si="260"/>
        <v>0</v>
      </c>
      <c r="CM446" s="82">
        <f t="shared" si="261"/>
        <v>0</v>
      </c>
      <c r="CN446" s="84"/>
      <c r="CO446" s="60"/>
      <c r="CP446" s="60"/>
      <c r="CQ446" s="60">
        <v>1</v>
      </c>
      <c r="CR446" s="60"/>
      <c r="CS446" s="60">
        <v>4</v>
      </c>
      <c r="CT446" s="60"/>
      <c r="CU446" s="60">
        <v>1</v>
      </c>
      <c r="CV446" s="85"/>
      <c r="CW446" s="86">
        <v>1</v>
      </c>
      <c r="CX446" s="87">
        <f t="shared" si="262"/>
        <v>7</v>
      </c>
      <c r="CY446" s="88">
        <f t="shared" si="263"/>
        <v>0</v>
      </c>
      <c r="CZ446" s="89" t="e">
        <f>SUMIF(Склад!#REF!,E446,Склад!#REF!)</f>
        <v>#REF!</v>
      </c>
    </row>
    <row r="447" spans="1:104" s="79" customFormat="1" ht="52.9" customHeight="1" thickBot="1" x14ac:dyDescent="0.3">
      <c r="A447" s="60">
        <v>444</v>
      </c>
      <c r="B447" s="199" t="str">
        <f>VLOOKUP(C447,Склад!B:D,3,0)</f>
        <v>Кепки</v>
      </c>
      <c r="C447" s="37" t="s">
        <v>62</v>
      </c>
      <c r="D447" s="151" t="str">
        <f t="shared" si="264"/>
        <v>68471021</v>
      </c>
      <c r="E447" s="36">
        <v>6847102</v>
      </c>
      <c r="F447" s="36">
        <v>1</v>
      </c>
      <c r="G447" s="154" t="s">
        <v>207</v>
      </c>
      <c r="H447" s="196" t="str">
        <f>IFERROR(VLOOKUP(VALUE(E447),Склад!#REF!,6,0),"-")</f>
        <v>-</v>
      </c>
      <c r="I447" s="61"/>
      <c r="J447" s="62" t="s">
        <v>33</v>
      </c>
      <c r="K447" s="62" t="s">
        <v>405</v>
      </c>
      <c r="L447" s="63" t="s">
        <v>387</v>
      </c>
      <c r="M447" s="64" t="s">
        <v>57</v>
      </c>
      <c r="N447" s="38" t="s">
        <v>354</v>
      </c>
      <c r="O447" s="38" t="s">
        <v>416</v>
      </c>
      <c r="P447" s="65">
        <v>45.8</v>
      </c>
      <c r="Q447" s="69">
        <v>109</v>
      </c>
      <c r="R447" s="66"/>
      <c r="S447" s="67"/>
      <c r="T447" s="68"/>
      <c r="U447" s="70"/>
      <c r="V447" s="71"/>
      <c r="W447" s="72"/>
      <c r="X447" s="73"/>
      <c r="Y447" s="71"/>
      <c r="Z447" s="72"/>
      <c r="AA447" s="74"/>
      <c r="AB447" s="75"/>
      <c r="AC447" s="71"/>
      <c r="AD447" s="72"/>
      <c r="AE447" s="76" t="str">
        <f t="shared" si="242"/>
        <v>-</v>
      </c>
      <c r="AF447" s="76" t="str">
        <f t="shared" si="243"/>
        <v/>
      </c>
      <c r="AG447" s="76" t="str">
        <f t="shared" si="244"/>
        <v>-</v>
      </c>
      <c r="AH447" s="76" t="str">
        <f t="shared" si="245"/>
        <v/>
      </c>
      <c r="AI447" s="76" t="str">
        <f t="shared" si="246"/>
        <v>-</v>
      </c>
      <c r="AJ447" s="76" t="str">
        <f t="shared" si="247"/>
        <v/>
      </c>
      <c r="AK447" s="76" t="str">
        <f t="shared" si="248"/>
        <v>-</v>
      </c>
      <c r="AL447" s="76" t="str">
        <f t="shared" si="249"/>
        <v/>
      </c>
      <c r="AM447" s="76" t="str">
        <f t="shared" si="250"/>
        <v>-</v>
      </c>
      <c r="AN447" s="76" t="str">
        <f t="shared" si="251"/>
        <v/>
      </c>
      <c r="AO447" s="77">
        <f t="shared" si="252"/>
        <v>0</v>
      </c>
      <c r="AP447" s="78" t="str">
        <f t="shared" si="253"/>
        <v/>
      </c>
      <c r="AR447" s="77" t="s">
        <v>27</v>
      </c>
      <c r="AS447" s="76" t="e">
        <f t="shared" si="280"/>
        <v>#VALUE!</v>
      </c>
      <c r="AT447" s="76"/>
      <c r="AU447" s="76" t="e">
        <f t="shared" si="281"/>
        <v>#VALUE!</v>
      </c>
      <c r="AV447" s="76"/>
      <c r="AW447" s="76" t="e">
        <f t="shared" si="282"/>
        <v>#VALUE!</v>
      </c>
      <c r="AX447" s="76"/>
      <c r="AY447" s="76" t="e">
        <f t="shared" si="283"/>
        <v>#VALUE!</v>
      </c>
      <c r="AZ447" s="76"/>
      <c r="BA447" s="76" t="e">
        <f t="shared" si="284"/>
        <v>#VALUE!</v>
      </c>
      <c r="BB447" s="77" t="e">
        <f t="shared" si="254"/>
        <v>#VALUE!</v>
      </c>
      <c r="BC447" s="78" t="e">
        <f t="shared" si="255"/>
        <v>#VALUE!</v>
      </c>
      <c r="BD447" s="77" t="s">
        <v>27</v>
      </c>
      <c r="BE447" s="76">
        <v>0</v>
      </c>
      <c r="BF447" s="76"/>
      <c r="BG447" s="76">
        <v>1</v>
      </c>
      <c r="BH447" s="76"/>
      <c r="BI447" s="76">
        <v>0</v>
      </c>
      <c r="BJ447" s="76"/>
      <c r="BK447" s="76">
        <v>1</v>
      </c>
      <c r="BL447" s="76"/>
      <c r="BM447" s="76">
        <v>0</v>
      </c>
      <c r="BN447" s="80">
        <f t="shared" si="256"/>
        <v>2</v>
      </c>
      <c r="BO447" s="81">
        <f t="shared" si="257"/>
        <v>0</v>
      </c>
      <c r="BP447" s="77" t="s">
        <v>27</v>
      </c>
      <c r="BQ447" s="76">
        <v>0</v>
      </c>
      <c r="BR447" s="76"/>
      <c r="BS447" s="76">
        <v>1</v>
      </c>
      <c r="BT447" s="76"/>
      <c r="BU447" s="76">
        <v>0</v>
      </c>
      <c r="BV447" s="76"/>
      <c r="BW447" s="76">
        <v>1</v>
      </c>
      <c r="BX447" s="76"/>
      <c r="BY447" s="76">
        <v>0</v>
      </c>
      <c r="BZ447" s="80">
        <f t="shared" si="258"/>
        <v>2</v>
      </c>
      <c r="CA447" s="82">
        <f t="shared" si="259"/>
        <v>0</v>
      </c>
      <c r="CB447" s="77" t="s">
        <v>27</v>
      </c>
      <c r="CC447" s="76">
        <v>0</v>
      </c>
      <c r="CD447" s="76"/>
      <c r="CE447" s="76">
        <v>0</v>
      </c>
      <c r="CF447" s="76"/>
      <c r="CG447" s="76">
        <v>0</v>
      </c>
      <c r="CH447" s="76"/>
      <c r="CI447" s="76">
        <v>0</v>
      </c>
      <c r="CJ447" s="76"/>
      <c r="CK447" s="76">
        <v>0</v>
      </c>
      <c r="CL447" s="83">
        <f t="shared" si="260"/>
        <v>0</v>
      </c>
      <c r="CM447" s="82">
        <f t="shared" si="261"/>
        <v>0</v>
      </c>
      <c r="CN447" s="84"/>
      <c r="CO447" s="60"/>
      <c r="CP447" s="60"/>
      <c r="CQ447" s="60">
        <v>4</v>
      </c>
      <c r="CR447" s="60"/>
      <c r="CS447" s="60">
        <v>2</v>
      </c>
      <c r="CT447" s="60"/>
      <c r="CU447" s="60">
        <v>4</v>
      </c>
      <c r="CV447" s="85"/>
      <c r="CW447" s="86"/>
      <c r="CX447" s="87">
        <f t="shared" si="262"/>
        <v>10</v>
      </c>
      <c r="CY447" s="88">
        <f t="shared" si="263"/>
        <v>0</v>
      </c>
      <c r="CZ447" s="89" t="e">
        <f>SUMIF(Склад!#REF!,E447,Склад!#REF!)</f>
        <v>#REF!</v>
      </c>
    </row>
    <row r="448" spans="1:104" s="79" customFormat="1" ht="52.9" customHeight="1" thickBot="1" x14ac:dyDescent="0.3">
      <c r="A448" s="60">
        <v>445</v>
      </c>
      <c r="B448" s="199" t="str">
        <f>VLOOKUP(C448,Склад!B:D,3,0)</f>
        <v>Кепки</v>
      </c>
      <c r="C448" s="37" t="s">
        <v>62</v>
      </c>
      <c r="D448" s="151" t="str">
        <f t="shared" si="264"/>
        <v>684710263</v>
      </c>
      <c r="E448" s="36">
        <v>6847102</v>
      </c>
      <c r="F448" s="36">
        <v>63</v>
      </c>
      <c r="G448" s="154" t="s">
        <v>207</v>
      </c>
      <c r="H448" s="196" t="str">
        <f>IFERROR(VLOOKUP(VALUE(E448),Склад!#REF!,6,0),"-")</f>
        <v>-</v>
      </c>
      <c r="I448" s="61"/>
      <c r="J448" s="62" t="s">
        <v>33</v>
      </c>
      <c r="K448" s="62" t="s">
        <v>405</v>
      </c>
      <c r="L448" s="63" t="s">
        <v>387</v>
      </c>
      <c r="M448" s="64" t="s">
        <v>57</v>
      </c>
      <c r="N448" s="38" t="s">
        <v>354</v>
      </c>
      <c r="O448" s="38" t="s">
        <v>416</v>
      </c>
      <c r="P448" s="65">
        <v>45.8</v>
      </c>
      <c r="Q448" s="69">
        <v>109</v>
      </c>
      <c r="R448" s="66"/>
      <c r="S448" s="67"/>
      <c r="T448" s="68"/>
      <c r="U448" s="70"/>
      <c r="V448" s="71"/>
      <c r="W448" s="72"/>
      <c r="X448" s="73"/>
      <c r="Y448" s="71"/>
      <c r="Z448" s="72"/>
      <c r="AA448" s="74"/>
      <c r="AB448" s="75"/>
      <c r="AC448" s="71"/>
      <c r="AD448" s="72"/>
      <c r="AE448" s="76" t="str">
        <f t="shared" si="242"/>
        <v>-</v>
      </c>
      <c r="AF448" s="76" t="str">
        <f t="shared" si="243"/>
        <v/>
      </c>
      <c r="AG448" s="76" t="str">
        <f t="shared" si="244"/>
        <v>-</v>
      </c>
      <c r="AH448" s="76" t="str">
        <f t="shared" si="245"/>
        <v/>
      </c>
      <c r="AI448" s="76" t="str">
        <f t="shared" si="246"/>
        <v>-</v>
      </c>
      <c r="AJ448" s="76" t="str">
        <f t="shared" si="247"/>
        <v/>
      </c>
      <c r="AK448" s="76" t="str">
        <f t="shared" si="248"/>
        <v>-</v>
      </c>
      <c r="AL448" s="76" t="str">
        <f t="shared" si="249"/>
        <v/>
      </c>
      <c r="AM448" s="76" t="str">
        <f t="shared" si="250"/>
        <v>-</v>
      </c>
      <c r="AN448" s="76" t="str">
        <f t="shared" si="251"/>
        <v/>
      </c>
      <c r="AO448" s="77">
        <f t="shared" si="252"/>
        <v>0</v>
      </c>
      <c r="AP448" s="78" t="str">
        <f t="shared" si="253"/>
        <v/>
      </c>
      <c r="AR448" s="77" t="s">
        <v>27</v>
      </c>
      <c r="AS448" s="76" t="e">
        <f t="shared" si="280"/>
        <v>#VALUE!</v>
      </c>
      <c r="AT448" s="76"/>
      <c r="AU448" s="76" t="e">
        <f t="shared" si="281"/>
        <v>#VALUE!</v>
      </c>
      <c r="AV448" s="76"/>
      <c r="AW448" s="76" t="e">
        <f t="shared" si="282"/>
        <v>#VALUE!</v>
      </c>
      <c r="AX448" s="76"/>
      <c r="AY448" s="76" t="e">
        <f t="shared" si="283"/>
        <v>#VALUE!</v>
      </c>
      <c r="AZ448" s="76"/>
      <c r="BA448" s="76" t="e">
        <f t="shared" si="284"/>
        <v>#VALUE!</v>
      </c>
      <c r="BB448" s="77" t="e">
        <f t="shared" si="254"/>
        <v>#VALUE!</v>
      </c>
      <c r="BC448" s="78" t="e">
        <f t="shared" si="255"/>
        <v>#VALUE!</v>
      </c>
      <c r="BD448" s="77" t="s">
        <v>27</v>
      </c>
      <c r="BE448" s="76">
        <v>0</v>
      </c>
      <c r="BF448" s="76">
        <v>0</v>
      </c>
      <c r="BG448" s="76">
        <v>0</v>
      </c>
      <c r="BH448" s="76">
        <v>0</v>
      </c>
      <c r="BI448" s="76">
        <v>0</v>
      </c>
      <c r="BJ448" s="76">
        <v>0</v>
      </c>
      <c r="BK448" s="76">
        <v>0</v>
      </c>
      <c r="BL448" s="76"/>
      <c r="BM448" s="76">
        <v>0</v>
      </c>
      <c r="BN448" s="80">
        <f t="shared" si="256"/>
        <v>0</v>
      </c>
      <c r="BO448" s="81">
        <f t="shared" si="257"/>
        <v>0</v>
      </c>
      <c r="BP448" s="77" t="s">
        <v>27</v>
      </c>
      <c r="BQ448" s="76">
        <v>0</v>
      </c>
      <c r="BR448" s="76">
        <v>0</v>
      </c>
      <c r="BS448" s="76">
        <v>0</v>
      </c>
      <c r="BT448" s="76">
        <v>0</v>
      </c>
      <c r="BU448" s="76">
        <v>0</v>
      </c>
      <c r="BV448" s="76">
        <v>0</v>
      </c>
      <c r="BW448" s="76">
        <v>0</v>
      </c>
      <c r="BX448" s="76"/>
      <c r="BY448" s="76">
        <v>0</v>
      </c>
      <c r="BZ448" s="80">
        <f t="shared" si="258"/>
        <v>0</v>
      </c>
      <c r="CA448" s="82">
        <f t="shared" si="259"/>
        <v>0</v>
      </c>
      <c r="CB448" s="77" t="s">
        <v>27</v>
      </c>
      <c r="CC448" s="76">
        <v>0</v>
      </c>
      <c r="CD448" s="76"/>
      <c r="CE448" s="76">
        <v>0</v>
      </c>
      <c r="CF448" s="76"/>
      <c r="CG448" s="76">
        <v>0</v>
      </c>
      <c r="CH448" s="76"/>
      <c r="CI448" s="76">
        <v>0</v>
      </c>
      <c r="CJ448" s="76"/>
      <c r="CK448" s="76">
        <v>0</v>
      </c>
      <c r="CL448" s="83">
        <f t="shared" si="260"/>
        <v>0</v>
      </c>
      <c r="CM448" s="82">
        <f t="shared" si="261"/>
        <v>0</v>
      </c>
      <c r="CN448" s="84"/>
      <c r="CO448" s="60"/>
      <c r="CP448" s="60"/>
      <c r="CQ448" s="60">
        <v>2</v>
      </c>
      <c r="CR448" s="60"/>
      <c r="CS448" s="60">
        <v>4</v>
      </c>
      <c r="CT448" s="60"/>
      <c r="CU448" s="60">
        <v>4</v>
      </c>
      <c r="CV448" s="85"/>
      <c r="CW448" s="86">
        <v>1</v>
      </c>
      <c r="CX448" s="87">
        <f t="shared" si="262"/>
        <v>11</v>
      </c>
      <c r="CY448" s="88">
        <f t="shared" si="263"/>
        <v>0</v>
      </c>
      <c r="CZ448" s="89" t="e">
        <f>SUMIF(Склад!#REF!,E448,Склад!#REF!)</f>
        <v>#REF!</v>
      </c>
    </row>
    <row r="449" spans="1:104" s="79" customFormat="1" ht="66.95" customHeight="1" thickBot="1" x14ac:dyDescent="0.3">
      <c r="A449" s="60">
        <v>446</v>
      </c>
      <c r="B449" s="199" t="e">
        <f>VLOOKUP(C449,Склад!B:D,3,0)</f>
        <v>#N/A</v>
      </c>
      <c r="C449" s="37" t="s">
        <v>63</v>
      </c>
      <c r="D449" s="151" t="str">
        <f t="shared" si="264"/>
        <v>68971016</v>
      </c>
      <c r="E449" s="36">
        <v>6897101</v>
      </c>
      <c r="F449" s="36">
        <v>6</v>
      </c>
      <c r="G449" s="154" t="s">
        <v>207</v>
      </c>
      <c r="H449" s="196" t="str">
        <f>IFERROR(VLOOKUP(VALUE(E449),Склад!#REF!,6,0),"-")</f>
        <v>-</v>
      </c>
      <c r="I449" s="61"/>
      <c r="J449" s="62" t="s">
        <v>33</v>
      </c>
      <c r="K449" s="62" t="s">
        <v>33</v>
      </c>
      <c r="L449" s="63" t="s">
        <v>387</v>
      </c>
      <c r="M449" s="64" t="s">
        <v>57</v>
      </c>
      <c r="N449" s="38" t="s">
        <v>354</v>
      </c>
      <c r="O449" s="38" t="s">
        <v>416</v>
      </c>
      <c r="P449" s="65">
        <v>41.9</v>
      </c>
      <c r="Q449" s="69">
        <v>109</v>
      </c>
      <c r="R449" s="66"/>
      <c r="S449" s="67"/>
      <c r="T449" s="68"/>
      <c r="U449" s="70"/>
      <c r="V449" s="71"/>
      <c r="W449" s="72"/>
      <c r="X449" s="73"/>
      <c r="Y449" s="71"/>
      <c r="Z449" s="72"/>
      <c r="AA449" s="74"/>
      <c r="AB449" s="75"/>
      <c r="AC449" s="71"/>
      <c r="AD449" s="72"/>
      <c r="AE449" s="76" t="str">
        <f t="shared" si="242"/>
        <v>-</v>
      </c>
      <c r="AF449" s="76" t="str">
        <f t="shared" si="243"/>
        <v/>
      </c>
      <c r="AG449" s="76" t="str">
        <f t="shared" si="244"/>
        <v>-</v>
      </c>
      <c r="AH449" s="76" t="str">
        <f t="shared" si="245"/>
        <v/>
      </c>
      <c r="AI449" s="76" t="str">
        <f t="shared" si="246"/>
        <v>-</v>
      </c>
      <c r="AJ449" s="76" t="str">
        <f t="shared" si="247"/>
        <v/>
      </c>
      <c r="AK449" s="76" t="str">
        <f t="shared" si="248"/>
        <v>-</v>
      </c>
      <c r="AL449" s="76" t="str">
        <f t="shared" si="249"/>
        <v/>
      </c>
      <c r="AM449" s="76" t="str">
        <f t="shared" si="250"/>
        <v>-</v>
      </c>
      <c r="AN449" s="76" t="str">
        <f t="shared" si="251"/>
        <v/>
      </c>
      <c r="AO449" s="77">
        <f t="shared" si="252"/>
        <v>0</v>
      </c>
      <c r="AP449" s="78" t="str">
        <f t="shared" si="253"/>
        <v/>
      </c>
      <c r="AR449" s="77" t="s">
        <v>27</v>
      </c>
      <c r="AS449" s="76" t="e">
        <f t="shared" si="280"/>
        <v>#VALUE!</v>
      </c>
      <c r="AT449" s="76"/>
      <c r="AU449" s="76" t="e">
        <f t="shared" si="281"/>
        <v>#VALUE!</v>
      </c>
      <c r="AV449" s="76"/>
      <c r="AW449" s="76" t="e">
        <f t="shared" si="282"/>
        <v>#VALUE!</v>
      </c>
      <c r="AX449" s="76"/>
      <c r="AY449" s="76" t="e">
        <f t="shared" si="283"/>
        <v>#VALUE!</v>
      </c>
      <c r="AZ449" s="76"/>
      <c r="BA449" s="76" t="e">
        <f t="shared" si="284"/>
        <v>#VALUE!</v>
      </c>
      <c r="BB449" s="77" t="e">
        <f t="shared" si="254"/>
        <v>#VALUE!</v>
      </c>
      <c r="BC449" s="78" t="e">
        <f t="shared" si="255"/>
        <v>#VALUE!</v>
      </c>
      <c r="BD449" s="77" t="s">
        <v>27</v>
      </c>
      <c r="BE449" s="76">
        <v>0</v>
      </c>
      <c r="BF449" s="76">
        <v>0</v>
      </c>
      <c r="BG449" s="76">
        <v>0</v>
      </c>
      <c r="BH449" s="76">
        <v>0</v>
      </c>
      <c r="BI449" s="76">
        <v>0</v>
      </c>
      <c r="BJ449" s="76">
        <v>0</v>
      </c>
      <c r="BK449" s="76">
        <v>0</v>
      </c>
      <c r="BL449" s="76"/>
      <c r="BM449" s="76">
        <v>0</v>
      </c>
      <c r="BN449" s="80">
        <f t="shared" si="256"/>
        <v>0</v>
      </c>
      <c r="BO449" s="81">
        <f t="shared" si="257"/>
        <v>0</v>
      </c>
      <c r="BP449" s="77" t="s">
        <v>27</v>
      </c>
      <c r="BQ449" s="76">
        <v>0</v>
      </c>
      <c r="BR449" s="76">
        <v>0</v>
      </c>
      <c r="BS449" s="76">
        <v>0</v>
      </c>
      <c r="BT449" s="76">
        <v>0</v>
      </c>
      <c r="BU449" s="76">
        <v>0</v>
      </c>
      <c r="BV449" s="76">
        <v>0</v>
      </c>
      <c r="BW449" s="76">
        <v>0</v>
      </c>
      <c r="BX449" s="76"/>
      <c r="BY449" s="76">
        <v>0</v>
      </c>
      <c r="BZ449" s="80">
        <f t="shared" si="258"/>
        <v>0</v>
      </c>
      <c r="CA449" s="82">
        <f t="shared" si="259"/>
        <v>0</v>
      </c>
      <c r="CB449" s="77" t="s">
        <v>27</v>
      </c>
      <c r="CC449" s="76">
        <v>0</v>
      </c>
      <c r="CD449" s="76"/>
      <c r="CE449" s="76">
        <v>0</v>
      </c>
      <c r="CF449" s="76"/>
      <c r="CG449" s="76">
        <v>0</v>
      </c>
      <c r="CH449" s="76"/>
      <c r="CI449" s="76">
        <v>0</v>
      </c>
      <c r="CJ449" s="76"/>
      <c r="CK449" s="76">
        <v>0</v>
      </c>
      <c r="CL449" s="83">
        <f t="shared" si="260"/>
        <v>0</v>
      </c>
      <c r="CM449" s="82">
        <f t="shared" si="261"/>
        <v>0</v>
      </c>
      <c r="CN449" s="84"/>
      <c r="CO449" s="60"/>
      <c r="CP449" s="60"/>
      <c r="CQ449" s="60">
        <v>4</v>
      </c>
      <c r="CR449" s="60"/>
      <c r="CS449" s="60">
        <v>1</v>
      </c>
      <c r="CT449" s="60"/>
      <c r="CU449" s="60">
        <v>3</v>
      </c>
      <c r="CV449" s="85"/>
      <c r="CW449" s="86">
        <v>3</v>
      </c>
      <c r="CX449" s="87">
        <f t="shared" si="262"/>
        <v>11</v>
      </c>
      <c r="CY449" s="88">
        <f t="shared" si="263"/>
        <v>0</v>
      </c>
      <c r="CZ449" s="89" t="e">
        <f>SUMIF(Склад!#REF!,E449,Склад!#REF!)</f>
        <v>#REF!</v>
      </c>
    </row>
    <row r="450" spans="1:104" s="79" customFormat="1" ht="63.4" customHeight="1" thickBot="1" x14ac:dyDescent="0.3">
      <c r="A450" s="60">
        <v>447</v>
      </c>
      <c r="B450" s="199" t="e">
        <f>VLOOKUP(C450,Склад!B:D,3,0)</f>
        <v>#N/A</v>
      </c>
      <c r="C450" s="37" t="s">
        <v>64</v>
      </c>
      <c r="D450" s="151" t="str">
        <f t="shared" si="264"/>
        <v>77171046</v>
      </c>
      <c r="E450" s="36">
        <v>7717104</v>
      </c>
      <c r="F450" s="36">
        <v>6</v>
      </c>
      <c r="G450" s="154" t="s">
        <v>211</v>
      </c>
      <c r="H450" s="196" t="str">
        <f>IFERROR(VLOOKUP(VALUE(E450),Склад!#REF!,6,0),"-")</f>
        <v>-</v>
      </c>
      <c r="I450" s="61"/>
      <c r="J450" s="62" t="s">
        <v>33</v>
      </c>
      <c r="K450" s="62" t="s">
        <v>405</v>
      </c>
      <c r="L450" s="63" t="s">
        <v>387</v>
      </c>
      <c r="M450" s="64" t="s">
        <v>57</v>
      </c>
      <c r="N450" s="38" t="s">
        <v>354</v>
      </c>
      <c r="O450" s="38" t="s">
        <v>416</v>
      </c>
      <c r="P450" s="65">
        <v>30.4</v>
      </c>
      <c r="Q450" s="69">
        <v>69</v>
      </c>
      <c r="R450" s="66"/>
      <c r="S450" s="67"/>
      <c r="T450" s="68"/>
      <c r="U450" s="70"/>
      <c r="V450" s="71"/>
      <c r="W450" s="72"/>
      <c r="X450" s="73"/>
      <c r="Y450" s="71"/>
      <c r="Z450" s="72"/>
      <c r="AA450" s="74"/>
      <c r="AB450" s="75"/>
      <c r="AC450" s="71"/>
      <c r="AD450" s="72"/>
      <c r="AE450" s="76" t="str">
        <f t="shared" si="242"/>
        <v/>
      </c>
      <c r="AF450" s="76" t="str">
        <f t="shared" si="243"/>
        <v>-</v>
      </c>
      <c r="AG450" s="76" t="str">
        <f t="shared" si="244"/>
        <v>-</v>
      </c>
      <c r="AH450" s="76" t="str">
        <f t="shared" si="245"/>
        <v>-</v>
      </c>
      <c r="AI450" s="76" t="str">
        <f t="shared" si="246"/>
        <v>-</v>
      </c>
      <c r="AJ450" s="76" t="str">
        <f t="shared" si="247"/>
        <v>-</v>
      </c>
      <c r="AK450" s="76" t="str">
        <f t="shared" si="248"/>
        <v>-</v>
      </c>
      <c r="AL450" s="76" t="str">
        <f t="shared" si="249"/>
        <v>-</v>
      </c>
      <c r="AM450" s="76" t="str">
        <f t="shared" si="250"/>
        <v>-</v>
      </c>
      <c r="AN450" s="76" t="str">
        <f t="shared" si="251"/>
        <v>-</v>
      </c>
      <c r="AO450" s="77">
        <f t="shared" si="252"/>
        <v>0</v>
      </c>
      <c r="AP450" s="78" t="str">
        <f t="shared" si="253"/>
        <v/>
      </c>
      <c r="AR450" s="77" t="s">
        <v>27</v>
      </c>
      <c r="AS450" s="76" t="e">
        <f t="shared" si="280"/>
        <v>#VALUE!</v>
      </c>
      <c r="AT450" s="76"/>
      <c r="AU450" s="76" t="e">
        <f t="shared" si="281"/>
        <v>#VALUE!</v>
      </c>
      <c r="AV450" s="76"/>
      <c r="AW450" s="76" t="e">
        <f t="shared" si="282"/>
        <v>#VALUE!</v>
      </c>
      <c r="AX450" s="76"/>
      <c r="AY450" s="76" t="e">
        <f t="shared" si="283"/>
        <v>#VALUE!</v>
      </c>
      <c r="AZ450" s="76"/>
      <c r="BA450" s="76" t="e">
        <f t="shared" si="284"/>
        <v>#VALUE!</v>
      </c>
      <c r="BB450" s="77" t="e">
        <f t="shared" si="254"/>
        <v>#VALUE!</v>
      </c>
      <c r="BC450" s="78" t="e">
        <f t="shared" si="255"/>
        <v>#VALUE!</v>
      </c>
      <c r="BD450" s="77" t="s">
        <v>27</v>
      </c>
      <c r="BE450" s="76">
        <v>0</v>
      </c>
      <c r="BF450" s="76">
        <v>0</v>
      </c>
      <c r="BG450" s="76">
        <v>0</v>
      </c>
      <c r="BH450" s="76">
        <v>0</v>
      </c>
      <c r="BI450" s="76">
        <v>0</v>
      </c>
      <c r="BJ450" s="76">
        <v>0</v>
      </c>
      <c r="BK450" s="76">
        <v>0</v>
      </c>
      <c r="BL450" s="76"/>
      <c r="BM450" s="76">
        <v>0</v>
      </c>
      <c r="BN450" s="80">
        <f t="shared" si="256"/>
        <v>0</v>
      </c>
      <c r="BO450" s="81">
        <f t="shared" si="257"/>
        <v>0</v>
      </c>
      <c r="BP450" s="77" t="s">
        <v>27</v>
      </c>
      <c r="BQ450" s="76">
        <v>0</v>
      </c>
      <c r="BR450" s="76">
        <v>0</v>
      </c>
      <c r="BS450" s="76">
        <v>0</v>
      </c>
      <c r="BT450" s="76">
        <v>0</v>
      </c>
      <c r="BU450" s="76">
        <v>0</v>
      </c>
      <c r="BV450" s="76">
        <v>0</v>
      </c>
      <c r="BW450" s="76">
        <v>0</v>
      </c>
      <c r="BX450" s="76"/>
      <c r="BY450" s="76">
        <v>0</v>
      </c>
      <c r="BZ450" s="80">
        <f t="shared" si="258"/>
        <v>0</v>
      </c>
      <c r="CA450" s="82">
        <f t="shared" si="259"/>
        <v>0</v>
      </c>
      <c r="CB450" s="77" t="s">
        <v>27</v>
      </c>
      <c r="CC450" s="76">
        <v>0</v>
      </c>
      <c r="CD450" s="76"/>
      <c r="CE450" s="76">
        <v>0</v>
      </c>
      <c r="CF450" s="76"/>
      <c r="CG450" s="76">
        <v>0</v>
      </c>
      <c r="CH450" s="76"/>
      <c r="CI450" s="76">
        <v>0</v>
      </c>
      <c r="CJ450" s="76"/>
      <c r="CK450" s="76">
        <v>0</v>
      </c>
      <c r="CL450" s="83">
        <f t="shared" si="260"/>
        <v>0</v>
      </c>
      <c r="CM450" s="82">
        <f t="shared" si="261"/>
        <v>0</v>
      </c>
      <c r="CN450" s="84"/>
      <c r="CO450" s="60">
        <v>1</v>
      </c>
      <c r="CP450" s="60"/>
      <c r="CQ450" s="60">
        <v>6</v>
      </c>
      <c r="CR450" s="60"/>
      <c r="CS450" s="60">
        <v>5</v>
      </c>
      <c r="CT450" s="60"/>
      <c r="CU450" s="60">
        <v>3</v>
      </c>
      <c r="CV450" s="85"/>
      <c r="CW450" s="86">
        <v>1</v>
      </c>
      <c r="CX450" s="87">
        <f t="shared" si="262"/>
        <v>16</v>
      </c>
      <c r="CY450" s="88">
        <f t="shared" si="263"/>
        <v>0</v>
      </c>
      <c r="CZ450" s="89" t="e">
        <f>SUMIF(Склад!#REF!,E450,Склад!#REF!)</f>
        <v>#REF!</v>
      </c>
    </row>
    <row r="451" spans="1:104" s="79" customFormat="1" ht="73.900000000000006" customHeight="1" thickBot="1" x14ac:dyDescent="0.3">
      <c r="A451" s="60">
        <v>448</v>
      </c>
      <c r="B451" s="199" t="e">
        <f>VLOOKUP(C451,Склад!B:D,3,0)</f>
        <v>#N/A</v>
      </c>
      <c r="C451" s="37" t="s">
        <v>64</v>
      </c>
      <c r="D451" s="151" t="str">
        <f t="shared" si="264"/>
        <v>77171051</v>
      </c>
      <c r="E451" s="36">
        <v>7717105</v>
      </c>
      <c r="F451" s="36">
        <v>1</v>
      </c>
      <c r="G451" s="154" t="s">
        <v>211</v>
      </c>
      <c r="H451" s="196" t="str">
        <f>IFERROR(VLOOKUP(VALUE(E451),Склад!#REF!,6,0),"-")</f>
        <v>-</v>
      </c>
      <c r="I451" s="61"/>
      <c r="J451" s="62" t="s">
        <v>33</v>
      </c>
      <c r="K451" s="62" t="s">
        <v>405</v>
      </c>
      <c r="L451" s="63" t="s">
        <v>387</v>
      </c>
      <c r="M451" s="64" t="s">
        <v>57</v>
      </c>
      <c r="N451" s="38" t="s">
        <v>354</v>
      </c>
      <c r="O451" s="38" t="s">
        <v>416</v>
      </c>
      <c r="P451" s="65">
        <v>30.4</v>
      </c>
      <c r="Q451" s="69">
        <v>69</v>
      </c>
      <c r="R451" s="66"/>
      <c r="S451" s="67"/>
      <c r="T451" s="68"/>
      <c r="U451" s="70"/>
      <c r="V451" s="71"/>
      <c r="W451" s="72"/>
      <c r="X451" s="73"/>
      <c r="Y451" s="71"/>
      <c r="Z451" s="72"/>
      <c r="AA451" s="74"/>
      <c r="AB451" s="75"/>
      <c r="AC451" s="71"/>
      <c r="AD451" s="72"/>
      <c r="AE451" s="76" t="str">
        <f t="shared" ref="AE451:AE514" si="285">IF(IFERROR(FIND($AE$3,$G451),FALSE),"","-")</f>
        <v/>
      </c>
      <c r="AF451" s="76" t="str">
        <f t="shared" ref="AF451:AF514" si="286">IF(IFERROR(FIND($AF$3,$G451),FALSE),"","-")</f>
        <v>-</v>
      </c>
      <c r="AG451" s="76" t="str">
        <f t="shared" ref="AG451:AG514" si="287">IF(IFERROR(FIND($AG$3,$G451),FALSE),"","-")</f>
        <v>-</v>
      </c>
      <c r="AH451" s="76" t="str">
        <f t="shared" ref="AH451:AH514" si="288">IF(IFERROR(FIND($AH$3,$G451),FALSE),"","-")</f>
        <v>-</v>
      </c>
      <c r="AI451" s="76" t="str">
        <f t="shared" ref="AI451:AI514" si="289">IF(IFERROR(FIND($AI$3,$G451),FALSE),"","-")</f>
        <v>-</v>
      </c>
      <c r="AJ451" s="76" t="str">
        <f t="shared" ref="AJ451:AJ514" si="290">IF(IFERROR(FIND($AJ$3,$G451),FALSE),"","-")</f>
        <v>-</v>
      </c>
      <c r="AK451" s="76" t="str">
        <f t="shared" ref="AK451:AK514" si="291">IF(IFERROR(FIND($AK$3,$G451),FALSE),"","-")</f>
        <v>-</v>
      </c>
      <c r="AL451" s="76" t="str">
        <f t="shared" ref="AL451:AL514" si="292">IF(IFERROR(FIND($AL$3,$G451),FALSE),"","-")</f>
        <v>-</v>
      </c>
      <c r="AM451" s="76" t="str">
        <f t="shared" ref="AM451:AM514" si="293">IF(IFERROR(FIND($AM$3,$G451),FALSE),"","-")</f>
        <v>-</v>
      </c>
      <c r="AN451" s="76" t="str">
        <f t="shared" ref="AN451:AN514" si="294">IF(IFERROR(FIND($AN$3,$G451),FALSE),"","-")</f>
        <v>-</v>
      </c>
      <c r="AO451" s="77">
        <f t="shared" si="252"/>
        <v>0</v>
      </c>
      <c r="AP451" s="78" t="str">
        <f t="shared" si="253"/>
        <v/>
      </c>
      <c r="AR451" s="77" t="s">
        <v>27</v>
      </c>
      <c r="AS451" s="76" t="e">
        <f t="shared" si="280"/>
        <v>#VALUE!</v>
      </c>
      <c r="AT451" s="76"/>
      <c r="AU451" s="76" t="e">
        <f t="shared" si="281"/>
        <v>#VALUE!</v>
      </c>
      <c r="AV451" s="76"/>
      <c r="AW451" s="76" t="e">
        <f t="shared" si="282"/>
        <v>#VALUE!</v>
      </c>
      <c r="AX451" s="76"/>
      <c r="AY451" s="76" t="e">
        <f t="shared" si="283"/>
        <v>#VALUE!</v>
      </c>
      <c r="AZ451" s="76"/>
      <c r="BA451" s="76" t="e">
        <f t="shared" si="284"/>
        <v>#VALUE!</v>
      </c>
      <c r="BB451" s="77" t="e">
        <f t="shared" si="254"/>
        <v>#VALUE!</v>
      </c>
      <c r="BC451" s="78" t="e">
        <f t="shared" si="255"/>
        <v>#VALUE!</v>
      </c>
      <c r="BD451" s="77" t="s">
        <v>27</v>
      </c>
      <c r="BE451" s="76">
        <v>0</v>
      </c>
      <c r="BF451" s="76">
        <v>0</v>
      </c>
      <c r="BG451" s="76">
        <v>0</v>
      </c>
      <c r="BH451" s="76">
        <v>0</v>
      </c>
      <c r="BI451" s="76">
        <v>0</v>
      </c>
      <c r="BJ451" s="76">
        <v>0</v>
      </c>
      <c r="BK451" s="76">
        <v>0</v>
      </c>
      <c r="BL451" s="76"/>
      <c r="BM451" s="76">
        <v>0</v>
      </c>
      <c r="BN451" s="80">
        <f t="shared" si="256"/>
        <v>0</v>
      </c>
      <c r="BO451" s="81">
        <f t="shared" si="257"/>
        <v>0</v>
      </c>
      <c r="BP451" s="77" t="s">
        <v>27</v>
      </c>
      <c r="BQ451" s="76">
        <v>0</v>
      </c>
      <c r="BR451" s="76">
        <v>0</v>
      </c>
      <c r="BS451" s="76">
        <v>0</v>
      </c>
      <c r="BT451" s="76">
        <v>0</v>
      </c>
      <c r="BU451" s="76">
        <v>0</v>
      </c>
      <c r="BV451" s="76">
        <v>0</v>
      </c>
      <c r="BW451" s="76">
        <v>0</v>
      </c>
      <c r="BX451" s="76"/>
      <c r="BY451" s="76">
        <v>0</v>
      </c>
      <c r="BZ451" s="80">
        <f t="shared" si="258"/>
        <v>0</v>
      </c>
      <c r="CA451" s="82">
        <f t="shared" si="259"/>
        <v>0</v>
      </c>
      <c r="CB451" s="77" t="s">
        <v>27</v>
      </c>
      <c r="CC451" s="76">
        <v>0</v>
      </c>
      <c r="CD451" s="76"/>
      <c r="CE451" s="76">
        <v>0</v>
      </c>
      <c r="CF451" s="76"/>
      <c r="CG451" s="76">
        <v>0</v>
      </c>
      <c r="CH451" s="76"/>
      <c r="CI451" s="76">
        <v>0</v>
      </c>
      <c r="CJ451" s="76"/>
      <c r="CK451" s="76">
        <v>0</v>
      </c>
      <c r="CL451" s="83">
        <f t="shared" si="260"/>
        <v>0</v>
      </c>
      <c r="CM451" s="82">
        <f t="shared" si="261"/>
        <v>0</v>
      </c>
      <c r="CN451" s="84"/>
      <c r="CO451" s="60">
        <v>1</v>
      </c>
      <c r="CP451" s="60"/>
      <c r="CQ451" s="60">
        <v>7</v>
      </c>
      <c r="CR451" s="60"/>
      <c r="CS451" s="60">
        <v>3</v>
      </c>
      <c r="CT451" s="60"/>
      <c r="CU451" s="60">
        <v>2</v>
      </c>
      <c r="CV451" s="85"/>
      <c r="CW451" s="86">
        <v>1</v>
      </c>
      <c r="CX451" s="87">
        <f t="shared" si="262"/>
        <v>14</v>
      </c>
      <c r="CY451" s="88">
        <f t="shared" si="263"/>
        <v>0</v>
      </c>
      <c r="CZ451" s="89" t="e">
        <f>SUMIF(Склад!#REF!,E451,Склад!#REF!)</f>
        <v>#REF!</v>
      </c>
    </row>
    <row r="452" spans="1:104" s="79" customFormat="1" ht="93.95" customHeight="1" thickBot="1" x14ac:dyDescent="0.3">
      <c r="A452" s="60">
        <v>449</v>
      </c>
      <c r="B452" s="199" t="str">
        <f>VLOOKUP(C452,Склад!B:D,3,0)</f>
        <v>Шапки</v>
      </c>
      <c r="C452" s="37" t="s">
        <v>159</v>
      </c>
      <c r="D452" s="151" t="str">
        <f t="shared" si="264"/>
        <v>88271011</v>
      </c>
      <c r="E452" s="36">
        <v>8827101</v>
      </c>
      <c r="F452" s="36">
        <v>1</v>
      </c>
      <c r="G452" s="154" t="s">
        <v>207</v>
      </c>
      <c r="H452" s="196" t="str">
        <f>IFERROR(VLOOKUP(VALUE(E452),Склад!#REF!,6,0),"-")</f>
        <v>-</v>
      </c>
      <c r="I452" s="61"/>
      <c r="J452" s="62" t="s">
        <v>223</v>
      </c>
      <c r="K452" s="62" t="s">
        <v>405</v>
      </c>
      <c r="L452" s="63" t="s">
        <v>387</v>
      </c>
      <c r="M452" s="64" t="s">
        <v>356</v>
      </c>
      <c r="N452" s="38" t="s">
        <v>354</v>
      </c>
      <c r="O452" s="38" t="s">
        <v>416</v>
      </c>
      <c r="P452" s="65">
        <v>38.1</v>
      </c>
      <c r="Q452" s="69">
        <v>99</v>
      </c>
      <c r="R452" s="66"/>
      <c r="S452" s="67"/>
      <c r="T452" s="68"/>
      <c r="U452" s="70"/>
      <c r="V452" s="71"/>
      <c r="W452" s="72"/>
      <c r="X452" s="73"/>
      <c r="Y452" s="71"/>
      <c r="Z452" s="72"/>
      <c r="AA452" s="74"/>
      <c r="AB452" s="75"/>
      <c r="AC452" s="71"/>
      <c r="AD452" s="72"/>
      <c r="AE452" s="76" t="str">
        <f t="shared" si="285"/>
        <v>-</v>
      </c>
      <c r="AF452" s="76" t="str">
        <f t="shared" si="286"/>
        <v/>
      </c>
      <c r="AG452" s="76" t="str">
        <f t="shared" si="287"/>
        <v>-</v>
      </c>
      <c r="AH452" s="76" t="str">
        <f t="shared" si="288"/>
        <v/>
      </c>
      <c r="AI452" s="76" t="str">
        <f t="shared" si="289"/>
        <v>-</v>
      </c>
      <c r="AJ452" s="76" t="str">
        <f t="shared" si="290"/>
        <v/>
      </c>
      <c r="AK452" s="76" t="str">
        <f t="shared" si="291"/>
        <v>-</v>
      </c>
      <c r="AL452" s="76" t="str">
        <f t="shared" si="292"/>
        <v/>
      </c>
      <c r="AM452" s="76" t="str">
        <f t="shared" si="293"/>
        <v>-</v>
      </c>
      <c r="AN452" s="76" t="str">
        <f t="shared" si="294"/>
        <v/>
      </c>
      <c r="AO452" s="77">
        <f t="shared" ref="AO452:AO515" si="295">SUM(AE452:AN452)</f>
        <v>0</v>
      </c>
      <c r="AP452" s="78" t="str">
        <f t="shared" ref="AP452:AP515" si="296">IF(AO452&gt;0,AO452*P452,"")</f>
        <v/>
      </c>
      <c r="AR452" s="77" t="s">
        <v>27</v>
      </c>
      <c r="AS452" s="76" t="e">
        <f t="shared" si="280"/>
        <v>#VALUE!</v>
      </c>
      <c r="AT452" s="76"/>
      <c r="AU452" s="76" t="e">
        <f t="shared" si="281"/>
        <v>#VALUE!</v>
      </c>
      <c r="AV452" s="76"/>
      <c r="AW452" s="76" t="e">
        <f t="shared" si="282"/>
        <v>#VALUE!</v>
      </c>
      <c r="AX452" s="76"/>
      <c r="AY452" s="76" t="e">
        <f t="shared" si="283"/>
        <v>#VALUE!</v>
      </c>
      <c r="AZ452" s="76"/>
      <c r="BA452" s="76" t="e">
        <f t="shared" si="284"/>
        <v>#VALUE!</v>
      </c>
      <c r="BB452" s="77" t="e">
        <f t="shared" ref="BB452:BB515" si="297">SUM(AR452:BA452)</f>
        <v>#VALUE!</v>
      </c>
      <c r="BC452" s="78" t="e">
        <f t="shared" ref="BC452:BC515" si="298">BB452*R452</f>
        <v>#VALUE!</v>
      </c>
      <c r="BD452" s="77" t="s">
        <v>27</v>
      </c>
      <c r="BE452" s="76">
        <v>0</v>
      </c>
      <c r="BF452" s="76">
        <v>0</v>
      </c>
      <c r="BG452" s="76">
        <v>1</v>
      </c>
      <c r="BH452" s="76">
        <v>0</v>
      </c>
      <c r="BI452" s="76">
        <v>2</v>
      </c>
      <c r="BJ452" s="76">
        <v>0</v>
      </c>
      <c r="BK452" s="76">
        <v>1</v>
      </c>
      <c r="BL452" s="76"/>
      <c r="BM452" s="76">
        <v>0</v>
      </c>
      <c r="BN452" s="80">
        <f t="shared" ref="BN452:BN515" si="299">SUM(BD452:BM452)</f>
        <v>4</v>
      </c>
      <c r="BO452" s="81">
        <f t="shared" ref="BO452:BO515" si="300">BN452*R452</f>
        <v>0</v>
      </c>
      <c r="BP452" s="77" t="s">
        <v>27</v>
      </c>
      <c r="BQ452" s="76">
        <v>0</v>
      </c>
      <c r="BR452" s="76">
        <v>0</v>
      </c>
      <c r="BS452" s="76">
        <v>1</v>
      </c>
      <c r="BT452" s="76">
        <v>0</v>
      </c>
      <c r="BU452" s="76">
        <v>1</v>
      </c>
      <c r="BV452" s="76">
        <v>0</v>
      </c>
      <c r="BW452" s="76">
        <v>1</v>
      </c>
      <c r="BX452" s="76"/>
      <c r="BY452" s="76">
        <v>0</v>
      </c>
      <c r="BZ452" s="80">
        <f t="shared" ref="BZ452:BZ515" si="301">SUM(BP452:BY452)</f>
        <v>3</v>
      </c>
      <c r="CA452" s="82">
        <f t="shared" ref="CA452:CA515" si="302">BZ452*R452</f>
        <v>0</v>
      </c>
      <c r="CB452" s="77" t="s">
        <v>27</v>
      </c>
      <c r="CC452" s="76">
        <v>0</v>
      </c>
      <c r="CD452" s="76"/>
      <c r="CE452" s="76">
        <v>0</v>
      </c>
      <c r="CF452" s="76"/>
      <c r="CG452" s="76">
        <v>0</v>
      </c>
      <c r="CH452" s="76"/>
      <c r="CI452" s="76">
        <v>0</v>
      </c>
      <c r="CJ452" s="76"/>
      <c r="CK452" s="76">
        <v>0</v>
      </c>
      <c r="CL452" s="83">
        <f t="shared" ref="CL452:CL515" si="303">SUM(CB452:CK452)</f>
        <v>0</v>
      </c>
      <c r="CM452" s="82">
        <f t="shared" ref="CM452:CM515" si="304">CL452*R452</f>
        <v>0</v>
      </c>
      <c r="CN452" s="84"/>
      <c r="CO452" s="60">
        <v>2</v>
      </c>
      <c r="CP452" s="60"/>
      <c r="CQ452" s="60">
        <v>3</v>
      </c>
      <c r="CR452" s="60"/>
      <c r="CS452" s="60">
        <v>3</v>
      </c>
      <c r="CT452" s="60"/>
      <c r="CU452" s="60">
        <v>2</v>
      </c>
      <c r="CV452" s="85"/>
      <c r="CW452" s="86">
        <v>2</v>
      </c>
      <c r="CX452" s="87">
        <f t="shared" ref="CX452:CX515" si="305">SUM(CN452:CW452)</f>
        <v>12</v>
      </c>
      <c r="CY452" s="88">
        <f t="shared" ref="CY452:CY515" si="306">IF(AO452&gt;0,1,0)</f>
        <v>0</v>
      </c>
      <c r="CZ452" s="89" t="e">
        <f>SUMIF(Склад!#REF!,E452,Склад!#REF!)</f>
        <v>#REF!</v>
      </c>
    </row>
    <row r="453" spans="1:104" s="79" customFormat="1" ht="61.7" customHeight="1" thickBot="1" x14ac:dyDescent="0.3">
      <c r="A453" s="60">
        <v>450</v>
      </c>
      <c r="B453" s="199" t="e">
        <f>VLOOKUP(C453,Склад!B:D,3,0)</f>
        <v>#N/A</v>
      </c>
      <c r="C453" s="37" t="s">
        <v>313</v>
      </c>
      <c r="D453" s="151" t="str">
        <f t="shared" ref="D453:D516" si="307">E453&amp;F453</f>
        <v>662730116</v>
      </c>
      <c r="E453" s="36">
        <v>6627301</v>
      </c>
      <c r="F453" s="36">
        <v>16</v>
      </c>
      <c r="G453" s="154" t="s">
        <v>207</v>
      </c>
      <c r="H453" s="196" t="str">
        <f>IFERROR(VLOOKUP(VALUE(E453),Склад!#REF!,6,0),"-")</f>
        <v>-</v>
      </c>
      <c r="I453" s="61"/>
      <c r="J453" s="62" t="s">
        <v>33</v>
      </c>
      <c r="K453" s="62" t="s">
        <v>169</v>
      </c>
      <c r="L453" s="63" t="s">
        <v>390</v>
      </c>
      <c r="M453" s="64" t="s">
        <v>356</v>
      </c>
      <c r="N453" s="38" t="s">
        <v>354</v>
      </c>
      <c r="O453" s="38" t="s">
        <v>416</v>
      </c>
      <c r="P453" s="65">
        <v>49.6</v>
      </c>
      <c r="Q453" s="69">
        <v>119</v>
      </c>
      <c r="R453" s="66"/>
      <c r="S453" s="67"/>
      <c r="T453" s="68"/>
      <c r="U453" s="70"/>
      <c r="V453" s="71"/>
      <c r="W453" s="72"/>
      <c r="X453" s="73"/>
      <c r="Y453" s="71"/>
      <c r="Z453" s="72"/>
      <c r="AA453" s="74"/>
      <c r="AB453" s="75"/>
      <c r="AC453" s="71"/>
      <c r="AD453" s="72"/>
      <c r="AE453" s="76" t="str">
        <f t="shared" si="285"/>
        <v>-</v>
      </c>
      <c r="AF453" s="76" t="str">
        <f t="shared" si="286"/>
        <v/>
      </c>
      <c r="AG453" s="76" t="str">
        <f t="shared" si="287"/>
        <v>-</v>
      </c>
      <c r="AH453" s="76" t="str">
        <f t="shared" si="288"/>
        <v/>
      </c>
      <c r="AI453" s="76" t="str">
        <f t="shared" si="289"/>
        <v>-</v>
      </c>
      <c r="AJ453" s="76" t="str">
        <f t="shared" si="290"/>
        <v/>
      </c>
      <c r="AK453" s="76" t="str">
        <f t="shared" si="291"/>
        <v>-</v>
      </c>
      <c r="AL453" s="76" t="str">
        <f t="shared" si="292"/>
        <v/>
      </c>
      <c r="AM453" s="76" t="str">
        <f t="shared" si="293"/>
        <v>-</v>
      </c>
      <c r="AN453" s="76" t="str">
        <f t="shared" si="294"/>
        <v/>
      </c>
      <c r="AO453" s="77">
        <f t="shared" si="295"/>
        <v>0</v>
      </c>
      <c r="AP453" s="78" t="str">
        <f t="shared" si="296"/>
        <v/>
      </c>
      <c r="AR453" s="77" t="s">
        <v>27</v>
      </c>
      <c r="AS453" s="76" t="e">
        <f t="shared" si="280"/>
        <v>#VALUE!</v>
      </c>
      <c r="AT453" s="76"/>
      <c r="AU453" s="76" t="e">
        <f t="shared" si="281"/>
        <v>#VALUE!</v>
      </c>
      <c r="AV453" s="76"/>
      <c r="AW453" s="76" t="e">
        <f t="shared" si="282"/>
        <v>#VALUE!</v>
      </c>
      <c r="AX453" s="76"/>
      <c r="AY453" s="76" t="e">
        <f t="shared" si="283"/>
        <v>#VALUE!</v>
      </c>
      <c r="AZ453" s="76"/>
      <c r="BA453" s="76" t="e">
        <f t="shared" si="284"/>
        <v>#VALUE!</v>
      </c>
      <c r="BB453" s="77" t="e">
        <f t="shared" si="297"/>
        <v>#VALUE!</v>
      </c>
      <c r="BC453" s="78" t="e">
        <f t="shared" si="298"/>
        <v>#VALUE!</v>
      </c>
      <c r="BD453" s="77" t="s">
        <v>27</v>
      </c>
      <c r="BE453" s="76">
        <v>0</v>
      </c>
      <c r="BF453" s="76"/>
      <c r="BG453" s="76">
        <v>1</v>
      </c>
      <c r="BH453" s="76"/>
      <c r="BI453" s="76">
        <v>2</v>
      </c>
      <c r="BJ453" s="76"/>
      <c r="BK453" s="76">
        <v>1</v>
      </c>
      <c r="BL453" s="76"/>
      <c r="BM453" s="76">
        <v>0</v>
      </c>
      <c r="BN453" s="80">
        <f t="shared" si="299"/>
        <v>4</v>
      </c>
      <c r="BO453" s="81">
        <f t="shared" si="300"/>
        <v>0</v>
      </c>
      <c r="BP453" s="77" t="s">
        <v>27</v>
      </c>
      <c r="BQ453" s="76">
        <v>0</v>
      </c>
      <c r="BR453" s="76"/>
      <c r="BS453" s="76">
        <v>1</v>
      </c>
      <c r="BT453" s="76"/>
      <c r="BU453" s="76">
        <v>1</v>
      </c>
      <c r="BV453" s="76"/>
      <c r="BW453" s="76">
        <v>1</v>
      </c>
      <c r="BX453" s="76"/>
      <c r="BY453" s="76">
        <v>0</v>
      </c>
      <c r="BZ453" s="80">
        <f t="shared" si="301"/>
        <v>3</v>
      </c>
      <c r="CA453" s="82">
        <f t="shared" si="302"/>
        <v>0</v>
      </c>
      <c r="CB453" s="77" t="s">
        <v>27</v>
      </c>
      <c r="CC453" s="76">
        <v>0</v>
      </c>
      <c r="CD453" s="76"/>
      <c r="CE453" s="76">
        <v>0</v>
      </c>
      <c r="CF453" s="76"/>
      <c r="CG453" s="76">
        <v>0</v>
      </c>
      <c r="CH453" s="76"/>
      <c r="CI453" s="76">
        <v>0</v>
      </c>
      <c r="CJ453" s="76"/>
      <c r="CK453" s="76">
        <v>0</v>
      </c>
      <c r="CL453" s="83">
        <f t="shared" si="303"/>
        <v>0</v>
      </c>
      <c r="CM453" s="82">
        <f t="shared" si="304"/>
        <v>0</v>
      </c>
      <c r="CN453" s="84"/>
      <c r="CO453" s="60"/>
      <c r="CP453" s="60">
        <v>2</v>
      </c>
      <c r="CQ453" s="60">
        <v>1</v>
      </c>
      <c r="CR453" s="60"/>
      <c r="CS453" s="60">
        <v>10</v>
      </c>
      <c r="CT453" s="60"/>
      <c r="CU453" s="60">
        <v>6</v>
      </c>
      <c r="CV453" s="85"/>
      <c r="CW453" s="86">
        <v>3</v>
      </c>
      <c r="CX453" s="87">
        <f t="shared" si="305"/>
        <v>22</v>
      </c>
      <c r="CY453" s="88">
        <f t="shared" si="306"/>
        <v>0</v>
      </c>
      <c r="CZ453" s="89" t="e">
        <f>SUMIF(Склад!#REF!,E453,Склад!#REF!)</f>
        <v>#REF!</v>
      </c>
    </row>
    <row r="454" spans="1:104" s="79" customFormat="1" ht="93" customHeight="1" thickBot="1" x14ac:dyDescent="0.3">
      <c r="A454" s="60">
        <v>451</v>
      </c>
      <c r="B454" s="199" t="e">
        <f>VLOOKUP(C454,Склад!B:D,3,0)</f>
        <v>#N/A</v>
      </c>
      <c r="C454" s="37" t="s">
        <v>313</v>
      </c>
      <c r="D454" s="151" t="str">
        <f t="shared" si="307"/>
        <v>662730161</v>
      </c>
      <c r="E454" s="36">
        <v>6627301</v>
      </c>
      <c r="F454" s="36">
        <v>61</v>
      </c>
      <c r="G454" s="154" t="s">
        <v>207</v>
      </c>
      <c r="H454" s="196" t="str">
        <f>IFERROR(VLOOKUP(VALUE(E454),Склад!#REF!,6,0),"-")</f>
        <v>-</v>
      </c>
      <c r="I454" s="61"/>
      <c r="J454" s="62" t="s">
        <v>33</v>
      </c>
      <c r="K454" s="62" t="s">
        <v>169</v>
      </c>
      <c r="L454" s="63" t="s">
        <v>390</v>
      </c>
      <c r="M454" s="64" t="s">
        <v>356</v>
      </c>
      <c r="N454" s="38" t="s">
        <v>354</v>
      </c>
      <c r="O454" s="38" t="s">
        <v>416</v>
      </c>
      <c r="P454" s="65">
        <v>49.6</v>
      </c>
      <c r="Q454" s="69">
        <v>119</v>
      </c>
      <c r="R454" s="66"/>
      <c r="S454" s="67"/>
      <c r="T454" s="68"/>
      <c r="U454" s="70"/>
      <c r="V454" s="71"/>
      <c r="W454" s="72"/>
      <c r="X454" s="73"/>
      <c r="Y454" s="71"/>
      <c r="Z454" s="72"/>
      <c r="AA454" s="74"/>
      <c r="AB454" s="75"/>
      <c r="AC454" s="71"/>
      <c r="AD454" s="72"/>
      <c r="AE454" s="76" t="str">
        <f t="shared" si="285"/>
        <v>-</v>
      </c>
      <c r="AF454" s="76" t="str">
        <f t="shared" si="286"/>
        <v/>
      </c>
      <c r="AG454" s="76" t="str">
        <f t="shared" si="287"/>
        <v>-</v>
      </c>
      <c r="AH454" s="76" t="str">
        <f t="shared" si="288"/>
        <v/>
      </c>
      <c r="AI454" s="76" t="str">
        <f t="shared" si="289"/>
        <v>-</v>
      </c>
      <c r="AJ454" s="76" t="str">
        <f t="shared" si="290"/>
        <v/>
      </c>
      <c r="AK454" s="76" t="str">
        <f t="shared" si="291"/>
        <v>-</v>
      </c>
      <c r="AL454" s="76" t="str">
        <f t="shared" si="292"/>
        <v/>
      </c>
      <c r="AM454" s="76" t="str">
        <f t="shared" si="293"/>
        <v>-</v>
      </c>
      <c r="AN454" s="76" t="str">
        <f t="shared" si="294"/>
        <v/>
      </c>
      <c r="AO454" s="77">
        <f t="shared" si="295"/>
        <v>0</v>
      </c>
      <c r="AP454" s="78" t="str">
        <f t="shared" si="296"/>
        <v/>
      </c>
      <c r="AR454" s="77" t="s">
        <v>27</v>
      </c>
      <c r="AS454" s="76" t="e">
        <f t="shared" si="280"/>
        <v>#VALUE!</v>
      </c>
      <c r="AT454" s="76"/>
      <c r="AU454" s="76" t="e">
        <f t="shared" si="281"/>
        <v>#VALUE!</v>
      </c>
      <c r="AV454" s="76"/>
      <c r="AW454" s="76" t="e">
        <f t="shared" si="282"/>
        <v>#VALUE!</v>
      </c>
      <c r="AX454" s="76"/>
      <c r="AY454" s="76" t="e">
        <f t="shared" si="283"/>
        <v>#VALUE!</v>
      </c>
      <c r="AZ454" s="76"/>
      <c r="BA454" s="76" t="e">
        <f t="shared" si="284"/>
        <v>#VALUE!</v>
      </c>
      <c r="BB454" s="77" t="e">
        <f t="shared" si="297"/>
        <v>#VALUE!</v>
      </c>
      <c r="BC454" s="78" t="e">
        <f t="shared" si="298"/>
        <v>#VALUE!</v>
      </c>
      <c r="BD454" s="77" t="s">
        <v>27</v>
      </c>
      <c r="BE454" s="76">
        <v>0</v>
      </c>
      <c r="BF454" s="76"/>
      <c r="BG454" s="76">
        <v>1</v>
      </c>
      <c r="BH454" s="76"/>
      <c r="BI454" s="76">
        <v>2</v>
      </c>
      <c r="BJ454" s="76"/>
      <c r="BK454" s="76">
        <v>1</v>
      </c>
      <c r="BL454" s="76"/>
      <c r="BM454" s="76">
        <v>0</v>
      </c>
      <c r="BN454" s="80">
        <f t="shared" si="299"/>
        <v>4</v>
      </c>
      <c r="BO454" s="81">
        <f t="shared" si="300"/>
        <v>0</v>
      </c>
      <c r="BP454" s="77" t="s">
        <v>27</v>
      </c>
      <c r="BQ454" s="76">
        <v>0</v>
      </c>
      <c r="BR454" s="76"/>
      <c r="BS454" s="76">
        <v>1</v>
      </c>
      <c r="BT454" s="76"/>
      <c r="BU454" s="76">
        <v>1</v>
      </c>
      <c r="BV454" s="76"/>
      <c r="BW454" s="76">
        <v>1</v>
      </c>
      <c r="BX454" s="76"/>
      <c r="BY454" s="76">
        <v>0</v>
      </c>
      <c r="BZ454" s="80">
        <f t="shared" si="301"/>
        <v>3</v>
      </c>
      <c r="CA454" s="82">
        <f t="shared" si="302"/>
        <v>0</v>
      </c>
      <c r="CB454" s="77" t="s">
        <v>27</v>
      </c>
      <c r="CC454" s="76">
        <v>0</v>
      </c>
      <c r="CD454" s="76"/>
      <c r="CE454" s="76">
        <v>0</v>
      </c>
      <c r="CF454" s="76"/>
      <c r="CG454" s="76">
        <v>0</v>
      </c>
      <c r="CH454" s="76"/>
      <c r="CI454" s="76">
        <v>0</v>
      </c>
      <c r="CJ454" s="76"/>
      <c r="CK454" s="76">
        <v>0</v>
      </c>
      <c r="CL454" s="83">
        <f t="shared" si="303"/>
        <v>0</v>
      </c>
      <c r="CM454" s="82">
        <f t="shared" si="304"/>
        <v>0</v>
      </c>
      <c r="CN454" s="84"/>
      <c r="CO454" s="60"/>
      <c r="CP454" s="60"/>
      <c r="CQ454" s="60">
        <v>3</v>
      </c>
      <c r="CR454" s="60"/>
      <c r="CS454" s="60">
        <v>4</v>
      </c>
      <c r="CT454" s="60"/>
      <c r="CU454" s="60">
        <v>4</v>
      </c>
      <c r="CV454" s="85"/>
      <c r="CW454" s="86">
        <v>0</v>
      </c>
      <c r="CX454" s="87">
        <f t="shared" si="305"/>
        <v>11</v>
      </c>
      <c r="CY454" s="88">
        <f t="shared" si="306"/>
        <v>0</v>
      </c>
      <c r="CZ454" s="89" t="e">
        <f>SUMIF(Склад!#REF!,E454,Склад!#REF!)</f>
        <v>#REF!</v>
      </c>
    </row>
    <row r="455" spans="1:104" s="79" customFormat="1" ht="73.900000000000006" customHeight="1" thickBot="1" x14ac:dyDescent="0.3">
      <c r="A455" s="60">
        <v>452</v>
      </c>
      <c r="B455" s="199" t="e">
        <f>VLOOKUP(C455,Склад!B:D,3,0)</f>
        <v>#N/A</v>
      </c>
      <c r="C455" s="37" t="s">
        <v>314</v>
      </c>
      <c r="D455" s="151" t="str">
        <f t="shared" si="307"/>
        <v>772730216</v>
      </c>
      <c r="E455" s="36">
        <v>7727302</v>
      </c>
      <c r="F455" s="36">
        <v>16</v>
      </c>
      <c r="G455" s="154" t="s">
        <v>207</v>
      </c>
      <c r="H455" s="196" t="str">
        <f>IFERROR(VLOOKUP(VALUE(E455),Склад!#REF!,6,0),"-")</f>
        <v>-</v>
      </c>
      <c r="I455" s="61"/>
      <c r="J455" s="62" t="s">
        <v>33</v>
      </c>
      <c r="K455" s="62" t="s">
        <v>169</v>
      </c>
      <c r="L455" s="63" t="s">
        <v>390</v>
      </c>
      <c r="M455" s="64" t="s">
        <v>356</v>
      </c>
      <c r="N455" s="38" t="s">
        <v>354</v>
      </c>
      <c r="O455" s="38" t="s">
        <v>416</v>
      </c>
      <c r="P455" s="65">
        <v>45.8</v>
      </c>
      <c r="Q455" s="69">
        <v>119</v>
      </c>
      <c r="R455" s="66"/>
      <c r="S455" s="67"/>
      <c r="T455" s="68"/>
      <c r="U455" s="70"/>
      <c r="V455" s="71"/>
      <c r="W455" s="72"/>
      <c r="X455" s="73"/>
      <c r="Y455" s="71"/>
      <c r="Z455" s="72"/>
      <c r="AA455" s="74"/>
      <c r="AB455" s="75"/>
      <c r="AC455" s="71"/>
      <c r="AD455" s="72"/>
      <c r="AE455" s="76" t="str">
        <f t="shared" si="285"/>
        <v>-</v>
      </c>
      <c r="AF455" s="76" t="str">
        <f t="shared" si="286"/>
        <v/>
      </c>
      <c r="AG455" s="76" t="str">
        <f t="shared" si="287"/>
        <v>-</v>
      </c>
      <c r="AH455" s="76" t="str">
        <f t="shared" si="288"/>
        <v/>
      </c>
      <c r="AI455" s="76" t="str">
        <f t="shared" si="289"/>
        <v>-</v>
      </c>
      <c r="AJ455" s="76" t="str">
        <f t="shared" si="290"/>
        <v/>
      </c>
      <c r="AK455" s="76" t="str">
        <f t="shared" si="291"/>
        <v>-</v>
      </c>
      <c r="AL455" s="76" t="str">
        <f t="shared" si="292"/>
        <v/>
      </c>
      <c r="AM455" s="76" t="str">
        <f t="shared" si="293"/>
        <v>-</v>
      </c>
      <c r="AN455" s="76" t="str">
        <f t="shared" si="294"/>
        <v/>
      </c>
      <c r="AO455" s="77">
        <f t="shared" si="295"/>
        <v>0</v>
      </c>
      <c r="AP455" s="78" t="str">
        <f t="shared" si="296"/>
        <v/>
      </c>
      <c r="AR455" s="77" t="e">
        <f>CN455+AE455-BD455-BP455-CB455</f>
        <v>#VALUE!</v>
      </c>
      <c r="AS455" s="76" t="s">
        <v>27</v>
      </c>
      <c r="AT455" s="76" t="s">
        <v>27</v>
      </c>
      <c r="AU455" s="76" t="s">
        <v>27</v>
      </c>
      <c r="AV455" s="76" t="s">
        <v>27</v>
      </c>
      <c r="AW455" s="76" t="s">
        <v>27</v>
      </c>
      <c r="AX455" s="76" t="s">
        <v>27</v>
      </c>
      <c r="AY455" s="76" t="s">
        <v>27</v>
      </c>
      <c r="AZ455" s="76" t="s">
        <v>27</v>
      </c>
      <c r="BA455" s="76" t="s">
        <v>27</v>
      </c>
      <c r="BB455" s="77" t="e">
        <f t="shared" si="297"/>
        <v>#VALUE!</v>
      </c>
      <c r="BC455" s="78" t="e">
        <f t="shared" si="298"/>
        <v>#VALUE!</v>
      </c>
      <c r="BD455" s="77">
        <v>4</v>
      </c>
      <c r="BE455" s="76" t="s">
        <v>27</v>
      </c>
      <c r="BF455" s="76" t="s">
        <v>27</v>
      </c>
      <c r="BG455" s="76" t="s">
        <v>27</v>
      </c>
      <c r="BH455" s="76" t="s">
        <v>27</v>
      </c>
      <c r="BI455" s="76" t="s">
        <v>27</v>
      </c>
      <c r="BJ455" s="76" t="s">
        <v>27</v>
      </c>
      <c r="BK455" s="76" t="s">
        <v>27</v>
      </c>
      <c r="BL455" s="76" t="s">
        <v>27</v>
      </c>
      <c r="BM455" s="76" t="s">
        <v>27</v>
      </c>
      <c r="BN455" s="80">
        <f t="shared" si="299"/>
        <v>4</v>
      </c>
      <c r="BO455" s="81">
        <f t="shared" si="300"/>
        <v>0</v>
      </c>
      <c r="BP455" s="77">
        <v>4</v>
      </c>
      <c r="BQ455" s="76" t="s">
        <v>27</v>
      </c>
      <c r="BR455" s="76" t="s">
        <v>27</v>
      </c>
      <c r="BS455" s="76" t="s">
        <v>27</v>
      </c>
      <c r="BT455" s="76" t="s">
        <v>27</v>
      </c>
      <c r="BU455" s="76" t="s">
        <v>27</v>
      </c>
      <c r="BV455" s="76" t="s">
        <v>27</v>
      </c>
      <c r="BW455" s="76" t="s">
        <v>27</v>
      </c>
      <c r="BX455" s="76" t="s">
        <v>27</v>
      </c>
      <c r="BY455" s="76" t="s">
        <v>27</v>
      </c>
      <c r="BZ455" s="80">
        <f t="shared" si="301"/>
        <v>4</v>
      </c>
      <c r="CA455" s="82">
        <f t="shared" si="302"/>
        <v>0</v>
      </c>
      <c r="CB455" s="77">
        <v>5</v>
      </c>
      <c r="CC455" s="76" t="s">
        <v>27</v>
      </c>
      <c r="CD455" s="76" t="s">
        <v>27</v>
      </c>
      <c r="CE455" s="76" t="s">
        <v>27</v>
      </c>
      <c r="CF455" s="76" t="s">
        <v>27</v>
      </c>
      <c r="CG455" s="76" t="s">
        <v>27</v>
      </c>
      <c r="CH455" s="76" t="s">
        <v>27</v>
      </c>
      <c r="CI455" s="76" t="s">
        <v>27</v>
      </c>
      <c r="CJ455" s="76" t="s">
        <v>27</v>
      </c>
      <c r="CK455" s="76" t="s">
        <v>27</v>
      </c>
      <c r="CL455" s="83">
        <f t="shared" si="303"/>
        <v>5</v>
      </c>
      <c r="CM455" s="82">
        <f t="shared" si="304"/>
        <v>0</v>
      </c>
      <c r="CN455" s="84">
        <v>0</v>
      </c>
      <c r="CO455" s="60"/>
      <c r="CP455" s="60"/>
      <c r="CQ455" s="60"/>
      <c r="CR455" s="60"/>
      <c r="CS455" s="60"/>
      <c r="CT455" s="60"/>
      <c r="CU455" s="60"/>
      <c r="CV455" s="85"/>
      <c r="CW455" s="86"/>
      <c r="CX455" s="87">
        <f t="shared" si="305"/>
        <v>0</v>
      </c>
      <c r="CY455" s="88">
        <f t="shared" si="306"/>
        <v>0</v>
      </c>
      <c r="CZ455" s="89" t="e">
        <f>SUMIF(Склад!#REF!,E455,Склад!#REF!)</f>
        <v>#REF!</v>
      </c>
    </row>
    <row r="456" spans="1:104" s="79" customFormat="1" ht="77.45" customHeight="1" thickBot="1" x14ac:dyDescent="0.3">
      <c r="A456" s="60">
        <v>453</v>
      </c>
      <c r="B456" s="199" t="e">
        <f>VLOOKUP(C456,Склад!B:D,3,0)</f>
        <v>#N/A</v>
      </c>
      <c r="C456" s="37" t="s">
        <v>314</v>
      </c>
      <c r="D456" s="151" t="str">
        <f t="shared" si="307"/>
        <v>772730261</v>
      </c>
      <c r="E456" s="36">
        <v>7727302</v>
      </c>
      <c r="F456" s="36">
        <v>61</v>
      </c>
      <c r="G456" s="154" t="s">
        <v>207</v>
      </c>
      <c r="H456" s="196" t="str">
        <f>IFERROR(VLOOKUP(VALUE(E456),Склад!#REF!,6,0),"-")</f>
        <v>-</v>
      </c>
      <c r="I456" s="61"/>
      <c r="J456" s="62" t="s">
        <v>33</v>
      </c>
      <c r="K456" s="62" t="s">
        <v>169</v>
      </c>
      <c r="L456" s="63" t="s">
        <v>390</v>
      </c>
      <c r="M456" s="64" t="s">
        <v>356</v>
      </c>
      <c r="N456" s="38" t="s">
        <v>354</v>
      </c>
      <c r="O456" s="38" t="s">
        <v>416</v>
      </c>
      <c r="P456" s="65">
        <v>45.8</v>
      </c>
      <c r="Q456" s="69">
        <v>119</v>
      </c>
      <c r="R456" s="66"/>
      <c r="S456" s="67"/>
      <c r="T456" s="68"/>
      <c r="U456" s="70"/>
      <c r="V456" s="71"/>
      <c r="W456" s="72"/>
      <c r="X456" s="73"/>
      <c r="Y456" s="71"/>
      <c r="Z456" s="72"/>
      <c r="AA456" s="74"/>
      <c r="AB456" s="75"/>
      <c r="AC456" s="71"/>
      <c r="AD456" s="72"/>
      <c r="AE456" s="76" t="str">
        <f t="shared" si="285"/>
        <v>-</v>
      </c>
      <c r="AF456" s="76" t="str">
        <f t="shared" si="286"/>
        <v/>
      </c>
      <c r="AG456" s="76" t="str">
        <f t="shared" si="287"/>
        <v>-</v>
      </c>
      <c r="AH456" s="76" t="str">
        <f t="shared" si="288"/>
        <v/>
      </c>
      <c r="AI456" s="76" t="str">
        <f t="shared" si="289"/>
        <v>-</v>
      </c>
      <c r="AJ456" s="76" t="str">
        <f t="shared" si="290"/>
        <v/>
      </c>
      <c r="AK456" s="76" t="str">
        <f t="shared" si="291"/>
        <v>-</v>
      </c>
      <c r="AL456" s="76" t="str">
        <f t="shared" si="292"/>
        <v/>
      </c>
      <c r="AM456" s="76" t="str">
        <f t="shared" si="293"/>
        <v>-</v>
      </c>
      <c r="AN456" s="76" t="str">
        <f t="shared" si="294"/>
        <v/>
      </c>
      <c r="AO456" s="77">
        <f t="shared" si="295"/>
        <v>0</v>
      </c>
      <c r="AP456" s="78" t="str">
        <f t="shared" si="296"/>
        <v/>
      </c>
      <c r="AR456" s="77" t="e">
        <f>CN456+AE456-BD456-BP456-CB456</f>
        <v>#VALUE!</v>
      </c>
      <c r="AS456" s="76" t="s">
        <v>27</v>
      </c>
      <c r="AT456" s="76" t="s">
        <v>27</v>
      </c>
      <c r="AU456" s="76" t="s">
        <v>27</v>
      </c>
      <c r="AV456" s="76" t="s">
        <v>27</v>
      </c>
      <c r="AW456" s="76" t="s">
        <v>27</v>
      </c>
      <c r="AX456" s="76" t="s">
        <v>27</v>
      </c>
      <c r="AY456" s="76" t="s">
        <v>27</v>
      </c>
      <c r="AZ456" s="76" t="s">
        <v>27</v>
      </c>
      <c r="BA456" s="76" t="s">
        <v>27</v>
      </c>
      <c r="BB456" s="77" t="e">
        <f t="shared" si="297"/>
        <v>#VALUE!</v>
      </c>
      <c r="BC456" s="78" t="e">
        <f t="shared" si="298"/>
        <v>#VALUE!</v>
      </c>
      <c r="BD456" s="77">
        <v>2</v>
      </c>
      <c r="BE456" s="76" t="s">
        <v>27</v>
      </c>
      <c r="BF456" s="76" t="s">
        <v>27</v>
      </c>
      <c r="BG456" s="76" t="s">
        <v>27</v>
      </c>
      <c r="BH456" s="76" t="s">
        <v>27</v>
      </c>
      <c r="BI456" s="76" t="s">
        <v>27</v>
      </c>
      <c r="BJ456" s="76" t="s">
        <v>27</v>
      </c>
      <c r="BK456" s="76" t="s">
        <v>27</v>
      </c>
      <c r="BL456" s="76" t="s">
        <v>27</v>
      </c>
      <c r="BM456" s="76" t="s">
        <v>27</v>
      </c>
      <c r="BN456" s="80">
        <f t="shared" si="299"/>
        <v>2</v>
      </c>
      <c r="BO456" s="81">
        <f t="shared" si="300"/>
        <v>0</v>
      </c>
      <c r="BP456" s="77">
        <v>0</v>
      </c>
      <c r="BQ456" s="76" t="s">
        <v>27</v>
      </c>
      <c r="BR456" s="76" t="s">
        <v>27</v>
      </c>
      <c r="BS456" s="76" t="s">
        <v>27</v>
      </c>
      <c r="BT456" s="76" t="s">
        <v>27</v>
      </c>
      <c r="BU456" s="76" t="s">
        <v>27</v>
      </c>
      <c r="BV456" s="76" t="s">
        <v>27</v>
      </c>
      <c r="BW456" s="76" t="s">
        <v>27</v>
      </c>
      <c r="BX456" s="76" t="s">
        <v>27</v>
      </c>
      <c r="BY456" s="76" t="s">
        <v>27</v>
      </c>
      <c r="BZ456" s="80">
        <f t="shared" si="301"/>
        <v>0</v>
      </c>
      <c r="CA456" s="82">
        <f t="shared" si="302"/>
        <v>0</v>
      </c>
      <c r="CB456" s="77">
        <v>0</v>
      </c>
      <c r="CC456" s="76" t="s">
        <v>27</v>
      </c>
      <c r="CD456" s="76" t="s">
        <v>27</v>
      </c>
      <c r="CE456" s="76" t="s">
        <v>27</v>
      </c>
      <c r="CF456" s="76" t="s">
        <v>27</v>
      </c>
      <c r="CG456" s="76" t="s">
        <v>27</v>
      </c>
      <c r="CH456" s="76" t="s">
        <v>27</v>
      </c>
      <c r="CI456" s="76" t="s">
        <v>27</v>
      </c>
      <c r="CJ456" s="76" t="s">
        <v>27</v>
      </c>
      <c r="CK456" s="76" t="s">
        <v>27</v>
      </c>
      <c r="CL456" s="83">
        <f t="shared" si="303"/>
        <v>0</v>
      </c>
      <c r="CM456" s="82">
        <f t="shared" si="304"/>
        <v>0</v>
      </c>
      <c r="CN456" s="84">
        <f>2+6</f>
        <v>8</v>
      </c>
      <c r="CO456" s="60"/>
      <c r="CP456" s="60"/>
      <c r="CQ456" s="60"/>
      <c r="CR456" s="60"/>
      <c r="CS456" s="60"/>
      <c r="CT456" s="60"/>
      <c r="CU456" s="60"/>
      <c r="CV456" s="85"/>
      <c r="CW456" s="86"/>
      <c r="CX456" s="87">
        <f t="shared" si="305"/>
        <v>8</v>
      </c>
      <c r="CY456" s="88">
        <f t="shared" si="306"/>
        <v>0</v>
      </c>
      <c r="CZ456" s="89" t="e">
        <f>SUMIF(Склад!#REF!,E456,Склад!#REF!)</f>
        <v>#REF!</v>
      </c>
    </row>
    <row r="457" spans="1:104" s="79" customFormat="1" ht="77.45" customHeight="1" thickBot="1" x14ac:dyDescent="0.3">
      <c r="A457" s="60">
        <v>454</v>
      </c>
      <c r="B457" s="199" t="e">
        <f>VLOOKUP(C457,Склад!B:D,3,0)</f>
        <v>#N/A</v>
      </c>
      <c r="C457" s="37" t="s">
        <v>315</v>
      </c>
      <c r="D457" s="151" t="str">
        <f t="shared" si="307"/>
        <v>777730116</v>
      </c>
      <c r="E457" s="36">
        <v>7777301</v>
      </c>
      <c r="F457" s="36">
        <v>16</v>
      </c>
      <c r="G457" s="154" t="s">
        <v>207</v>
      </c>
      <c r="H457" s="196" t="str">
        <f>IFERROR(VLOOKUP(VALUE(E457),Склад!#REF!,6,0),"-")</f>
        <v>-</v>
      </c>
      <c r="I457" s="61"/>
      <c r="J457" s="62" t="s">
        <v>33</v>
      </c>
      <c r="K457" s="62" t="s">
        <v>169</v>
      </c>
      <c r="L457" s="63" t="s">
        <v>390</v>
      </c>
      <c r="M457" s="64" t="s">
        <v>356</v>
      </c>
      <c r="N457" s="38" t="s">
        <v>354</v>
      </c>
      <c r="O457" s="38" t="s">
        <v>416</v>
      </c>
      <c r="P457" s="65">
        <v>49.6</v>
      </c>
      <c r="Q457" s="69">
        <v>119</v>
      </c>
      <c r="R457" s="66"/>
      <c r="S457" s="67"/>
      <c r="T457" s="68"/>
      <c r="U457" s="70"/>
      <c r="V457" s="71"/>
      <c r="W457" s="72"/>
      <c r="X457" s="73"/>
      <c r="Y457" s="71"/>
      <c r="Z457" s="72"/>
      <c r="AA457" s="74"/>
      <c r="AB457" s="75"/>
      <c r="AC457" s="71"/>
      <c r="AD457" s="72"/>
      <c r="AE457" s="76" t="str">
        <f t="shared" si="285"/>
        <v>-</v>
      </c>
      <c r="AF457" s="76" t="str">
        <f t="shared" si="286"/>
        <v/>
      </c>
      <c r="AG457" s="76" t="str">
        <f t="shared" si="287"/>
        <v>-</v>
      </c>
      <c r="AH457" s="76" t="str">
        <f t="shared" si="288"/>
        <v/>
      </c>
      <c r="AI457" s="76" t="str">
        <f t="shared" si="289"/>
        <v>-</v>
      </c>
      <c r="AJ457" s="76" t="str">
        <f t="shared" si="290"/>
        <v/>
      </c>
      <c r="AK457" s="76" t="str">
        <f t="shared" si="291"/>
        <v>-</v>
      </c>
      <c r="AL457" s="76" t="str">
        <f t="shared" si="292"/>
        <v/>
      </c>
      <c r="AM457" s="76" t="str">
        <f t="shared" si="293"/>
        <v>-</v>
      </c>
      <c r="AN457" s="76" t="str">
        <f t="shared" si="294"/>
        <v/>
      </c>
      <c r="AO457" s="77">
        <f t="shared" si="295"/>
        <v>0</v>
      </c>
      <c r="AP457" s="78" t="str">
        <f t="shared" si="296"/>
        <v/>
      </c>
      <c r="AR457" s="77" t="e">
        <f>CN457+AE457-BD457-BP457-CB457</f>
        <v>#VALUE!</v>
      </c>
      <c r="AS457" s="76" t="s">
        <v>27</v>
      </c>
      <c r="AT457" s="76" t="s">
        <v>27</v>
      </c>
      <c r="AU457" s="76" t="s">
        <v>27</v>
      </c>
      <c r="AV457" s="76" t="s">
        <v>27</v>
      </c>
      <c r="AW457" s="76" t="s">
        <v>27</v>
      </c>
      <c r="AX457" s="76" t="s">
        <v>27</v>
      </c>
      <c r="AY457" s="76" t="s">
        <v>27</v>
      </c>
      <c r="AZ457" s="76" t="s">
        <v>27</v>
      </c>
      <c r="BA457" s="76" t="s">
        <v>27</v>
      </c>
      <c r="BB457" s="77" t="e">
        <f t="shared" si="297"/>
        <v>#VALUE!</v>
      </c>
      <c r="BC457" s="78" t="e">
        <f t="shared" si="298"/>
        <v>#VALUE!</v>
      </c>
      <c r="BD457" s="77">
        <v>4</v>
      </c>
      <c r="BE457" s="76" t="s">
        <v>27</v>
      </c>
      <c r="BF457" s="76" t="s">
        <v>27</v>
      </c>
      <c r="BG457" s="76" t="s">
        <v>27</v>
      </c>
      <c r="BH457" s="76" t="s">
        <v>27</v>
      </c>
      <c r="BI457" s="76" t="s">
        <v>27</v>
      </c>
      <c r="BJ457" s="76" t="s">
        <v>27</v>
      </c>
      <c r="BK457" s="76" t="s">
        <v>27</v>
      </c>
      <c r="BL457" s="76" t="s">
        <v>27</v>
      </c>
      <c r="BM457" s="76" t="s">
        <v>27</v>
      </c>
      <c r="BN457" s="80">
        <f t="shared" si="299"/>
        <v>4</v>
      </c>
      <c r="BO457" s="81">
        <f t="shared" si="300"/>
        <v>0</v>
      </c>
      <c r="BP457" s="77">
        <v>2</v>
      </c>
      <c r="BQ457" s="76" t="s">
        <v>27</v>
      </c>
      <c r="BR457" s="76" t="s">
        <v>27</v>
      </c>
      <c r="BS457" s="76" t="s">
        <v>27</v>
      </c>
      <c r="BT457" s="76" t="s">
        <v>27</v>
      </c>
      <c r="BU457" s="76" t="s">
        <v>27</v>
      </c>
      <c r="BV457" s="76" t="s">
        <v>27</v>
      </c>
      <c r="BW457" s="76" t="s">
        <v>27</v>
      </c>
      <c r="BX457" s="76" t="s">
        <v>27</v>
      </c>
      <c r="BY457" s="76" t="s">
        <v>27</v>
      </c>
      <c r="BZ457" s="80">
        <f t="shared" si="301"/>
        <v>2</v>
      </c>
      <c r="CA457" s="82">
        <f t="shared" si="302"/>
        <v>0</v>
      </c>
      <c r="CB457" s="77">
        <v>5</v>
      </c>
      <c r="CC457" s="76" t="s">
        <v>27</v>
      </c>
      <c r="CD457" s="76" t="s">
        <v>27</v>
      </c>
      <c r="CE457" s="76" t="s">
        <v>27</v>
      </c>
      <c r="CF457" s="76" t="s">
        <v>27</v>
      </c>
      <c r="CG457" s="76" t="s">
        <v>27</v>
      </c>
      <c r="CH457" s="76" t="s">
        <v>27</v>
      </c>
      <c r="CI457" s="76" t="s">
        <v>27</v>
      </c>
      <c r="CJ457" s="76" t="s">
        <v>27</v>
      </c>
      <c r="CK457" s="76" t="s">
        <v>27</v>
      </c>
      <c r="CL457" s="83">
        <f t="shared" si="303"/>
        <v>5</v>
      </c>
      <c r="CM457" s="82">
        <f t="shared" si="304"/>
        <v>0</v>
      </c>
      <c r="CN457" s="84">
        <f>3+7</f>
        <v>10</v>
      </c>
      <c r="CO457" s="60"/>
      <c r="CP457" s="60"/>
      <c r="CQ457" s="60"/>
      <c r="CR457" s="60"/>
      <c r="CS457" s="60"/>
      <c r="CT457" s="60"/>
      <c r="CU457" s="60"/>
      <c r="CV457" s="85"/>
      <c r="CW457" s="86"/>
      <c r="CX457" s="87">
        <f t="shared" si="305"/>
        <v>10</v>
      </c>
      <c r="CY457" s="88">
        <f t="shared" si="306"/>
        <v>0</v>
      </c>
      <c r="CZ457" s="89" t="e">
        <f>SUMIF(Склад!#REF!,E457,Склад!#REF!)</f>
        <v>#REF!</v>
      </c>
    </row>
    <row r="458" spans="1:104" s="79" customFormat="1" ht="65.099999999999994" customHeight="1" thickBot="1" x14ac:dyDescent="0.3">
      <c r="A458" s="60">
        <v>455</v>
      </c>
      <c r="B458" s="199" t="e">
        <f>VLOOKUP(C458,Склад!B:D,3,0)</f>
        <v>#N/A</v>
      </c>
      <c r="C458" s="37" t="s">
        <v>315</v>
      </c>
      <c r="D458" s="151" t="str">
        <f t="shared" si="307"/>
        <v>777730161</v>
      </c>
      <c r="E458" s="36">
        <v>7777301</v>
      </c>
      <c r="F458" s="36">
        <v>61</v>
      </c>
      <c r="G458" s="154" t="s">
        <v>207</v>
      </c>
      <c r="H458" s="196" t="str">
        <f>IFERROR(VLOOKUP(VALUE(E458),Склад!#REF!,6,0),"-")</f>
        <v>-</v>
      </c>
      <c r="I458" s="61"/>
      <c r="J458" s="62" t="s">
        <v>33</v>
      </c>
      <c r="K458" s="62" t="s">
        <v>169</v>
      </c>
      <c r="L458" s="63" t="s">
        <v>390</v>
      </c>
      <c r="M458" s="64" t="s">
        <v>356</v>
      </c>
      <c r="N458" s="38" t="s">
        <v>354</v>
      </c>
      <c r="O458" s="38" t="s">
        <v>416</v>
      </c>
      <c r="P458" s="65">
        <v>49.6</v>
      </c>
      <c r="Q458" s="69">
        <v>119</v>
      </c>
      <c r="R458" s="66"/>
      <c r="S458" s="67"/>
      <c r="T458" s="68"/>
      <c r="U458" s="70"/>
      <c r="V458" s="71"/>
      <c r="W458" s="72"/>
      <c r="X458" s="73"/>
      <c r="Y458" s="71"/>
      <c r="Z458" s="72"/>
      <c r="AA458" s="74"/>
      <c r="AB458" s="75"/>
      <c r="AC458" s="71"/>
      <c r="AD458" s="72"/>
      <c r="AE458" s="76" t="str">
        <f t="shared" si="285"/>
        <v>-</v>
      </c>
      <c r="AF458" s="76" t="str">
        <f t="shared" si="286"/>
        <v/>
      </c>
      <c r="AG458" s="76" t="str">
        <f t="shared" si="287"/>
        <v>-</v>
      </c>
      <c r="AH458" s="76" t="str">
        <f t="shared" si="288"/>
        <v/>
      </c>
      <c r="AI458" s="76" t="str">
        <f t="shared" si="289"/>
        <v>-</v>
      </c>
      <c r="AJ458" s="76" t="str">
        <f t="shared" si="290"/>
        <v/>
      </c>
      <c r="AK458" s="76" t="str">
        <f t="shared" si="291"/>
        <v>-</v>
      </c>
      <c r="AL458" s="76" t="str">
        <f t="shared" si="292"/>
        <v/>
      </c>
      <c r="AM458" s="76" t="str">
        <f t="shared" si="293"/>
        <v>-</v>
      </c>
      <c r="AN458" s="76" t="str">
        <f t="shared" si="294"/>
        <v/>
      </c>
      <c r="AO458" s="77">
        <f t="shared" si="295"/>
        <v>0</v>
      </c>
      <c r="AP458" s="78" t="str">
        <f t="shared" si="296"/>
        <v/>
      </c>
      <c r="AR458" s="77" t="e">
        <f>CN458+AE458-BD458-BP458-CB458</f>
        <v>#VALUE!</v>
      </c>
      <c r="AS458" s="76" t="s">
        <v>27</v>
      </c>
      <c r="AT458" s="76" t="s">
        <v>27</v>
      </c>
      <c r="AU458" s="76" t="s">
        <v>27</v>
      </c>
      <c r="AV458" s="76" t="s">
        <v>27</v>
      </c>
      <c r="AW458" s="76" t="s">
        <v>27</v>
      </c>
      <c r="AX458" s="76" t="s">
        <v>27</v>
      </c>
      <c r="AY458" s="76" t="s">
        <v>27</v>
      </c>
      <c r="AZ458" s="76" t="s">
        <v>27</v>
      </c>
      <c r="BA458" s="76" t="s">
        <v>27</v>
      </c>
      <c r="BB458" s="77" t="e">
        <f t="shared" si="297"/>
        <v>#VALUE!</v>
      </c>
      <c r="BC458" s="78" t="e">
        <f t="shared" si="298"/>
        <v>#VALUE!</v>
      </c>
      <c r="BD458" s="77">
        <v>3</v>
      </c>
      <c r="BE458" s="76" t="s">
        <v>27</v>
      </c>
      <c r="BF458" s="76" t="s">
        <v>27</v>
      </c>
      <c r="BG458" s="76" t="s">
        <v>27</v>
      </c>
      <c r="BH458" s="76" t="s">
        <v>27</v>
      </c>
      <c r="BI458" s="76" t="s">
        <v>27</v>
      </c>
      <c r="BJ458" s="76" t="s">
        <v>27</v>
      </c>
      <c r="BK458" s="76" t="s">
        <v>27</v>
      </c>
      <c r="BL458" s="76" t="s">
        <v>27</v>
      </c>
      <c r="BM458" s="76" t="s">
        <v>27</v>
      </c>
      <c r="BN458" s="80">
        <f t="shared" si="299"/>
        <v>3</v>
      </c>
      <c r="BO458" s="81">
        <f t="shared" si="300"/>
        <v>0</v>
      </c>
      <c r="BP458" s="77">
        <v>2</v>
      </c>
      <c r="BQ458" s="76" t="s">
        <v>27</v>
      </c>
      <c r="BR458" s="76" t="s">
        <v>27</v>
      </c>
      <c r="BS458" s="76" t="s">
        <v>27</v>
      </c>
      <c r="BT458" s="76" t="s">
        <v>27</v>
      </c>
      <c r="BU458" s="76" t="s">
        <v>27</v>
      </c>
      <c r="BV458" s="76" t="s">
        <v>27</v>
      </c>
      <c r="BW458" s="76" t="s">
        <v>27</v>
      </c>
      <c r="BX458" s="76" t="s">
        <v>27</v>
      </c>
      <c r="BY458" s="76" t="s">
        <v>27</v>
      </c>
      <c r="BZ458" s="80">
        <f t="shared" si="301"/>
        <v>2</v>
      </c>
      <c r="CA458" s="82">
        <f t="shared" si="302"/>
        <v>0</v>
      </c>
      <c r="CB458" s="77">
        <v>0</v>
      </c>
      <c r="CC458" s="76" t="s">
        <v>27</v>
      </c>
      <c r="CD458" s="76" t="s">
        <v>27</v>
      </c>
      <c r="CE458" s="76" t="s">
        <v>27</v>
      </c>
      <c r="CF458" s="76" t="s">
        <v>27</v>
      </c>
      <c r="CG458" s="76" t="s">
        <v>27</v>
      </c>
      <c r="CH458" s="76" t="s">
        <v>27</v>
      </c>
      <c r="CI458" s="76" t="s">
        <v>27</v>
      </c>
      <c r="CJ458" s="76" t="s">
        <v>27</v>
      </c>
      <c r="CK458" s="76" t="s">
        <v>27</v>
      </c>
      <c r="CL458" s="83">
        <f t="shared" si="303"/>
        <v>0</v>
      </c>
      <c r="CM458" s="82">
        <f t="shared" si="304"/>
        <v>0</v>
      </c>
      <c r="CN458" s="84">
        <f>5+8</f>
        <v>13</v>
      </c>
      <c r="CO458" s="60"/>
      <c r="CP458" s="60"/>
      <c r="CQ458" s="60"/>
      <c r="CR458" s="60"/>
      <c r="CS458" s="60"/>
      <c r="CT458" s="60"/>
      <c r="CU458" s="60"/>
      <c r="CV458" s="85"/>
      <c r="CW458" s="86"/>
      <c r="CX458" s="87">
        <f t="shared" si="305"/>
        <v>13</v>
      </c>
      <c r="CY458" s="88">
        <f t="shared" si="306"/>
        <v>0</v>
      </c>
      <c r="CZ458" s="89" t="e">
        <f>SUMIF(Склад!#REF!,E458,Склад!#REF!)</f>
        <v>#REF!</v>
      </c>
    </row>
    <row r="459" spans="1:104" s="79" customFormat="1" ht="75.599999999999994" customHeight="1" thickBot="1" x14ac:dyDescent="0.3">
      <c r="A459" s="60">
        <v>456</v>
      </c>
      <c r="B459" s="199" t="e">
        <f>VLOOKUP(C459,Склад!B:D,3,0)</f>
        <v>#N/A</v>
      </c>
      <c r="C459" s="37" t="s">
        <v>316</v>
      </c>
      <c r="D459" s="151" t="str">
        <f t="shared" si="307"/>
        <v>25911045</v>
      </c>
      <c r="E459" s="36">
        <v>2591104</v>
      </c>
      <c r="F459" s="36">
        <v>5</v>
      </c>
      <c r="G459" s="154" t="s">
        <v>207</v>
      </c>
      <c r="H459" s="196" t="str">
        <f>IFERROR(VLOOKUP(VALUE(E459),Склад!#REF!,6,0),"-")</f>
        <v>-</v>
      </c>
      <c r="I459" s="61"/>
      <c r="J459" s="62" t="s">
        <v>33</v>
      </c>
      <c r="K459" s="62" t="s">
        <v>33</v>
      </c>
      <c r="L459" s="63" t="s">
        <v>57</v>
      </c>
      <c r="M459" s="64" t="s">
        <v>57</v>
      </c>
      <c r="N459" s="38" t="s">
        <v>354</v>
      </c>
      <c r="O459" s="38" t="s">
        <v>415</v>
      </c>
      <c r="P459" s="65">
        <v>38.1</v>
      </c>
      <c r="Q459" s="69">
        <v>99</v>
      </c>
      <c r="R459" s="66"/>
      <c r="S459" s="67"/>
      <c r="T459" s="68"/>
      <c r="U459" s="70"/>
      <c r="V459" s="71"/>
      <c r="W459" s="72"/>
      <c r="X459" s="73"/>
      <c r="Y459" s="71"/>
      <c r="Z459" s="72"/>
      <c r="AA459" s="74"/>
      <c r="AB459" s="75"/>
      <c r="AC459" s="71"/>
      <c r="AD459" s="72"/>
      <c r="AE459" s="76" t="str">
        <f t="shared" si="285"/>
        <v>-</v>
      </c>
      <c r="AF459" s="76" t="str">
        <f t="shared" si="286"/>
        <v/>
      </c>
      <c r="AG459" s="76" t="str">
        <f t="shared" si="287"/>
        <v>-</v>
      </c>
      <c r="AH459" s="76" t="str">
        <f t="shared" si="288"/>
        <v/>
      </c>
      <c r="AI459" s="76" t="str">
        <f t="shared" si="289"/>
        <v>-</v>
      </c>
      <c r="AJ459" s="76" t="str">
        <f t="shared" si="290"/>
        <v/>
      </c>
      <c r="AK459" s="76" t="str">
        <f t="shared" si="291"/>
        <v>-</v>
      </c>
      <c r="AL459" s="76" t="str">
        <f t="shared" si="292"/>
        <v/>
      </c>
      <c r="AM459" s="76" t="str">
        <f t="shared" si="293"/>
        <v>-</v>
      </c>
      <c r="AN459" s="76" t="str">
        <f t="shared" si="294"/>
        <v/>
      </c>
      <c r="AO459" s="77">
        <f t="shared" si="295"/>
        <v>0</v>
      </c>
      <c r="AP459" s="78" t="str">
        <f t="shared" si="296"/>
        <v/>
      </c>
      <c r="AR459" s="77" t="s">
        <v>27</v>
      </c>
      <c r="AS459" s="76" t="e">
        <f>CO459+AF459-BE459-BQ459</f>
        <v>#VALUE!</v>
      </c>
      <c r="AT459" s="76" t="s">
        <v>27</v>
      </c>
      <c r="AU459" s="76" t="e">
        <f>CQ459+AH459-BG459-BS459</f>
        <v>#VALUE!</v>
      </c>
      <c r="AV459" s="76" t="s">
        <v>27</v>
      </c>
      <c r="AW459" s="76" t="e">
        <f>CS459+AJ459-BI459-BU459</f>
        <v>#VALUE!</v>
      </c>
      <c r="AX459" s="76" t="s">
        <v>27</v>
      </c>
      <c r="AY459" s="76" t="e">
        <f>CU459+AL459-BK459-BW459</f>
        <v>#VALUE!</v>
      </c>
      <c r="AZ459" s="76" t="s">
        <v>27</v>
      </c>
      <c r="BA459" s="76" t="e">
        <f>CW459+AN459-BM459-BY459</f>
        <v>#VALUE!</v>
      </c>
      <c r="BB459" s="77" t="e">
        <f t="shared" si="297"/>
        <v>#VALUE!</v>
      </c>
      <c r="BC459" s="78" t="e">
        <f t="shared" si="298"/>
        <v>#VALUE!</v>
      </c>
      <c r="BD459" s="77" t="s">
        <v>27</v>
      </c>
      <c r="BE459" s="76">
        <v>0</v>
      </c>
      <c r="BF459" s="76" t="s">
        <v>27</v>
      </c>
      <c r="BG459" s="76">
        <v>1</v>
      </c>
      <c r="BH459" s="76" t="s">
        <v>27</v>
      </c>
      <c r="BI459" s="76">
        <v>2</v>
      </c>
      <c r="BJ459" s="76" t="s">
        <v>27</v>
      </c>
      <c r="BK459" s="76">
        <v>1</v>
      </c>
      <c r="BL459" s="76" t="s">
        <v>27</v>
      </c>
      <c r="BM459" s="76">
        <v>0</v>
      </c>
      <c r="BN459" s="80">
        <f t="shared" si="299"/>
        <v>4</v>
      </c>
      <c r="BO459" s="81">
        <f t="shared" si="300"/>
        <v>0</v>
      </c>
      <c r="BP459" s="77" t="s">
        <v>27</v>
      </c>
      <c r="BQ459" s="76">
        <v>0</v>
      </c>
      <c r="BR459" s="76" t="s">
        <v>27</v>
      </c>
      <c r="BS459" s="76">
        <v>1</v>
      </c>
      <c r="BT459" s="76" t="s">
        <v>27</v>
      </c>
      <c r="BU459" s="76">
        <v>1</v>
      </c>
      <c r="BV459" s="76" t="s">
        <v>27</v>
      </c>
      <c r="BW459" s="76">
        <v>1</v>
      </c>
      <c r="BX459" s="76" t="s">
        <v>27</v>
      </c>
      <c r="BY459" s="76">
        <v>0</v>
      </c>
      <c r="BZ459" s="80">
        <f t="shared" si="301"/>
        <v>3</v>
      </c>
      <c r="CA459" s="82">
        <f t="shared" si="302"/>
        <v>0</v>
      </c>
      <c r="CB459" s="77" t="s">
        <v>27</v>
      </c>
      <c r="CC459" s="76">
        <v>0</v>
      </c>
      <c r="CD459" s="76" t="s">
        <v>27</v>
      </c>
      <c r="CE459" s="76">
        <v>0</v>
      </c>
      <c r="CF459" s="76" t="s">
        <v>27</v>
      </c>
      <c r="CG459" s="76">
        <v>0</v>
      </c>
      <c r="CH459" s="76" t="s">
        <v>27</v>
      </c>
      <c r="CI459" s="76">
        <v>0</v>
      </c>
      <c r="CJ459" s="76" t="s">
        <v>27</v>
      </c>
      <c r="CK459" s="76">
        <v>0</v>
      </c>
      <c r="CL459" s="83">
        <f t="shared" si="303"/>
        <v>0</v>
      </c>
      <c r="CM459" s="82">
        <f t="shared" si="304"/>
        <v>0</v>
      </c>
      <c r="CN459" s="84"/>
      <c r="CO459" s="60"/>
      <c r="CP459" s="60"/>
      <c r="CQ459" s="60">
        <v>4</v>
      </c>
      <c r="CR459" s="60"/>
      <c r="CS459" s="60">
        <v>6</v>
      </c>
      <c r="CT459" s="60"/>
      <c r="CU459" s="60">
        <v>4</v>
      </c>
      <c r="CV459" s="85"/>
      <c r="CW459" s="86"/>
      <c r="CX459" s="87">
        <f t="shared" si="305"/>
        <v>14</v>
      </c>
      <c r="CY459" s="88">
        <f t="shared" si="306"/>
        <v>0</v>
      </c>
      <c r="CZ459" s="89" t="e">
        <f>SUMIF(Склад!#REF!,E459,Склад!#REF!)</f>
        <v>#REF!</v>
      </c>
    </row>
    <row r="460" spans="1:104" s="79" customFormat="1" ht="73.900000000000006" customHeight="1" thickBot="1" x14ac:dyDescent="0.3">
      <c r="A460" s="60">
        <v>457</v>
      </c>
      <c r="B460" s="199" t="e">
        <f>VLOOKUP(C460,Склад!B:D,3,0)</f>
        <v>#N/A</v>
      </c>
      <c r="C460" s="37" t="s">
        <v>316</v>
      </c>
      <c r="D460" s="151" t="str">
        <f t="shared" si="307"/>
        <v>25911046</v>
      </c>
      <c r="E460" s="36">
        <v>2591104</v>
      </c>
      <c r="F460" s="36">
        <v>6</v>
      </c>
      <c r="G460" s="154" t="s">
        <v>207</v>
      </c>
      <c r="H460" s="196" t="str">
        <f>IFERROR(VLOOKUP(VALUE(E460),Склад!#REF!,6,0),"-")</f>
        <v>-</v>
      </c>
      <c r="I460" s="61"/>
      <c r="J460" s="62" t="s">
        <v>33</v>
      </c>
      <c r="K460" s="62" t="s">
        <v>33</v>
      </c>
      <c r="L460" s="63" t="s">
        <v>57</v>
      </c>
      <c r="M460" s="64" t="s">
        <v>57</v>
      </c>
      <c r="N460" s="38" t="s">
        <v>354</v>
      </c>
      <c r="O460" s="38" t="s">
        <v>415</v>
      </c>
      <c r="P460" s="65">
        <v>38.1</v>
      </c>
      <c r="Q460" s="69">
        <v>99</v>
      </c>
      <c r="R460" s="66"/>
      <c r="S460" s="67"/>
      <c r="T460" s="68"/>
      <c r="U460" s="70"/>
      <c r="V460" s="71"/>
      <c r="W460" s="72"/>
      <c r="X460" s="73"/>
      <c r="Y460" s="71"/>
      <c r="Z460" s="72"/>
      <c r="AA460" s="74"/>
      <c r="AB460" s="75"/>
      <c r="AC460" s="71"/>
      <c r="AD460" s="72"/>
      <c r="AE460" s="76" t="str">
        <f t="shared" si="285"/>
        <v>-</v>
      </c>
      <c r="AF460" s="76" t="str">
        <f t="shared" si="286"/>
        <v/>
      </c>
      <c r="AG460" s="76" t="str">
        <f t="shared" si="287"/>
        <v>-</v>
      </c>
      <c r="AH460" s="76" t="str">
        <f t="shared" si="288"/>
        <v/>
      </c>
      <c r="AI460" s="76" t="str">
        <f t="shared" si="289"/>
        <v>-</v>
      </c>
      <c r="AJ460" s="76" t="str">
        <f t="shared" si="290"/>
        <v/>
      </c>
      <c r="AK460" s="76" t="str">
        <f t="shared" si="291"/>
        <v>-</v>
      </c>
      <c r="AL460" s="76" t="str">
        <f t="shared" si="292"/>
        <v/>
      </c>
      <c r="AM460" s="76" t="str">
        <f t="shared" si="293"/>
        <v>-</v>
      </c>
      <c r="AN460" s="76" t="str">
        <f t="shared" si="294"/>
        <v/>
      </c>
      <c r="AO460" s="77">
        <f t="shared" si="295"/>
        <v>0</v>
      </c>
      <c r="AP460" s="78" t="str">
        <f t="shared" si="296"/>
        <v/>
      </c>
      <c r="AR460" s="77" t="e">
        <f t="shared" ref="AR460:AR491" si="308">CN460+AE460-BD460-BP460-CB460</f>
        <v>#VALUE!</v>
      </c>
      <c r="AS460" s="76" t="s">
        <v>27</v>
      </c>
      <c r="AT460" s="76" t="s">
        <v>27</v>
      </c>
      <c r="AU460" s="76" t="s">
        <v>27</v>
      </c>
      <c r="AV460" s="76" t="s">
        <v>27</v>
      </c>
      <c r="AW460" s="76" t="s">
        <v>27</v>
      </c>
      <c r="AX460" s="76" t="s">
        <v>27</v>
      </c>
      <c r="AY460" s="76" t="s">
        <v>27</v>
      </c>
      <c r="AZ460" s="76" t="s">
        <v>27</v>
      </c>
      <c r="BA460" s="76" t="s">
        <v>27</v>
      </c>
      <c r="BB460" s="77" t="e">
        <f t="shared" si="297"/>
        <v>#VALUE!</v>
      </c>
      <c r="BC460" s="78" t="e">
        <f t="shared" si="298"/>
        <v>#VALUE!</v>
      </c>
      <c r="BD460" s="77">
        <v>2</v>
      </c>
      <c r="BE460" s="76" t="s">
        <v>27</v>
      </c>
      <c r="BF460" s="76" t="s">
        <v>27</v>
      </c>
      <c r="BG460" s="76" t="s">
        <v>27</v>
      </c>
      <c r="BH460" s="76" t="s">
        <v>27</v>
      </c>
      <c r="BI460" s="76" t="s">
        <v>27</v>
      </c>
      <c r="BJ460" s="76" t="s">
        <v>27</v>
      </c>
      <c r="BK460" s="76" t="s">
        <v>27</v>
      </c>
      <c r="BL460" s="76" t="s">
        <v>27</v>
      </c>
      <c r="BM460" s="76" t="s">
        <v>27</v>
      </c>
      <c r="BN460" s="80">
        <f t="shared" si="299"/>
        <v>2</v>
      </c>
      <c r="BO460" s="81">
        <f t="shared" si="300"/>
        <v>0</v>
      </c>
      <c r="BP460" s="77">
        <v>1</v>
      </c>
      <c r="BQ460" s="76" t="s">
        <v>27</v>
      </c>
      <c r="BR460" s="76" t="s">
        <v>27</v>
      </c>
      <c r="BS460" s="76" t="s">
        <v>27</v>
      </c>
      <c r="BT460" s="76" t="s">
        <v>27</v>
      </c>
      <c r="BU460" s="76" t="s">
        <v>27</v>
      </c>
      <c r="BV460" s="76" t="s">
        <v>27</v>
      </c>
      <c r="BW460" s="76" t="s">
        <v>27</v>
      </c>
      <c r="BX460" s="76" t="s">
        <v>27</v>
      </c>
      <c r="BY460" s="76" t="s">
        <v>27</v>
      </c>
      <c r="BZ460" s="80">
        <f t="shared" si="301"/>
        <v>1</v>
      </c>
      <c r="CA460" s="82">
        <f t="shared" si="302"/>
        <v>0</v>
      </c>
      <c r="CB460" s="77">
        <v>0</v>
      </c>
      <c r="CC460" s="76" t="s">
        <v>27</v>
      </c>
      <c r="CD460" s="76" t="s">
        <v>27</v>
      </c>
      <c r="CE460" s="76" t="s">
        <v>27</v>
      </c>
      <c r="CF460" s="76" t="s">
        <v>27</v>
      </c>
      <c r="CG460" s="76" t="s">
        <v>27</v>
      </c>
      <c r="CH460" s="76" t="s">
        <v>27</v>
      </c>
      <c r="CI460" s="76" t="s">
        <v>27</v>
      </c>
      <c r="CJ460" s="76" t="s">
        <v>27</v>
      </c>
      <c r="CK460" s="76" t="s">
        <v>27</v>
      </c>
      <c r="CL460" s="83">
        <f t="shared" si="303"/>
        <v>0</v>
      </c>
      <c r="CM460" s="82">
        <f t="shared" si="304"/>
        <v>0</v>
      </c>
      <c r="CN460" s="84"/>
      <c r="CO460" s="60"/>
      <c r="CP460" s="60"/>
      <c r="CQ460" s="60"/>
      <c r="CR460" s="60"/>
      <c r="CS460" s="60"/>
      <c r="CT460" s="60"/>
      <c r="CU460" s="60"/>
      <c r="CV460" s="85"/>
      <c r="CW460" s="86"/>
      <c r="CX460" s="87">
        <f t="shared" si="305"/>
        <v>0</v>
      </c>
      <c r="CY460" s="88">
        <f t="shared" si="306"/>
        <v>0</v>
      </c>
      <c r="CZ460" s="89" t="e">
        <f>SUMIF(Склад!#REF!,E460,Склад!#REF!)</f>
        <v>#REF!</v>
      </c>
    </row>
    <row r="461" spans="1:104" s="79" customFormat="1" ht="63.4" customHeight="1" thickBot="1" x14ac:dyDescent="0.3">
      <c r="A461" s="60">
        <v>458</v>
      </c>
      <c r="B461" s="199" t="e">
        <f>VLOOKUP(C461,Склад!B:D,3,0)</f>
        <v>#N/A</v>
      </c>
      <c r="C461" s="37" t="s">
        <v>317</v>
      </c>
      <c r="D461" s="151" t="str">
        <f t="shared" si="307"/>
        <v>68411405</v>
      </c>
      <c r="E461" s="36">
        <v>6841140</v>
      </c>
      <c r="F461" s="36">
        <v>5</v>
      </c>
      <c r="G461" s="154" t="s">
        <v>207</v>
      </c>
      <c r="H461" s="196" t="str">
        <f>IFERROR(VLOOKUP(VALUE(E461),Склад!#REF!,6,0),"-")</f>
        <v>-</v>
      </c>
      <c r="I461" s="61"/>
      <c r="J461" s="62" t="s">
        <v>33</v>
      </c>
      <c r="K461" s="62" t="s">
        <v>33</v>
      </c>
      <c r="L461" s="63" t="s">
        <v>57</v>
      </c>
      <c r="M461" s="64" t="s">
        <v>57</v>
      </c>
      <c r="N461" s="38" t="s">
        <v>354</v>
      </c>
      <c r="O461" s="38" t="s">
        <v>415</v>
      </c>
      <c r="P461" s="65">
        <v>38.1</v>
      </c>
      <c r="Q461" s="69">
        <v>99</v>
      </c>
      <c r="R461" s="66"/>
      <c r="S461" s="67"/>
      <c r="T461" s="68"/>
      <c r="U461" s="70"/>
      <c r="V461" s="71"/>
      <c r="W461" s="72"/>
      <c r="X461" s="73"/>
      <c r="Y461" s="71"/>
      <c r="Z461" s="72"/>
      <c r="AA461" s="74"/>
      <c r="AB461" s="75"/>
      <c r="AC461" s="71"/>
      <c r="AD461" s="72"/>
      <c r="AE461" s="76" t="str">
        <f t="shared" si="285"/>
        <v>-</v>
      </c>
      <c r="AF461" s="76" t="str">
        <f t="shared" si="286"/>
        <v/>
      </c>
      <c r="AG461" s="76" t="str">
        <f t="shared" si="287"/>
        <v>-</v>
      </c>
      <c r="AH461" s="76" t="str">
        <f t="shared" si="288"/>
        <v/>
      </c>
      <c r="AI461" s="76" t="str">
        <f t="shared" si="289"/>
        <v>-</v>
      </c>
      <c r="AJ461" s="76" t="str">
        <f t="shared" si="290"/>
        <v/>
      </c>
      <c r="AK461" s="76" t="str">
        <f t="shared" si="291"/>
        <v>-</v>
      </c>
      <c r="AL461" s="76" t="str">
        <f t="shared" si="292"/>
        <v/>
      </c>
      <c r="AM461" s="76" t="str">
        <f t="shared" si="293"/>
        <v>-</v>
      </c>
      <c r="AN461" s="76" t="str">
        <f t="shared" si="294"/>
        <v/>
      </c>
      <c r="AO461" s="77">
        <f t="shared" si="295"/>
        <v>0</v>
      </c>
      <c r="AP461" s="78" t="str">
        <f t="shared" si="296"/>
        <v/>
      </c>
      <c r="AR461" s="77" t="e">
        <f t="shared" si="308"/>
        <v>#VALUE!</v>
      </c>
      <c r="AS461" s="76" t="s">
        <v>27</v>
      </c>
      <c r="AT461" s="76" t="s">
        <v>27</v>
      </c>
      <c r="AU461" s="76" t="s">
        <v>27</v>
      </c>
      <c r="AV461" s="76" t="s">
        <v>27</v>
      </c>
      <c r="AW461" s="76" t="s">
        <v>27</v>
      </c>
      <c r="AX461" s="76" t="s">
        <v>27</v>
      </c>
      <c r="AY461" s="76" t="s">
        <v>27</v>
      </c>
      <c r="AZ461" s="76" t="s">
        <v>27</v>
      </c>
      <c r="BA461" s="76" t="s">
        <v>27</v>
      </c>
      <c r="BB461" s="77" t="e">
        <f t="shared" si="297"/>
        <v>#VALUE!</v>
      </c>
      <c r="BC461" s="78" t="e">
        <f t="shared" si="298"/>
        <v>#VALUE!</v>
      </c>
      <c r="BD461" s="77">
        <v>3</v>
      </c>
      <c r="BE461" s="76" t="s">
        <v>27</v>
      </c>
      <c r="BF461" s="76" t="s">
        <v>27</v>
      </c>
      <c r="BG461" s="76" t="s">
        <v>27</v>
      </c>
      <c r="BH461" s="76" t="s">
        <v>27</v>
      </c>
      <c r="BI461" s="76" t="s">
        <v>27</v>
      </c>
      <c r="BJ461" s="76" t="s">
        <v>27</v>
      </c>
      <c r="BK461" s="76" t="s">
        <v>27</v>
      </c>
      <c r="BL461" s="76" t="s">
        <v>27</v>
      </c>
      <c r="BM461" s="76" t="s">
        <v>27</v>
      </c>
      <c r="BN461" s="80">
        <f t="shared" si="299"/>
        <v>3</v>
      </c>
      <c r="BO461" s="81">
        <f t="shared" si="300"/>
        <v>0</v>
      </c>
      <c r="BP461" s="77">
        <v>2</v>
      </c>
      <c r="BQ461" s="76" t="s">
        <v>27</v>
      </c>
      <c r="BR461" s="76" t="s">
        <v>27</v>
      </c>
      <c r="BS461" s="76" t="s">
        <v>27</v>
      </c>
      <c r="BT461" s="76" t="s">
        <v>27</v>
      </c>
      <c r="BU461" s="76" t="s">
        <v>27</v>
      </c>
      <c r="BV461" s="76" t="s">
        <v>27</v>
      </c>
      <c r="BW461" s="76" t="s">
        <v>27</v>
      </c>
      <c r="BX461" s="76" t="s">
        <v>27</v>
      </c>
      <c r="BY461" s="76" t="s">
        <v>27</v>
      </c>
      <c r="BZ461" s="80">
        <f t="shared" si="301"/>
        <v>2</v>
      </c>
      <c r="CA461" s="82">
        <f t="shared" si="302"/>
        <v>0</v>
      </c>
      <c r="CB461" s="77">
        <v>5</v>
      </c>
      <c r="CC461" s="76" t="s">
        <v>27</v>
      </c>
      <c r="CD461" s="76" t="s">
        <v>27</v>
      </c>
      <c r="CE461" s="76" t="s">
        <v>27</v>
      </c>
      <c r="CF461" s="76" t="s">
        <v>27</v>
      </c>
      <c r="CG461" s="76" t="s">
        <v>27</v>
      </c>
      <c r="CH461" s="76" t="s">
        <v>27</v>
      </c>
      <c r="CI461" s="76" t="s">
        <v>27</v>
      </c>
      <c r="CJ461" s="76" t="s">
        <v>27</v>
      </c>
      <c r="CK461" s="76" t="s">
        <v>27</v>
      </c>
      <c r="CL461" s="83">
        <f t="shared" si="303"/>
        <v>5</v>
      </c>
      <c r="CM461" s="82">
        <f t="shared" si="304"/>
        <v>0</v>
      </c>
      <c r="CN461" s="84">
        <v>4</v>
      </c>
      <c r="CO461" s="60"/>
      <c r="CP461" s="60"/>
      <c r="CQ461" s="60"/>
      <c r="CR461" s="60"/>
      <c r="CS461" s="60"/>
      <c r="CT461" s="60"/>
      <c r="CU461" s="60"/>
      <c r="CV461" s="85"/>
      <c r="CW461" s="86"/>
      <c r="CX461" s="87">
        <f t="shared" si="305"/>
        <v>4</v>
      </c>
      <c r="CY461" s="88">
        <f t="shared" si="306"/>
        <v>0</v>
      </c>
      <c r="CZ461" s="89" t="e">
        <f>SUMIF(Склад!#REF!,E461,Склад!#REF!)</f>
        <v>#REF!</v>
      </c>
    </row>
    <row r="462" spans="1:104" s="79" customFormat="1" ht="75.599999999999994" customHeight="1" thickBot="1" x14ac:dyDescent="0.3">
      <c r="A462" s="60">
        <v>459</v>
      </c>
      <c r="B462" s="199" t="e">
        <f>VLOOKUP(C462,Склад!B:D,3,0)</f>
        <v>#N/A</v>
      </c>
      <c r="C462" s="37" t="s">
        <v>317</v>
      </c>
      <c r="D462" s="151" t="str">
        <f t="shared" si="307"/>
        <v>68411406</v>
      </c>
      <c r="E462" s="36">
        <v>6841140</v>
      </c>
      <c r="F462" s="36">
        <v>6</v>
      </c>
      <c r="G462" s="154" t="s">
        <v>207</v>
      </c>
      <c r="H462" s="196" t="str">
        <f>IFERROR(VLOOKUP(VALUE(E462),Склад!#REF!,6,0),"-")</f>
        <v>-</v>
      </c>
      <c r="I462" s="61"/>
      <c r="J462" s="62" t="s">
        <v>33</v>
      </c>
      <c r="K462" s="62" t="s">
        <v>33</v>
      </c>
      <c r="L462" s="63" t="s">
        <v>57</v>
      </c>
      <c r="M462" s="64" t="s">
        <v>57</v>
      </c>
      <c r="N462" s="38" t="s">
        <v>354</v>
      </c>
      <c r="O462" s="38" t="s">
        <v>415</v>
      </c>
      <c r="P462" s="65">
        <v>38.1</v>
      </c>
      <c r="Q462" s="69">
        <v>99</v>
      </c>
      <c r="R462" s="66"/>
      <c r="S462" s="67"/>
      <c r="T462" s="68"/>
      <c r="U462" s="70"/>
      <c r="V462" s="71"/>
      <c r="W462" s="72"/>
      <c r="X462" s="73"/>
      <c r="Y462" s="71"/>
      <c r="Z462" s="72"/>
      <c r="AA462" s="74"/>
      <c r="AB462" s="75"/>
      <c r="AC462" s="71"/>
      <c r="AD462" s="72"/>
      <c r="AE462" s="76" t="str">
        <f t="shared" si="285"/>
        <v>-</v>
      </c>
      <c r="AF462" s="76" t="str">
        <f t="shared" si="286"/>
        <v/>
      </c>
      <c r="AG462" s="76" t="str">
        <f t="shared" si="287"/>
        <v>-</v>
      </c>
      <c r="AH462" s="76" t="str">
        <f t="shared" si="288"/>
        <v/>
      </c>
      <c r="AI462" s="76" t="str">
        <f t="shared" si="289"/>
        <v>-</v>
      </c>
      <c r="AJ462" s="76" t="str">
        <f t="shared" si="290"/>
        <v/>
      </c>
      <c r="AK462" s="76" t="str">
        <f t="shared" si="291"/>
        <v>-</v>
      </c>
      <c r="AL462" s="76" t="str">
        <f t="shared" si="292"/>
        <v/>
      </c>
      <c r="AM462" s="76" t="str">
        <f t="shared" si="293"/>
        <v>-</v>
      </c>
      <c r="AN462" s="76" t="str">
        <f t="shared" si="294"/>
        <v/>
      </c>
      <c r="AO462" s="77">
        <f t="shared" si="295"/>
        <v>0</v>
      </c>
      <c r="AP462" s="78" t="str">
        <f t="shared" si="296"/>
        <v/>
      </c>
      <c r="AR462" s="77" t="e">
        <f t="shared" si="308"/>
        <v>#VALUE!</v>
      </c>
      <c r="AS462" s="76" t="s">
        <v>27</v>
      </c>
      <c r="AT462" s="76" t="s">
        <v>27</v>
      </c>
      <c r="AU462" s="76" t="s">
        <v>27</v>
      </c>
      <c r="AV462" s="76" t="s">
        <v>27</v>
      </c>
      <c r="AW462" s="76" t="s">
        <v>27</v>
      </c>
      <c r="AX462" s="76" t="s">
        <v>27</v>
      </c>
      <c r="AY462" s="76" t="s">
        <v>27</v>
      </c>
      <c r="AZ462" s="76" t="s">
        <v>27</v>
      </c>
      <c r="BA462" s="76" t="s">
        <v>27</v>
      </c>
      <c r="BB462" s="77" t="e">
        <f t="shared" si="297"/>
        <v>#VALUE!</v>
      </c>
      <c r="BC462" s="78" t="e">
        <f t="shared" si="298"/>
        <v>#VALUE!</v>
      </c>
      <c r="BD462" s="77">
        <v>3</v>
      </c>
      <c r="BE462" s="76" t="s">
        <v>27</v>
      </c>
      <c r="BF462" s="76" t="s">
        <v>27</v>
      </c>
      <c r="BG462" s="76" t="s">
        <v>27</v>
      </c>
      <c r="BH462" s="76" t="s">
        <v>27</v>
      </c>
      <c r="BI462" s="76" t="s">
        <v>27</v>
      </c>
      <c r="BJ462" s="76" t="s">
        <v>27</v>
      </c>
      <c r="BK462" s="76" t="s">
        <v>27</v>
      </c>
      <c r="BL462" s="76" t="s">
        <v>27</v>
      </c>
      <c r="BM462" s="76" t="s">
        <v>27</v>
      </c>
      <c r="BN462" s="80">
        <f t="shared" si="299"/>
        <v>3</v>
      </c>
      <c r="BO462" s="81">
        <f t="shared" si="300"/>
        <v>0</v>
      </c>
      <c r="BP462" s="77">
        <v>2</v>
      </c>
      <c r="BQ462" s="76" t="s">
        <v>27</v>
      </c>
      <c r="BR462" s="76" t="s">
        <v>27</v>
      </c>
      <c r="BS462" s="76" t="s">
        <v>27</v>
      </c>
      <c r="BT462" s="76" t="s">
        <v>27</v>
      </c>
      <c r="BU462" s="76" t="s">
        <v>27</v>
      </c>
      <c r="BV462" s="76" t="s">
        <v>27</v>
      </c>
      <c r="BW462" s="76" t="s">
        <v>27</v>
      </c>
      <c r="BX462" s="76" t="s">
        <v>27</v>
      </c>
      <c r="BY462" s="76" t="s">
        <v>27</v>
      </c>
      <c r="BZ462" s="80">
        <f t="shared" si="301"/>
        <v>2</v>
      </c>
      <c r="CA462" s="82">
        <f t="shared" si="302"/>
        <v>0</v>
      </c>
      <c r="CB462" s="77">
        <v>5</v>
      </c>
      <c r="CC462" s="76" t="s">
        <v>27</v>
      </c>
      <c r="CD462" s="76" t="s">
        <v>27</v>
      </c>
      <c r="CE462" s="76" t="s">
        <v>27</v>
      </c>
      <c r="CF462" s="76" t="s">
        <v>27</v>
      </c>
      <c r="CG462" s="76" t="s">
        <v>27</v>
      </c>
      <c r="CH462" s="76" t="s">
        <v>27</v>
      </c>
      <c r="CI462" s="76" t="s">
        <v>27</v>
      </c>
      <c r="CJ462" s="76" t="s">
        <v>27</v>
      </c>
      <c r="CK462" s="76" t="s">
        <v>27</v>
      </c>
      <c r="CL462" s="83">
        <f t="shared" si="303"/>
        <v>5</v>
      </c>
      <c r="CM462" s="82">
        <f t="shared" si="304"/>
        <v>0</v>
      </c>
      <c r="CN462" s="84">
        <v>6</v>
      </c>
      <c r="CO462" s="60"/>
      <c r="CP462" s="60"/>
      <c r="CQ462" s="60"/>
      <c r="CR462" s="60"/>
      <c r="CS462" s="60"/>
      <c r="CT462" s="60"/>
      <c r="CU462" s="60"/>
      <c r="CV462" s="85"/>
      <c r="CW462" s="86"/>
      <c r="CX462" s="87">
        <f t="shared" si="305"/>
        <v>6</v>
      </c>
      <c r="CY462" s="88">
        <f t="shared" si="306"/>
        <v>0</v>
      </c>
      <c r="CZ462" s="89" t="e">
        <f>SUMIF(Склад!#REF!,E462,Склад!#REF!)</f>
        <v>#REF!</v>
      </c>
    </row>
    <row r="463" spans="1:104" s="79" customFormat="1" ht="93.95" customHeight="1" thickBot="1" x14ac:dyDescent="0.3">
      <c r="A463" s="60">
        <v>460</v>
      </c>
      <c r="B463" s="199" t="e">
        <f>VLOOKUP(C463,Склад!B:D,3,0)</f>
        <v>#N/A</v>
      </c>
      <c r="C463" s="37" t="s">
        <v>318</v>
      </c>
      <c r="D463" s="151" t="str">
        <f t="shared" si="307"/>
        <v>77211315</v>
      </c>
      <c r="E463" s="36">
        <v>7721131</v>
      </c>
      <c r="F463" s="36">
        <v>5</v>
      </c>
      <c r="G463" s="154" t="s">
        <v>211</v>
      </c>
      <c r="H463" s="196" t="str">
        <f>IFERROR(VLOOKUP(VALUE(E463),Склад!#REF!,6,0),"-")</f>
        <v>-</v>
      </c>
      <c r="I463" s="61"/>
      <c r="J463" s="62" t="s">
        <v>33</v>
      </c>
      <c r="K463" s="62" t="s">
        <v>33</v>
      </c>
      <c r="L463" s="63" t="s">
        <v>57</v>
      </c>
      <c r="M463" s="64" t="s">
        <v>57</v>
      </c>
      <c r="N463" s="38" t="s">
        <v>354</v>
      </c>
      <c r="O463" s="38" t="s">
        <v>415</v>
      </c>
      <c r="P463" s="65">
        <v>18.8</v>
      </c>
      <c r="Q463" s="69">
        <v>49</v>
      </c>
      <c r="R463" s="66"/>
      <c r="S463" s="67"/>
      <c r="T463" s="68"/>
      <c r="U463" s="70"/>
      <c r="V463" s="71"/>
      <c r="W463" s="72"/>
      <c r="X463" s="73"/>
      <c r="Y463" s="71"/>
      <c r="Z463" s="72"/>
      <c r="AA463" s="74"/>
      <c r="AB463" s="75"/>
      <c r="AC463" s="71"/>
      <c r="AD463" s="72"/>
      <c r="AE463" s="76" t="str">
        <f t="shared" si="285"/>
        <v/>
      </c>
      <c r="AF463" s="76" t="str">
        <f t="shared" si="286"/>
        <v>-</v>
      </c>
      <c r="AG463" s="76" t="str">
        <f t="shared" si="287"/>
        <v>-</v>
      </c>
      <c r="AH463" s="76" t="str">
        <f t="shared" si="288"/>
        <v>-</v>
      </c>
      <c r="AI463" s="76" t="str">
        <f t="shared" si="289"/>
        <v>-</v>
      </c>
      <c r="AJ463" s="76" t="str">
        <f t="shared" si="290"/>
        <v>-</v>
      </c>
      <c r="AK463" s="76" t="str">
        <f t="shared" si="291"/>
        <v>-</v>
      </c>
      <c r="AL463" s="76" t="str">
        <f t="shared" si="292"/>
        <v>-</v>
      </c>
      <c r="AM463" s="76" t="str">
        <f t="shared" si="293"/>
        <v>-</v>
      </c>
      <c r="AN463" s="76" t="str">
        <f t="shared" si="294"/>
        <v>-</v>
      </c>
      <c r="AO463" s="77">
        <f t="shared" si="295"/>
        <v>0</v>
      </c>
      <c r="AP463" s="78" t="str">
        <f t="shared" si="296"/>
        <v/>
      </c>
      <c r="AR463" s="77" t="e">
        <f t="shared" si="308"/>
        <v>#VALUE!</v>
      </c>
      <c r="AS463" s="76" t="s">
        <v>27</v>
      </c>
      <c r="AT463" s="76" t="s">
        <v>27</v>
      </c>
      <c r="AU463" s="76" t="s">
        <v>27</v>
      </c>
      <c r="AV463" s="76" t="s">
        <v>27</v>
      </c>
      <c r="AW463" s="76" t="s">
        <v>27</v>
      </c>
      <c r="AX463" s="76" t="s">
        <v>27</v>
      </c>
      <c r="AY463" s="76" t="s">
        <v>27</v>
      </c>
      <c r="AZ463" s="76" t="s">
        <v>27</v>
      </c>
      <c r="BA463" s="76" t="s">
        <v>27</v>
      </c>
      <c r="BB463" s="77" t="e">
        <f t="shared" si="297"/>
        <v>#VALUE!</v>
      </c>
      <c r="BC463" s="78" t="e">
        <f t="shared" si="298"/>
        <v>#VALUE!</v>
      </c>
      <c r="BD463" s="77">
        <v>0</v>
      </c>
      <c r="BE463" s="76" t="s">
        <v>27</v>
      </c>
      <c r="BF463" s="76" t="s">
        <v>27</v>
      </c>
      <c r="BG463" s="76" t="s">
        <v>27</v>
      </c>
      <c r="BH463" s="76" t="s">
        <v>27</v>
      </c>
      <c r="BI463" s="76" t="s">
        <v>27</v>
      </c>
      <c r="BJ463" s="76" t="s">
        <v>27</v>
      </c>
      <c r="BK463" s="76" t="s">
        <v>27</v>
      </c>
      <c r="BL463" s="76" t="s">
        <v>27</v>
      </c>
      <c r="BM463" s="76" t="s">
        <v>27</v>
      </c>
      <c r="BN463" s="80">
        <f t="shared" si="299"/>
        <v>0</v>
      </c>
      <c r="BO463" s="81">
        <f t="shared" si="300"/>
        <v>0</v>
      </c>
      <c r="BP463" s="77">
        <v>0</v>
      </c>
      <c r="BQ463" s="76" t="s">
        <v>27</v>
      </c>
      <c r="BR463" s="76" t="s">
        <v>27</v>
      </c>
      <c r="BS463" s="76" t="s">
        <v>27</v>
      </c>
      <c r="BT463" s="76" t="s">
        <v>27</v>
      </c>
      <c r="BU463" s="76" t="s">
        <v>27</v>
      </c>
      <c r="BV463" s="76" t="s">
        <v>27</v>
      </c>
      <c r="BW463" s="76" t="s">
        <v>27</v>
      </c>
      <c r="BX463" s="76" t="s">
        <v>27</v>
      </c>
      <c r="BY463" s="76" t="s">
        <v>27</v>
      </c>
      <c r="BZ463" s="80">
        <f t="shared" si="301"/>
        <v>0</v>
      </c>
      <c r="CA463" s="82">
        <f t="shared" si="302"/>
        <v>0</v>
      </c>
      <c r="CB463" s="77">
        <v>0</v>
      </c>
      <c r="CC463" s="76" t="s">
        <v>27</v>
      </c>
      <c r="CD463" s="76" t="s">
        <v>27</v>
      </c>
      <c r="CE463" s="76" t="s">
        <v>27</v>
      </c>
      <c r="CF463" s="76" t="s">
        <v>27</v>
      </c>
      <c r="CG463" s="76" t="s">
        <v>27</v>
      </c>
      <c r="CH463" s="76" t="s">
        <v>27</v>
      </c>
      <c r="CI463" s="76" t="s">
        <v>27</v>
      </c>
      <c r="CJ463" s="76" t="s">
        <v>27</v>
      </c>
      <c r="CK463" s="76" t="s">
        <v>27</v>
      </c>
      <c r="CL463" s="83">
        <f t="shared" si="303"/>
        <v>0</v>
      </c>
      <c r="CM463" s="82">
        <f t="shared" si="304"/>
        <v>0</v>
      </c>
      <c r="CN463" s="84"/>
      <c r="CO463" s="60"/>
      <c r="CP463" s="60"/>
      <c r="CQ463" s="60"/>
      <c r="CR463" s="60"/>
      <c r="CS463" s="60"/>
      <c r="CT463" s="60"/>
      <c r="CU463" s="60"/>
      <c r="CV463" s="85"/>
      <c r="CW463" s="86"/>
      <c r="CX463" s="87">
        <f t="shared" si="305"/>
        <v>0</v>
      </c>
      <c r="CY463" s="88">
        <f t="shared" si="306"/>
        <v>0</v>
      </c>
      <c r="CZ463" s="89" t="e">
        <f>SUMIF(Склад!#REF!,E463,Склад!#REF!)</f>
        <v>#REF!</v>
      </c>
    </row>
    <row r="464" spans="1:104" s="79" customFormat="1" ht="93.95" customHeight="1" thickBot="1" x14ac:dyDescent="0.3">
      <c r="A464" s="60">
        <v>461</v>
      </c>
      <c r="B464" s="199" t="e">
        <f>VLOOKUP(C464,Склад!B:D,3,0)</f>
        <v>#N/A</v>
      </c>
      <c r="C464" s="37" t="s">
        <v>318</v>
      </c>
      <c r="D464" s="151" t="str">
        <f t="shared" si="307"/>
        <v>77211316</v>
      </c>
      <c r="E464" s="36">
        <v>7721131</v>
      </c>
      <c r="F464" s="36">
        <v>6</v>
      </c>
      <c r="G464" s="154" t="s">
        <v>211</v>
      </c>
      <c r="H464" s="196" t="str">
        <f>IFERROR(VLOOKUP(VALUE(E464),Склад!#REF!,6,0),"-")</f>
        <v>-</v>
      </c>
      <c r="I464" s="61"/>
      <c r="J464" s="62" t="s">
        <v>33</v>
      </c>
      <c r="K464" s="62" t="s">
        <v>33</v>
      </c>
      <c r="L464" s="63" t="s">
        <v>57</v>
      </c>
      <c r="M464" s="64" t="s">
        <v>57</v>
      </c>
      <c r="N464" s="38" t="s">
        <v>354</v>
      </c>
      <c r="O464" s="38" t="s">
        <v>415</v>
      </c>
      <c r="P464" s="65">
        <v>18.8</v>
      </c>
      <c r="Q464" s="69">
        <v>49</v>
      </c>
      <c r="R464" s="66"/>
      <c r="S464" s="67"/>
      <c r="T464" s="68"/>
      <c r="U464" s="70"/>
      <c r="V464" s="71"/>
      <c r="W464" s="72"/>
      <c r="X464" s="73"/>
      <c r="Y464" s="71"/>
      <c r="Z464" s="72"/>
      <c r="AA464" s="74"/>
      <c r="AB464" s="75"/>
      <c r="AC464" s="71"/>
      <c r="AD464" s="72"/>
      <c r="AE464" s="76" t="str">
        <f t="shared" si="285"/>
        <v/>
      </c>
      <c r="AF464" s="76" t="str">
        <f t="shared" si="286"/>
        <v>-</v>
      </c>
      <c r="AG464" s="76" t="str">
        <f t="shared" si="287"/>
        <v>-</v>
      </c>
      <c r="AH464" s="76" t="str">
        <f t="shared" si="288"/>
        <v>-</v>
      </c>
      <c r="AI464" s="76" t="str">
        <f t="shared" si="289"/>
        <v>-</v>
      </c>
      <c r="AJ464" s="76" t="str">
        <f t="shared" si="290"/>
        <v>-</v>
      </c>
      <c r="AK464" s="76" t="str">
        <f t="shared" si="291"/>
        <v>-</v>
      </c>
      <c r="AL464" s="76" t="str">
        <f t="shared" si="292"/>
        <v>-</v>
      </c>
      <c r="AM464" s="76" t="str">
        <f t="shared" si="293"/>
        <v>-</v>
      </c>
      <c r="AN464" s="76" t="str">
        <f t="shared" si="294"/>
        <v>-</v>
      </c>
      <c r="AO464" s="77">
        <f t="shared" si="295"/>
        <v>0</v>
      </c>
      <c r="AP464" s="78" t="str">
        <f t="shared" si="296"/>
        <v/>
      </c>
      <c r="AR464" s="77" t="e">
        <f t="shared" si="308"/>
        <v>#VALUE!</v>
      </c>
      <c r="AS464" s="76" t="s">
        <v>27</v>
      </c>
      <c r="AT464" s="76" t="s">
        <v>27</v>
      </c>
      <c r="AU464" s="76" t="s">
        <v>27</v>
      </c>
      <c r="AV464" s="76" t="s">
        <v>27</v>
      </c>
      <c r="AW464" s="76" t="s">
        <v>27</v>
      </c>
      <c r="AX464" s="76" t="s">
        <v>27</v>
      </c>
      <c r="AY464" s="76" t="s">
        <v>27</v>
      </c>
      <c r="AZ464" s="76" t="s">
        <v>27</v>
      </c>
      <c r="BA464" s="76" t="s">
        <v>27</v>
      </c>
      <c r="BB464" s="77" t="e">
        <f t="shared" si="297"/>
        <v>#VALUE!</v>
      </c>
      <c r="BC464" s="78" t="e">
        <f t="shared" si="298"/>
        <v>#VALUE!</v>
      </c>
      <c r="BD464" s="77">
        <v>2</v>
      </c>
      <c r="BE464" s="76" t="s">
        <v>27</v>
      </c>
      <c r="BF464" s="76" t="s">
        <v>27</v>
      </c>
      <c r="BG464" s="76" t="s">
        <v>27</v>
      </c>
      <c r="BH464" s="76" t="s">
        <v>27</v>
      </c>
      <c r="BI464" s="76" t="s">
        <v>27</v>
      </c>
      <c r="BJ464" s="76" t="s">
        <v>27</v>
      </c>
      <c r="BK464" s="76" t="s">
        <v>27</v>
      </c>
      <c r="BL464" s="76" t="s">
        <v>27</v>
      </c>
      <c r="BM464" s="76" t="s">
        <v>27</v>
      </c>
      <c r="BN464" s="80">
        <f t="shared" si="299"/>
        <v>2</v>
      </c>
      <c r="BO464" s="81">
        <f t="shared" si="300"/>
        <v>0</v>
      </c>
      <c r="BP464" s="77">
        <v>1</v>
      </c>
      <c r="BQ464" s="76" t="s">
        <v>27</v>
      </c>
      <c r="BR464" s="76" t="s">
        <v>27</v>
      </c>
      <c r="BS464" s="76" t="s">
        <v>27</v>
      </c>
      <c r="BT464" s="76" t="s">
        <v>27</v>
      </c>
      <c r="BU464" s="76" t="s">
        <v>27</v>
      </c>
      <c r="BV464" s="76" t="s">
        <v>27</v>
      </c>
      <c r="BW464" s="76" t="s">
        <v>27</v>
      </c>
      <c r="BX464" s="76" t="s">
        <v>27</v>
      </c>
      <c r="BY464" s="76" t="s">
        <v>27</v>
      </c>
      <c r="BZ464" s="80">
        <f t="shared" si="301"/>
        <v>1</v>
      </c>
      <c r="CA464" s="82">
        <f t="shared" si="302"/>
        <v>0</v>
      </c>
      <c r="CB464" s="77">
        <v>0</v>
      </c>
      <c r="CC464" s="76" t="s">
        <v>27</v>
      </c>
      <c r="CD464" s="76" t="s">
        <v>27</v>
      </c>
      <c r="CE464" s="76" t="s">
        <v>27</v>
      </c>
      <c r="CF464" s="76" t="s">
        <v>27</v>
      </c>
      <c r="CG464" s="76" t="s">
        <v>27</v>
      </c>
      <c r="CH464" s="76" t="s">
        <v>27</v>
      </c>
      <c r="CI464" s="76" t="s">
        <v>27</v>
      </c>
      <c r="CJ464" s="76" t="s">
        <v>27</v>
      </c>
      <c r="CK464" s="76" t="s">
        <v>27</v>
      </c>
      <c r="CL464" s="83">
        <f t="shared" si="303"/>
        <v>0</v>
      </c>
      <c r="CM464" s="82">
        <f t="shared" si="304"/>
        <v>0</v>
      </c>
      <c r="CN464" s="84">
        <v>4</v>
      </c>
      <c r="CO464" s="60"/>
      <c r="CP464" s="60"/>
      <c r="CQ464" s="60"/>
      <c r="CR464" s="60"/>
      <c r="CS464" s="60"/>
      <c r="CT464" s="60"/>
      <c r="CU464" s="60"/>
      <c r="CV464" s="85"/>
      <c r="CW464" s="86"/>
      <c r="CX464" s="87">
        <f t="shared" si="305"/>
        <v>4</v>
      </c>
      <c r="CY464" s="88">
        <f t="shared" si="306"/>
        <v>0</v>
      </c>
      <c r="CZ464" s="89" t="e">
        <f>SUMIF(Склад!#REF!,E464,Склад!#REF!)</f>
        <v>#REF!</v>
      </c>
    </row>
    <row r="465" spans="1:104" s="79" customFormat="1" ht="86.1" customHeight="1" thickBot="1" x14ac:dyDescent="0.3">
      <c r="A465" s="60">
        <v>462</v>
      </c>
      <c r="B465" s="199" t="e">
        <f>VLOOKUP(C465,Склад!B:D,3,0)</f>
        <v>#N/A</v>
      </c>
      <c r="C465" s="37" t="s">
        <v>319</v>
      </c>
      <c r="D465" s="151" t="str">
        <f t="shared" si="307"/>
        <v>859937822</v>
      </c>
      <c r="E465" s="36">
        <v>8599378</v>
      </c>
      <c r="F465" s="36">
        <v>22</v>
      </c>
      <c r="G465" s="154" t="s">
        <v>211</v>
      </c>
      <c r="H465" s="196" t="str">
        <f>IFERROR(VLOOKUP(VALUE(E465),Склад!#REF!,6,0),"-")</f>
        <v>-</v>
      </c>
      <c r="I465" s="61"/>
      <c r="J465" s="62" t="s">
        <v>169</v>
      </c>
      <c r="K465" s="62" t="s">
        <v>169</v>
      </c>
      <c r="L465" s="63" t="s">
        <v>391</v>
      </c>
      <c r="M465" s="64" t="s">
        <v>354</v>
      </c>
      <c r="N465" s="38" t="s">
        <v>354</v>
      </c>
      <c r="O465" s="38" t="s">
        <v>416</v>
      </c>
      <c r="P465" s="65">
        <v>30.4</v>
      </c>
      <c r="Q465" s="69">
        <v>79</v>
      </c>
      <c r="R465" s="66"/>
      <c r="S465" s="67"/>
      <c r="T465" s="68"/>
      <c r="U465" s="70"/>
      <c r="V465" s="71"/>
      <c r="W465" s="72"/>
      <c r="X465" s="73"/>
      <c r="Y465" s="71"/>
      <c r="Z465" s="72"/>
      <c r="AA465" s="74"/>
      <c r="AB465" s="75"/>
      <c r="AC465" s="71"/>
      <c r="AD465" s="72"/>
      <c r="AE465" s="76" t="str">
        <f t="shared" si="285"/>
        <v/>
      </c>
      <c r="AF465" s="76" t="str">
        <f t="shared" si="286"/>
        <v>-</v>
      </c>
      <c r="AG465" s="76" t="str">
        <f t="shared" si="287"/>
        <v>-</v>
      </c>
      <c r="AH465" s="76" t="str">
        <f t="shared" si="288"/>
        <v>-</v>
      </c>
      <c r="AI465" s="76" t="str">
        <f t="shared" si="289"/>
        <v>-</v>
      </c>
      <c r="AJ465" s="76" t="str">
        <f t="shared" si="290"/>
        <v>-</v>
      </c>
      <c r="AK465" s="76" t="str">
        <f t="shared" si="291"/>
        <v>-</v>
      </c>
      <c r="AL465" s="76" t="str">
        <f t="shared" si="292"/>
        <v>-</v>
      </c>
      <c r="AM465" s="76" t="str">
        <f t="shared" si="293"/>
        <v>-</v>
      </c>
      <c r="AN465" s="76" t="str">
        <f t="shared" si="294"/>
        <v>-</v>
      </c>
      <c r="AO465" s="77">
        <f t="shared" si="295"/>
        <v>0</v>
      </c>
      <c r="AP465" s="78" t="str">
        <f t="shared" si="296"/>
        <v/>
      </c>
      <c r="AR465" s="77" t="e">
        <f t="shared" si="308"/>
        <v>#VALUE!</v>
      </c>
      <c r="AS465" s="76" t="s">
        <v>27</v>
      </c>
      <c r="AT465" s="76" t="s">
        <v>27</v>
      </c>
      <c r="AU465" s="76" t="s">
        <v>27</v>
      </c>
      <c r="AV465" s="76" t="s">
        <v>27</v>
      </c>
      <c r="AW465" s="76" t="s">
        <v>27</v>
      </c>
      <c r="AX465" s="76" t="s">
        <v>27</v>
      </c>
      <c r="AY465" s="76" t="s">
        <v>27</v>
      </c>
      <c r="AZ465" s="76" t="s">
        <v>27</v>
      </c>
      <c r="BA465" s="76" t="s">
        <v>27</v>
      </c>
      <c r="BB465" s="77" t="e">
        <f t="shared" si="297"/>
        <v>#VALUE!</v>
      </c>
      <c r="BC465" s="78" t="e">
        <f t="shared" si="298"/>
        <v>#VALUE!</v>
      </c>
      <c r="BD465" s="77">
        <v>3</v>
      </c>
      <c r="BE465" s="76" t="s">
        <v>27</v>
      </c>
      <c r="BF465" s="76" t="s">
        <v>27</v>
      </c>
      <c r="BG465" s="76" t="s">
        <v>27</v>
      </c>
      <c r="BH465" s="76" t="s">
        <v>27</v>
      </c>
      <c r="BI465" s="76" t="s">
        <v>27</v>
      </c>
      <c r="BJ465" s="76" t="s">
        <v>27</v>
      </c>
      <c r="BK465" s="76" t="s">
        <v>27</v>
      </c>
      <c r="BL465" s="76" t="s">
        <v>27</v>
      </c>
      <c r="BM465" s="76" t="s">
        <v>27</v>
      </c>
      <c r="BN465" s="80">
        <f t="shared" si="299"/>
        <v>3</v>
      </c>
      <c r="BO465" s="81">
        <f t="shared" si="300"/>
        <v>0</v>
      </c>
      <c r="BP465" s="77">
        <v>2</v>
      </c>
      <c r="BQ465" s="76" t="s">
        <v>27</v>
      </c>
      <c r="BR465" s="76" t="s">
        <v>27</v>
      </c>
      <c r="BS465" s="76" t="s">
        <v>27</v>
      </c>
      <c r="BT465" s="76" t="s">
        <v>27</v>
      </c>
      <c r="BU465" s="76" t="s">
        <v>27</v>
      </c>
      <c r="BV465" s="76" t="s">
        <v>27</v>
      </c>
      <c r="BW465" s="76" t="s">
        <v>27</v>
      </c>
      <c r="BX465" s="76" t="s">
        <v>27</v>
      </c>
      <c r="BY465" s="76" t="s">
        <v>27</v>
      </c>
      <c r="BZ465" s="80">
        <f t="shared" si="301"/>
        <v>2</v>
      </c>
      <c r="CA465" s="82">
        <f t="shared" si="302"/>
        <v>0</v>
      </c>
      <c r="CB465" s="77">
        <v>5</v>
      </c>
      <c r="CC465" s="76" t="s">
        <v>27</v>
      </c>
      <c r="CD465" s="76" t="s">
        <v>27</v>
      </c>
      <c r="CE465" s="76" t="s">
        <v>27</v>
      </c>
      <c r="CF465" s="76" t="s">
        <v>27</v>
      </c>
      <c r="CG465" s="76" t="s">
        <v>27</v>
      </c>
      <c r="CH465" s="76" t="s">
        <v>27</v>
      </c>
      <c r="CI465" s="76" t="s">
        <v>27</v>
      </c>
      <c r="CJ465" s="76" t="s">
        <v>27</v>
      </c>
      <c r="CK465" s="76" t="s">
        <v>27</v>
      </c>
      <c r="CL465" s="83">
        <f t="shared" si="303"/>
        <v>5</v>
      </c>
      <c r="CM465" s="82">
        <f t="shared" si="304"/>
        <v>0</v>
      </c>
      <c r="CN465" s="84"/>
      <c r="CO465" s="60"/>
      <c r="CP465" s="60"/>
      <c r="CQ465" s="60"/>
      <c r="CR465" s="60"/>
      <c r="CS465" s="60"/>
      <c r="CT465" s="60"/>
      <c r="CU465" s="60"/>
      <c r="CV465" s="85"/>
      <c r="CW465" s="86"/>
      <c r="CX465" s="87">
        <f t="shared" si="305"/>
        <v>0</v>
      </c>
      <c r="CY465" s="88">
        <f t="shared" si="306"/>
        <v>0</v>
      </c>
      <c r="CZ465" s="89" t="e">
        <f>SUMIF(Склад!#REF!,E465,Склад!#REF!)</f>
        <v>#REF!</v>
      </c>
    </row>
    <row r="466" spans="1:104" s="79" customFormat="1" ht="73.900000000000006" customHeight="1" thickBot="1" x14ac:dyDescent="0.3">
      <c r="A466" s="60">
        <v>463</v>
      </c>
      <c r="B466" s="199" t="e">
        <f>VLOOKUP(C466,Склад!B:D,3,0)</f>
        <v>#N/A</v>
      </c>
      <c r="C466" s="37" t="s">
        <v>319</v>
      </c>
      <c r="D466" s="151" t="str">
        <f t="shared" si="307"/>
        <v>859937868</v>
      </c>
      <c r="E466" s="36">
        <v>8599378</v>
      </c>
      <c r="F466" s="36">
        <v>68</v>
      </c>
      <c r="G466" s="154" t="s">
        <v>211</v>
      </c>
      <c r="H466" s="196" t="str">
        <f>IFERROR(VLOOKUP(VALUE(E466),Склад!#REF!,6,0),"-")</f>
        <v>-</v>
      </c>
      <c r="I466" s="61"/>
      <c r="J466" s="62" t="s">
        <v>169</v>
      </c>
      <c r="K466" s="62" t="s">
        <v>169</v>
      </c>
      <c r="L466" s="63" t="s">
        <v>391</v>
      </c>
      <c r="M466" s="64" t="s">
        <v>354</v>
      </c>
      <c r="N466" s="38" t="s">
        <v>354</v>
      </c>
      <c r="O466" s="38" t="s">
        <v>416</v>
      </c>
      <c r="P466" s="65">
        <v>30.4</v>
      </c>
      <c r="Q466" s="69">
        <v>79</v>
      </c>
      <c r="R466" s="66"/>
      <c r="S466" s="67"/>
      <c r="T466" s="68"/>
      <c r="U466" s="70"/>
      <c r="V466" s="71"/>
      <c r="W466" s="72"/>
      <c r="X466" s="73"/>
      <c r="Y466" s="71"/>
      <c r="Z466" s="72"/>
      <c r="AA466" s="74"/>
      <c r="AB466" s="75"/>
      <c r="AC466" s="71"/>
      <c r="AD466" s="72"/>
      <c r="AE466" s="76" t="str">
        <f t="shared" si="285"/>
        <v/>
      </c>
      <c r="AF466" s="76" t="str">
        <f t="shared" si="286"/>
        <v>-</v>
      </c>
      <c r="AG466" s="76" t="str">
        <f t="shared" si="287"/>
        <v>-</v>
      </c>
      <c r="AH466" s="76" t="str">
        <f t="shared" si="288"/>
        <v>-</v>
      </c>
      <c r="AI466" s="76" t="str">
        <f t="shared" si="289"/>
        <v>-</v>
      </c>
      <c r="AJ466" s="76" t="str">
        <f t="shared" si="290"/>
        <v>-</v>
      </c>
      <c r="AK466" s="76" t="str">
        <f t="shared" si="291"/>
        <v>-</v>
      </c>
      <c r="AL466" s="76" t="str">
        <f t="shared" si="292"/>
        <v>-</v>
      </c>
      <c r="AM466" s="76" t="str">
        <f t="shared" si="293"/>
        <v>-</v>
      </c>
      <c r="AN466" s="76" t="str">
        <f t="shared" si="294"/>
        <v>-</v>
      </c>
      <c r="AO466" s="77">
        <f t="shared" si="295"/>
        <v>0</v>
      </c>
      <c r="AP466" s="78" t="str">
        <f t="shared" si="296"/>
        <v/>
      </c>
      <c r="AR466" s="77" t="e">
        <f t="shared" si="308"/>
        <v>#VALUE!</v>
      </c>
      <c r="AS466" s="76" t="s">
        <v>27</v>
      </c>
      <c r="AT466" s="76" t="s">
        <v>27</v>
      </c>
      <c r="AU466" s="76" t="s">
        <v>27</v>
      </c>
      <c r="AV466" s="76" t="s">
        <v>27</v>
      </c>
      <c r="AW466" s="76" t="s">
        <v>27</v>
      </c>
      <c r="AX466" s="76" t="s">
        <v>27</v>
      </c>
      <c r="AY466" s="76" t="s">
        <v>27</v>
      </c>
      <c r="AZ466" s="76" t="s">
        <v>27</v>
      </c>
      <c r="BA466" s="76" t="s">
        <v>27</v>
      </c>
      <c r="BB466" s="77" t="e">
        <f t="shared" si="297"/>
        <v>#VALUE!</v>
      </c>
      <c r="BC466" s="78" t="e">
        <f t="shared" si="298"/>
        <v>#VALUE!</v>
      </c>
      <c r="BD466" s="77">
        <v>0</v>
      </c>
      <c r="BE466" s="76" t="s">
        <v>27</v>
      </c>
      <c r="BF466" s="76" t="s">
        <v>27</v>
      </c>
      <c r="BG466" s="76" t="s">
        <v>27</v>
      </c>
      <c r="BH466" s="76" t="s">
        <v>27</v>
      </c>
      <c r="BI466" s="76" t="s">
        <v>27</v>
      </c>
      <c r="BJ466" s="76" t="s">
        <v>27</v>
      </c>
      <c r="BK466" s="76" t="s">
        <v>27</v>
      </c>
      <c r="BL466" s="76" t="s">
        <v>27</v>
      </c>
      <c r="BM466" s="76" t="s">
        <v>27</v>
      </c>
      <c r="BN466" s="80">
        <f t="shared" si="299"/>
        <v>0</v>
      </c>
      <c r="BO466" s="81">
        <f t="shared" si="300"/>
        <v>0</v>
      </c>
      <c r="BP466" s="77">
        <v>0</v>
      </c>
      <c r="BQ466" s="76" t="s">
        <v>27</v>
      </c>
      <c r="BR466" s="76" t="s">
        <v>27</v>
      </c>
      <c r="BS466" s="76" t="s">
        <v>27</v>
      </c>
      <c r="BT466" s="76" t="s">
        <v>27</v>
      </c>
      <c r="BU466" s="76" t="s">
        <v>27</v>
      </c>
      <c r="BV466" s="76" t="s">
        <v>27</v>
      </c>
      <c r="BW466" s="76" t="s">
        <v>27</v>
      </c>
      <c r="BX466" s="76" t="s">
        <v>27</v>
      </c>
      <c r="BY466" s="76" t="s">
        <v>27</v>
      </c>
      <c r="BZ466" s="80">
        <f t="shared" si="301"/>
        <v>0</v>
      </c>
      <c r="CA466" s="82">
        <f t="shared" si="302"/>
        <v>0</v>
      </c>
      <c r="CB466" s="77">
        <v>0</v>
      </c>
      <c r="CC466" s="76" t="s">
        <v>27</v>
      </c>
      <c r="CD466" s="76" t="s">
        <v>27</v>
      </c>
      <c r="CE466" s="76" t="s">
        <v>27</v>
      </c>
      <c r="CF466" s="76" t="s">
        <v>27</v>
      </c>
      <c r="CG466" s="76" t="s">
        <v>27</v>
      </c>
      <c r="CH466" s="76" t="s">
        <v>27</v>
      </c>
      <c r="CI466" s="76" t="s">
        <v>27</v>
      </c>
      <c r="CJ466" s="76" t="s">
        <v>27</v>
      </c>
      <c r="CK466" s="76" t="s">
        <v>27</v>
      </c>
      <c r="CL466" s="83">
        <f t="shared" si="303"/>
        <v>0</v>
      </c>
      <c r="CM466" s="82">
        <f t="shared" si="304"/>
        <v>0</v>
      </c>
      <c r="CN466" s="84">
        <v>3</v>
      </c>
      <c r="CO466" s="60"/>
      <c r="CP466" s="60"/>
      <c r="CQ466" s="60"/>
      <c r="CR466" s="60"/>
      <c r="CS466" s="60"/>
      <c r="CT466" s="60"/>
      <c r="CU466" s="60"/>
      <c r="CV466" s="85"/>
      <c r="CW466" s="86"/>
      <c r="CX466" s="87">
        <f t="shared" si="305"/>
        <v>3</v>
      </c>
      <c r="CY466" s="88">
        <f t="shared" si="306"/>
        <v>0</v>
      </c>
      <c r="CZ466" s="89" t="e">
        <f>SUMIF(Склад!#REF!,E466,Склад!#REF!)</f>
        <v>#REF!</v>
      </c>
    </row>
    <row r="467" spans="1:104" s="79" customFormat="1" ht="79.150000000000006" customHeight="1" thickBot="1" x14ac:dyDescent="0.3">
      <c r="A467" s="60">
        <v>464</v>
      </c>
      <c r="B467" s="199" t="e">
        <f>VLOOKUP(C467,Склад!B:D,3,0)</f>
        <v>#N/A</v>
      </c>
      <c r="C467" s="37" t="s">
        <v>319</v>
      </c>
      <c r="D467" s="151" t="str">
        <f t="shared" si="307"/>
        <v>859937922</v>
      </c>
      <c r="E467" s="36">
        <v>8599379</v>
      </c>
      <c r="F467" s="36">
        <v>22</v>
      </c>
      <c r="G467" s="154" t="s">
        <v>211</v>
      </c>
      <c r="H467" s="196" t="str">
        <f>IFERROR(VLOOKUP(VALUE(E467),Склад!#REF!,6,0),"-")</f>
        <v>-</v>
      </c>
      <c r="I467" s="61"/>
      <c r="J467" s="62" t="s">
        <v>169</v>
      </c>
      <c r="K467" s="62" t="s">
        <v>169</v>
      </c>
      <c r="L467" s="63" t="s">
        <v>391</v>
      </c>
      <c r="M467" s="64" t="s">
        <v>354</v>
      </c>
      <c r="N467" s="38" t="s">
        <v>354</v>
      </c>
      <c r="O467" s="38" t="s">
        <v>416</v>
      </c>
      <c r="P467" s="65">
        <v>30.4</v>
      </c>
      <c r="Q467" s="69">
        <v>79</v>
      </c>
      <c r="R467" s="66"/>
      <c r="S467" s="67"/>
      <c r="T467" s="68"/>
      <c r="U467" s="70"/>
      <c r="V467" s="71"/>
      <c r="W467" s="72"/>
      <c r="X467" s="73"/>
      <c r="Y467" s="71"/>
      <c r="Z467" s="72"/>
      <c r="AA467" s="74"/>
      <c r="AB467" s="75"/>
      <c r="AC467" s="71"/>
      <c r="AD467" s="72"/>
      <c r="AE467" s="76" t="str">
        <f t="shared" si="285"/>
        <v/>
      </c>
      <c r="AF467" s="76" t="str">
        <f t="shared" si="286"/>
        <v>-</v>
      </c>
      <c r="AG467" s="76" t="str">
        <f t="shared" si="287"/>
        <v>-</v>
      </c>
      <c r="AH467" s="76" t="str">
        <f t="shared" si="288"/>
        <v>-</v>
      </c>
      <c r="AI467" s="76" t="str">
        <f t="shared" si="289"/>
        <v>-</v>
      </c>
      <c r="AJ467" s="76" t="str">
        <f t="shared" si="290"/>
        <v>-</v>
      </c>
      <c r="AK467" s="76" t="str">
        <f t="shared" si="291"/>
        <v>-</v>
      </c>
      <c r="AL467" s="76" t="str">
        <f t="shared" si="292"/>
        <v>-</v>
      </c>
      <c r="AM467" s="76" t="str">
        <f t="shared" si="293"/>
        <v>-</v>
      </c>
      <c r="AN467" s="76" t="str">
        <f t="shared" si="294"/>
        <v>-</v>
      </c>
      <c r="AO467" s="77">
        <f t="shared" si="295"/>
        <v>0</v>
      </c>
      <c r="AP467" s="78" t="str">
        <f t="shared" si="296"/>
        <v/>
      </c>
      <c r="AR467" s="77" t="e">
        <f t="shared" si="308"/>
        <v>#VALUE!</v>
      </c>
      <c r="AS467" s="76" t="s">
        <v>27</v>
      </c>
      <c r="AT467" s="76" t="s">
        <v>27</v>
      </c>
      <c r="AU467" s="76" t="s">
        <v>27</v>
      </c>
      <c r="AV467" s="76" t="s">
        <v>27</v>
      </c>
      <c r="AW467" s="76" t="s">
        <v>27</v>
      </c>
      <c r="AX467" s="76" t="s">
        <v>27</v>
      </c>
      <c r="AY467" s="76" t="s">
        <v>27</v>
      </c>
      <c r="AZ467" s="76" t="s">
        <v>27</v>
      </c>
      <c r="BA467" s="76" t="s">
        <v>27</v>
      </c>
      <c r="BB467" s="77" t="e">
        <f t="shared" si="297"/>
        <v>#VALUE!</v>
      </c>
      <c r="BC467" s="78" t="e">
        <f t="shared" si="298"/>
        <v>#VALUE!</v>
      </c>
      <c r="BD467" s="77">
        <v>1</v>
      </c>
      <c r="BE467" s="76" t="s">
        <v>27</v>
      </c>
      <c r="BF467" s="76" t="s">
        <v>27</v>
      </c>
      <c r="BG467" s="76" t="s">
        <v>27</v>
      </c>
      <c r="BH467" s="76" t="s">
        <v>27</v>
      </c>
      <c r="BI467" s="76" t="s">
        <v>27</v>
      </c>
      <c r="BJ467" s="76" t="s">
        <v>27</v>
      </c>
      <c r="BK467" s="76" t="s">
        <v>27</v>
      </c>
      <c r="BL467" s="76" t="s">
        <v>27</v>
      </c>
      <c r="BM467" s="76" t="s">
        <v>27</v>
      </c>
      <c r="BN467" s="80">
        <f t="shared" si="299"/>
        <v>1</v>
      </c>
      <c r="BO467" s="81">
        <f t="shared" si="300"/>
        <v>0</v>
      </c>
      <c r="BP467" s="77">
        <v>1</v>
      </c>
      <c r="BQ467" s="76" t="s">
        <v>27</v>
      </c>
      <c r="BR467" s="76" t="s">
        <v>27</v>
      </c>
      <c r="BS467" s="76" t="s">
        <v>27</v>
      </c>
      <c r="BT467" s="76" t="s">
        <v>27</v>
      </c>
      <c r="BU467" s="76" t="s">
        <v>27</v>
      </c>
      <c r="BV467" s="76" t="s">
        <v>27</v>
      </c>
      <c r="BW467" s="76" t="s">
        <v>27</v>
      </c>
      <c r="BX467" s="76" t="s">
        <v>27</v>
      </c>
      <c r="BY467" s="76" t="s">
        <v>27</v>
      </c>
      <c r="BZ467" s="80">
        <f t="shared" si="301"/>
        <v>1</v>
      </c>
      <c r="CA467" s="82">
        <f t="shared" si="302"/>
        <v>0</v>
      </c>
      <c r="CB467" s="77">
        <v>0</v>
      </c>
      <c r="CC467" s="76" t="s">
        <v>27</v>
      </c>
      <c r="CD467" s="76" t="s">
        <v>27</v>
      </c>
      <c r="CE467" s="76" t="s">
        <v>27</v>
      </c>
      <c r="CF467" s="76" t="s">
        <v>27</v>
      </c>
      <c r="CG467" s="76" t="s">
        <v>27</v>
      </c>
      <c r="CH467" s="76" t="s">
        <v>27</v>
      </c>
      <c r="CI467" s="76" t="s">
        <v>27</v>
      </c>
      <c r="CJ467" s="76" t="s">
        <v>27</v>
      </c>
      <c r="CK467" s="76" t="s">
        <v>27</v>
      </c>
      <c r="CL467" s="83">
        <f t="shared" si="303"/>
        <v>0</v>
      </c>
      <c r="CM467" s="82">
        <f t="shared" si="304"/>
        <v>0</v>
      </c>
      <c r="CN467" s="84"/>
      <c r="CO467" s="60"/>
      <c r="CP467" s="60"/>
      <c r="CQ467" s="60"/>
      <c r="CR467" s="60"/>
      <c r="CS467" s="60"/>
      <c r="CT467" s="60"/>
      <c r="CU467" s="60"/>
      <c r="CV467" s="85"/>
      <c r="CW467" s="86"/>
      <c r="CX467" s="87">
        <f t="shared" si="305"/>
        <v>0</v>
      </c>
      <c r="CY467" s="88">
        <f t="shared" si="306"/>
        <v>0</v>
      </c>
      <c r="CZ467" s="89" t="e">
        <f>SUMIF(Склад!#REF!,E467,Склад!#REF!)</f>
        <v>#REF!</v>
      </c>
    </row>
    <row r="468" spans="1:104" s="79" customFormat="1" ht="80.849999999999994" customHeight="1" thickBot="1" x14ac:dyDescent="0.3">
      <c r="A468" s="60">
        <v>465</v>
      </c>
      <c r="B468" s="199" t="e">
        <f>VLOOKUP(C468,Склад!B:D,3,0)</f>
        <v>#N/A</v>
      </c>
      <c r="C468" s="37" t="s">
        <v>319</v>
      </c>
      <c r="D468" s="151" t="str">
        <f t="shared" si="307"/>
        <v>859937968</v>
      </c>
      <c r="E468" s="36">
        <v>8599379</v>
      </c>
      <c r="F468" s="36">
        <v>68</v>
      </c>
      <c r="G468" s="154" t="s">
        <v>211</v>
      </c>
      <c r="H468" s="196" t="str">
        <f>IFERROR(VLOOKUP(VALUE(E468),Склад!#REF!,6,0),"-")</f>
        <v>-</v>
      </c>
      <c r="I468" s="61"/>
      <c r="J468" s="62" t="s">
        <v>169</v>
      </c>
      <c r="K468" s="62" t="s">
        <v>169</v>
      </c>
      <c r="L468" s="63" t="s">
        <v>391</v>
      </c>
      <c r="M468" s="64" t="s">
        <v>354</v>
      </c>
      <c r="N468" s="38" t="s">
        <v>354</v>
      </c>
      <c r="O468" s="38" t="s">
        <v>416</v>
      </c>
      <c r="P468" s="65">
        <v>30.4</v>
      </c>
      <c r="Q468" s="69">
        <v>79</v>
      </c>
      <c r="R468" s="66"/>
      <c r="S468" s="67"/>
      <c r="T468" s="68"/>
      <c r="U468" s="70"/>
      <c r="V468" s="71"/>
      <c r="W468" s="72"/>
      <c r="X468" s="73"/>
      <c r="Y468" s="71"/>
      <c r="Z468" s="72"/>
      <c r="AA468" s="74"/>
      <c r="AB468" s="75"/>
      <c r="AC468" s="71"/>
      <c r="AD468" s="72"/>
      <c r="AE468" s="76" t="str">
        <f t="shared" si="285"/>
        <v/>
      </c>
      <c r="AF468" s="76" t="str">
        <f t="shared" si="286"/>
        <v>-</v>
      </c>
      <c r="AG468" s="76" t="str">
        <f t="shared" si="287"/>
        <v>-</v>
      </c>
      <c r="AH468" s="76" t="str">
        <f t="shared" si="288"/>
        <v>-</v>
      </c>
      <c r="AI468" s="76" t="str">
        <f t="shared" si="289"/>
        <v>-</v>
      </c>
      <c r="AJ468" s="76" t="str">
        <f t="shared" si="290"/>
        <v>-</v>
      </c>
      <c r="AK468" s="76" t="str">
        <f t="shared" si="291"/>
        <v>-</v>
      </c>
      <c r="AL468" s="76" t="str">
        <f t="shared" si="292"/>
        <v>-</v>
      </c>
      <c r="AM468" s="76" t="str">
        <f t="shared" si="293"/>
        <v>-</v>
      </c>
      <c r="AN468" s="76" t="str">
        <f t="shared" si="294"/>
        <v>-</v>
      </c>
      <c r="AO468" s="77">
        <f t="shared" si="295"/>
        <v>0</v>
      </c>
      <c r="AP468" s="78" t="str">
        <f t="shared" si="296"/>
        <v/>
      </c>
      <c r="AR468" s="77" t="e">
        <f t="shared" si="308"/>
        <v>#VALUE!</v>
      </c>
      <c r="AS468" s="76" t="s">
        <v>27</v>
      </c>
      <c r="AT468" s="76" t="s">
        <v>27</v>
      </c>
      <c r="AU468" s="76" t="s">
        <v>27</v>
      </c>
      <c r="AV468" s="76" t="s">
        <v>27</v>
      </c>
      <c r="AW468" s="76" t="s">
        <v>27</v>
      </c>
      <c r="AX468" s="76" t="s">
        <v>27</v>
      </c>
      <c r="AY468" s="76" t="s">
        <v>27</v>
      </c>
      <c r="AZ468" s="76" t="s">
        <v>27</v>
      </c>
      <c r="BA468" s="76" t="s">
        <v>27</v>
      </c>
      <c r="BB468" s="77" t="e">
        <f t="shared" si="297"/>
        <v>#VALUE!</v>
      </c>
      <c r="BC468" s="78" t="e">
        <f t="shared" si="298"/>
        <v>#VALUE!</v>
      </c>
      <c r="BD468" s="77">
        <v>1</v>
      </c>
      <c r="BE468" s="76" t="s">
        <v>27</v>
      </c>
      <c r="BF468" s="76" t="s">
        <v>27</v>
      </c>
      <c r="BG468" s="76" t="s">
        <v>27</v>
      </c>
      <c r="BH468" s="76" t="s">
        <v>27</v>
      </c>
      <c r="BI468" s="76" t="s">
        <v>27</v>
      </c>
      <c r="BJ468" s="76" t="s">
        <v>27</v>
      </c>
      <c r="BK468" s="76" t="s">
        <v>27</v>
      </c>
      <c r="BL468" s="76" t="s">
        <v>27</v>
      </c>
      <c r="BM468" s="76" t="s">
        <v>27</v>
      </c>
      <c r="BN468" s="80">
        <f t="shared" si="299"/>
        <v>1</v>
      </c>
      <c r="BO468" s="81">
        <f t="shared" si="300"/>
        <v>0</v>
      </c>
      <c r="BP468" s="77">
        <v>1</v>
      </c>
      <c r="BQ468" s="76" t="s">
        <v>27</v>
      </c>
      <c r="BR468" s="76" t="s">
        <v>27</v>
      </c>
      <c r="BS468" s="76" t="s">
        <v>27</v>
      </c>
      <c r="BT468" s="76" t="s">
        <v>27</v>
      </c>
      <c r="BU468" s="76" t="s">
        <v>27</v>
      </c>
      <c r="BV468" s="76" t="s">
        <v>27</v>
      </c>
      <c r="BW468" s="76" t="s">
        <v>27</v>
      </c>
      <c r="BX468" s="76" t="s">
        <v>27</v>
      </c>
      <c r="BY468" s="76" t="s">
        <v>27</v>
      </c>
      <c r="BZ468" s="80">
        <f t="shared" si="301"/>
        <v>1</v>
      </c>
      <c r="CA468" s="82">
        <f t="shared" si="302"/>
        <v>0</v>
      </c>
      <c r="CB468" s="77">
        <v>0</v>
      </c>
      <c r="CC468" s="76" t="s">
        <v>27</v>
      </c>
      <c r="CD468" s="76" t="s">
        <v>27</v>
      </c>
      <c r="CE468" s="76" t="s">
        <v>27</v>
      </c>
      <c r="CF468" s="76" t="s">
        <v>27</v>
      </c>
      <c r="CG468" s="76" t="s">
        <v>27</v>
      </c>
      <c r="CH468" s="76" t="s">
        <v>27</v>
      </c>
      <c r="CI468" s="76" t="s">
        <v>27</v>
      </c>
      <c r="CJ468" s="76" t="s">
        <v>27</v>
      </c>
      <c r="CK468" s="76" t="s">
        <v>27</v>
      </c>
      <c r="CL468" s="83">
        <f t="shared" si="303"/>
        <v>0</v>
      </c>
      <c r="CM468" s="82">
        <f t="shared" si="304"/>
        <v>0</v>
      </c>
      <c r="CN468" s="84"/>
      <c r="CO468" s="60"/>
      <c r="CP468" s="60"/>
      <c r="CQ468" s="60"/>
      <c r="CR468" s="60"/>
      <c r="CS468" s="60"/>
      <c r="CT468" s="60"/>
      <c r="CU468" s="60"/>
      <c r="CV468" s="85"/>
      <c r="CW468" s="86"/>
      <c r="CX468" s="87">
        <f t="shared" si="305"/>
        <v>0</v>
      </c>
      <c r="CY468" s="88">
        <f t="shared" si="306"/>
        <v>0</v>
      </c>
      <c r="CZ468" s="89" t="e">
        <f>SUMIF(Склад!#REF!,E468,Склад!#REF!)</f>
        <v>#REF!</v>
      </c>
    </row>
    <row r="469" spans="1:104" s="79" customFormat="1" ht="70.349999999999994" customHeight="1" thickBot="1" x14ac:dyDescent="0.3">
      <c r="A469" s="60">
        <v>466</v>
      </c>
      <c r="B469" s="199" t="str">
        <f>VLOOKUP(C469,Склад!B:D,3,0)</f>
        <v>Шарфы</v>
      </c>
      <c r="C469" s="37" t="s">
        <v>320</v>
      </c>
      <c r="D469" s="151" t="str">
        <f t="shared" si="307"/>
        <v>919933422</v>
      </c>
      <c r="E469" s="36">
        <v>9199334</v>
      </c>
      <c r="F469" s="36">
        <v>22</v>
      </c>
      <c r="G469" s="154" t="s">
        <v>211</v>
      </c>
      <c r="H469" s="196" t="str">
        <f>IFERROR(VLOOKUP(VALUE(E469),Склад!#REF!,6,0),"-")</f>
        <v>-</v>
      </c>
      <c r="I469" s="61"/>
      <c r="J469" s="62" t="s">
        <v>169</v>
      </c>
      <c r="K469" s="62" t="s">
        <v>169</v>
      </c>
      <c r="L469" s="63" t="s">
        <v>391</v>
      </c>
      <c r="M469" s="64" t="s">
        <v>354</v>
      </c>
      <c r="N469" s="38" t="s">
        <v>354</v>
      </c>
      <c r="O469" s="38" t="s">
        <v>416</v>
      </c>
      <c r="P469" s="65">
        <v>38.1</v>
      </c>
      <c r="Q469" s="69">
        <v>99</v>
      </c>
      <c r="R469" s="66"/>
      <c r="S469" s="67"/>
      <c r="T469" s="68"/>
      <c r="U469" s="70"/>
      <c r="V469" s="71"/>
      <c r="W469" s="72"/>
      <c r="X469" s="73"/>
      <c r="Y469" s="71"/>
      <c r="Z469" s="72"/>
      <c r="AA469" s="74"/>
      <c r="AB469" s="75"/>
      <c r="AC469" s="71"/>
      <c r="AD469" s="72"/>
      <c r="AE469" s="76" t="str">
        <f t="shared" si="285"/>
        <v/>
      </c>
      <c r="AF469" s="76" t="str">
        <f t="shared" si="286"/>
        <v>-</v>
      </c>
      <c r="AG469" s="76" t="str">
        <f t="shared" si="287"/>
        <v>-</v>
      </c>
      <c r="AH469" s="76" t="str">
        <f t="shared" si="288"/>
        <v>-</v>
      </c>
      <c r="AI469" s="76" t="str">
        <f t="shared" si="289"/>
        <v>-</v>
      </c>
      <c r="AJ469" s="76" t="str">
        <f t="shared" si="290"/>
        <v>-</v>
      </c>
      <c r="AK469" s="76" t="str">
        <f t="shared" si="291"/>
        <v>-</v>
      </c>
      <c r="AL469" s="76" t="str">
        <f t="shared" si="292"/>
        <v>-</v>
      </c>
      <c r="AM469" s="76" t="str">
        <f t="shared" si="293"/>
        <v>-</v>
      </c>
      <c r="AN469" s="76" t="str">
        <f t="shared" si="294"/>
        <v>-</v>
      </c>
      <c r="AO469" s="77">
        <f t="shared" si="295"/>
        <v>0</v>
      </c>
      <c r="AP469" s="78" t="str">
        <f t="shared" si="296"/>
        <v/>
      </c>
      <c r="AR469" s="77" t="e">
        <f t="shared" si="308"/>
        <v>#VALUE!</v>
      </c>
      <c r="AS469" s="76" t="s">
        <v>27</v>
      </c>
      <c r="AT469" s="76" t="s">
        <v>27</v>
      </c>
      <c r="AU469" s="76" t="s">
        <v>27</v>
      </c>
      <c r="AV469" s="76" t="s">
        <v>27</v>
      </c>
      <c r="AW469" s="76" t="s">
        <v>27</v>
      </c>
      <c r="AX469" s="76" t="s">
        <v>27</v>
      </c>
      <c r="AY469" s="76" t="s">
        <v>27</v>
      </c>
      <c r="AZ469" s="76" t="s">
        <v>27</v>
      </c>
      <c r="BA469" s="76" t="s">
        <v>27</v>
      </c>
      <c r="BB469" s="77" t="e">
        <f t="shared" si="297"/>
        <v>#VALUE!</v>
      </c>
      <c r="BC469" s="78" t="e">
        <f t="shared" si="298"/>
        <v>#VALUE!</v>
      </c>
      <c r="BD469" s="77">
        <v>0</v>
      </c>
      <c r="BE469" s="76" t="s">
        <v>27</v>
      </c>
      <c r="BF469" s="76" t="s">
        <v>27</v>
      </c>
      <c r="BG469" s="76" t="s">
        <v>27</v>
      </c>
      <c r="BH469" s="76" t="s">
        <v>27</v>
      </c>
      <c r="BI469" s="76" t="s">
        <v>27</v>
      </c>
      <c r="BJ469" s="76" t="s">
        <v>27</v>
      </c>
      <c r="BK469" s="76" t="s">
        <v>27</v>
      </c>
      <c r="BL469" s="76" t="s">
        <v>27</v>
      </c>
      <c r="BM469" s="76" t="s">
        <v>27</v>
      </c>
      <c r="BN469" s="80">
        <f t="shared" si="299"/>
        <v>0</v>
      </c>
      <c r="BO469" s="81">
        <f t="shared" si="300"/>
        <v>0</v>
      </c>
      <c r="BP469" s="77">
        <v>0</v>
      </c>
      <c r="BQ469" s="76" t="s">
        <v>27</v>
      </c>
      <c r="BR469" s="76" t="s">
        <v>27</v>
      </c>
      <c r="BS469" s="76" t="s">
        <v>27</v>
      </c>
      <c r="BT469" s="76" t="s">
        <v>27</v>
      </c>
      <c r="BU469" s="76" t="s">
        <v>27</v>
      </c>
      <c r="BV469" s="76" t="s">
        <v>27</v>
      </c>
      <c r="BW469" s="76" t="s">
        <v>27</v>
      </c>
      <c r="BX469" s="76" t="s">
        <v>27</v>
      </c>
      <c r="BY469" s="76" t="s">
        <v>27</v>
      </c>
      <c r="BZ469" s="80">
        <f t="shared" si="301"/>
        <v>0</v>
      </c>
      <c r="CA469" s="82">
        <f t="shared" si="302"/>
        <v>0</v>
      </c>
      <c r="CB469" s="77">
        <v>0</v>
      </c>
      <c r="CC469" s="76" t="s">
        <v>27</v>
      </c>
      <c r="CD469" s="76" t="s">
        <v>27</v>
      </c>
      <c r="CE469" s="76" t="s">
        <v>27</v>
      </c>
      <c r="CF469" s="76" t="s">
        <v>27</v>
      </c>
      <c r="CG469" s="76" t="s">
        <v>27</v>
      </c>
      <c r="CH469" s="76" t="s">
        <v>27</v>
      </c>
      <c r="CI469" s="76" t="s">
        <v>27</v>
      </c>
      <c r="CJ469" s="76" t="s">
        <v>27</v>
      </c>
      <c r="CK469" s="76" t="s">
        <v>27</v>
      </c>
      <c r="CL469" s="83">
        <f t="shared" si="303"/>
        <v>0</v>
      </c>
      <c r="CM469" s="82">
        <f t="shared" si="304"/>
        <v>0</v>
      </c>
      <c r="CN469" s="84"/>
      <c r="CO469" s="60"/>
      <c r="CP469" s="60"/>
      <c r="CQ469" s="60"/>
      <c r="CR469" s="60"/>
      <c r="CS469" s="60"/>
      <c r="CT469" s="60"/>
      <c r="CU469" s="60"/>
      <c r="CV469" s="85"/>
      <c r="CW469" s="86"/>
      <c r="CX469" s="87">
        <f t="shared" si="305"/>
        <v>0</v>
      </c>
      <c r="CY469" s="88">
        <f t="shared" si="306"/>
        <v>0</v>
      </c>
      <c r="CZ469" s="89" t="e">
        <f>SUMIF(Склад!#REF!,E469,Склад!#REF!)</f>
        <v>#REF!</v>
      </c>
    </row>
    <row r="470" spans="1:104" s="79" customFormat="1" ht="72.2" customHeight="1" thickBot="1" x14ac:dyDescent="0.3">
      <c r="A470" s="60">
        <v>467</v>
      </c>
      <c r="B470" s="199" t="str">
        <f>VLOOKUP(C470,Склад!B:D,3,0)</f>
        <v>Шарфы</v>
      </c>
      <c r="C470" s="37" t="s">
        <v>320</v>
      </c>
      <c r="D470" s="151" t="str">
        <f t="shared" si="307"/>
        <v>919933468</v>
      </c>
      <c r="E470" s="36">
        <v>9199334</v>
      </c>
      <c r="F470" s="36">
        <v>68</v>
      </c>
      <c r="G470" s="154" t="s">
        <v>211</v>
      </c>
      <c r="H470" s="196" t="str">
        <f>IFERROR(VLOOKUP(VALUE(E470),Склад!#REF!,6,0),"-")</f>
        <v>-</v>
      </c>
      <c r="I470" s="61"/>
      <c r="J470" s="62" t="s">
        <v>169</v>
      </c>
      <c r="K470" s="62" t="s">
        <v>169</v>
      </c>
      <c r="L470" s="63" t="s">
        <v>391</v>
      </c>
      <c r="M470" s="64" t="s">
        <v>354</v>
      </c>
      <c r="N470" s="38" t="s">
        <v>354</v>
      </c>
      <c r="O470" s="38" t="s">
        <v>416</v>
      </c>
      <c r="P470" s="65">
        <v>38.1</v>
      </c>
      <c r="Q470" s="69">
        <v>99</v>
      </c>
      <c r="R470" s="66"/>
      <c r="S470" s="67"/>
      <c r="T470" s="68"/>
      <c r="U470" s="70"/>
      <c r="V470" s="71"/>
      <c r="W470" s="72"/>
      <c r="X470" s="73"/>
      <c r="Y470" s="71"/>
      <c r="Z470" s="72"/>
      <c r="AA470" s="74"/>
      <c r="AB470" s="75"/>
      <c r="AC470" s="71"/>
      <c r="AD470" s="72"/>
      <c r="AE470" s="76" t="str">
        <f t="shared" si="285"/>
        <v/>
      </c>
      <c r="AF470" s="76" t="str">
        <f t="shared" si="286"/>
        <v>-</v>
      </c>
      <c r="AG470" s="76" t="str">
        <f t="shared" si="287"/>
        <v>-</v>
      </c>
      <c r="AH470" s="76" t="str">
        <f t="shared" si="288"/>
        <v>-</v>
      </c>
      <c r="AI470" s="76" t="str">
        <f t="shared" si="289"/>
        <v>-</v>
      </c>
      <c r="AJ470" s="76" t="str">
        <f t="shared" si="290"/>
        <v>-</v>
      </c>
      <c r="AK470" s="76" t="str">
        <f t="shared" si="291"/>
        <v>-</v>
      </c>
      <c r="AL470" s="76" t="str">
        <f t="shared" si="292"/>
        <v>-</v>
      </c>
      <c r="AM470" s="76" t="str">
        <f t="shared" si="293"/>
        <v>-</v>
      </c>
      <c r="AN470" s="76" t="str">
        <f t="shared" si="294"/>
        <v>-</v>
      </c>
      <c r="AO470" s="77">
        <f t="shared" si="295"/>
        <v>0</v>
      </c>
      <c r="AP470" s="78" t="str">
        <f t="shared" si="296"/>
        <v/>
      </c>
      <c r="AR470" s="77" t="e">
        <f t="shared" si="308"/>
        <v>#VALUE!</v>
      </c>
      <c r="AS470" s="76" t="s">
        <v>27</v>
      </c>
      <c r="AT470" s="76" t="s">
        <v>27</v>
      </c>
      <c r="AU470" s="76" t="s">
        <v>27</v>
      </c>
      <c r="AV470" s="76" t="s">
        <v>27</v>
      </c>
      <c r="AW470" s="76" t="s">
        <v>27</v>
      </c>
      <c r="AX470" s="76" t="s">
        <v>27</v>
      </c>
      <c r="AY470" s="76" t="s">
        <v>27</v>
      </c>
      <c r="AZ470" s="76" t="s">
        <v>27</v>
      </c>
      <c r="BA470" s="76" t="s">
        <v>27</v>
      </c>
      <c r="BB470" s="77" t="e">
        <f t="shared" si="297"/>
        <v>#VALUE!</v>
      </c>
      <c r="BC470" s="78" t="e">
        <f t="shared" si="298"/>
        <v>#VALUE!</v>
      </c>
      <c r="BD470" s="77">
        <v>0</v>
      </c>
      <c r="BE470" s="76" t="s">
        <v>27</v>
      </c>
      <c r="BF470" s="76" t="s">
        <v>27</v>
      </c>
      <c r="BG470" s="76" t="s">
        <v>27</v>
      </c>
      <c r="BH470" s="76" t="s">
        <v>27</v>
      </c>
      <c r="BI470" s="76" t="s">
        <v>27</v>
      </c>
      <c r="BJ470" s="76" t="s">
        <v>27</v>
      </c>
      <c r="BK470" s="76" t="s">
        <v>27</v>
      </c>
      <c r="BL470" s="76" t="s">
        <v>27</v>
      </c>
      <c r="BM470" s="76" t="s">
        <v>27</v>
      </c>
      <c r="BN470" s="80">
        <f t="shared" si="299"/>
        <v>0</v>
      </c>
      <c r="BO470" s="81">
        <f t="shared" si="300"/>
        <v>0</v>
      </c>
      <c r="BP470" s="77">
        <v>0</v>
      </c>
      <c r="BQ470" s="76" t="s">
        <v>27</v>
      </c>
      <c r="BR470" s="76" t="s">
        <v>27</v>
      </c>
      <c r="BS470" s="76" t="s">
        <v>27</v>
      </c>
      <c r="BT470" s="76" t="s">
        <v>27</v>
      </c>
      <c r="BU470" s="76" t="s">
        <v>27</v>
      </c>
      <c r="BV470" s="76" t="s">
        <v>27</v>
      </c>
      <c r="BW470" s="76" t="s">
        <v>27</v>
      </c>
      <c r="BX470" s="76" t="s">
        <v>27</v>
      </c>
      <c r="BY470" s="76" t="s">
        <v>27</v>
      </c>
      <c r="BZ470" s="80">
        <f t="shared" si="301"/>
        <v>0</v>
      </c>
      <c r="CA470" s="82">
        <f t="shared" si="302"/>
        <v>0</v>
      </c>
      <c r="CB470" s="77">
        <v>0</v>
      </c>
      <c r="CC470" s="76" t="s">
        <v>27</v>
      </c>
      <c r="CD470" s="76" t="s">
        <v>27</v>
      </c>
      <c r="CE470" s="76" t="s">
        <v>27</v>
      </c>
      <c r="CF470" s="76" t="s">
        <v>27</v>
      </c>
      <c r="CG470" s="76" t="s">
        <v>27</v>
      </c>
      <c r="CH470" s="76" t="s">
        <v>27</v>
      </c>
      <c r="CI470" s="76" t="s">
        <v>27</v>
      </c>
      <c r="CJ470" s="76" t="s">
        <v>27</v>
      </c>
      <c r="CK470" s="76" t="s">
        <v>27</v>
      </c>
      <c r="CL470" s="83">
        <f t="shared" si="303"/>
        <v>0</v>
      </c>
      <c r="CM470" s="82">
        <f t="shared" si="304"/>
        <v>0</v>
      </c>
      <c r="CN470" s="84"/>
      <c r="CO470" s="60"/>
      <c r="CP470" s="60"/>
      <c r="CQ470" s="60"/>
      <c r="CR470" s="60"/>
      <c r="CS470" s="60"/>
      <c r="CT470" s="60"/>
      <c r="CU470" s="60"/>
      <c r="CV470" s="85"/>
      <c r="CW470" s="86"/>
      <c r="CX470" s="87">
        <f t="shared" si="305"/>
        <v>0</v>
      </c>
      <c r="CY470" s="88">
        <f t="shared" si="306"/>
        <v>0</v>
      </c>
      <c r="CZ470" s="89" t="e">
        <f>SUMIF(Склад!#REF!,E470,Склад!#REF!)</f>
        <v>#REF!</v>
      </c>
    </row>
    <row r="471" spans="1:104" s="79" customFormat="1" ht="84.4" customHeight="1" thickBot="1" x14ac:dyDescent="0.3">
      <c r="A471" s="60">
        <v>468</v>
      </c>
      <c r="B471" s="199" t="e">
        <f>VLOOKUP(C471,Склад!B:D,3,0)</f>
        <v>#N/A</v>
      </c>
      <c r="C471" s="37" t="s">
        <v>170</v>
      </c>
      <c r="D471" s="151" t="str">
        <f t="shared" si="307"/>
        <v>77211235</v>
      </c>
      <c r="E471" s="36">
        <v>7721123</v>
      </c>
      <c r="F471" s="36">
        <v>5</v>
      </c>
      <c r="G471" s="154" t="s">
        <v>211</v>
      </c>
      <c r="H471" s="196" t="str">
        <f>IFERROR(VLOOKUP(VALUE(E471),Склад!#REF!,6,0),"-")</f>
        <v>-</v>
      </c>
      <c r="I471" s="61"/>
      <c r="J471" s="62" t="s">
        <v>33</v>
      </c>
      <c r="K471" s="62" t="s">
        <v>33</v>
      </c>
      <c r="L471" s="63" t="s">
        <v>57</v>
      </c>
      <c r="M471" s="64" t="s">
        <v>57</v>
      </c>
      <c r="N471" s="38" t="s">
        <v>354</v>
      </c>
      <c r="O471" s="38" t="s">
        <v>415</v>
      </c>
      <c r="P471" s="65">
        <v>18.8</v>
      </c>
      <c r="Q471" s="69">
        <v>49</v>
      </c>
      <c r="R471" s="66"/>
      <c r="S471" s="67"/>
      <c r="T471" s="68"/>
      <c r="U471" s="70"/>
      <c r="V471" s="71"/>
      <c r="W471" s="72"/>
      <c r="X471" s="73"/>
      <c r="Y471" s="71"/>
      <c r="Z471" s="72"/>
      <c r="AA471" s="74"/>
      <c r="AB471" s="75"/>
      <c r="AC471" s="71"/>
      <c r="AD471" s="72"/>
      <c r="AE471" s="76" t="str">
        <f t="shared" si="285"/>
        <v/>
      </c>
      <c r="AF471" s="76" t="str">
        <f t="shared" si="286"/>
        <v>-</v>
      </c>
      <c r="AG471" s="76" t="str">
        <f t="shared" si="287"/>
        <v>-</v>
      </c>
      <c r="AH471" s="76" t="str">
        <f t="shared" si="288"/>
        <v>-</v>
      </c>
      <c r="AI471" s="76" t="str">
        <f t="shared" si="289"/>
        <v>-</v>
      </c>
      <c r="AJ471" s="76" t="str">
        <f t="shared" si="290"/>
        <v>-</v>
      </c>
      <c r="AK471" s="76" t="str">
        <f t="shared" si="291"/>
        <v>-</v>
      </c>
      <c r="AL471" s="76" t="str">
        <f t="shared" si="292"/>
        <v>-</v>
      </c>
      <c r="AM471" s="76" t="str">
        <f t="shared" si="293"/>
        <v>-</v>
      </c>
      <c r="AN471" s="76" t="str">
        <f t="shared" si="294"/>
        <v>-</v>
      </c>
      <c r="AO471" s="77">
        <f t="shared" si="295"/>
        <v>0</v>
      </c>
      <c r="AP471" s="78" t="str">
        <f t="shared" si="296"/>
        <v/>
      </c>
      <c r="AR471" s="77" t="e">
        <f t="shared" si="308"/>
        <v>#VALUE!</v>
      </c>
      <c r="AS471" s="76" t="s">
        <v>27</v>
      </c>
      <c r="AT471" s="76" t="s">
        <v>27</v>
      </c>
      <c r="AU471" s="76" t="s">
        <v>27</v>
      </c>
      <c r="AV471" s="76" t="s">
        <v>27</v>
      </c>
      <c r="AW471" s="76" t="s">
        <v>27</v>
      </c>
      <c r="AX471" s="76" t="s">
        <v>27</v>
      </c>
      <c r="AY471" s="76" t="s">
        <v>27</v>
      </c>
      <c r="AZ471" s="76" t="s">
        <v>27</v>
      </c>
      <c r="BA471" s="76" t="s">
        <v>27</v>
      </c>
      <c r="BB471" s="77" t="e">
        <f t="shared" si="297"/>
        <v>#VALUE!</v>
      </c>
      <c r="BC471" s="78" t="e">
        <f t="shared" si="298"/>
        <v>#VALUE!</v>
      </c>
      <c r="BD471" s="77">
        <v>2</v>
      </c>
      <c r="BE471" s="76" t="s">
        <v>27</v>
      </c>
      <c r="BF471" s="76" t="s">
        <v>27</v>
      </c>
      <c r="BG471" s="76" t="s">
        <v>27</v>
      </c>
      <c r="BH471" s="76" t="s">
        <v>27</v>
      </c>
      <c r="BI471" s="76" t="s">
        <v>27</v>
      </c>
      <c r="BJ471" s="76" t="s">
        <v>27</v>
      </c>
      <c r="BK471" s="76" t="s">
        <v>27</v>
      </c>
      <c r="BL471" s="76" t="s">
        <v>27</v>
      </c>
      <c r="BM471" s="76" t="s">
        <v>27</v>
      </c>
      <c r="BN471" s="80">
        <f t="shared" si="299"/>
        <v>2</v>
      </c>
      <c r="BO471" s="81">
        <f t="shared" si="300"/>
        <v>0</v>
      </c>
      <c r="BP471" s="77">
        <v>1</v>
      </c>
      <c r="BQ471" s="76" t="s">
        <v>27</v>
      </c>
      <c r="BR471" s="76" t="s">
        <v>27</v>
      </c>
      <c r="BS471" s="76" t="s">
        <v>27</v>
      </c>
      <c r="BT471" s="76" t="s">
        <v>27</v>
      </c>
      <c r="BU471" s="76" t="s">
        <v>27</v>
      </c>
      <c r="BV471" s="76" t="s">
        <v>27</v>
      </c>
      <c r="BW471" s="76" t="s">
        <v>27</v>
      </c>
      <c r="BX471" s="76" t="s">
        <v>27</v>
      </c>
      <c r="BY471" s="76" t="s">
        <v>27</v>
      </c>
      <c r="BZ471" s="80">
        <f t="shared" si="301"/>
        <v>1</v>
      </c>
      <c r="CA471" s="82">
        <f t="shared" si="302"/>
        <v>0</v>
      </c>
      <c r="CB471" s="77">
        <v>0</v>
      </c>
      <c r="CC471" s="76" t="s">
        <v>27</v>
      </c>
      <c r="CD471" s="76" t="s">
        <v>27</v>
      </c>
      <c r="CE471" s="76" t="s">
        <v>27</v>
      </c>
      <c r="CF471" s="76" t="s">
        <v>27</v>
      </c>
      <c r="CG471" s="76" t="s">
        <v>27</v>
      </c>
      <c r="CH471" s="76" t="s">
        <v>27</v>
      </c>
      <c r="CI471" s="76" t="s">
        <v>27</v>
      </c>
      <c r="CJ471" s="76" t="s">
        <v>27</v>
      </c>
      <c r="CK471" s="76" t="s">
        <v>27</v>
      </c>
      <c r="CL471" s="83">
        <f t="shared" si="303"/>
        <v>0</v>
      </c>
      <c r="CM471" s="82">
        <f t="shared" si="304"/>
        <v>0</v>
      </c>
      <c r="CN471" s="84"/>
      <c r="CO471" s="60"/>
      <c r="CP471" s="60"/>
      <c r="CQ471" s="60"/>
      <c r="CR471" s="60"/>
      <c r="CS471" s="60"/>
      <c r="CT471" s="60"/>
      <c r="CU471" s="60"/>
      <c r="CV471" s="85"/>
      <c r="CW471" s="86"/>
      <c r="CX471" s="87">
        <f t="shared" si="305"/>
        <v>0</v>
      </c>
      <c r="CY471" s="88">
        <f t="shared" si="306"/>
        <v>0</v>
      </c>
      <c r="CZ471" s="89" t="e">
        <f>SUMIF(Склад!#REF!,E471,Склад!#REF!)</f>
        <v>#REF!</v>
      </c>
    </row>
    <row r="472" spans="1:104" s="79" customFormat="1" ht="72.2" customHeight="1" thickBot="1" x14ac:dyDescent="0.3">
      <c r="A472" s="60">
        <v>469</v>
      </c>
      <c r="B472" s="199" t="e">
        <f>VLOOKUP(C472,Склад!B:D,3,0)</f>
        <v>#N/A</v>
      </c>
      <c r="C472" s="37" t="s">
        <v>321</v>
      </c>
      <c r="D472" s="151" t="str">
        <f t="shared" si="307"/>
        <v>77211292</v>
      </c>
      <c r="E472" s="36">
        <v>7721129</v>
      </c>
      <c r="F472" s="36">
        <v>2</v>
      </c>
      <c r="G472" s="154" t="s">
        <v>211</v>
      </c>
      <c r="H472" s="196" t="str">
        <f>IFERROR(VLOOKUP(VALUE(E472),Склад!#REF!,6,0),"-")</f>
        <v>-</v>
      </c>
      <c r="I472" s="61"/>
      <c r="J472" s="62" t="s">
        <v>33</v>
      </c>
      <c r="K472" s="62" t="s">
        <v>33</v>
      </c>
      <c r="L472" s="63" t="s">
        <v>57</v>
      </c>
      <c r="M472" s="64" t="s">
        <v>57</v>
      </c>
      <c r="N472" s="38" t="s">
        <v>354</v>
      </c>
      <c r="O472" s="38" t="s">
        <v>415</v>
      </c>
      <c r="P472" s="65">
        <v>15</v>
      </c>
      <c r="Q472" s="69">
        <v>39</v>
      </c>
      <c r="R472" s="66"/>
      <c r="S472" s="67"/>
      <c r="T472" s="68"/>
      <c r="U472" s="70"/>
      <c r="V472" s="71"/>
      <c r="W472" s="72"/>
      <c r="X472" s="73"/>
      <c r="Y472" s="71"/>
      <c r="Z472" s="72"/>
      <c r="AA472" s="74"/>
      <c r="AB472" s="75"/>
      <c r="AC472" s="71"/>
      <c r="AD472" s="72"/>
      <c r="AE472" s="76" t="str">
        <f t="shared" si="285"/>
        <v/>
      </c>
      <c r="AF472" s="76" t="str">
        <f t="shared" si="286"/>
        <v>-</v>
      </c>
      <c r="AG472" s="76" t="str">
        <f t="shared" si="287"/>
        <v>-</v>
      </c>
      <c r="AH472" s="76" t="str">
        <f t="shared" si="288"/>
        <v>-</v>
      </c>
      <c r="AI472" s="76" t="str">
        <f t="shared" si="289"/>
        <v>-</v>
      </c>
      <c r="AJ472" s="76" t="str">
        <f t="shared" si="290"/>
        <v>-</v>
      </c>
      <c r="AK472" s="76" t="str">
        <f t="shared" si="291"/>
        <v>-</v>
      </c>
      <c r="AL472" s="76" t="str">
        <f t="shared" si="292"/>
        <v>-</v>
      </c>
      <c r="AM472" s="76" t="str">
        <f t="shared" si="293"/>
        <v>-</v>
      </c>
      <c r="AN472" s="76" t="str">
        <f t="shared" si="294"/>
        <v>-</v>
      </c>
      <c r="AO472" s="77">
        <f t="shared" si="295"/>
        <v>0</v>
      </c>
      <c r="AP472" s="78" t="str">
        <f t="shared" si="296"/>
        <v/>
      </c>
      <c r="AR472" s="77" t="e">
        <f t="shared" si="308"/>
        <v>#VALUE!</v>
      </c>
      <c r="AS472" s="76" t="s">
        <v>27</v>
      </c>
      <c r="AT472" s="76" t="s">
        <v>27</v>
      </c>
      <c r="AU472" s="76" t="s">
        <v>27</v>
      </c>
      <c r="AV472" s="76" t="s">
        <v>27</v>
      </c>
      <c r="AW472" s="76" t="s">
        <v>27</v>
      </c>
      <c r="AX472" s="76" t="s">
        <v>27</v>
      </c>
      <c r="AY472" s="76" t="s">
        <v>27</v>
      </c>
      <c r="AZ472" s="76" t="s">
        <v>27</v>
      </c>
      <c r="BA472" s="76" t="s">
        <v>27</v>
      </c>
      <c r="BB472" s="77" t="e">
        <f t="shared" si="297"/>
        <v>#VALUE!</v>
      </c>
      <c r="BC472" s="78" t="e">
        <f t="shared" si="298"/>
        <v>#VALUE!</v>
      </c>
      <c r="BD472" s="77">
        <v>3</v>
      </c>
      <c r="BE472" s="76" t="s">
        <v>27</v>
      </c>
      <c r="BF472" s="76" t="s">
        <v>27</v>
      </c>
      <c r="BG472" s="76" t="s">
        <v>27</v>
      </c>
      <c r="BH472" s="76" t="s">
        <v>27</v>
      </c>
      <c r="BI472" s="76" t="s">
        <v>27</v>
      </c>
      <c r="BJ472" s="76" t="s">
        <v>27</v>
      </c>
      <c r="BK472" s="76" t="s">
        <v>27</v>
      </c>
      <c r="BL472" s="76" t="s">
        <v>27</v>
      </c>
      <c r="BM472" s="76" t="s">
        <v>27</v>
      </c>
      <c r="BN472" s="80">
        <f t="shared" si="299"/>
        <v>3</v>
      </c>
      <c r="BO472" s="81">
        <f t="shared" si="300"/>
        <v>0</v>
      </c>
      <c r="BP472" s="77">
        <v>2</v>
      </c>
      <c r="BQ472" s="76" t="s">
        <v>27</v>
      </c>
      <c r="BR472" s="76" t="s">
        <v>27</v>
      </c>
      <c r="BS472" s="76" t="s">
        <v>27</v>
      </c>
      <c r="BT472" s="76" t="s">
        <v>27</v>
      </c>
      <c r="BU472" s="76" t="s">
        <v>27</v>
      </c>
      <c r="BV472" s="76" t="s">
        <v>27</v>
      </c>
      <c r="BW472" s="76" t="s">
        <v>27</v>
      </c>
      <c r="BX472" s="76" t="s">
        <v>27</v>
      </c>
      <c r="BY472" s="76" t="s">
        <v>27</v>
      </c>
      <c r="BZ472" s="80">
        <f t="shared" si="301"/>
        <v>2</v>
      </c>
      <c r="CA472" s="82">
        <f t="shared" si="302"/>
        <v>0</v>
      </c>
      <c r="CB472" s="77">
        <v>5</v>
      </c>
      <c r="CC472" s="76" t="s">
        <v>27</v>
      </c>
      <c r="CD472" s="76" t="s">
        <v>27</v>
      </c>
      <c r="CE472" s="76" t="s">
        <v>27</v>
      </c>
      <c r="CF472" s="76" t="s">
        <v>27</v>
      </c>
      <c r="CG472" s="76" t="s">
        <v>27</v>
      </c>
      <c r="CH472" s="76" t="s">
        <v>27</v>
      </c>
      <c r="CI472" s="76" t="s">
        <v>27</v>
      </c>
      <c r="CJ472" s="76" t="s">
        <v>27</v>
      </c>
      <c r="CK472" s="76" t="s">
        <v>27</v>
      </c>
      <c r="CL472" s="83">
        <f t="shared" si="303"/>
        <v>5</v>
      </c>
      <c r="CM472" s="82">
        <f t="shared" si="304"/>
        <v>0</v>
      </c>
      <c r="CN472" s="84">
        <v>2</v>
      </c>
      <c r="CO472" s="60"/>
      <c r="CP472" s="60"/>
      <c r="CQ472" s="60"/>
      <c r="CR472" s="60"/>
      <c r="CS472" s="60"/>
      <c r="CT472" s="60"/>
      <c r="CU472" s="60"/>
      <c r="CV472" s="85"/>
      <c r="CW472" s="86"/>
      <c r="CX472" s="87">
        <f t="shared" si="305"/>
        <v>2</v>
      </c>
      <c r="CY472" s="88">
        <f t="shared" si="306"/>
        <v>0</v>
      </c>
      <c r="CZ472" s="89" t="e">
        <f>SUMIF(Склад!#REF!,E472,Склад!#REF!)</f>
        <v>#REF!</v>
      </c>
    </row>
    <row r="473" spans="1:104" s="79" customFormat="1" ht="54.6" customHeight="1" thickBot="1" x14ac:dyDescent="0.3">
      <c r="A473" s="60">
        <v>470</v>
      </c>
      <c r="B473" s="199" t="e">
        <f>VLOOKUP(C473,Склад!B:D,3,0)</f>
        <v>#N/A</v>
      </c>
      <c r="C473" s="37" t="s">
        <v>322</v>
      </c>
      <c r="D473" s="151" t="str">
        <f t="shared" si="307"/>
        <v>6840335242</v>
      </c>
      <c r="E473" s="36">
        <v>6840335</v>
      </c>
      <c r="F473" s="36">
        <v>242</v>
      </c>
      <c r="G473" s="154" t="s">
        <v>218</v>
      </c>
      <c r="H473" s="196" t="str">
        <f>IFERROR(VLOOKUP(VALUE(E473),Склад!#REF!,6,0),"-")</f>
        <v>-</v>
      </c>
      <c r="I473" s="61"/>
      <c r="J473" s="62" t="s">
        <v>33</v>
      </c>
      <c r="K473" s="62" t="s">
        <v>400</v>
      </c>
      <c r="L473" s="63" t="s">
        <v>49</v>
      </c>
      <c r="M473" s="64" t="s">
        <v>57</v>
      </c>
      <c r="N473" s="38" t="s">
        <v>354</v>
      </c>
      <c r="O473" s="38" t="s">
        <v>424</v>
      </c>
      <c r="P473" s="65">
        <v>38.1</v>
      </c>
      <c r="Q473" s="69">
        <v>99</v>
      </c>
      <c r="R473" s="66"/>
      <c r="S473" s="67"/>
      <c r="T473" s="68"/>
      <c r="U473" s="70"/>
      <c r="V473" s="71"/>
      <c r="W473" s="72"/>
      <c r="X473" s="73"/>
      <c r="Y473" s="71"/>
      <c r="Z473" s="72"/>
      <c r="AA473" s="74"/>
      <c r="AB473" s="75"/>
      <c r="AC473" s="71"/>
      <c r="AD473" s="72"/>
      <c r="AE473" s="76" t="str">
        <f t="shared" si="285"/>
        <v>-</v>
      </c>
      <c r="AF473" s="76" t="str">
        <f t="shared" si="286"/>
        <v>-</v>
      </c>
      <c r="AG473" s="76" t="str">
        <f t="shared" si="287"/>
        <v>-</v>
      </c>
      <c r="AH473" s="76" t="str">
        <f t="shared" si="288"/>
        <v/>
      </c>
      <c r="AI473" s="76" t="str">
        <f t="shared" si="289"/>
        <v>-</v>
      </c>
      <c r="AJ473" s="76" t="str">
        <f t="shared" si="290"/>
        <v/>
      </c>
      <c r="AK473" s="76" t="str">
        <f t="shared" si="291"/>
        <v>-</v>
      </c>
      <c r="AL473" s="76" t="str">
        <f t="shared" si="292"/>
        <v/>
      </c>
      <c r="AM473" s="76" t="str">
        <f t="shared" si="293"/>
        <v>-</v>
      </c>
      <c r="AN473" s="76" t="str">
        <f t="shared" si="294"/>
        <v/>
      </c>
      <c r="AO473" s="77">
        <f t="shared" si="295"/>
        <v>0</v>
      </c>
      <c r="AP473" s="78" t="str">
        <f t="shared" si="296"/>
        <v/>
      </c>
      <c r="AR473" s="77" t="e">
        <f t="shared" si="308"/>
        <v>#VALUE!</v>
      </c>
      <c r="AS473" s="76" t="s">
        <v>27</v>
      </c>
      <c r="AT473" s="76" t="s">
        <v>27</v>
      </c>
      <c r="AU473" s="76" t="s">
        <v>27</v>
      </c>
      <c r="AV473" s="76" t="s">
        <v>27</v>
      </c>
      <c r="AW473" s="76" t="s">
        <v>27</v>
      </c>
      <c r="AX473" s="76" t="s">
        <v>27</v>
      </c>
      <c r="AY473" s="76" t="s">
        <v>27</v>
      </c>
      <c r="AZ473" s="76" t="s">
        <v>27</v>
      </c>
      <c r="BA473" s="76" t="s">
        <v>27</v>
      </c>
      <c r="BB473" s="77" t="e">
        <f t="shared" si="297"/>
        <v>#VALUE!</v>
      </c>
      <c r="BC473" s="78" t="e">
        <f t="shared" si="298"/>
        <v>#VALUE!</v>
      </c>
      <c r="BD473" s="77">
        <v>3</v>
      </c>
      <c r="BE473" s="76" t="s">
        <v>27</v>
      </c>
      <c r="BF473" s="76" t="s">
        <v>27</v>
      </c>
      <c r="BG473" s="76" t="s">
        <v>27</v>
      </c>
      <c r="BH473" s="76" t="s">
        <v>27</v>
      </c>
      <c r="BI473" s="76" t="s">
        <v>27</v>
      </c>
      <c r="BJ473" s="76" t="s">
        <v>27</v>
      </c>
      <c r="BK473" s="76" t="s">
        <v>27</v>
      </c>
      <c r="BL473" s="76" t="s">
        <v>27</v>
      </c>
      <c r="BM473" s="76" t="s">
        <v>27</v>
      </c>
      <c r="BN473" s="80">
        <f t="shared" si="299"/>
        <v>3</v>
      </c>
      <c r="BO473" s="81">
        <f t="shared" si="300"/>
        <v>0</v>
      </c>
      <c r="BP473" s="77">
        <v>2</v>
      </c>
      <c r="BQ473" s="76" t="s">
        <v>27</v>
      </c>
      <c r="BR473" s="76" t="s">
        <v>27</v>
      </c>
      <c r="BS473" s="76" t="s">
        <v>27</v>
      </c>
      <c r="BT473" s="76" t="s">
        <v>27</v>
      </c>
      <c r="BU473" s="76" t="s">
        <v>27</v>
      </c>
      <c r="BV473" s="76" t="s">
        <v>27</v>
      </c>
      <c r="BW473" s="76" t="s">
        <v>27</v>
      </c>
      <c r="BX473" s="76" t="s">
        <v>27</v>
      </c>
      <c r="BY473" s="76" t="s">
        <v>27</v>
      </c>
      <c r="BZ473" s="80">
        <f t="shared" si="301"/>
        <v>2</v>
      </c>
      <c r="CA473" s="82">
        <f t="shared" si="302"/>
        <v>0</v>
      </c>
      <c r="CB473" s="77">
        <v>0</v>
      </c>
      <c r="CC473" s="76" t="s">
        <v>27</v>
      </c>
      <c r="CD473" s="76" t="s">
        <v>27</v>
      </c>
      <c r="CE473" s="76" t="s">
        <v>27</v>
      </c>
      <c r="CF473" s="76" t="s">
        <v>27</v>
      </c>
      <c r="CG473" s="76" t="s">
        <v>27</v>
      </c>
      <c r="CH473" s="76" t="s">
        <v>27</v>
      </c>
      <c r="CI473" s="76" t="s">
        <v>27</v>
      </c>
      <c r="CJ473" s="76" t="s">
        <v>27</v>
      </c>
      <c r="CK473" s="76" t="s">
        <v>27</v>
      </c>
      <c r="CL473" s="83">
        <f t="shared" si="303"/>
        <v>0</v>
      </c>
      <c r="CM473" s="82">
        <f t="shared" si="304"/>
        <v>0</v>
      </c>
      <c r="CN473" s="84">
        <v>4</v>
      </c>
      <c r="CO473" s="60"/>
      <c r="CP473" s="60"/>
      <c r="CQ473" s="60"/>
      <c r="CR473" s="60"/>
      <c r="CS473" s="60"/>
      <c r="CT473" s="60"/>
      <c r="CU473" s="60"/>
      <c r="CV473" s="85"/>
      <c r="CW473" s="86"/>
      <c r="CX473" s="87">
        <f t="shared" si="305"/>
        <v>4</v>
      </c>
      <c r="CY473" s="88">
        <f t="shared" si="306"/>
        <v>0</v>
      </c>
      <c r="CZ473" s="89" t="e">
        <f>SUMIF(Склад!#REF!,E473,Склад!#REF!)</f>
        <v>#REF!</v>
      </c>
    </row>
    <row r="474" spans="1:104" s="79" customFormat="1" ht="72.2" customHeight="1" thickBot="1" x14ac:dyDescent="0.3">
      <c r="A474" s="60">
        <v>471</v>
      </c>
      <c r="B474" s="199" t="e">
        <f>VLOOKUP(C474,Склад!B:D,3,0)</f>
        <v>#N/A</v>
      </c>
      <c r="C474" s="37" t="s">
        <v>323</v>
      </c>
      <c r="D474" s="151" t="str">
        <f t="shared" si="307"/>
        <v>7720307242</v>
      </c>
      <c r="E474" s="36">
        <v>7720307</v>
      </c>
      <c r="F474" s="36">
        <v>242</v>
      </c>
      <c r="G474" s="154" t="s">
        <v>211</v>
      </c>
      <c r="H474" s="196" t="str">
        <f>IFERROR(VLOOKUP(VALUE(E474),Склад!#REF!,6,0),"-")</f>
        <v>-</v>
      </c>
      <c r="I474" s="61"/>
      <c r="J474" s="62" t="s">
        <v>33</v>
      </c>
      <c r="K474" s="62" t="s">
        <v>400</v>
      </c>
      <c r="L474" s="63" t="s">
        <v>49</v>
      </c>
      <c r="M474" s="64" t="s">
        <v>57</v>
      </c>
      <c r="N474" s="38" t="s">
        <v>57</v>
      </c>
      <c r="O474" s="38" t="s">
        <v>424</v>
      </c>
      <c r="P474" s="65">
        <v>38.1</v>
      </c>
      <c r="Q474" s="69">
        <v>99</v>
      </c>
      <c r="R474" s="66"/>
      <c r="S474" s="67"/>
      <c r="T474" s="68"/>
      <c r="U474" s="70"/>
      <c r="V474" s="71"/>
      <c r="W474" s="72"/>
      <c r="X474" s="73"/>
      <c r="Y474" s="71"/>
      <c r="Z474" s="72"/>
      <c r="AA474" s="74"/>
      <c r="AB474" s="75"/>
      <c r="AC474" s="71"/>
      <c r="AD474" s="72"/>
      <c r="AE474" s="76" t="str">
        <f t="shared" si="285"/>
        <v/>
      </c>
      <c r="AF474" s="76" t="str">
        <f t="shared" si="286"/>
        <v>-</v>
      </c>
      <c r="AG474" s="76" t="str">
        <f t="shared" si="287"/>
        <v>-</v>
      </c>
      <c r="AH474" s="76" t="str">
        <f t="shared" si="288"/>
        <v>-</v>
      </c>
      <c r="AI474" s="76" t="str">
        <f t="shared" si="289"/>
        <v>-</v>
      </c>
      <c r="AJ474" s="76" t="str">
        <f t="shared" si="290"/>
        <v>-</v>
      </c>
      <c r="AK474" s="76" t="str">
        <f t="shared" si="291"/>
        <v>-</v>
      </c>
      <c r="AL474" s="76" t="str">
        <f t="shared" si="292"/>
        <v>-</v>
      </c>
      <c r="AM474" s="76" t="str">
        <f t="shared" si="293"/>
        <v>-</v>
      </c>
      <c r="AN474" s="76" t="str">
        <f t="shared" si="294"/>
        <v>-</v>
      </c>
      <c r="AO474" s="77">
        <f t="shared" si="295"/>
        <v>0</v>
      </c>
      <c r="AP474" s="78" t="str">
        <f t="shared" si="296"/>
        <v/>
      </c>
      <c r="AR474" s="77" t="e">
        <f t="shared" si="308"/>
        <v>#VALUE!</v>
      </c>
      <c r="AS474" s="76" t="s">
        <v>27</v>
      </c>
      <c r="AT474" s="76" t="s">
        <v>27</v>
      </c>
      <c r="AU474" s="76" t="s">
        <v>27</v>
      </c>
      <c r="AV474" s="76" t="s">
        <v>27</v>
      </c>
      <c r="AW474" s="76" t="s">
        <v>27</v>
      </c>
      <c r="AX474" s="76" t="s">
        <v>27</v>
      </c>
      <c r="AY474" s="76" t="s">
        <v>27</v>
      </c>
      <c r="AZ474" s="76" t="s">
        <v>27</v>
      </c>
      <c r="BA474" s="76" t="s">
        <v>27</v>
      </c>
      <c r="BB474" s="77" t="e">
        <f t="shared" si="297"/>
        <v>#VALUE!</v>
      </c>
      <c r="BC474" s="78" t="e">
        <f t="shared" si="298"/>
        <v>#VALUE!</v>
      </c>
      <c r="BD474" s="77">
        <v>2</v>
      </c>
      <c r="BE474" s="76" t="s">
        <v>27</v>
      </c>
      <c r="BF474" s="76" t="s">
        <v>27</v>
      </c>
      <c r="BG474" s="76" t="s">
        <v>27</v>
      </c>
      <c r="BH474" s="76" t="s">
        <v>27</v>
      </c>
      <c r="BI474" s="76" t="s">
        <v>27</v>
      </c>
      <c r="BJ474" s="76" t="s">
        <v>27</v>
      </c>
      <c r="BK474" s="76" t="s">
        <v>27</v>
      </c>
      <c r="BL474" s="76" t="s">
        <v>27</v>
      </c>
      <c r="BM474" s="76" t="s">
        <v>27</v>
      </c>
      <c r="BN474" s="80">
        <f t="shared" si="299"/>
        <v>2</v>
      </c>
      <c r="BO474" s="81">
        <f t="shared" si="300"/>
        <v>0</v>
      </c>
      <c r="BP474" s="77">
        <v>1</v>
      </c>
      <c r="BQ474" s="76" t="s">
        <v>27</v>
      </c>
      <c r="BR474" s="76" t="s">
        <v>27</v>
      </c>
      <c r="BS474" s="76" t="s">
        <v>27</v>
      </c>
      <c r="BT474" s="76" t="s">
        <v>27</v>
      </c>
      <c r="BU474" s="76" t="s">
        <v>27</v>
      </c>
      <c r="BV474" s="76" t="s">
        <v>27</v>
      </c>
      <c r="BW474" s="76" t="s">
        <v>27</v>
      </c>
      <c r="BX474" s="76" t="s">
        <v>27</v>
      </c>
      <c r="BY474" s="76" t="s">
        <v>27</v>
      </c>
      <c r="BZ474" s="80">
        <f t="shared" si="301"/>
        <v>1</v>
      </c>
      <c r="CA474" s="82">
        <f t="shared" si="302"/>
        <v>0</v>
      </c>
      <c r="CB474" s="77">
        <v>5</v>
      </c>
      <c r="CC474" s="76" t="s">
        <v>27</v>
      </c>
      <c r="CD474" s="76" t="s">
        <v>27</v>
      </c>
      <c r="CE474" s="76" t="s">
        <v>27</v>
      </c>
      <c r="CF474" s="76" t="s">
        <v>27</v>
      </c>
      <c r="CG474" s="76" t="s">
        <v>27</v>
      </c>
      <c r="CH474" s="76" t="s">
        <v>27</v>
      </c>
      <c r="CI474" s="76" t="s">
        <v>27</v>
      </c>
      <c r="CJ474" s="76" t="s">
        <v>27</v>
      </c>
      <c r="CK474" s="76" t="s">
        <v>27</v>
      </c>
      <c r="CL474" s="83">
        <f t="shared" si="303"/>
        <v>5</v>
      </c>
      <c r="CM474" s="82">
        <f t="shared" si="304"/>
        <v>0</v>
      </c>
      <c r="CN474" s="84"/>
      <c r="CO474" s="60"/>
      <c r="CP474" s="60"/>
      <c r="CQ474" s="60"/>
      <c r="CR474" s="60"/>
      <c r="CS474" s="60"/>
      <c r="CT474" s="60"/>
      <c r="CU474" s="60"/>
      <c r="CV474" s="85"/>
      <c r="CW474" s="86"/>
      <c r="CX474" s="87">
        <f t="shared" si="305"/>
        <v>0</v>
      </c>
      <c r="CY474" s="88">
        <f t="shared" si="306"/>
        <v>0</v>
      </c>
      <c r="CZ474" s="89" t="e">
        <f>SUMIF(Склад!#REF!,E474,Склад!#REF!)</f>
        <v>#REF!</v>
      </c>
    </row>
    <row r="475" spans="1:104" s="79" customFormat="1" ht="56.45" customHeight="1" thickBot="1" x14ac:dyDescent="0.3">
      <c r="A475" s="60">
        <v>472</v>
      </c>
      <c r="B475" s="199" t="e">
        <f>VLOOKUP(C475,Склад!B:D,3,0)</f>
        <v>#N/A</v>
      </c>
      <c r="C475" s="37" t="s">
        <v>324</v>
      </c>
      <c r="D475" s="151" t="str">
        <f t="shared" si="307"/>
        <v>9290306242</v>
      </c>
      <c r="E475" s="36">
        <v>9290306</v>
      </c>
      <c r="F475" s="36">
        <v>242</v>
      </c>
      <c r="G475" s="154" t="s">
        <v>207</v>
      </c>
      <c r="H475" s="196" t="str">
        <f>IFERROR(VLOOKUP(VALUE(E475),Склад!#REF!,6,0),"-")</f>
        <v>-</v>
      </c>
      <c r="I475" s="61"/>
      <c r="J475" s="62" t="s">
        <v>33</v>
      </c>
      <c r="K475" s="62" t="s">
        <v>400</v>
      </c>
      <c r="L475" s="63" t="s">
        <v>49</v>
      </c>
      <c r="M475" s="64" t="s">
        <v>57</v>
      </c>
      <c r="N475" s="38" t="s">
        <v>354</v>
      </c>
      <c r="O475" s="38" t="s">
        <v>424</v>
      </c>
      <c r="P475" s="65">
        <v>45.8</v>
      </c>
      <c r="Q475" s="69">
        <v>119</v>
      </c>
      <c r="R475" s="66"/>
      <c r="S475" s="67"/>
      <c r="T475" s="68"/>
      <c r="U475" s="70"/>
      <c r="V475" s="71"/>
      <c r="W475" s="72"/>
      <c r="X475" s="73"/>
      <c r="Y475" s="71"/>
      <c r="Z475" s="72"/>
      <c r="AA475" s="74"/>
      <c r="AB475" s="75"/>
      <c r="AC475" s="71"/>
      <c r="AD475" s="72"/>
      <c r="AE475" s="76" t="str">
        <f t="shared" si="285"/>
        <v>-</v>
      </c>
      <c r="AF475" s="76" t="str">
        <f t="shared" si="286"/>
        <v/>
      </c>
      <c r="AG475" s="76" t="str">
        <f t="shared" si="287"/>
        <v>-</v>
      </c>
      <c r="AH475" s="76" t="str">
        <f t="shared" si="288"/>
        <v/>
      </c>
      <c r="AI475" s="76" t="str">
        <f t="shared" si="289"/>
        <v>-</v>
      </c>
      <c r="AJ475" s="76" t="str">
        <f t="shared" si="290"/>
        <v/>
      </c>
      <c r="AK475" s="76" t="str">
        <f t="shared" si="291"/>
        <v>-</v>
      </c>
      <c r="AL475" s="76" t="str">
        <f t="shared" si="292"/>
        <v/>
      </c>
      <c r="AM475" s="76" t="str">
        <f t="shared" si="293"/>
        <v>-</v>
      </c>
      <c r="AN475" s="76" t="str">
        <f t="shared" si="294"/>
        <v/>
      </c>
      <c r="AO475" s="77">
        <f t="shared" si="295"/>
        <v>0</v>
      </c>
      <c r="AP475" s="78" t="str">
        <f t="shared" si="296"/>
        <v/>
      </c>
      <c r="AR475" s="77" t="e">
        <f t="shared" si="308"/>
        <v>#VALUE!</v>
      </c>
      <c r="AS475" s="76" t="s">
        <v>27</v>
      </c>
      <c r="AT475" s="76" t="s">
        <v>27</v>
      </c>
      <c r="AU475" s="76" t="s">
        <v>27</v>
      </c>
      <c r="AV475" s="76" t="s">
        <v>27</v>
      </c>
      <c r="AW475" s="76" t="s">
        <v>27</v>
      </c>
      <c r="AX475" s="76" t="s">
        <v>27</v>
      </c>
      <c r="AY475" s="76" t="s">
        <v>27</v>
      </c>
      <c r="AZ475" s="76" t="s">
        <v>27</v>
      </c>
      <c r="BA475" s="76" t="s">
        <v>27</v>
      </c>
      <c r="BB475" s="77" t="e">
        <f t="shared" si="297"/>
        <v>#VALUE!</v>
      </c>
      <c r="BC475" s="78" t="e">
        <f t="shared" si="298"/>
        <v>#VALUE!</v>
      </c>
      <c r="BD475" s="77">
        <v>2</v>
      </c>
      <c r="BE475" s="76" t="s">
        <v>27</v>
      </c>
      <c r="BF475" s="76" t="s">
        <v>27</v>
      </c>
      <c r="BG475" s="76" t="s">
        <v>27</v>
      </c>
      <c r="BH475" s="76" t="s">
        <v>27</v>
      </c>
      <c r="BI475" s="76" t="s">
        <v>27</v>
      </c>
      <c r="BJ475" s="76" t="s">
        <v>27</v>
      </c>
      <c r="BK475" s="76" t="s">
        <v>27</v>
      </c>
      <c r="BL475" s="76" t="s">
        <v>27</v>
      </c>
      <c r="BM475" s="76" t="s">
        <v>27</v>
      </c>
      <c r="BN475" s="80">
        <f t="shared" si="299"/>
        <v>2</v>
      </c>
      <c r="BO475" s="81">
        <f t="shared" si="300"/>
        <v>0</v>
      </c>
      <c r="BP475" s="77">
        <v>1</v>
      </c>
      <c r="BQ475" s="76" t="s">
        <v>27</v>
      </c>
      <c r="BR475" s="76" t="s">
        <v>27</v>
      </c>
      <c r="BS475" s="76" t="s">
        <v>27</v>
      </c>
      <c r="BT475" s="76" t="s">
        <v>27</v>
      </c>
      <c r="BU475" s="76" t="s">
        <v>27</v>
      </c>
      <c r="BV475" s="76" t="s">
        <v>27</v>
      </c>
      <c r="BW475" s="76" t="s">
        <v>27</v>
      </c>
      <c r="BX475" s="76" t="s">
        <v>27</v>
      </c>
      <c r="BY475" s="76" t="s">
        <v>27</v>
      </c>
      <c r="BZ475" s="80">
        <f t="shared" si="301"/>
        <v>1</v>
      </c>
      <c r="CA475" s="82">
        <f t="shared" si="302"/>
        <v>0</v>
      </c>
      <c r="CB475" s="77">
        <v>0</v>
      </c>
      <c r="CC475" s="76" t="s">
        <v>27</v>
      </c>
      <c r="CD475" s="76" t="s">
        <v>27</v>
      </c>
      <c r="CE475" s="76" t="s">
        <v>27</v>
      </c>
      <c r="CF475" s="76" t="s">
        <v>27</v>
      </c>
      <c r="CG475" s="76" t="s">
        <v>27</v>
      </c>
      <c r="CH475" s="76" t="s">
        <v>27</v>
      </c>
      <c r="CI475" s="76" t="s">
        <v>27</v>
      </c>
      <c r="CJ475" s="76" t="s">
        <v>27</v>
      </c>
      <c r="CK475" s="76" t="s">
        <v>27</v>
      </c>
      <c r="CL475" s="83">
        <f t="shared" si="303"/>
        <v>0</v>
      </c>
      <c r="CM475" s="82">
        <f t="shared" si="304"/>
        <v>0</v>
      </c>
      <c r="CN475" s="84"/>
      <c r="CO475" s="60"/>
      <c r="CP475" s="60"/>
      <c r="CQ475" s="60"/>
      <c r="CR475" s="60"/>
      <c r="CS475" s="60"/>
      <c r="CT475" s="60"/>
      <c r="CU475" s="60"/>
      <c r="CV475" s="85"/>
      <c r="CW475" s="86"/>
      <c r="CX475" s="87">
        <f t="shared" si="305"/>
        <v>0</v>
      </c>
      <c r="CY475" s="88">
        <f t="shared" si="306"/>
        <v>0</v>
      </c>
      <c r="CZ475" s="89" t="e">
        <f>SUMIF(Склад!#REF!,E475,Склад!#REF!)</f>
        <v>#REF!</v>
      </c>
    </row>
    <row r="476" spans="1:104" s="79" customFormat="1" ht="70.349999999999994" customHeight="1" thickBot="1" x14ac:dyDescent="0.3">
      <c r="A476" s="60">
        <v>473</v>
      </c>
      <c r="B476" s="199" t="e">
        <f>VLOOKUP(C476,Склад!B:D,3,0)</f>
        <v>#N/A</v>
      </c>
      <c r="C476" s="37" t="s">
        <v>325</v>
      </c>
      <c r="D476" s="151" t="str">
        <f t="shared" si="307"/>
        <v>28111036</v>
      </c>
      <c r="E476" s="36">
        <v>2811103</v>
      </c>
      <c r="F476" s="36">
        <v>6</v>
      </c>
      <c r="G476" s="154" t="s">
        <v>207</v>
      </c>
      <c r="H476" s="196" t="str">
        <f>IFERROR(VLOOKUP(VALUE(E476),Склад!#REF!,6,0),"-")</f>
        <v>-</v>
      </c>
      <c r="I476" s="61"/>
      <c r="J476" s="62" t="s">
        <v>33</v>
      </c>
      <c r="K476" s="62" t="s">
        <v>406</v>
      </c>
      <c r="L476" s="63" t="s">
        <v>357</v>
      </c>
      <c r="M476" s="64" t="s">
        <v>57</v>
      </c>
      <c r="N476" s="38" t="s">
        <v>354</v>
      </c>
      <c r="O476" s="38" t="s">
        <v>415</v>
      </c>
      <c r="P476" s="65">
        <v>38.1</v>
      </c>
      <c r="Q476" s="69">
        <v>99</v>
      </c>
      <c r="R476" s="66"/>
      <c r="S476" s="67"/>
      <c r="T476" s="68"/>
      <c r="U476" s="70"/>
      <c r="V476" s="71"/>
      <c r="W476" s="72"/>
      <c r="X476" s="73"/>
      <c r="Y476" s="71"/>
      <c r="Z476" s="72"/>
      <c r="AA476" s="74"/>
      <c r="AB476" s="75"/>
      <c r="AC476" s="71"/>
      <c r="AD476" s="72"/>
      <c r="AE476" s="76" t="str">
        <f t="shared" si="285"/>
        <v>-</v>
      </c>
      <c r="AF476" s="76" t="str">
        <f t="shared" si="286"/>
        <v/>
      </c>
      <c r="AG476" s="76" t="str">
        <f t="shared" si="287"/>
        <v>-</v>
      </c>
      <c r="AH476" s="76" t="str">
        <f t="shared" si="288"/>
        <v/>
      </c>
      <c r="AI476" s="76" t="str">
        <f t="shared" si="289"/>
        <v>-</v>
      </c>
      <c r="AJ476" s="76" t="str">
        <f t="shared" si="290"/>
        <v/>
      </c>
      <c r="AK476" s="76" t="str">
        <f t="shared" si="291"/>
        <v>-</v>
      </c>
      <c r="AL476" s="76" t="str">
        <f t="shared" si="292"/>
        <v/>
      </c>
      <c r="AM476" s="76" t="str">
        <f t="shared" si="293"/>
        <v>-</v>
      </c>
      <c r="AN476" s="76" t="str">
        <f t="shared" si="294"/>
        <v/>
      </c>
      <c r="AO476" s="77">
        <f t="shared" si="295"/>
        <v>0</v>
      </c>
      <c r="AP476" s="78" t="str">
        <f t="shared" si="296"/>
        <v/>
      </c>
      <c r="AR476" s="77" t="e">
        <f t="shared" si="308"/>
        <v>#VALUE!</v>
      </c>
      <c r="AS476" s="76" t="s">
        <v>27</v>
      </c>
      <c r="AT476" s="76" t="s">
        <v>27</v>
      </c>
      <c r="AU476" s="76" t="s">
        <v>27</v>
      </c>
      <c r="AV476" s="76" t="s">
        <v>27</v>
      </c>
      <c r="AW476" s="76" t="s">
        <v>27</v>
      </c>
      <c r="AX476" s="76" t="s">
        <v>27</v>
      </c>
      <c r="AY476" s="76" t="s">
        <v>27</v>
      </c>
      <c r="AZ476" s="76" t="s">
        <v>27</v>
      </c>
      <c r="BA476" s="76" t="s">
        <v>27</v>
      </c>
      <c r="BB476" s="77" t="e">
        <f t="shared" si="297"/>
        <v>#VALUE!</v>
      </c>
      <c r="BC476" s="78" t="e">
        <f t="shared" si="298"/>
        <v>#VALUE!</v>
      </c>
      <c r="BD476" s="77">
        <v>2</v>
      </c>
      <c r="BE476" s="76" t="s">
        <v>27</v>
      </c>
      <c r="BF476" s="76" t="s">
        <v>27</v>
      </c>
      <c r="BG476" s="76" t="s">
        <v>27</v>
      </c>
      <c r="BH476" s="76" t="s">
        <v>27</v>
      </c>
      <c r="BI476" s="76" t="s">
        <v>27</v>
      </c>
      <c r="BJ476" s="76" t="s">
        <v>27</v>
      </c>
      <c r="BK476" s="76" t="s">
        <v>27</v>
      </c>
      <c r="BL476" s="76" t="s">
        <v>27</v>
      </c>
      <c r="BM476" s="76" t="s">
        <v>27</v>
      </c>
      <c r="BN476" s="80">
        <f t="shared" si="299"/>
        <v>2</v>
      </c>
      <c r="BO476" s="81">
        <f t="shared" si="300"/>
        <v>0</v>
      </c>
      <c r="BP476" s="77">
        <v>1</v>
      </c>
      <c r="BQ476" s="76" t="s">
        <v>27</v>
      </c>
      <c r="BR476" s="76" t="s">
        <v>27</v>
      </c>
      <c r="BS476" s="76" t="s">
        <v>27</v>
      </c>
      <c r="BT476" s="76" t="s">
        <v>27</v>
      </c>
      <c r="BU476" s="76" t="s">
        <v>27</v>
      </c>
      <c r="BV476" s="76" t="s">
        <v>27</v>
      </c>
      <c r="BW476" s="76" t="s">
        <v>27</v>
      </c>
      <c r="BX476" s="76" t="s">
        <v>27</v>
      </c>
      <c r="BY476" s="76" t="s">
        <v>27</v>
      </c>
      <c r="BZ476" s="80">
        <f t="shared" si="301"/>
        <v>1</v>
      </c>
      <c r="CA476" s="82">
        <f t="shared" si="302"/>
        <v>0</v>
      </c>
      <c r="CB476" s="77">
        <v>5</v>
      </c>
      <c r="CC476" s="76" t="s">
        <v>27</v>
      </c>
      <c r="CD476" s="76" t="s">
        <v>27</v>
      </c>
      <c r="CE476" s="76" t="s">
        <v>27</v>
      </c>
      <c r="CF476" s="76" t="s">
        <v>27</v>
      </c>
      <c r="CG476" s="76" t="s">
        <v>27</v>
      </c>
      <c r="CH476" s="76" t="s">
        <v>27</v>
      </c>
      <c r="CI476" s="76" t="s">
        <v>27</v>
      </c>
      <c r="CJ476" s="76" t="s">
        <v>27</v>
      </c>
      <c r="CK476" s="76" t="s">
        <v>27</v>
      </c>
      <c r="CL476" s="83">
        <f t="shared" si="303"/>
        <v>5</v>
      </c>
      <c r="CM476" s="82">
        <f t="shared" si="304"/>
        <v>0</v>
      </c>
      <c r="CN476" s="84">
        <v>5</v>
      </c>
      <c r="CO476" s="60"/>
      <c r="CP476" s="60"/>
      <c r="CQ476" s="60"/>
      <c r="CR476" s="60"/>
      <c r="CS476" s="60"/>
      <c r="CT476" s="60"/>
      <c r="CU476" s="60"/>
      <c r="CV476" s="85"/>
      <c r="CW476" s="86"/>
      <c r="CX476" s="87">
        <f t="shared" si="305"/>
        <v>5</v>
      </c>
      <c r="CY476" s="88">
        <f t="shared" si="306"/>
        <v>0</v>
      </c>
      <c r="CZ476" s="89" t="e">
        <f>SUMIF(Склад!#REF!,E476,Склад!#REF!)</f>
        <v>#REF!</v>
      </c>
    </row>
    <row r="477" spans="1:104" s="79" customFormat="1" ht="54.6" customHeight="1" thickBot="1" x14ac:dyDescent="0.3">
      <c r="A477" s="60">
        <v>474</v>
      </c>
      <c r="B477" s="199" t="e">
        <f>VLOOKUP(C477,Склад!B:D,3,0)</f>
        <v>#N/A</v>
      </c>
      <c r="C477" s="37" t="s">
        <v>326</v>
      </c>
      <c r="D477" s="151" t="str">
        <f t="shared" si="307"/>
        <v>66111326</v>
      </c>
      <c r="E477" s="36">
        <v>6611132</v>
      </c>
      <c r="F477" s="36">
        <v>6</v>
      </c>
      <c r="G477" s="154" t="s">
        <v>207</v>
      </c>
      <c r="H477" s="196" t="str">
        <f>IFERROR(VLOOKUP(VALUE(E477),Склад!#REF!,6,0),"-")</f>
        <v>-</v>
      </c>
      <c r="I477" s="61"/>
      <c r="J477" s="62" t="s">
        <v>33</v>
      </c>
      <c r="K477" s="62" t="s">
        <v>406</v>
      </c>
      <c r="L477" s="63" t="s">
        <v>357</v>
      </c>
      <c r="M477" s="64" t="s">
        <v>57</v>
      </c>
      <c r="N477" s="38" t="s">
        <v>354</v>
      </c>
      <c r="O477" s="38" t="s">
        <v>415</v>
      </c>
      <c r="P477" s="65">
        <v>34.200000000000003</v>
      </c>
      <c r="Q477" s="69">
        <v>89</v>
      </c>
      <c r="R477" s="66"/>
      <c r="S477" s="67"/>
      <c r="T477" s="68"/>
      <c r="U477" s="70"/>
      <c r="V477" s="71"/>
      <c r="W477" s="72"/>
      <c r="X477" s="73"/>
      <c r="Y477" s="71"/>
      <c r="Z477" s="72"/>
      <c r="AA477" s="74"/>
      <c r="AB477" s="75"/>
      <c r="AC477" s="71"/>
      <c r="AD477" s="72"/>
      <c r="AE477" s="76" t="str">
        <f t="shared" si="285"/>
        <v>-</v>
      </c>
      <c r="AF477" s="76" t="str">
        <f t="shared" si="286"/>
        <v/>
      </c>
      <c r="AG477" s="76" t="str">
        <f t="shared" si="287"/>
        <v>-</v>
      </c>
      <c r="AH477" s="76" t="str">
        <f t="shared" si="288"/>
        <v/>
      </c>
      <c r="AI477" s="76" t="str">
        <f t="shared" si="289"/>
        <v>-</v>
      </c>
      <c r="AJ477" s="76" t="str">
        <f t="shared" si="290"/>
        <v/>
      </c>
      <c r="AK477" s="76" t="str">
        <f t="shared" si="291"/>
        <v>-</v>
      </c>
      <c r="AL477" s="76" t="str">
        <f t="shared" si="292"/>
        <v/>
      </c>
      <c r="AM477" s="76" t="str">
        <f t="shared" si="293"/>
        <v>-</v>
      </c>
      <c r="AN477" s="76" t="str">
        <f t="shared" si="294"/>
        <v/>
      </c>
      <c r="AO477" s="77">
        <f t="shared" si="295"/>
        <v>0</v>
      </c>
      <c r="AP477" s="78" t="str">
        <f t="shared" si="296"/>
        <v/>
      </c>
      <c r="AR477" s="77" t="e">
        <f t="shared" si="308"/>
        <v>#VALUE!</v>
      </c>
      <c r="AS477" s="76" t="s">
        <v>27</v>
      </c>
      <c r="AT477" s="76" t="s">
        <v>27</v>
      </c>
      <c r="AU477" s="76" t="s">
        <v>27</v>
      </c>
      <c r="AV477" s="76" t="s">
        <v>27</v>
      </c>
      <c r="AW477" s="76" t="s">
        <v>27</v>
      </c>
      <c r="AX477" s="76" t="s">
        <v>27</v>
      </c>
      <c r="AY477" s="76" t="s">
        <v>27</v>
      </c>
      <c r="AZ477" s="76" t="s">
        <v>27</v>
      </c>
      <c r="BA477" s="76" t="s">
        <v>27</v>
      </c>
      <c r="BB477" s="77" t="e">
        <f t="shared" si="297"/>
        <v>#VALUE!</v>
      </c>
      <c r="BC477" s="78" t="e">
        <f t="shared" si="298"/>
        <v>#VALUE!</v>
      </c>
      <c r="BD477" s="77">
        <v>1</v>
      </c>
      <c r="BE477" s="76" t="s">
        <v>27</v>
      </c>
      <c r="BF477" s="76" t="s">
        <v>27</v>
      </c>
      <c r="BG477" s="76" t="s">
        <v>27</v>
      </c>
      <c r="BH477" s="76" t="s">
        <v>27</v>
      </c>
      <c r="BI477" s="76" t="s">
        <v>27</v>
      </c>
      <c r="BJ477" s="76" t="s">
        <v>27</v>
      </c>
      <c r="BK477" s="76" t="s">
        <v>27</v>
      </c>
      <c r="BL477" s="76" t="s">
        <v>27</v>
      </c>
      <c r="BM477" s="76" t="s">
        <v>27</v>
      </c>
      <c r="BN477" s="80">
        <f t="shared" si="299"/>
        <v>1</v>
      </c>
      <c r="BO477" s="81">
        <f t="shared" si="300"/>
        <v>0</v>
      </c>
      <c r="BP477" s="77">
        <v>1</v>
      </c>
      <c r="BQ477" s="76" t="s">
        <v>27</v>
      </c>
      <c r="BR477" s="76" t="s">
        <v>27</v>
      </c>
      <c r="BS477" s="76" t="s">
        <v>27</v>
      </c>
      <c r="BT477" s="76" t="s">
        <v>27</v>
      </c>
      <c r="BU477" s="76" t="s">
        <v>27</v>
      </c>
      <c r="BV477" s="76" t="s">
        <v>27</v>
      </c>
      <c r="BW477" s="76" t="s">
        <v>27</v>
      </c>
      <c r="BX477" s="76" t="s">
        <v>27</v>
      </c>
      <c r="BY477" s="76" t="s">
        <v>27</v>
      </c>
      <c r="BZ477" s="80">
        <f t="shared" si="301"/>
        <v>1</v>
      </c>
      <c r="CA477" s="82">
        <f t="shared" si="302"/>
        <v>0</v>
      </c>
      <c r="CB477" s="77">
        <v>0</v>
      </c>
      <c r="CC477" s="76" t="s">
        <v>27</v>
      </c>
      <c r="CD477" s="76" t="s">
        <v>27</v>
      </c>
      <c r="CE477" s="76" t="s">
        <v>27</v>
      </c>
      <c r="CF477" s="76" t="s">
        <v>27</v>
      </c>
      <c r="CG477" s="76" t="s">
        <v>27</v>
      </c>
      <c r="CH477" s="76" t="s">
        <v>27</v>
      </c>
      <c r="CI477" s="76" t="s">
        <v>27</v>
      </c>
      <c r="CJ477" s="76" t="s">
        <v>27</v>
      </c>
      <c r="CK477" s="76" t="s">
        <v>27</v>
      </c>
      <c r="CL477" s="83">
        <f t="shared" si="303"/>
        <v>0</v>
      </c>
      <c r="CM477" s="82">
        <f t="shared" si="304"/>
        <v>0</v>
      </c>
      <c r="CN477" s="84"/>
      <c r="CO477" s="60"/>
      <c r="CP477" s="60"/>
      <c r="CQ477" s="60"/>
      <c r="CR477" s="60"/>
      <c r="CS477" s="60"/>
      <c r="CT477" s="60"/>
      <c r="CU477" s="60"/>
      <c r="CV477" s="85"/>
      <c r="CW477" s="86"/>
      <c r="CX477" s="87">
        <f t="shared" si="305"/>
        <v>0</v>
      </c>
      <c r="CY477" s="88">
        <f t="shared" si="306"/>
        <v>0</v>
      </c>
      <c r="CZ477" s="89" t="e">
        <f>SUMIF(Склад!#REF!,E477,Склад!#REF!)</f>
        <v>#REF!</v>
      </c>
    </row>
    <row r="478" spans="1:104" s="79" customFormat="1" ht="54.6" customHeight="1" thickBot="1" x14ac:dyDescent="0.3">
      <c r="A478" s="60">
        <v>475</v>
      </c>
      <c r="B478" s="199" t="e">
        <f>VLOOKUP(C478,Склад!B:D,3,0)</f>
        <v>#N/A</v>
      </c>
      <c r="C478" s="37" t="s">
        <v>327</v>
      </c>
      <c r="D478" s="151" t="str">
        <f t="shared" si="307"/>
        <v>68411386</v>
      </c>
      <c r="E478" s="36">
        <v>6841138</v>
      </c>
      <c r="F478" s="36">
        <v>6</v>
      </c>
      <c r="G478" s="154" t="s">
        <v>207</v>
      </c>
      <c r="H478" s="196" t="str">
        <f>IFERROR(VLOOKUP(VALUE(E478),Склад!#REF!,6,0),"-")</f>
        <v>-</v>
      </c>
      <c r="I478" s="61"/>
      <c r="J478" s="62" t="s">
        <v>33</v>
      </c>
      <c r="K478" s="62" t="s">
        <v>406</v>
      </c>
      <c r="L478" s="63" t="s">
        <v>357</v>
      </c>
      <c r="M478" s="64" t="s">
        <v>57</v>
      </c>
      <c r="N478" s="38" t="s">
        <v>354</v>
      </c>
      <c r="O478" s="38" t="s">
        <v>415</v>
      </c>
      <c r="P478" s="65">
        <v>38.1</v>
      </c>
      <c r="Q478" s="69">
        <v>99</v>
      </c>
      <c r="R478" s="66"/>
      <c r="S478" s="67"/>
      <c r="T478" s="68"/>
      <c r="U478" s="70"/>
      <c r="V478" s="71"/>
      <c r="W478" s="72"/>
      <c r="X478" s="73"/>
      <c r="Y478" s="71"/>
      <c r="Z478" s="72"/>
      <c r="AA478" s="74"/>
      <c r="AB478" s="75"/>
      <c r="AC478" s="71"/>
      <c r="AD478" s="72"/>
      <c r="AE478" s="76" t="str">
        <f t="shared" si="285"/>
        <v>-</v>
      </c>
      <c r="AF478" s="76" t="str">
        <f t="shared" si="286"/>
        <v/>
      </c>
      <c r="AG478" s="76" t="str">
        <f t="shared" si="287"/>
        <v>-</v>
      </c>
      <c r="AH478" s="76" t="str">
        <f t="shared" si="288"/>
        <v/>
      </c>
      <c r="AI478" s="76" t="str">
        <f t="shared" si="289"/>
        <v>-</v>
      </c>
      <c r="AJ478" s="76" t="str">
        <f t="shared" si="290"/>
        <v/>
      </c>
      <c r="AK478" s="76" t="str">
        <f t="shared" si="291"/>
        <v>-</v>
      </c>
      <c r="AL478" s="76" t="str">
        <f t="shared" si="292"/>
        <v/>
      </c>
      <c r="AM478" s="76" t="str">
        <f t="shared" si="293"/>
        <v>-</v>
      </c>
      <c r="AN478" s="76" t="str">
        <f t="shared" si="294"/>
        <v/>
      </c>
      <c r="AO478" s="77">
        <f t="shared" si="295"/>
        <v>0</v>
      </c>
      <c r="AP478" s="78" t="str">
        <f t="shared" si="296"/>
        <v/>
      </c>
      <c r="AR478" s="77" t="e">
        <f t="shared" si="308"/>
        <v>#VALUE!</v>
      </c>
      <c r="AS478" s="76" t="s">
        <v>27</v>
      </c>
      <c r="AT478" s="76" t="s">
        <v>27</v>
      </c>
      <c r="AU478" s="76" t="s">
        <v>27</v>
      </c>
      <c r="AV478" s="76" t="s">
        <v>27</v>
      </c>
      <c r="AW478" s="76" t="s">
        <v>27</v>
      </c>
      <c r="AX478" s="76" t="s">
        <v>27</v>
      </c>
      <c r="AY478" s="76" t="s">
        <v>27</v>
      </c>
      <c r="AZ478" s="76" t="s">
        <v>27</v>
      </c>
      <c r="BA478" s="76" t="s">
        <v>27</v>
      </c>
      <c r="BB478" s="77" t="e">
        <f t="shared" si="297"/>
        <v>#VALUE!</v>
      </c>
      <c r="BC478" s="78" t="e">
        <f t="shared" si="298"/>
        <v>#VALUE!</v>
      </c>
      <c r="BD478" s="77">
        <v>1</v>
      </c>
      <c r="BE478" s="76" t="s">
        <v>27</v>
      </c>
      <c r="BF478" s="76" t="s">
        <v>27</v>
      </c>
      <c r="BG478" s="76" t="s">
        <v>27</v>
      </c>
      <c r="BH478" s="76" t="s">
        <v>27</v>
      </c>
      <c r="BI478" s="76" t="s">
        <v>27</v>
      </c>
      <c r="BJ478" s="76" t="s">
        <v>27</v>
      </c>
      <c r="BK478" s="76" t="s">
        <v>27</v>
      </c>
      <c r="BL478" s="76" t="s">
        <v>27</v>
      </c>
      <c r="BM478" s="76" t="s">
        <v>27</v>
      </c>
      <c r="BN478" s="80">
        <f t="shared" si="299"/>
        <v>1</v>
      </c>
      <c r="BO478" s="81">
        <f t="shared" si="300"/>
        <v>0</v>
      </c>
      <c r="BP478" s="77">
        <v>1</v>
      </c>
      <c r="BQ478" s="76" t="s">
        <v>27</v>
      </c>
      <c r="BR478" s="76" t="s">
        <v>27</v>
      </c>
      <c r="BS478" s="76" t="s">
        <v>27</v>
      </c>
      <c r="BT478" s="76" t="s">
        <v>27</v>
      </c>
      <c r="BU478" s="76" t="s">
        <v>27</v>
      </c>
      <c r="BV478" s="76" t="s">
        <v>27</v>
      </c>
      <c r="BW478" s="76" t="s">
        <v>27</v>
      </c>
      <c r="BX478" s="76" t="s">
        <v>27</v>
      </c>
      <c r="BY478" s="76" t="s">
        <v>27</v>
      </c>
      <c r="BZ478" s="80">
        <f t="shared" si="301"/>
        <v>1</v>
      </c>
      <c r="CA478" s="82">
        <f t="shared" si="302"/>
        <v>0</v>
      </c>
      <c r="CB478" s="77">
        <v>0</v>
      </c>
      <c r="CC478" s="76" t="s">
        <v>27</v>
      </c>
      <c r="CD478" s="76" t="s">
        <v>27</v>
      </c>
      <c r="CE478" s="76" t="s">
        <v>27</v>
      </c>
      <c r="CF478" s="76" t="s">
        <v>27</v>
      </c>
      <c r="CG478" s="76" t="s">
        <v>27</v>
      </c>
      <c r="CH478" s="76" t="s">
        <v>27</v>
      </c>
      <c r="CI478" s="76" t="s">
        <v>27</v>
      </c>
      <c r="CJ478" s="76" t="s">
        <v>27</v>
      </c>
      <c r="CK478" s="76" t="s">
        <v>27</v>
      </c>
      <c r="CL478" s="83">
        <f t="shared" si="303"/>
        <v>0</v>
      </c>
      <c r="CM478" s="82">
        <f t="shared" si="304"/>
        <v>0</v>
      </c>
      <c r="CN478" s="84"/>
      <c r="CO478" s="60"/>
      <c r="CP478" s="60"/>
      <c r="CQ478" s="60"/>
      <c r="CR478" s="60"/>
      <c r="CS478" s="60"/>
      <c r="CT478" s="60"/>
      <c r="CU478" s="60"/>
      <c r="CV478" s="85"/>
      <c r="CW478" s="86"/>
      <c r="CX478" s="87">
        <f t="shared" si="305"/>
        <v>0</v>
      </c>
      <c r="CY478" s="88">
        <f t="shared" si="306"/>
        <v>0</v>
      </c>
      <c r="CZ478" s="89" t="e">
        <f>SUMIF(Склад!#REF!,E478,Склад!#REF!)</f>
        <v>#REF!</v>
      </c>
    </row>
    <row r="479" spans="1:104" s="79" customFormat="1" ht="65.099999999999994" customHeight="1" thickBot="1" x14ac:dyDescent="0.3">
      <c r="A479" s="60">
        <v>476</v>
      </c>
      <c r="B479" s="199" t="e">
        <f>VLOOKUP(C479,Склад!B:D,3,0)</f>
        <v>#N/A</v>
      </c>
      <c r="C479" s="37" t="s">
        <v>328</v>
      </c>
      <c r="D479" s="151" t="str">
        <f t="shared" si="307"/>
        <v>6610318218</v>
      </c>
      <c r="E479" s="36">
        <v>6610318</v>
      </c>
      <c r="F479" s="36">
        <v>218</v>
      </c>
      <c r="G479" s="154" t="s">
        <v>207</v>
      </c>
      <c r="H479" s="196" t="str">
        <f>IFERROR(VLOOKUP(VALUE(E479),Склад!#REF!,6,0),"-")</f>
        <v>-</v>
      </c>
      <c r="I479" s="61"/>
      <c r="J479" s="62" t="s">
        <v>223</v>
      </c>
      <c r="K479" s="62" t="s">
        <v>169</v>
      </c>
      <c r="L479" s="63" t="s">
        <v>364</v>
      </c>
      <c r="M479" s="64" t="s">
        <v>57</v>
      </c>
      <c r="N479" s="38" t="s">
        <v>354</v>
      </c>
      <c r="O479" s="38" t="s">
        <v>424</v>
      </c>
      <c r="P479" s="65">
        <v>30.4</v>
      </c>
      <c r="Q479" s="69">
        <v>79</v>
      </c>
      <c r="R479" s="66"/>
      <c r="S479" s="67"/>
      <c r="T479" s="68"/>
      <c r="U479" s="70"/>
      <c r="V479" s="71"/>
      <c r="W479" s="72"/>
      <c r="X479" s="73"/>
      <c r="Y479" s="71"/>
      <c r="Z479" s="72"/>
      <c r="AA479" s="74"/>
      <c r="AB479" s="75"/>
      <c r="AC479" s="71"/>
      <c r="AD479" s="72"/>
      <c r="AE479" s="76" t="str">
        <f t="shared" si="285"/>
        <v>-</v>
      </c>
      <c r="AF479" s="76" t="str">
        <f t="shared" si="286"/>
        <v/>
      </c>
      <c r="AG479" s="76" t="str">
        <f t="shared" si="287"/>
        <v>-</v>
      </c>
      <c r="AH479" s="76" t="str">
        <f t="shared" si="288"/>
        <v/>
      </c>
      <c r="AI479" s="76" t="str">
        <f t="shared" si="289"/>
        <v>-</v>
      </c>
      <c r="AJ479" s="76" t="str">
        <f t="shared" si="290"/>
        <v/>
      </c>
      <c r="AK479" s="76" t="str">
        <f t="shared" si="291"/>
        <v>-</v>
      </c>
      <c r="AL479" s="76" t="str">
        <f t="shared" si="292"/>
        <v/>
      </c>
      <c r="AM479" s="76" t="str">
        <f t="shared" si="293"/>
        <v>-</v>
      </c>
      <c r="AN479" s="76" t="str">
        <f t="shared" si="294"/>
        <v/>
      </c>
      <c r="AO479" s="77">
        <f t="shared" si="295"/>
        <v>0</v>
      </c>
      <c r="AP479" s="78" t="str">
        <f t="shared" si="296"/>
        <v/>
      </c>
      <c r="AR479" s="77" t="e">
        <f t="shared" si="308"/>
        <v>#VALUE!</v>
      </c>
      <c r="AS479" s="76" t="s">
        <v>27</v>
      </c>
      <c r="AT479" s="76" t="s">
        <v>27</v>
      </c>
      <c r="AU479" s="76" t="s">
        <v>27</v>
      </c>
      <c r="AV479" s="76" t="s">
        <v>27</v>
      </c>
      <c r="AW479" s="76" t="s">
        <v>27</v>
      </c>
      <c r="AX479" s="76" t="s">
        <v>27</v>
      </c>
      <c r="AY479" s="76" t="s">
        <v>27</v>
      </c>
      <c r="AZ479" s="76" t="s">
        <v>27</v>
      </c>
      <c r="BA479" s="76" t="s">
        <v>27</v>
      </c>
      <c r="BB479" s="77" t="e">
        <f t="shared" si="297"/>
        <v>#VALUE!</v>
      </c>
      <c r="BC479" s="78" t="e">
        <f t="shared" si="298"/>
        <v>#VALUE!</v>
      </c>
      <c r="BD479" s="77">
        <v>0</v>
      </c>
      <c r="BE479" s="76" t="s">
        <v>27</v>
      </c>
      <c r="BF479" s="76" t="s">
        <v>27</v>
      </c>
      <c r="BG479" s="76" t="s">
        <v>27</v>
      </c>
      <c r="BH479" s="76" t="s">
        <v>27</v>
      </c>
      <c r="BI479" s="76" t="s">
        <v>27</v>
      </c>
      <c r="BJ479" s="76" t="s">
        <v>27</v>
      </c>
      <c r="BK479" s="76" t="s">
        <v>27</v>
      </c>
      <c r="BL479" s="76" t="s">
        <v>27</v>
      </c>
      <c r="BM479" s="76" t="s">
        <v>27</v>
      </c>
      <c r="BN479" s="80">
        <f t="shared" si="299"/>
        <v>0</v>
      </c>
      <c r="BO479" s="81">
        <f t="shared" si="300"/>
        <v>0</v>
      </c>
      <c r="BP479" s="77">
        <v>0</v>
      </c>
      <c r="BQ479" s="76" t="s">
        <v>27</v>
      </c>
      <c r="BR479" s="76" t="s">
        <v>27</v>
      </c>
      <c r="BS479" s="76" t="s">
        <v>27</v>
      </c>
      <c r="BT479" s="76" t="s">
        <v>27</v>
      </c>
      <c r="BU479" s="76" t="s">
        <v>27</v>
      </c>
      <c r="BV479" s="76" t="s">
        <v>27</v>
      </c>
      <c r="BW479" s="76" t="s">
        <v>27</v>
      </c>
      <c r="BX479" s="76" t="s">
        <v>27</v>
      </c>
      <c r="BY479" s="76" t="s">
        <v>27</v>
      </c>
      <c r="BZ479" s="80">
        <f t="shared" si="301"/>
        <v>0</v>
      </c>
      <c r="CA479" s="82">
        <f t="shared" si="302"/>
        <v>0</v>
      </c>
      <c r="CB479" s="77">
        <v>0</v>
      </c>
      <c r="CC479" s="76" t="s">
        <v>27</v>
      </c>
      <c r="CD479" s="76" t="s">
        <v>27</v>
      </c>
      <c r="CE479" s="76" t="s">
        <v>27</v>
      </c>
      <c r="CF479" s="76" t="s">
        <v>27</v>
      </c>
      <c r="CG479" s="76" t="s">
        <v>27</v>
      </c>
      <c r="CH479" s="76" t="s">
        <v>27</v>
      </c>
      <c r="CI479" s="76" t="s">
        <v>27</v>
      </c>
      <c r="CJ479" s="76" t="s">
        <v>27</v>
      </c>
      <c r="CK479" s="76" t="s">
        <v>27</v>
      </c>
      <c r="CL479" s="83">
        <f t="shared" si="303"/>
        <v>0</v>
      </c>
      <c r="CM479" s="82">
        <f t="shared" si="304"/>
        <v>0</v>
      </c>
      <c r="CN479" s="84"/>
      <c r="CO479" s="60"/>
      <c r="CP479" s="60"/>
      <c r="CQ479" s="60"/>
      <c r="CR479" s="60"/>
      <c r="CS479" s="60"/>
      <c r="CT479" s="60"/>
      <c r="CU479" s="60"/>
      <c r="CV479" s="85"/>
      <c r="CW479" s="86"/>
      <c r="CX479" s="87">
        <f t="shared" si="305"/>
        <v>0</v>
      </c>
      <c r="CY479" s="88">
        <f t="shared" si="306"/>
        <v>0</v>
      </c>
      <c r="CZ479" s="89" t="e">
        <f>SUMIF(Склад!#REF!,E479,Склад!#REF!)</f>
        <v>#REF!</v>
      </c>
    </row>
    <row r="480" spans="1:104" s="79" customFormat="1" ht="54.6" customHeight="1" thickBot="1" x14ac:dyDescent="0.3">
      <c r="A480" s="60">
        <v>477</v>
      </c>
      <c r="B480" s="199" t="e">
        <f>VLOOKUP(C480,Склад!B:D,3,0)</f>
        <v>#N/A</v>
      </c>
      <c r="C480" s="37" t="s">
        <v>328</v>
      </c>
      <c r="D480" s="151" t="str">
        <f t="shared" si="307"/>
        <v>6610318232</v>
      </c>
      <c r="E480" s="36">
        <v>6610318</v>
      </c>
      <c r="F480" s="36">
        <v>232</v>
      </c>
      <c r="G480" s="154" t="s">
        <v>207</v>
      </c>
      <c r="H480" s="196" t="str">
        <f>IFERROR(VLOOKUP(VALUE(E480),Склад!#REF!,6,0),"-")</f>
        <v>-</v>
      </c>
      <c r="I480" s="61"/>
      <c r="J480" s="62" t="s">
        <v>223</v>
      </c>
      <c r="K480" s="62" t="s">
        <v>169</v>
      </c>
      <c r="L480" s="63" t="s">
        <v>364</v>
      </c>
      <c r="M480" s="64" t="s">
        <v>57</v>
      </c>
      <c r="N480" s="38" t="s">
        <v>354</v>
      </c>
      <c r="O480" s="38" t="s">
        <v>424</v>
      </c>
      <c r="P480" s="65">
        <v>30.4</v>
      </c>
      <c r="Q480" s="69">
        <v>79</v>
      </c>
      <c r="R480" s="66"/>
      <c r="S480" s="67"/>
      <c r="T480" s="68"/>
      <c r="U480" s="70"/>
      <c r="V480" s="71"/>
      <c r="W480" s="72"/>
      <c r="X480" s="73"/>
      <c r="Y480" s="71"/>
      <c r="Z480" s="72"/>
      <c r="AA480" s="74"/>
      <c r="AB480" s="75"/>
      <c r="AC480" s="71"/>
      <c r="AD480" s="72"/>
      <c r="AE480" s="76" t="str">
        <f t="shared" si="285"/>
        <v>-</v>
      </c>
      <c r="AF480" s="76" t="str">
        <f t="shared" si="286"/>
        <v/>
      </c>
      <c r="AG480" s="76" t="str">
        <f t="shared" si="287"/>
        <v>-</v>
      </c>
      <c r="AH480" s="76" t="str">
        <f t="shared" si="288"/>
        <v/>
      </c>
      <c r="AI480" s="76" t="str">
        <f t="shared" si="289"/>
        <v>-</v>
      </c>
      <c r="AJ480" s="76" t="str">
        <f t="shared" si="290"/>
        <v/>
      </c>
      <c r="AK480" s="76" t="str">
        <f t="shared" si="291"/>
        <v>-</v>
      </c>
      <c r="AL480" s="76" t="str">
        <f t="shared" si="292"/>
        <v/>
      </c>
      <c r="AM480" s="76" t="str">
        <f t="shared" si="293"/>
        <v>-</v>
      </c>
      <c r="AN480" s="76" t="str">
        <f t="shared" si="294"/>
        <v/>
      </c>
      <c r="AO480" s="77">
        <f t="shared" si="295"/>
        <v>0</v>
      </c>
      <c r="AP480" s="78" t="str">
        <f t="shared" si="296"/>
        <v/>
      </c>
      <c r="AR480" s="77" t="e">
        <f t="shared" si="308"/>
        <v>#VALUE!</v>
      </c>
      <c r="AS480" s="76" t="s">
        <v>27</v>
      </c>
      <c r="AT480" s="76" t="s">
        <v>27</v>
      </c>
      <c r="AU480" s="76" t="s">
        <v>27</v>
      </c>
      <c r="AV480" s="76" t="s">
        <v>27</v>
      </c>
      <c r="AW480" s="76" t="s">
        <v>27</v>
      </c>
      <c r="AX480" s="76" t="s">
        <v>27</v>
      </c>
      <c r="AY480" s="76" t="s">
        <v>27</v>
      </c>
      <c r="AZ480" s="76" t="s">
        <v>27</v>
      </c>
      <c r="BA480" s="76" t="s">
        <v>27</v>
      </c>
      <c r="BB480" s="77" t="e">
        <f t="shared" si="297"/>
        <v>#VALUE!</v>
      </c>
      <c r="BC480" s="78" t="e">
        <f t="shared" si="298"/>
        <v>#VALUE!</v>
      </c>
      <c r="BD480" s="77">
        <v>0</v>
      </c>
      <c r="BE480" s="76" t="s">
        <v>27</v>
      </c>
      <c r="BF480" s="76" t="s">
        <v>27</v>
      </c>
      <c r="BG480" s="76" t="s">
        <v>27</v>
      </c>
      <c r="BH480" s="76" t="s">
        <v>27</v>
      </c>
      <c r="BI480" s="76" t="s">
        <v>27</v>
      </c>
      <c r="BJ480" s="76" t="s">
        <v>27</v>
      </c>
      <c r="BK480" s="76" t="s">
        <v>27</v>
      </c>
      <c r="BL480" s="76" t="s">
        <v>27</v>
      </c>
      <c r="BM480" s="76" t="s">
        <v>27</v>
      </c>
      <c r="BN480" s="80">
        <f t="shared" si="299"/>
        <v>0</v>
      </c>
      <c r="BO480" s="81">
        <f t="shared" si="300"/>
        <v>0</v>
      </c>
      <c r="BP480" s="77">
        <v>0</v>
      </c>
      <c r="BQ480" s="76" t="s">
        <v>27</v>
      </c>
      <c r="BR480" s="76" t="s">
        <v>27</v>
      </c>
      <c r="BS480" s="76" t="s">
        <v>27</v>
      </c>
      <c r="BT480" s="76" t="s">
        <v>27</v>
      </c>
      <c r="BU480" s="76" t="s">
        <v>27</v>
      </c>
      <c r="BV480" s="76" t="s">
        <v>27</v>
      </c>
      <c r="BW480" s="76" t="s">
        <v>27</v>
      </c>
      <c r="BX480" s="76" t="s">
        <v>27</v>
      </c>
      <c r="BY480" s="76" t="s">
        <v>27</v>
      </c>
      <c r="BZ480" s="80">
        <f t="shared" si="301"/>
        <v>0</v>
      </c>
      <c r="CA480" s="82">
        <f t="shared" si="302"/>
        <v>0</v>
      </c>
      <c r="CB480" s="77">
        <v>0</v>
      </c>
      <c r="CC480" s="76" t="s">
        <v>27</v>
      </c>
      <c r="CD480" s="76" t="s">
        <v>27</v>
      </c>
      <c r="CE480" s="76" t="s">
        <v>27</v>
      </c>
      <c r="CF480" s="76" t="s">
        <v>27</v>
      </c>
      <c r="CG480" s="76" t="s">
        <v>27</v>
      </c>
      <c r="CH480" s="76" t="s">
        <v>27</v>
      </c>
      <c r="CI480" s="76" t="s">
        <v>27</v>
      </c>
      <c r="CJ480" s="76" t="s">
        <v>27</v>
      </c>
      <c r="CK480" s="76" t="s">
        <v>27</v>
      </c>
      <c r="CL480" s="83">
        <f t="shared" si="303"/>
        <v>0</v>
      </c>
      <c r="CM480" s="82">
        <f t="shared" si="304"/>
        <v>0</v>
      </c>
      <c r="CN480" s="84"/>
      <c r="CO480" s="60"/>
      <c r="CP480" s="60"/>
      <c r="CQ480" s="60"/>
      <c r="CR480" s="60"/>
      <c r="CS480" s="60"/>
      <c r="CT480" s="60"/>
      <c r="CU480" s="60"/>
      <c r="CV480" s="85"/>
      <c r="CW480" s="86"/>
      <c r="CX480" s="87">
        <f t="shared" si="305"/>
        <v>0</v>
      </c>
      <c r="CY480" s="88">
        <f t="shared" si="306"/>
        <v>0</v>
      </c>
      <c r="CZ480" s="89" t="e">
        <f>SUMIF(Склад!#REF!,E480,Склад!#REF!)</f>
        <v>#REF!</v>
      </c>
    </row>
    <row r="481" spans="1:104" s="79" customFormat="1" ht="54.6" customHeight="1" thickBot="1" x14ac:dyDescent="0.3">
      <c r="A481" s="60">
        <v>478</v>
      </c>
      <c r="B481" s="199" t="e">
        <f>VLOOKUP(C481,Склад!B:D,3,0)</f>
        <v>#N/A</v>
      </c>
      <c r="C481" s="37" t="s">
        <v>329</v>
      </c>
      <c r="D481" s="151" t="str">
        <f t="shared" si="307"/>
        <v>6840337218</v>
      </c>
      <c r="E481" s="36">
        <v>6840337</v>
      </c>
      <c r="F481" s="36">
        <v>218</v>
      </c>
      <c r="G481" s="154" t="s">
        <v>207</v>
      </c>
      <c r="H481" s="196" t="str">
        <f>IFERROR(VLOOKUP(VALUE(E481),Склад!#REF!,6,0),"-")</f>
        <v>-</v>
      </c>
      <c r="I481" s="61"/>
      <c r="J481" s="62" t="s">
        <v>223</v>
      </c>
      <c r="K481" s="62" t="s">
        <v>169</v>
      </c>
      <c r="L481" s="63" t="s">
        <v>364</v>
      </c>
      <c r="M481" s="64" t="s">
        <v>57</v>
      </c>
      <c r="N481" s="38" t="s">
        <v>354</v>
      </c>
      <c r="O481" s="38" t="s">
        <v>424</v>
      </c>
      <c r="P481" s="65">
        <v>38.1</v>
      </c>
      <c r="Q481" s="69">
        <v>99</v>
      </c>
      <c r="R481" s="66"/>
      <c r="S481" s="67"/>
      <c r="T481" s="68"/>
      <c r="U481" s="70"/>
      <c r="V481" s="71"/>
      <c r="W481" s="72"/>
      <c r="X481" s="73"/>
      <c r="Y481" s="71"/>
      <c r="Z481" s="72"/>
      <c r="AA481" s="74"/>
      <c r="AB481" s="75"/>
      <c r="AC481" s="71"/>
      <c r="AD481" s="72"/>
      <c r="AE481" s="76" t="str">
        <f t="shared" si="285"/>
        <v>-</v>
      </c>
      <c r="AF481" s="76" t="str">
        <f t="shared" si="286"/>
        <v/>
      </c>
      <c r="AG481" s="76" t="str">
        <f t="shared" si="287"/>
        <v>-</v>
      </c>
      <c r="AH481" s="76" t="str">
        <f t="shared" si="288"/>
        <v/>
      </c>
      <c r="AI481" s="76" t="str">
        <f t="shared" si="289"/>
        <v>-</v>
      </c>
      <c r="AJ481" s="76" t="str">
        <f t="shared" si="290"/>
        <v/>
      </c>
      <c r="AK481" s="76" t="str">
        <f t="shared" si="291"/>
        <v>-</v>
      </c>
      <c r="AL481" s="76" t="str">
        <f t="shared" si="292"/>
        <v/>
      </c>
      <c r="AM481" s="76" t="str">
        <f t="shared" si="293"/>
        <v>-</v>
      </c>
      <c r="AN481" s="76" t="str">
        <f t="shared" si="294"/>
        <v/>
      </c>
      <c r="AO481" s="77">
        <f t="shared" si="295"/>
        <v>0</v>
      </c>
      <c r="AP481" s="78" t="str">
        <f t="shared" si="296"/>
        <v/>
      </c>
      <c r="AR481" s="77" t="e">
        <f t="shared" si="308"/>
        <v>#VALUE!</v>
      </c>
      <c r="AS481" s="76" t="s">
        <v>27</v>
      </c>
      <c r="AT481" s="76" t="s">
        <v>27</v>
      </c>
      <c r="AU481" s="76" t="s">
        <v>27</v>
      </c>
      <c r="AV481" s="76" t="s">
        <v>27</v>
      </c>
      <c r="AW481" s="76" t="s">
        <v>27</v>
      </c>
      <c r="AX481" s="76" t="s">
        <v>27</v>
      </c>
      <c r="AY481" s="76" t="s">
        <v>27</v>
      </c>
      <c r="AZ481" s="76" t="s">
        <v>27</v>
      </c>
      <c r="BA481" s="76" t="s">
        <v>27</v>
      </c>
      <c r="BB481" s="77" t="e">
        <f t="shared" si="297"/>
        <v>#VALUE!</v>
      </c>
      <c r="BC481" s="78" t="e">
        <f t="shared" si="298"/>
        <v>#VALUE!</v>
      </c>
      <c r="BD481" s="77">
        <v>2</v>
      </c>
      <c r="BE481" s="76" t="s">
        <v>27</v>
      </c>
      <c r="BF481" s="76" t="s">
        <v>27</v>
      </c>
      <c r="BG481" s="76" t="s">
        <v>27</v>
      </c>
      <c r="BH481" s="76" t="s">
        <v>27</v>
      </c>
      <c r="BI481" s="76" t="s">
        <v>27</v>
      </c>
      <c r="BJ481" s="76" t="s">
        <v>27</v>
      </c>
      <c r="BK481" s="76" t="s">
        <v>27</v>
      </c>
      <c r="BL481" s="76" t="s">
        <v>27</v>
      </c>
      <c r="BM481" s="76" t="s">
        <v>27</v>
      </c>
      <c r="BN481" s="80">
        <f t="shared" si="299"/>
        <v>2</v>
      </c>
      <c r="BO481" s="81">
        <f t="shared" si="300"/>
        <v>0</v>
      </c>
      <c r="BP481" s="77">
        <v>1</v>
      </c>
      <c r="BQ481" s="76" t="s">
        <v>27</v>
      </c>
      <c r="BR481" s="76" t="s">
        <v>27</v>
      </c>
      <c r="BS481" s="76" t="s">
        <v>27</v>
      </c>
      <c r="BT481" s="76" t="s">
        <v>27</v>
      </c>
      <c r="BU481" s="76" t="s">
        <v>27</v>
      </c>
      <c r="BV481" s="76" t="s">
        <v>27</v>
      </c>
      <c r="BW481" s="76" t="s">
        <v>27</v>
      </c>
      <c r="BX481" s="76" t="s">
        <v>27</v>
      </c>
      <c r="BY481" s="76" t="s">
        <v>27</v>
      </c>
      <c r="BZ481" s="80">
        <f t="shared" si="301"/>
        <v>1</v>
      </c>
      <c r="CA481" s="82">
        <f t="shared" si="302"/>
        <v>0</v>
      </c>
      <c r="CB481" s="77">
        <v>0</v>
      </c>
      <c r="CC481" s="76" t="s">
        <v>27</v>
      </c>
      <c r="CD481" s="76" t="s">
        <v>27</v>
      </c>
      <c r="CE481" s="76" t="s">
        <v>27</v>
      </c>
      <c r="CF481" s="76" t="s">
        <v>27</v>
      </c>
      <c r="CG481" s="76" t="s">
        <v>27</v>
      </c>
      <c r="CH481" s="76" t="s">
        <v>27</v>
      </c>
      <c r="CI481" s="76" t="s">
        <v>27</v>
      </c>
      <c r="CJ481" s="76" t="s">
        <v>27</v>
      </c>
      <c r="CK481" s="76" t="s">
        <v>27</v>
      </c>
      <c r="CL481" s="83">
        <f t="shared" si="303"/>
        <v>0</v>
      </c>
      <c r="CM481" s="82">
        <f t="shared" si="304"/>
        <v>0</v>
      </c>
      <c r="CN481" s="84"/>
      <c r="CO481" s="60"/>
      <c r="CP481" s="60"/>
      <c r="CQ481" s="60"/>
      <c r="CR481" s="60"/>
      <c r="CS481" s="60"/>
      <c r="CT481" s="60"/>
      <c r="CU481" s="60"/>
      <c r="CV481" s="85"/>
      <c r="CW481" s="86"/>
      <c r="CX481" s="87">
        <f t="shared" si="305"/>
        <v>0</v>
      </c>
      <c r="CY481" s="88">
        <f t="shared" si="306"/>
        <v>0</v>
      </c>
      <c r="CZ481" s="89" t="e">
        <f>SUMIF(Склад!#REF!,E481,Склад!#REF!)</f>
        <v>#REF!</v>
      </c>
    </row>
    <row r="482" spans="1:104" s="79" customFormat="1" ht="65.099999999999994" customHeight="1" thickBot="1" x14ac:dyDescent="0.3">
      <c r="A482" s="60">
        <v>479</v>
      </c>
      <c r="B482" s="199" t="e">
        <f>VLOOKUP(C482,Склад!B:D,3,0)</f>
        <v>#N/A</v>
      </c>
      <c r="C482" s="37" t="s">
        <v>329</v>
      </c>
      <c r="D482" s="151" t="str">
        <f t="shared" si="307"/>
        <v>6840337232</v>
      </c>
      <c r="E482" s="36">
        <v>6840337</v>
      </c>
      <c r="F482" s="36">
        <v>232</v>
      </c>
      <c r="G482" s="154" t="s">
        <v>207</v>
      </c>
      <c r="H482" s="196" t="str">
        <f>IFERROR(VLOOKUP(VALUE(E482),Склад!#REF!,6,0),"-")</f>
        <v>-</v>
      </c>
      <c r="I482" s="61"/>
      <c r="J482" s="62" t="s">
        <v>223</v>
      </c>
      <c r="K482" s="62" t="s">
        <v>169</v>
      </c>
      <c r="L482" s="63" t="s">
        <v>364</v>
      </c>
      <c r="M482" s="64" t="s">
        <v>57</v>
      </c>
      <c r="N482" s="38" t="s">
        <v>354</v>
      </c>
      <c r="O482" s="38" t="s">
        <v>424</v>
      </c>
      <c r="P482" s="65">
        <v>38.1</v>
      </c>
      <c r="Q482" s="69">
        <v>99</v>
      </c>
      <c r="R482" s="66"/>
      <c r="S482" s="67"/>
      <c r="T482" s="68"/>
      <c r="U482" s="70"/>
      <c r="V482" s="71"/>
      <c r="W482" s="72"/>
      <c r="X482" s="73"/>
      <c r="Y482" s="71"/>
      <c r="Z482" s="72"/>
      <c r="AA482" s="74"/>
      <c r="AB482" s="75"/>
      <c r="AC482" s="71"/>
      <c r="AD482" s="72"/>
      <c r="AE482" s="76" t="str">
        <f t="shared" si="285"/>
        <v>-</v>
      </c>
      <c r="AF482" s="76" t="str">
        <f t="shared" si="286"/>
        <v/>
      </c>
      <c r="AG482" s="76" t="str">
        <f t="shared" si="287"/>
        <v>-</v>
      </c>
      <c r="AH482" s="76" t="str">
        <f t="shared" si="288"/>
        <v/>
      </c>
      <c r="AI482" s="76" t="str">
        <f t="shared" si="289"/>
        <v>-</v>
      </c>
      <c r="AJ482" s="76" t="str">
        <f t="shared" si="290"/>
        <v/>
      </c>
      <c r="AK482" s="76" t="str">
        <f t="shared" si="291"/>
        <v>-</v>
      </c>
      <c r="AL482" s="76" t="str">
        <f t="shared" si="292"/>
        <v/>
      </c>
      <c r="AM482" s="76" t="str">
        <f t="shared" si="293"/>
        <v>-</v>
      </c>
      <c r="AN482" s="76" t="str">
        <f t="shared" si="294"/>
        <v/>
      </c>
      <c r="AO482" s="77">
        <f t="shared" si="295"/>
        <v>0</v>
      </c>
      <c r="AP482" s="78" t="str">
        <f t="shared" si="296"/>
        <v/>
      </c>
      <c r="AR482" s="77" t="e">
        <f t="shared" si="308"/>
        <v>#VALUE!</v>
      </c>
      <c r="AS482" s="76" t="s">
        <v>27</v>
      </c>
      <c r="AT482" s="76" t="s">
        <v>27</v>
      </c>
      <c r="AU482" s="76" t="s">
        <v>27</v>
      </c>
      <c r="AV482" s="76" t="s">
        <v>27</v>
      </c>
      <c r="AW482" s="76" t="s">
        <v>27</v>
      </c>
      <c r="AX482" s="76" t="s">
        <v>27</v>
      </c>
      <c r="AY482" s="76" t="s">
        <v>27</v>
      </c>
      <c r="AZ482" s="76" t="s">
        <v>27</v>
      </c>
      <c r="BA482" s="76" t="s">
        <v>27</v>
      </c>
      <c r="BB482" s="77" t="e">
        <f t="shared" si="297"/>
        <v>#VALUE!</v>
      </c>
      <c r="BC482" s="78" t="e">
        <f t="shared" si="298"/>
        <v>#VALUE!</v>
      </c>
      <c r="BD482" s="77">
        <v>3</v>
      </c>
      <c r="BE482" s="76" t="s">
        <v>27</v>
      </c>
      <c r="BF482" s="76" t="s">
        <v>27</v>
      </c>
      <c r="BG482" s="76" t="s">
        <v>27</v>
      </c>
      <c r="BH482" s="76" t="s">
        <v>27</v>
      </c>
      <c r="BI482" s="76" t="s">
        <v>27</v>
      </c>
      <c r="BJ482" s="76" t="s">
        <v>27</v>
      </c>
      <c r="BK482" s="76" t="s">
        <v>27</v>
      </c>
      <c r="BL482" s="76" t="s">
        <v>27</v>
      </c>
      <c r="BM482" s="76" t="s">
        <v>27</v>
      </c>
      <c r="BN482" s="80">
        <f t="shared" si="299"/>
        <v>3</v>
      </c>
      <c r="BO482" s="81">
        <f t="shared" si="300"/>
        <v>0</v>
      </c>
      <c r="BP482" s="77">
        <v>2</v>
      </c>
      <c r="BQ482" s="76" t="s">
        <v>27</v>
      </c>
      <c r="BR482" s="76" t="s">
        <v>27</v>
      </c>
      <c r="BS482" s="76" t="s">
        <v>27</v>
      </c>
      <c r="BT482" s="76" t="s">
        <v>27</v>
      </c>
      <c r="BU482" s="76" t="s">
        <v>27</v>
      </c>
      <c r="BV482" s="76" t="s">
        <v>27</v>
      </c>
      <c r="BW482" s="76" t="s">
        <v>27</v>
      </c>
      <c r="BX482" s="76" t="s">
        <v>27</v>
      </c>
      <c r="BY482" s="76" t="s">
        <v>27</v>
      </c>
      <c r="BZ482" s="80">
        <f t="shared" si="301"/>
        <v>2</v>
      </c>
      <c r="CA482" s="82">
        <f t="shared" si="302"/>
        <v>0</v>
      </c>
      <c r="CB482" s="77">
        <v>5</v>
      </c>
      <c r="CC482" s="76" t="s">
        <v>27</v>
      </c>
      <c r="CD482" s="76" t="s">
        <v>27</v>
      </c>
      <c r="CE482" s="76" t="s">
        <v>27</v>
      </c>
      <c r="CF482" s="76" t="s">
        <v>27</v>
      </c>
      <c r="CG482" s="76" t="s">
        <v>27</v>
      </c>
      <c r="CH482" s="76" t="s">
        <v>27</v>
      </c>
      <c r="CI482" s="76" t="s">
        <v>27</v>
      </c>
      <c r="CJ482" s="76" t="s">
        <v>27</v>
      </c>
      <c r="CK482" s="76" t="s">
        <v>27</v>
      </c>
      <c r="CL482" s="83">
        <f t="shared" si="303"/>
        <v>5</v>
      </c>
      <c r="CM482" s="82">
        <f t="shared" si="304"/>
        <v>0</v>
      </c>
      <c r="CN482" s="84"/>
      <c r="CO482" s="60"/>
      <c r="CP482" s="60"/>
      <c r="CQ482" s="60"/>
      <c r="CR482" s="60"/>
      <c r="CS482" s="60"/>
      <c r="CT482" s="60"/>
      <c r="CU482" s="60"/>
      <c r="CV482" s="85"/>
      <c r="CW482" s="86"/>
      <c r="CX482" s="87">
        <f t="shared" si="305"/>
        <v>0</v>
      </c>
      <c r="CY482" s="88">
        <f t="shared" si="306"/>
        <v>0</v>
      </c>
      <c r="CZ482" s="89" t="e">
        <f>SUMIF(Склад!#REF!,E482,Склад!#REF!)</f>
        <v>#REF!</v>
      </c>
    </row>
    <row r="483" spans="1:104" s="79" customFormat="1" ht="70.349999999999994" customHeight="1" thickBot="1" x14ac:dyDescent="0.3">
      <c r="A483" s="60">
        <v>480</v>
      </c>
      <c r="B483" s="199" t="e">
        <f>VLOOKUP(C483,Склад!B:D,3,0)</f>
        <v>#N/A</v>
      </c>
      <c r="C483" s="37" t="s">
        <v>330</v>
      </c>
      <c r="D483" s="151" t="str">
        <f t="shared" si="307"/>
        <v>9199332218</v>
      </c>
      <c r="E483" s="36">
        <v>9199332</v>
      </c>
      <c r="F483" s="36">
        <v>218</v>
      </c>
      <c r="G483" s="154" t="s">
        <v>211</v>
      </c>
      <c r="H483" s="196" t="str">
        <f>IFERROR(VLOOKUP(VALUE(E483),Склад!#REF!,6,0),"-")</f>
        <v>-</v>
      </c>
      <c r="I483" s="61"/>
      <c r="J483" s="62" t="s">
        <v>33</v>
      </c>
      <c r="K483" s="62" t="s">
        <v>33</v>
      </c>
      <c r="L483" s="63" t="s">
        <v>49</v>
      </c>
      <c r="M483" s="64" t="s">
        <v>354</v>
      </c>
      <c r="N483" s="38" t="s">
        <v>354</v>
      </c>
      <c r="O483" s="38" t="s">
        <v>416</v>
      </c>
      <c r="P483" s="65">
        <v>26.5</v>
      </c>
      <c r="Q483" s="69">
        <v>69</v>
      </c>
      <c r="R483" s="66"/>
      <c r="S483" s="67"/>
      <c r="T483" s="68"/>
      <c r="U483" s="70"/>
      <c r="V483" s="71"/>
      <c r="W483" s="72"/>
      <c r="X483" s="73"/>
      <c r="Y483" s="71"/>
      <c r="Z483" s="72"/>
      <c r="AA483" s="74"/>
      <c r="AB483" s="75"/>
      <c r="AC483" s="71"/>
      <c r="AD483" s="72"/>
      <c r="AE483" s="76" t="str">
        <f t="shared" si="285"/>
        <v/>
      </c>
      <c r="AF483" s="76" t="str">
        <f t="shared" si="286"/>
        <v>-</v>
      </c>
      <c r="AG483" s="76" t="str">
        <f t="shared" si="287"/>
        <v>-</v>
      </c>
      <c r="AH483" s="76" t="str">
        <f t="shared" si="288"/>
        <v>-</v>
      </c>
      <c r="AI483" s="76" t="str">
        <f t="shared" si="289"/>
        <v>-</v>
      </c>
      <c r="AJ483" s="76" t="str">
        <f t="shared" si="290"/>
        <v>-</v>
      </c>
      <c r="AK483" s="76" t="str">
        <f t="shared" si="291"/>
        <v>-</v>
      </c>
      <c r="AL483" s="76" t="str">
        <f t="shared" si="292"/>
        <v>-</v>
      </c>
      <c r="AM483" s="76" t="str">
        <f t="shared" si="293"/>
        <v>-</v>
      </c>
      <c r="AN483" s="76" t="str">
        <f t="shared" si="294"/>
        <v>-</v>
      </c>
      <c r="AO483" s="77">
        <f t="shared" si="295"/>
        <v>0</v>
      </c>
      <c r="AP483" s="78" t="str">
        <f t="shared" si="296"/>
        <v/>
      </c>
      <c r="AR483" s="77" t="e">
        <f t="shared" si="308"/>
        <v>#VALUE!</v>
      </c>
      <c r="AS483" s="76" t="s">
        <v>27</v>
      </c>
      <c r="AT483" s="76" t="s">
        <v>27</v>
      </c>
      <c r="AU483" s="76" t="s">
        <v>27</v>
      </c>
      <c r="AV483" s="76" t="s">
        <v>27</v>
      </c>
      <c r="AW483" s="76" t="s">
        <v>27</v>
      </c>
      <c r="AX483" s="76" t="s">
        <v>27</v>
      </c>
      <c r="AY483" s="76" t="s">
        <v>27</v>
      </c>
      <c r="AZ483" s="76" t="s">
        <v>27</v>
      </c>
      <c r="BA483" s="76" t="s">
        <v>27</v>
      </c>
      <c r="BB483" s="77" t="e">
        <f t="shared" si="297"/>
        <v>#VALUE!</v>
      </c>
      <c r="BC483" s="78" t="e">
        <f t="shared" si="298"/>
        <v>#VALUE!</v>
      </c>
      <c r="BD483" s="77">
        <v>3</v>
      </c>
      <c r="BE483" s="76" t="s">
        <v>27</v>
      </c>
      <c r="BF483" s="76" t="s">
        <v>27</v>
      </c>
      <c r="BG483" s="76" t="s">
        <v>27</v>
      </c>
      <c r="BH483" s="76" t="s">
        <v>27</v>
      </c>
      <c r="BI483" s="76" t="s">
        <v>27</v>
      </c>
      <c r="BJ483" s="76" t="s">
        <v>27</v>
      </c>
      <c r="BK483" s="76" t="s">
        <v>27</v>
      </c>
      <c r="BL483" s="76" t="s">
        <v>27</v>
      </c>
      <c r="BM483" s="76" t="s">
        <v>27</v>
      </c>
      <c r="BN483" s="80">
        <f t="shared" si="299"/>
        <v>3</v>
      </c>
      <c r="BO483" s="81">
        <f t="shared" si="300"/>
        <v>0</v>
      </c>
      <c r="BP483" s="77">
        <v>2</v>
      </c>
      <c r="BQ483" s="76" t="s">
        <v>27</v>
      </c>
      <c r="BR483" s="76" t="s">
        <v>27</v>
      </c>
      <c r="BS483" s="76" t="s">
        <v>27</v>
      </c>
      <c r="BT483" s="76" t="s">
        <v>27</v>
      </c>
      <c r="BU483" s="76" t="s">
        <v>27</v>
      </c>
      <c r="BV483" s="76" t="s">
        <v>27</v>
      </c>
      <c r="BW483" s="76" t="s">
        <v>27</v>
      </c>
      <c r="BX483" s="76" t="s">
        <v>27</v>
      </c>
      <c r="BY483" s="76" t="s">
        <v>27</v>
      </c>
      <c r="BZ483" s="80">
        <f t="shared" si="301"/>
        <v>2</v>
      </c>
      <c r="CA483" s="82">
        <f t="shared" si="302"/>
        <v>0</v>
      </c>
      <c r="CB483" s="77">
        <v>5</v>
      </c>
      <c r="CC483" s="76" t="s">
        <v>27</v>
      </c>
      <c r="CD483" s="76" t="s">
        <v>27</v>
      </c>
      <c r="CE483" s="76" t="s">
        <v>27</v>
      </c>
      <c r="CF483" s="76" t="s">
        <v>27</v>
      </c>
      <c r="CG483" s="76" t="s">
        <v>27</v>
      </c>
      <c r="CH483" s="76" t="s">
        <v>27</v>
      </c>
      <c r="CI483" s="76" t="s">
        <v>27</v>
      </c>
      <c r="CJ483" s="76" t="s">
        <v>27</v>
      </c>
      <c r="CK483" s="76" t="s">
        <v>27</v>
      </c>
      <c r="CL483" s="83">
        <f t="shared" si="303"/>
        <v>5</v>
      </c>
      <c r="CM483" s="82">
        <f t="shared" si="304"/>
        <v>0</v>
      </c>
      <c r="CN483" s="84"/>
      <c r="CO483" s="60"/>
      <c r="CP483" s="60"/>
      <c r="CQ483" s="60"/>
      <c r="CR483" s="60"/>
      <c r="CS483" s="60"/>
      <c r="CT483" s="60"/>
      <c r="CU483" s="60"/>
      <c r="CV483" s="85"/>
      <c r="CW483" s="86"/>
      <c r="CX483" s="87">
        <f t="shared" si="305"/>
        <v>0</v>
      </c>
      <c r="CY483" s="88">
        <f t="shared" si="306"/>
        <v>0</v>
      </c>
      <c r="CZ483" s="89" t="e">
        <f>SUMIF(Склад!#REF!,E483,Склад!#REF!)</f>
        <v>#REF!</v>
      </c>
    </row>
    <row r="484" spans="1:104" s="79" customFormat="1" ht="66.95" customHeight="1" thickBot="1" x14ac:dyDescent="0.3">
      <c r="A484" s="60">
        <v>481</v>
      </c>
      <c r="B484" s="199" t="e">
        <f>VLOOKUP(C484,Склад!B:D,3,0)</f>
        <v>#N/A</v>
      </c>
      <c r="C484" s="37" t="s">
        <v>330</v>
      </c>
      <c r="D484" s="151" t="str">
        <f t="shared" si="307"/>
        <v>9199332232</v>
      </c>
      <c r="E484" s="36">
        <v>9199332</v>
      </c>
      <c r="F484" s="36">
        <v>232</v>
      </c>
      <c r="G484" s="154" t="s">
        <v>211</v>
      </c>
      <c r="H484" s="196" t="str">
        <f>IFERROR(VLOOKUP(VALUE(E484),Склад!#REF!,6,0),"-")</f>
        <v>-</v>
      </c>
      <c r="I484" s="61"/>
      <c r="J484" s="62" t="s">
        <v>33</v>
      </c>
      <c r="K484" s="62" t="s">
        <v>33</v>
      </c>
      <c r="L484" s="63" t="s">
        <v>49</v>
      </c>
      <c r="M484" s="64" t="s">
        <v>354</v>
      </c>
      <c r="N484" s="38" t="s">
        <v>354</v>
      </c>
      <c r="O484" s="38" t="s">
        <v>416</v>
      </c>
      <c r="P484" s="65">
        <v>26.5</v>
      </c>
      <c r="Q484" s="69">
        <v>69</v>
      </c>
      <c r="R484" s="66"/>
      <c r="S484" s="67"/>
      <c r="T484" s="68"/>
      <c r="U484" s="70"/>
      <c r="V484" s="71"/>
      <c r="W484" s="72"/>
      <c r="X484" s="73"/>
      <c r="Y484" s="71"/>
      <c r="Z484" s="72"/>
      <c r="AA484" s="74"/>
      <c r="AB484" s="75"/>
      <c r="AC484" s="71"/>
      <c r="AD484" s="72"/>
      <c r="AE484" s="76" t="str">
        <f t="shared" si="285"/>
        <v/>
      </c>
      <c r="AF484" s="76" t="str">
        <f t="shared" si="286"/>
        <v>-</v>
      </c>
      <c r="AG484" s="76" t="str">
        <f t="shared" si="287"/>
        <v>-</v>
      </c>
      <c r="AH484" s="76" t="str">
        <f t="shared" si="288"/>
        <v>-</v>
      </c>
      <c r="AI484" s="76" t="str">
        <f t="shared" si="289"/>
        <v>-</v>
      </c>
      <c r="AJ484" s="76" t="str">
        <f t="shared" si="290"/>
        <v>-</v>
      </c>
      <c r="AK484" s="76" t="str">
        <f t="shared" si="291"/>
        <v>-</v>
      </c>
      <c r="AL484" s="76" t="str">
        <f t="shared" si="292"/>
        <v>-</v>
      </c>
      <c r="AM484" s="76" t="str">
        <f t="shared" si="293"/>
        <v>-</v>
      </c>
      <c r="AN484" s="76" t="str">
        <f t="shared" si="294"/>
        <v>-</v>
      </c>
      <c r="AO484" s="77">
        <f t="shared" si="295"/>
        <v>0</v>
      </c>
      <c r="AP484" s="78" t="str">
        <f t="shared" si="296"/>
        <v/>
      </c>
      <c r="AR484" s="77" t="e">
        <f t="shared" si="308"/>
        <v>#VALUE!</v>
      </c>
      <c r="AS484" s="76" t="s">
        <v>27</v>
      </c>
      <c r="AT484" s="76" t="s">
        <v>27</v>
      </c>
      <c r="AU484" s="76" t="s">
        <v>27</v>
      </c>
      <c r="AV484" s="76" t="s">
        <v>27</v>
      </c>
      <c r="AW484" s="76" t="s">
        <v>27</v>
      </c>
      <c r="AX484" s="76" t="s">
        <v>27</v>
      </c>
      <c r="AY484" s="76" t="s">
        <v>27</v>
      </c>
      <c r="AZ484" s="76" t="s">
        <v>27</v>
      </c>
      <c r="BA484" s="76" t="s">
        <v>27</v>
      </c>
      <c r="BB484" s="77" t="e">
        <f t="shared" si="297"/>
        <v>#VALUE!</v>
      </c>
      <c r="BC484" s="78" t="e">
        <f t="shared" si="298"/>
        <v>#VALUE!</v>
      </c>
      <c r="BD484" s="77">
        <v>2</v>
      </c>
      <c r="BE484" s="76" t="s">
        <v>27</v>
      </c>
      <c r="BF484" s="76" t="s">
        <v>27</v>
      </c>
      <c r="BG484" s="76" t="s">
        <v>27</v>
      </c>
      <c r="BH484" s="76" t="s">
        <v>27</v>
      </c>
      <c r="BI484" s="76" t="s">
        <v>27</v>
      </c>
      <c r="BJ484" s="76" t="s">
        <v>27</v>
      </c>
      <c r="BK484" s="76" t="s">
        <v>27</v>
      </c>
      <c r="BL484" s="76" t="s">
        <v>27</v>
      </c>
      <c r="BM484" s="76" t="s">
        <v>27</v>
      </c>
      <c r="BN484" s="80">
        <f t="shared" si="299"/>
        <v>2</v>
      </c>
      <c r="BO484" s="81">
        <f t="shared" si="300"/>
        <v>0</v>
      </c>
      <c r="BP484" s="77">
        <v>1</v>
      </c>
      <c r="BQ484" s="76" t="s">
        <v>27</v>
      </c>
      <c r="BR484" s="76" t="s">
        <v>27</v>
      </c>
      <c r="BS484" s="76" t="s">
        <v>27</v>
      </c>
      <c r="BT484" s="76" t="s">
        <v>27</v>
      </c>
      <c r="BU484" s="76" t="s">
        <v>27</v>
      </c>
      <c r="BV484" s="76" t="s">
        <v>27</v>
      </c>
      <c r="BW484" s="76" t="s">
        <v>27</v>
      </c>
      <c r="BX484" s="76" t="s">
        <v>27</v>
      </c>
      <c r="BY484" s="76" t="s">
        <v>27</v>
      </c>
      <c r="BZ484" s="80">
        <f t="shared" si="301"/>
        <v>1</v>
      </c>
      <c r="CA484" s="82">
        <f t="shared" si="302"/>
        <v>0</v>
      </c>
      <c r="CB484" s="77">
        <v>0</v>
      </c>
      <c r="CC484" s="76" t="s">
        <v>27</v>
      </c>
      <c r="CD484" s="76" t="s">
        <v>27</v>
      </c>
      <c r="CE484" s="76" t="s">
        <v>27</v>
      </c>
      <c r="CF484" s="76" t="s">
        <v>27</v>
      </c>
      <c r="CG484" s="76" t="s">
        <v>27</v>
      </c>
      <c r="CH484" s="76" t="s">
        <v>27</v>
      </c>
      <c r="CI484" s="76" t="s">
        <v>27</v>
      </c>
      <c r="CJ484" s="76" t="s">
        <v>27</v>
      </c>
      <c r="CK484" s="76" t="s">
        <v>27</v>
      </c>
      <c r="CL484" s="83">
        <f t="shared" si="303"/>
        <v>0</v>
      </c>
      <c r="CM484" s="82">
        <f t="shared" si="304"/>
        <v>0</v>
      </c>
      <c r="CN484" s="84"/>
      <c r="CO484" s="60"/>
      <c r="CP484" s="60"/>
      <c r="CQ484" s="60"/>
      <c r="CR484" s="60"/>
      <c r="CS484" s="60"/>
      <c r="CT484" s="60"/>
      <c r="CU484" s="60"/>
      <c r="CV484" s="85"/>
      <c r="CW484" s="86"/>
      <c r="CX484" s="87">
        <f t="shared" si="305"/>
        <v>0</v>
      </c>
      <c r="CY484" s="88">
        <f t="shared" si="306"/>
        <v>0</v>
      </c>
      <c r="CZ484" s="89" t="e">
        <f>SUMIF(Склад!#REF!,E484,Склад!#REF!)</f>
        <v>#REF!</v>
      </c>
    </row>
    <row r="485" spans="1:104" s="79" customFormat="1" ht="73.900000000000006" customHeight="1" thickBot="1" x14ac:dyDescent="0.3">
      <c r="A485" s="60">
        <v>482</v>
      </c>
      <c r="B485" s="199" t="e">
        <f>VLOOKUP(C485,Склад!B:D,3,0)</f>
        <v>#N/A</v>
      </c>
      <c r="C485" s="37" t="s">
        <v>331</v>
      </c>
      <c r="D485" s="151" t="str">
        <f t="shared" si="307"/>
        <v>11311016</v>
      </c>
      <c r="E485" s="36">
        <v>1131101</v>
      </c>
      <c r="F485" s="36">
        <v>6</v>
      </c>
      <c r="G485" s="154" t="s">
        <v>207</v>
      </c>
      <c r="H485" s="196" t="str">
        <f>IFERROR(VLOOKUP(VALUE(E485),Склад!#REF!,6,0),"-")</f>
        <v>-</v>
      </c>
      <c r="I485" s="61"/>
      <c r="J485" s="62" t="s">
        <v>33</v>
      </c>
      <c r="K485" s="62" t="s">
        <v>406</v>
      </c>
      <c r="L485" s="63" t="s">
        <v>357</v>
      </c>
      <c r="M485" s="64" t="s">
        <v>57</v>
      </c>
      <c r="N485" s="38" t="s">
        <v>354</v>
      </c>
      <c r="O485" s="38" t="s">
        <v>415</v>
      </c>
      <c r="P485" s="65">
        <v>38.1</v>
      </c>
      <c r="Q485" s="69">
        <v>99</v>
      </c>
      <c r="R485" s="66"/>
      <c r="S485" s="67"/>
      <c r="T485" s="68"/>
      <c r="U485" s="70"/>
      <c r="V485" s="71"/>
      <c r="W485" s="72"/>
      <c r="X485" s="73"/>
      <c r="Y485" s="71"/>
      <c r="Z485" s="72"/>
      <c r="AA485" s="74"/>
      <c r="AB485" s="75"/>
      <c r="AC485" s="71"/>
      <c r="AD485" s="72"/>
      <c r="AE485" s="76" t="str">
        <f t="shared" si="285"/>
        <v>-</v>
      </c>
      <c r="AF485" s="76" t="str">
        <f t="shared" si="286"/>
        <v/>
      </c>
      <c r="AG485" s="76" t="str">
        <f t="shared" si="287"/>
        <v>-</v>
      </c>
      <c r="AH485" s="76" t="str">
        <f t="shared" si="288"/>
        <v/>
      </c>
      <c r="AI485" s="76" t="str">
        <f t="shared" si="289"/>
        <v>-</v>
      </c>
      <c r="AJ485" s="76" t="str">
        <f t="shared" si="290"/>
        <v/>
      </c>
      <c r="AK485" s="76" t="str">
        <f t="shared" si="291"/>
        <v>-</v>
      </c>
      <c r="AL485" s="76" t="str">
        <f t="shared" si="292"/>
        <v/>
      </c>
      <c r="AM485" s="76" t="str">
        <f t="shared" si="293"/>
        <v>-</v>
      </c>
      <c r="AN485" s="76" t="str">
        <f t="shared" si="294"/>
        <v/>
      </c>
      <c r="AO485" s="77">
        <f t="shared" si="295"/>
        <v>0</v>
      </c>
      <c r="AP485" s="78" t="str">
        <f t="shared" si="296"/>
        <v/>
      </c>
      <c r="AR485" s="77" t="e">
        <f t="shared" si="308"/>
        <v>#VALUE!</v>
      </c>
      <c r="AS485" s="76" t="s">
        <v>27</v>
      </c>
      <c r="AT485" s="76" t="s">
        <v>27</v>
      </c>
      <c r="AU485" s="76" t="s">
        <v>27</v>
      </c>
      <c r="AV485" s="76" t="s">
        <v>27</v>
      </c>
      <c r="AW485" s="76" t="s">
        <v>27</v>
      </c>
      <c r="AX485" s="76" t="s">
        <v>27</v>
      </c>
      <c r="AY485" s="76" t="s">
        <v>27</v>
      </c>
      <c r="AZ485" s="76" t="s">
        <v>27</v>
      </c>
      <c r="BA485" s="76" t="s">
        <v>27</v>
      </c>
      <c r="BB485" s="77" t="e">
        <f t="shared" si="297"/>
        <v>#VALUE!</v>
      </c>
      <c r="BC485" s="78" t="e">
        <f t="shared" si="298"/>
        <v>#VALUE!</v>
      </c>
      <c r="BD485" s="77">
        <v>2</v>
      </c>
      <c r="BE485" s="76" t="s">
        <v>27</v>
      </c>
      <c r="BF485" s="76" t="s">
        <v>27</v>
      </c>
      <c r="BG485" s="76" t="s">
        <v>27</v>
      </c>
      <c r="BH485" s="76" t="s">
        <v>27</v>
      </c>
      <c r="BI485" s="76" t="s">
        <v>27</v>
      </c>
      <c r="BJ485" s="76" t="s">
        <v>27</v>
      </c>
      <c r="BK485" s="76" t="s">
        <v>27</v>
      </c>
      <c r="BL485" s="76" t="s">
        <v>27</v>
      </c>
      <c r="BM485" s="76" t="s">
        <v>27</v>
      </c>
      <c r="BN485" s="80">
        <f t="shared" si="299"/>
        <v>2</v>
      </c>
      <c r="BO485" s="81">
        <f t="shared" si="300"/>
        <v>0</v>
      </c>
      <c r="BP485" s="77">
        <v>1</v>
      </c>
      <c r="BQ485" s="76" t="s">
        <v>27</v>
      </c>
      <c r="BR485" s="76" t="s">
        <v>27</v>
      </c>
      <c r="BS485" s="76" t="s">
        <v>27</v>
      </c>
      <c r="BT485" s="76" t="s">
        <v>27</v>
      </c>
      <c r="BU485" s="76" t="s">
        <v>27</v>
      </c>
      <c r="BV485" s="76" t="s">
        <v>27</v>
      </c>
      <c r="BW485" s="76" t="s">
        <v>27</v>
      </c>
      <c r="BX485" s="76" t="s">
        <v>27</v>
      </c>
      <c r="BY485" s="76" t="s">
        <v>27</v>
      </c>
      <c r="BZ485" s="80">
        <f t="shared" si="301"/>
        <v>1</v>
      </c>
      <c r="CA485" s="82">
        <f t="shared" si="302"/>
        <v>0</v>
      </c>
      <c r="CB485" s="77">
        <v>5</v>
      </c>
      <c r="CC485" s="76" t="s">
        <v>27</v>
      </c>
      <c r="CD485" s="76" t="s">
        <v>27</v>
      </c>
      <c r="CE485" s="76" t="s">
        <v>27</v>
      </c>
      <c r="CF485" s="76" t="s">
        <v>27</v>
      </c>
      <c r="CG485" s="76" t="s">
        <v>27</v>
      </c>
      <c r="CH485" s="76" t="s">
        <v>27</v>
      </c>
      <c r="CI485" s="76" t="s">
        <v>27</v>
      </c>
      <c r="CJ485" s="76" t="s">
        <v>27</v>
      </c>
      <c r="CK485" s="76" t="s">
        <v>27</v>
      </c>
      <c r="CL485" s="83">
        <f t="shared" si="303"/>
        <v>5</v>
      </c>
      <c r="CM485" s="82">
        <f t="shared" si="304"/>
        <v>0</v>
      </c>
      <c r="CN485" s="84"/>
      <c r="CO485" s="60"/>
      <c r="CP485" s="60"/>
      <c r="CQ485" s="60"/>
      <c r="CR485" s="60"/>
      <c r="CS485" s="60"/>
      <c r="CT485" s="60"/>
      <c r="CU485" s="60"/>
      <c r="CV485" s="85"/>
      <c r="CW485" s="86"/>
      <c r="CX485" s="87">
        <f t="shared" si="305"/>
        <v>0</v>
      </c>
      <c r="CY485" s="88">
        <f t="shared" si="306"/>
        <v>0</v>
      </c>
      <c r="CZ485" s="89" t="e">
        <f>SUMIF(Склад!#REF!,E485,Склад!#REF!)</f>
        <v>#REF!</v>
      </c>
    </row>
    <row r="486" spans="1:104" s="79" customFormat="1" ht="75.599999999999994" customHeight="1" thickBot="1" x14ac:dyDescent="0.3">
      <c r="A486" s="60">
        <v>483</v>
      </c>
      <c r="B486" s="199" t="e">
        <f>VLOOKUP(C486,Склад!B:D,3,0)</f>
        <v>#N/A</v>
      </c>
      <c r="C486" s="37" t="s">
        <v>332</v>
      </c>
      <c r="D486" s="151" t="str">
        <f t="shared" si="307"/>
        <v>16111011</v>
      </c>
      <c r="E486" s="36">
        <v>1611101</v>
      </c>
      <c r="F486" s="36">
        <v>1</v>
      </c>
      <c r="G486" s="154" t="s">
        <v>207</v>
      </c>
      <c r="H486" s="196" t="str">
        <f>IFERROR(VLOOKUP(VALUE(E486),Склад!#REF!,6,0),"-")</f>
        <v>-</v>
      </c>
      <c r="I486" s="61"/>
      <c r="J486" s="62" t="s">
        <v>33</v>
      </c>
      <c r="K486" s="62" t="s">
        <v>406</v>
      </c>
      <c r="L486" s="63" t="s">
        <v>357</v>
      </c>
      <c r="M486" s="64" t="s">
        <v>57</v>
      </c>
      <c r="N486" s="38" t="s">
        <v>354</v>
      </c>
      <c r="O486" s="38" t="s">
        <v>415</v>
      </c>
      <c r="P486" s="65">
        <v>38.1</v>
      </c>
      <c r="Q486" s="69">
        <v>99</v>
      </c>
      <c r="R486" s="66"/>
      <c r="S486" s="67"/>
      <c r="T486" s="68"/>
      <c r="U486" s="70"/>
      <c r="V486" s="71"/>
      <c r="W486" s="72"/>
      <c r="X486" s="73"/>
      <c r="Y486" s="71"/>
      <c r="Z486" s="72"/>
      <c r="AA486" s="74"/>
      <c r="AB486" s="75"/>
      <c r="AC486" s="71"/>
      <c r="AD486" s="72"/>
      <c r="AE486" s="76" t="str">
        <f t="shared" si="285"/>
        <v>-</v>
      </c>
      <c r="AF486" s="76" t="str">
        <f t="shared" si="286"/>
        <v/>
      </c>
      <c r="AG486" s="76" t="str">
        <f t="shared" si="287"/>
        <v>-</v>
      </c>
      <c r="AH486" s="76" t="str">
        <f t="shared" si="288"/>
        <v/>
      </c>
      <c r="AI486" s="76" t="str">
        <f t="shared" si="289"/>
        <v>-</v>
      </c>
      <c r="AJ486" s="76" t="str">
        <f t="shared" si="290"/>
        <v/>
      </c>
      <c r="AK486" s="76" t="str">
        <f t="shared" si="291"/>
        <v>-</v>
      </c>
      <c r="AL486" s="76" t="str">
        <f t="shared" si="292"/>
        <v/>
      </c>
      <c r="AM486" s="76" t="str">
        <f t="shared" si="293"/>
        <v>-</v>
      </c>
      <c r="AN486" s="76" t="str">
        <f t="shared" si="294"/>
        <v/>
      </c>
      <c r="AO486" s="77">
        <f t="shared" si="295"/>
        <v>0</v>
      </c>
      <c r="AP486" s="78" t="str">
        <f t="shared" si="296"/>
        <v/>
      </c>
      <c r="AR486" s="77" t="e">
        <f t="shared" si="308"/>
        <v>#VALUE!</v>
      </c>
      <c r="AS486" s="76" t="s">
        <v>27</v>
      </c>
      <c r="AT486" s="76" t="s">
        <v>27</v>
      </c>
      <c r="AU486" s="76" t="s">
        <v>27</v>
      </c>
      <c r="AV486" s="76" t="s">
        <v>27</v>
      </c>
      <c r="AW486" s="76" t="s">
        <v>27</v>
      </c>
      <c r="AX486" s="76" t="s">
        <v>27</v>
      </c>
      <c r="AY486" s="76" t="s">
        <v>27</v>
      </c>
      <c r="AZ486" s="76" t="s">
        <v>27</v>
      </c>
      <c r="BA486" s="76" t="s">
        <v>27</v>
      </c>
      <c r="BB486" s="77" t="e">
        <f t="shared" si="297"/>
        <v>#VALUE!</v>
      </c>
      <c r="BC486" s="78" t="e">
        <f t="shared" si="298"/>
        <v>#VALUE!</v>
      </c>
      <c r="BD486" s="77">
        <v>2</v>
      </c>
      <c r="BE486" s="76" t="s">
        <v>27</v>
      </c>
      <c r="BF486" s="76" t="s">
        <v>27</v>
      </c>
      <c r="BG486" s="76" t="s">
        <v>27</v>
      </c>
      <c r="BH486" s="76" t="s">
        <v>27</v>
      </c>
      <c r="BI486" s="76" t="s">
        <v>27</v>
      </c>
      <c r="BJ486" s="76" t="s">
        <v>27</v>
      </c>
      <c r="BK486" s="76" t="s">
        <v>27</v>
      </c>
      <c r="BL486" s="76" t="s">
        <v>27</v>
      </c>
      <c r="BM486" s="76" t="s">
        <v>27</v>
      </c>
      <c r="BN486" s="80">
        <f t="shared" si="299"/>
        <v>2</v>
      </c>
      <c r="BO486" s="81">
        <f t="shared" si="300"/>
        <v>0</v>
      </c>
      <c r="BP486" s="77">
        <v>1</v>
      </c>
      <c r="BQ486" s="76" t="s">
        <v>27</v>
      </c>
      <c r="BR486" s="76" t="s">
        <v>27</v>
      </c>
      <c r="BS486" s="76" t="s">
        <v>27</v>
      </c>
      <c r="BT486" s="76" t="s">
        <v>27</v>
      </c>
      <c r="BU486" s="76" t="s">
        <v>27</v>
      </c>
      <c r="BV486" s="76" t="s">
        <v>27</v>
      </c>
      <c r="BW486" s="76" t="s">
        <v>27</v>
      </c>
      <c r="BX486" s="76" t="s">
        <v>27</v>
      </c>
      <c r="BY486" s="76" t="s">
        <v>27</v>
      </c>
      <c r="BZ486" s="80">
        <f t="shared" si="301"/>
        <v>1</v>
      </c>
      <c r="CA486" s="82">
        <f t="shared" si="302"/>
        <v>0</v>
      </c>
      <c r="CB486" s="77">
        <v>0</v>
      </c>
      <c r="CC486" s="76" t="s">
        <v>27</v>
      </c>
      <c r="CD486" s="76" t="s">
        <v>27</v>
      </c>
      <c r="CE486" s="76" t="s">
        <v>27</v>
      </c>
      <c r="CF486" s="76" t="s">
        <v>27</v>
      </c>
      <c r="CG486" s="76" t="s">
        <v>27</v>
      </c>
      <c r="CH486" s="76" t="s">
        <v>27</v>
      </c>
      <c r="CI486" s="76" t="s">
        <v>27</v>
      </c>
      <c r="CJ486" s="76" t="s">
        <v>27</v>
      </c>
      <c r="CK486" s="76" t="s">
        <v>27</v>
      </c>
      <c r="CL486" s="83">
        <f t="shared" si="303"/>
        <v>0</v>
      </c>
      <c r="CM486" s="82">
        <f t="shared" si="304"/>
        <v>0</v>
      </c>
      <c r="CN486" s="84"/>
      <c r="CO486" s="60"/>
      <c r="CP486" s="60"/>
      <c r="CQ486" s="60"/>
      <c r="CR486" s="60"/>
      <c r="CS486" s="60"/>
      <c r="CT486" s="60"/>
      <c r="CU486" s="60"/>
      <c r="CV486" s="85"/>
      <c r="CW486" s="86"/>
      <c r="CX486" s="87">
        <f t="shared" si="305"/>
        <v>0</v>
      </c>
      <c r="CY486" s="88">
        <f t="shared" si="306"/>
        <v>0</v>
      </c>
      <c r="CZ486" s="89" t="e">
        <f>SUMIF(Склад!#REF!,E486,Склад!#REF!)</f>
        <v>#REF!</v>
      </c>
    </row>
    <row r="487" spans="1:104" s="79" customFormat="1" ht="82.5" customHeight="1" thickBot="1" x14ac:dyDescent="0.3">
      <c r="A487" s="60">
        <v>484</v>
      </c>
      <c r="B487" s="199" t="e">
        <f>VLOOKUP(C487,Склад!B:D,3,0)</f>
        <v>#N/A</v>
      </c>
      <c r="C487" s="37" t="s">
        <v>332</v>
      </c>
      <c r="D487" s="151" t="str">
        <f t="shared" si="307"/>
        <v>16111016</v>
      </c>
      <c r="E487" s="36">
        <v>1611101</v>
      </c>
      <c r="F487" s="36">
        <v>6</v>
      </c>
      <c r="G487" s="154" t="s">
        <v>207</v>
      </c>
      <c r="H487" s="196" t="str">
        <f>IFERROR(VLOOKUP(VALUE(E487),Склад!#REF!,6,0),"-")</f>
        <v>-</v>
      </c>
      <c r="I487" s="61"/>
      <c r="J487" s="62" t="s">
        <v>33</v>
      </c>
      <c r="K487" s="62" t="s">
        <v>406</v>
      </c>
      <c r="L487" s="63" t="s">
        <v>357</v>
      </c>
      <c r="M487" s="64" t="s">
        <v>57</v>
      </c>
      <c r="N487" s="38" t="s">
        <v>354</v>
      </c>
      <c r="O487" s="38" t="s">
        <v>415</v>
      </c>
      <c r="P487" s="65">
        <v>38.1</v>
      </c>
      <c r="Q487" s="69">
        <v>99</v>
      </c>
      <c r="R487" s="66"/>
      <c r="S487" s="67"/>
      <c r="T487" s="68"/>
      <c r="U487" s="70"/>
      <c r="V487" s="71"/>
      <c r="W487" s="72"/>
      <c r="X487" s="73"/>
      <c r="Y487" s="71"/>
      <c r="Z487" s="72"/>
      <c r="AA487" s="74"/>
      <c r="AB487" s="75"/>
      <c r="AC487" s="71"/>
      <c r="AD487" s="72"/>
      <c r="AE487" s="76" t="str">
        <f t="shared" si="285"/>
        <v>-</v>
      </c>
      <c r="AF487" s="76" t="str">
        <f t="shared" si="286"/>
        <v/>
      </c>
      <c r="AG487" s="76" t="str">
        <f t="shared" si="287"/>
        <v>-</v>
      </c>
      <c r="AH487" s="76" t="str">
        <f t="shared" si="288"/>
        <v/>
      </c>
      <c r="AI487" s="76" t="str">
        <f t="shared" si="289"/>
        <v>-</v>
      </c>
      <c r="AJ487" s="76" t="str">
        <f t="shared" si="290"/>
        <v/>
      </c>
      <c r="AK487" s="76" t="str">
        <f t="shared" si="291"/>
        <v>-</v>
      </c>
      <c r="AL487" s="76" t="str">
        <f t="shared" si="292"/>
        <v/>
      </c>
      <c r="AM487" s="76" t="str">
        <f t="shared" si="293"/>
        <v>-</v>
      </c>
      <c r="AN487" s="76" t="str">
        <f t="shared" si="294"/>
        <v/>
      </c>
      <c r="AO487" s="77">
        <f t="shared" si="295"/>
        <v>0</v>
      </c>
      <c r="AP487" s="78" t="str">
        <f t="shared" si="296"/>
        <v/>
      </c>
      <c r="AR487" s="77" t="e">
        <f t="shared" si="308"/>
        <v>#VALUE!</v>
      </c>
      <c r="AS487" s="76" t="s">
        <v>27</v>
      </c>
      <c r="AT487" s="76" t="s">
        <v>27</v>
      </c>
      <c r="AU487" s="76" t="s">
        <v>27</v>
      </c>
      <c r="AV487" s="76" t="s">
        <v>27</v>
      </c>
      <c r="AW487" s="76" t="s">
        <v>27</v>
      </c>
      <c r="AX487" s="76" t="s">
        <v>27</v>
      </c>
      <c r="AY487" s="76" t="s">
        <v>27</v>
      </c>
      <c r="AZ487" s="76" t="s">
        <v>27</v>
      </c>
      <c r="BA487" s="76" t="s">
        <v>27</v>
      </c>
      <c r="BB487" s="77" t="e">
        <f t="shared" si="297"/>
        <v>#VALUE!</v>
      </c>
      <c r="BC487" s="78" t="e">
        <f t="shared" si="298"/>
        <v>#VALUE!</v>
      </c>
      <c r="BD487" s="77">
        <v>1</v>
      </c>
      <c r="BE487" s="76" t="s">
        <v>27</v>
      </c>
      <c r="BF487" s="76" t="s">
        <v>27</v>
      </c>
      <c r="BG487" s="76" t="s">
        <v>27</v>
      </c>
      <c r="BH487" s="76" t="s">
        <v>27</v>
      </c>
      <c r="BI487" s="76" t="s">
        <v>27</v>
      </c>
      <c r="BJ487" s="76" t="s">
        <v>27</v>
      </c>
      <c r="BK487" s="76" t="s">
        <v>27</v>
      </c>
      <c r="BL487" s="76" t="s">
        <v>27</v>
      </c>
      <c r="BM487" s="76" t="s">
        <v>27</v>
      </c>
      <c r="BN487" s="80">
        <f t="shared" si="299"/>
        <v>1</v>
      </c>
      <c r="BO487" s="81">
        <f t="shared" si="300"/>
        <v>0</v>
      </c>
      <c r="BP487" s="77">
        <v>1</v>
      </c>
      <c r="BQ487" s="76" t="s">
        <v>27</v>
      </c>
      <c r="BR487" s="76" t="s">
        <v>27</v>
      </c>
      <c r="BS487" s="76" t="s">
        <v>27</v>
      </c>
      <c r="BT487" s="76" t="s">
        <v>27</v>
      </c>
      <c r="BU487" s="76" t="s">
        <v>27</v>
      </c>
      <c r="BV487" s="76" t="s">
        <v>27</v>
      </c>
      <c r="BW487" s="76" t="s">
        <v>27</v>
      </c>
      <c r="BX487" s="76" t="s">
        <v>27</v>
      </c>
      <c r="BY487" s="76" t="s">
        <v>27</v>
      </c>
      <c r="BZ487" s="80">
        <f t="shared" si="301"/>
        <v>1</v>
      </c>
      <c r="CA487" s="82">
        <f t="shared" si="302"/>
        <v>0</v>
      </c>
      <c r="CB487" s="77">
        <v>0</v>
      </c>
      <c r="CC487" s="76" t="s">
        <v>27</v>
      </c>
      <c r="CD487" s="76" t="s">
        <v>27</v>
      </c>
      <c r="CE487" s="76" t="s">
        <v>27</v>
      </c>
      <c r="CF487" s="76" t="s">
        <v>27</v>
      </c>
      <c r="CG487" s="76" t="s">
        <v>27</v>
      </c>
      <c r="CH487" s="76" t="s">
        <v>27</v>
      </c>
      <c r="CI487" s="76" t="s">
        <v>27</v>
      </c>
      <c r="CJ487" s="76" t="s">
        <v>27</v>
      </c>
      <c r="CK487" s="76" t="s">
        <v>27</v>
      </c>
      <c r="CL487" s="83">
        <f t="shared" si="303"/>
        <v>0</v>
      </c>
      <c r="CM487" s="82">
        <f t="shared" si="304"/>
        <v>0</v>
      </c>
      <c r="CN487" s="84"/>
      <c r="CO487" s="60"/>
      <c r="CP487" s="60"/>
      <c r="CQ487" s="60"/>
      <c r="CR487" s="60"/>
      <c r="CS487" s="60"/>
      <c r="CT487" s="60"/>
      <c r="CU487" s="60"/>
      <c r="CV487" s="85"/>
      <c r="CW487" s="86"/>
      <c r="CX487" s="87">
        <f t="shared" si="305"/>
        <v>0</v>
      </c>
      <c r="CY487" s="88">
        <f t="shared" si="306"/>
        <v>0</v>
      </c>
      <c r="CZ487" s="89" t="e">
        <f>SUMIF(Склад!#REF!,E487,Склад!#REF!)</f>
        <v>#REF!</v>
      </c>
    </row>
    <row r="488" spans="1:104" s="79" customFormat="1" ht="66.95" customHeight="1" thickBot="1" x14ac:dyDescent="0.3">
      <c r="A488" s="60">
        <v>485</v>
      </c>
      <c r="B488" s="199" t="e">
        <f>VLOOKUP(C488,Склад!B:D,3,0)</f>
        <v>#N/A</v>
      </c>
      <c r="C488" s="37" t="s">
        <v>153</v>
      </c>
      <c r="D488" s="151" t="str">
        <f t="shared" si="307"/>
        <v>25411026</v>
      </c>
      <c r="E488" s="36">
        <v>2541102</v>
      </c>
      <c r="F488" s="36">
        <v>6</v>
      </c>
      <c r="G488" s="154" t="s">
        <v>207</v>
      </c>
      <c r="H488" s="196" t="str">
        <f>IFERROR(VLOOKUP(VALUE(E488),Склад!#REF!,6,0),"-")</f>
        <v>-</v>
      </c>
      <c r="I488" s="61"/>
      <c r="J488" s="62" t="s">
        <v>224</v>
      </c>
      <c r="K488" s="62" t="s">
        <v>224</v>
      </c>
      <c r="L488" s="63" t="s">
        <v>353</v>
      </c>
      <c r="M488" s="64" t="s">
        <v>360</v>
      </c>
      <c r="N488" s="38" t="s">
        <v>354</v>
      </c>
      <c r="O488" s="38" t="s">
        <v>415</v>
      </c>
      <c r="P488" s="65">
        <v>30.4</v>
      </c>
      <c r="Q488" s="69">
        <v>69</v>
      </c>
      <c r="R488" s="66"/>
      <c r="S488" s="67"/>
      <c r="T488" s="68"/>
      <c r="U488" s="70"/>
      <c r="V488" s="71"/>
      <c r="W488" s="72"/>
      <c r="X488" s="73"/>
      <c r="Y488" s="71"/>
      <c r="Z488" s="72"/>
      <c r="AA488" s="74"/>
      <c r="AB488" s="75"/>
      <c r="AC488" s="71"/>
      <c r="AD488" s="72"/>
      <c r="AE488" s="76" t="str">
        <f t="shared" si="285"/>
        <v>-</v>
      </c>
      <c r="AF488" s="76" t="str">
        <f t="shared" si="286"/>
        <v/>
      </c>
      <c r="AG488" s="76" t="str">
        <f t="shared" si="287"/>
        <v>-</v>
      </c>
      <c r="AH488" s="76" t="str">
        <f t="shared" si="288"/>
        <v/>
      </c>
      <c r="AI488" s="76" t="str">
        <f t="shared" si="289"/>
        <v>-</v>
      </c>
      <c r="AJ488" s="76" t="str">
        <f t="shared" si="290"/>
        <v/>
      </c>
      <c r="AK488" s="76" t="str">
        <f t="shared" si="291"/>
        <v>-</v>
      </c>
      <c r="AL488" s="76" t="str">
        <f t="shared" si="292"/>
        <v/>
      </c>
      <c r="AM488" s="76" t="str">
        <f t="shared" si="293"/>
        <v>-</v>
      </c>
      <c r="AN488" s="76" t="str">
        <f t="shared" si="294"/>
        <v/>
      </c>
      <c r="AO488" s="77">
        <f t="shared" si="295"/>
        <v>0</v>
      </c>
      <c r="AP488" s="78" t="str">
        <f t="shared" si="296"/>
        <v/>
      </c>
      <c r="AR488" s="77" t="e">
        <f t="shared" si="308"/>
        <v>#VALUE!</v>
      </c>
      <c r="AS488" s="76" t="s">
        <v>27</v>
      </c>
      <c r="AT488" s="76" t="s">
        <v>27</v>
      </c>
      <c r="AU488" s="76" t="s">
        <v>27</v>
      </c>
      <c r="AV488" s="76" t="s">
        <v>27</v>
      </c>
      <c r="AW488" s="76" t="s">
        <v>27</v>
      </c>
      <c r="AX488" s="76" t="s">
        <v>27</v>
      </c>
      <c r="AY488" s="76" t="s">
        <v>27</v>
      </c>
      <c r="AZ488" s="76" t="s">
        <v>27</v>
      </c>
      <c r="BA488" s="76" t="s">
        <v>27</v>
      </c>
      <c r="BB488" s="77" t="e">
        <f t="shared" si="297"/>
        <v>#VALUE!</v>
      </c>
      <c r="BC488" s="78" t="e">
        <f t="shared" si="298"/>
        <v>#VALUE!</v>
      </c>
      <c r="BD488" s="77">
        <v>1</v>
      </c>
      <c r="BE488" s="76" t="s">
        <v>27</v>
      </c>
      <c r="BF488" s="76" t="s">
        <v>27</v>
      </c>
      <c r="BG488" s="76" t="s">
        <v>27</v>
      </c>
      <c r="BH488" s="76" t="s">
        <v>27</v>
      </c>
      <c r="BI488" s="76" t="s">
        <v>27</v>
      </c>
      <c r="BJ488" s="76" t="s">
        <v>27</v>
      </c>
      <c r="BK488" s="76" t="s">
        <v>27</v>
      </c>
      <c r="BL488" s="76" t="s">
        <v>27</v>
      </c>
      <c r="BM488" s="76" t="s">
        <v>27</v>
      </c>
      <c r="BN488" s="80">
        <f t="shared" si="299"/>
        <v>1</v>
      </c>
      <c r="BO488" s="81">
        <f t="shared" si="300"/>
        <v>0</v>
      </c>
      <c r="BP488" s="77">
        <v>1</v>
      </c>
      <c r="BQ488" s="76" t="s">
        <v>27</v>
      </c>
      <c r="BR488" s="76" t="s">
        <v>27</v>
      </c>
      <c r="BS488" s="76" t="s">
        <v>27</v>
      </c>
      <c r="BT488" s="76" t="s">
        <v>27</v>
      </c>
      <c r="BU488" s="76" t="s">
        <v>27</v>
      </c>
      <c r="BV488" s="76" t="s">
        <v>27</v>
      </c>
      <c r="BW488" s="76" t="s">
        <v>27</v>
      </c>
      <c r="BX488" s="76" t="s">
        <v>27</v>
      </c>
      <c r="BY488" s="76" t="s">
        <v>27</v>
      </c>
      <c r="BZ488" s="80">
        <f t="shared" si="301"/>
        <v>1</v>
      </c>
      <c r="CA488" s="82">
        <f t="shared" si="302"/>
        <v>0</v>
      </c>
      <c r="CB488" s="77">
        <v>0</v>
      </c>
      <c r="CC488" s="76" t="s">
        <v>27</v>
      </c>
      <c r="CD488" s="76" t="s">
        <v>27</v>
      </c>
      <c r="CE488" s="76" t="s">
        <v>27</v>
      </c>
      <c r="CF488" s="76" t="s">
        <v>27</v>
      </c>
      <c r="CG488" s="76" t="s">
        <v>27</v>
      </c>
      <c r="CH488" s="76" t="s">
        <v>27</v>
      </c>
      <c r="CI488" s="76" t="s">
        <v>27</v>
      </c>
      <c r="CJ488" s="76" t="s">
        <v>27</v>
      </c>
      <c r="CK488" s="76" t="s">
        <v>27</v>
      </c>
      <c r="CL488" s="83">
        <f t="shared" si="303"/>
        <v>0</v>
      </c>
      <c r="CM488" s="82">
        <f t="shared" si="304"/>
        <v>0</v>
      </c>
      <c r="CN488" s="84"/>
      <c r="CO488" s="60"/>
      <c r="CP488" s="60"/>
      <c r="CQ488" s="60"/>
      <c r="CR488" s="60"/>
      <c r="CS488" s="60"/>
      <c r="CT488" s="60"/>
      <c r="CU488" s="60"/>
      <c r="CV488" s="85"/>
      <c r="CW488" s="86"/>
      <c r="CX488" s="87">
        <f t="shared" si="305"/>
        <v>0</v>
      </c>
      <c r="CY488" s="88">
        <f t="shared" si="306"/>
        <v>0</v>
      </c>
      <c r="CZ488" s="89" t="e">
        <f>SUMIF(Склад!#REF!,E488,Склад!#REF!)</f>
        <v>#REF!</v>
      </c>
    </row>
    <row r="489" spans="1:104" s="79" customFormat="1" ht="72.2" customHeight="1" thickBot="1" x14ac:dyDescent="0.3">
      <c r="A489" s="60">
        <v>486</v>
      </c>
      <c r="B489" s="199" t="e">
        <f>VLOOKUP(C489,Склад!B:D,3,0)</f>
        <v>#N/A</v>
      </c>
      <c r="C489" s="37" t="s">
        <v>154</v>
      </c>
      <c r="D489" s="151" t="str">
        <f t="shared" si="307"/>
        <v>25411106</v>
      </c>
      <c r="E489" s="36">
        <v>2541110</v>
      </c>
      <c r="F489" s="36">
        <v>6</v>
      </c>
      <c r="G489" s="154" t="s">
        <v>207</v>
      </c>
      <c r="H489" s="196" t="str">
        <f>IFERROR(VLOOKUP(VALUE(E489),Склад!#REF!,6,0),"-")</f>
        <v>-</v>
      </c>
      <c r="I489" s="61"/>
      <c r="J489" s="62" t="s">
        <v>224</v>
      </c>
      <c r="K489" s="62" t="s">
        <v>224</v>
      </c>
      <c r="L489" s="63" t="s">
        <v>353</v>
      </c>
      <c r="M489" s="64" t="s">
        <v>356</v>
      </c>
      <c r="N489" s="38" t="s">
        <v>354</v>
      </c>
      <c r="O489" s="38" t="s">
        <v>415</v>
      </c>
      <c r="P489" s="65">
        <v>34.200000000000003</v>
      </c>
      <c r="Q489" s="69">
        <v>79</v>
      </c>
      <c r="R489" s="66"/>
      <c r="S489" s="67"/>
      <c r="T489" s="68"/>
      <c r="U489" s="70"/>
      <c r="V489" s="71"/>
      <c r="W489" s="72"/>
      <c r="X489" s="73"/>
      <c r="Y489" s="71"/>
      <c r="Z489" s="72"/>
      <c r="AA489" s="74"/>
      <c r="AB489" s="75"/>
      <c r="AC489" s="71"/>
      <c r="AD489" s="72"/>
      <c r="AE489" s="76" t="str">
        <f t="shared" si="285"/>
        <v>-</v>
      </c>
      <c r="AF489" s="76" t="str">
        <f t="shared" si="286"/>
        <v/>
      </c>
      <c r="AG489" s="76" t="str">
        <f t="shared" si="287"/>
        <v>-</v>
      </c>
      <c r="AH489" s="76" t="str">
        <f t="shared" si="288"/>
        <v/>
      </c>
      <c r="AI489" s="76" t="str">
        <f t="shared" si="289"/>
        <v>-</v>
      </c>
      <c r="AJ489" s="76" t="str">
        <f t="shared" si="290"/>
        <v/>
      </c>
      <c r="AK489" s="76" t="str">
        <f t="shared" si="291"/>
        <v>-</v>
      </c>
      <c r="AL489" s="76" t="str">
        <f t="shared" si="292"/>
        <v/>
      </c>
      <c r="AM489" s="76" t="str">
        <f t="shared" si="293"/>
        <v>-</v>
      </c>
      <c r="AN489" s="76" t="str">
        <f t="shared" si="294"/>
        <v/>
      </c>
      <c r="AO489" s="77">
        <f t="shared" si="295"/>
        <v>0</v>
      </c>
      <c r="AP489" s="78" t="str">
        <f t="shared" si="296"/>
        <v/>
      </c>
      <c r="AR489" s="77" t="e">
        <f t="shared" si="308"/>
        <v>#VALUE!</v>
      </c>
      <c r="AS489" s="76" t="s">
        <v>27</v>
      </c>
      <c r="AT489" s="76" t="s">
        <v>27</v>
      </c>
      <c r="AU489" s="76" t="s">
        <v>27</v>
      </c>
      <c r="AV489" s="76" t="s">
        <v>27</v>
      </c>
      <c r="AW489" s="76" t="s">
        <v>27</v>
      </c>
      <c r="AX489" s="76" t="s">
        <v>27</v>
      </c>
      <c r="AY489" s="76" t="s">
        <v>27</v>
      </c>
      <c r="AZ489" s="76" t="s">
        <v>27</v>
      </c>
      <c r="BA489" s="76" t="s">
        <v>27</v>
      </c>
      <c r="BB489" s="77" t="e">
        <f t="shared" si="297"/>
        <v>#VALUE!</v>
      </c>
      <c r="BC489" s="78" t="e">
        <f t="shared" si="298"/>
        <v>#VALUE!</v>
      </c>
      <c r="BD489" s="77">
        <v>0</v>
      </c>
      <c r="BE489" s="76" t="s">
        <v>27</v>
      </c>
      <c r="BF489" s="76" t="s">
        <v>27</v>
      </c>
      <c r="BG489" s="76" t="s">
        <v>27</v>
      </c>
      <c r="BH489" s="76" t="s">
        <v>27</v>
      </c>
      <c r="BI489" s="76" t="s">
        <v>27</v>
      </c>
      <c r="BJ489" s="76" t="s">
        <v>27</v>
      </c>
      <c r="BK489" s="76" t="s">
        <v>27</v>
      </c>
      <c r="BL489" s="76" t="s">
        <v>27</v>
      </c>
      <c r="BM489" s="76" t="s">
        <v>27</v>
      </c>
      <c r="BN489" s="80">
        <f t="shared" si="299"/>
        <v>0</v>
      </c>
      <c r="BO489" s="81">
        <f t="shared" si="300"/>
        <v>0</v>
      </c>
      <c r="BP489" s="77">
        <v>0</v>
      </c>
      <c r="BQ489" s="76" t="s">
        <v>27</v>
      </c>
      <c r="BR489" s="76" t="s">
        <v>27</v>
      </c>
      <c r="BS489" s="76" t="s">
        <v>27</v>
      </c>
      <c r="BT489" s="76" t="s">
        <v>27</v>
      </c>
      <c r="BU489" s="76" t="s">
        <v>27</v>
      </c>
      <c r="BV489" s="76" t="s">
        <v>27</v>
      </c>
      <c r="BW489" s="76" t="s">
        <v>27</v>
      </c>
      <c r="BX489" s="76" t="s">
        <v>27</v>
      </c>
      <c r="BY489" s="76" t="s">
        <v>27</v>
      </c>
      <c r="BZ489" s="80">
        <f t="shared" si="301"/>
        <v>0</v>
      </c>
      <c r="CA489" s="82">
        <f t="shared" si="302"/>
        <v>0</v>
      </c>
      <c r="CB489" s="77">
        <v>0</v>
      </c>
      <c r="CC489" s="76" t="s">
        <v>27</v>
      </c>
      <c r="CD489" s="76" t="s">
        <v>27</v>
      </c>
      <c r="CE489" s="76" t="s">
        <v>27</v>
      </c>
      <c r="CF489" s="76" t="s">
        <v>27</v>
      </c>
      <c r="CG489" s="76" t="s">
        <v>27</v>
      </c>
      <c r="CH489" s="76" t="s">
        <v>27</v>
      </c>
      <c r="CI489" s="76" t="s">
        <v>27</v>
      </c>
      <c r="CJ489" s="76" t="s">
        <v>27</v>
      </c>
      <c r="CK489" s="76" t="s">
        <v>27</v>
      </c>
      <c r="CL489" s="83">
        <f t="shared" si="303"/>
        <v>0</v>
      </c>
      <c r="CM489" s="82">
        <f t="shared" si="304"/>
        <v>0</v>
      </c>
      <c r="CN489" s="84"/>
      <c r="CO489" s="60"/>
      <c r="CP489" s="60"/>
      <c r="CQ489" s="60"/>
      <c r="CR489" s="60"/>
      <c r="CS489" s="60"/>
      <c r="CT489" s="60"/>
      <c r="CU489" s="60"/>
      <c r="CV489" s="85"/>
      <c r="CW489" s="86"/>
      <c r="CX489" s="87">
        <f t="shared" si="305"/>
        <v>0</v>
      </c>
      <c r="CY489" s="88">
        <f t="shared" si="306"/>
        <v>0</v>
      </c>
      <c r="CZ489" s="89" t="e">
        <f>SUMIF(Склад!#REF!,E489,Склад!#REF!)</f>
        <v>#REF!</v>
      </c>
    </row>
    <row r="490" spans="1:104" s="79" customFormat="1" ht="65.099999999999994" customHeight="1" thickBot="1" x14ac:dyDescent="0.3">
      <c r="A490" s="60">
        <v>487</v>
      </c>
      <c r="B490" s="199" t="e">
        <f>VLOOKUP(C490,Склад!B:D,3,0)</f>
        <v>#N/A</v>
      </c>
      <c r="C490" s="37" t="s">
        <v>155</v>
      </c>
      <c r="D490" s="151" t="str">
        <f t="shared" si="307"/>
        <v>27911036</v>
      </c>
      <c r="E490" s="36">
        <v>2791103</v>
      </c>
      <c r="F490" s="36">
        <v>6</v>
      </c>
      <c r="G490" s="154" t="s">
        <v>208</v>
      </c>
      <c r="H490" s="196" t="str">
        <f>IFERROR(VLOOKUP(VALUE(E490),Склад!#REF!,6,0),"-")</f>
        <v>-</v>
      </c>
      <c r="I490" s="61"/>
      <c r="J490" s="62" t="s">
        <v>224</v>
      </c>
      <c r="K490" s="62" t="s">
        <v>224</v>
      </c>
      <c r="L490" s="63" t="s">
        <v>353</v>
      </c>
      <c r="M490" s="64" t="s">
        <v>361</v>
      </c>
      <c r="N490" s="38" t="s">
        <v>354</v>
      </c>
      <c r="O490" s="38" t="s">
        <v>415</v>
      </c>
      <c r="P490" s="65">
        <v>30.4</v>
      </c>
      <c r="Q490" s="69">
        <v>69</v>
      </c>
      <c r="R490" s="66"/>
      <c r="S490" s="67"/>
      <c r="T490" s="68"/>
      <c r="U490" s="70"/>
      <c r="V490" s="71"/>
      <c r="W490" s="72"/>
      <c r="X490" s="73"/>
      <c r="Y490" s="71"/>
      <c r="Z490" s="72"/>
      <c r="AA490" s="74"/>
      <c r="AB490" s="75"/>
      <c r="AC490" s="71"/>
      <c r="AD490" s="72"/>
      <c r="AE490" s="76" t="str">
        <f t="shared" si="285"/>
        <v>-</v>
      </c>
      <c r="AF490" s="76" t="str">
        <f t="shared" si="286"/>
        <v/>
      </c>
      <c r="AG490" s="76" t="str">
        <f t="shared" si="287"/>
        <v>-</v>
      </c>
      <c r="AH490" s="76" t="str">
        <f t="shared" si="288"/>
        <v/>
      </c>
      <c r="AI490" s="76" t="str">
        <f t="shared" si="289"/>
        <v>-</v>
      </c>
      <c r="AJ490" s="76" t="str">
        <f t="shared" si="290"/>
        <v/>
      </c>
      <c r="AK490" s="76" t="str">
        <f t="shared" si="291"/>
        <v>-</v>
      </c>
      <c r="AL490" s="76" t="str">
        <f t="shared" si="292"/>
        <v/>
      </c>
      <c r="AM490" s="76" t="str">
        <f t="shared" si="293"/>
        <v>-</v>
      </c>
      <c r="AN490" s="76" t="str">
        <f t="shared" si="294"/>
        <v>-</v>
      </c>
      <c r="AO490" s="77">
        <f t="shared" si="295"/>
        <v>0</v>
      </c>
      <c r="AP490" s="78" t="str">
        <f t="shared" si="296"/>
        <v/>
      </c>
      <c r="AR490" s="77" t="e">
        <f t="shared" si="308"/>
        <v>#VALUE!</v>
      </c>
      <c r="AS490" s="76" t="s">
        <v>27</v>
      </c>
      <c r="AT490" s="76" t="s">
        <v>27</v>
      </c>
      <c r="AU490" s="76" t="s">
        <v>27</v>
      </c>
      <c r="AV490" s="76" t="s">
        <v>27</v>
      </c>
      <c r="AW490" s="76" t="s">
        <v>27</v>
      </c>
      <c r="AX490" s="76" t="s">
        <v>27</v>
      </c>
      <c r="AY490" s="76" t="s">
        <v>27</v>
      </c>
      <c r="AZ490" s="76" t="s">
        <v>27</v>
      </c>
      <c r="BA490" s="76" t="s">
        <v>27</v>
      </c>
      <c r="BB490" s="77" t="e">
        <f t="shared" si="297"/>
        <v>#VALUE!</v>
      </c>
      <c r="BC490" s="78" t="e">
        <f t="shared" si="298"/>
        <v>#VALUE!</v>
      </c>
      <c r="BD490" s="77">
        <v>0</v>
      </c>
      <c r="BE490" s="76" t="s">
        <v>27</v>
      </c>
      <c r="BF490" s="76" t="s">
        <v>27</v>
      </c>
      <c r="BG490" s="76" t="s">
        <v>27</v>
      </c>
      <c r="BH490" s="76" t="s">
        <v>27</v>
      </c>
      <c r="BI490" s="76" t="s">
        <v>27</v>
      </c>
      <c r="BJ490" s="76" t="s">
        <v>27</v>
      </c>
      <c r="BK490" s="76" t="s">
        <v>27</v>
      </c>
      <c r="BL490" s="76" t="s">
        <v>27</v>
      </c>
      <c r="BM490" s="76" t="s">
        <v>27</v>
      </c>
      <c r="BN490" s="80">
        <f t="shared" si="299"/>
        <v>0</v>
      </c>
      <c r="BO490" s="81">
        <f t="shared" si="300"/>
        <v>0</v>
      </c>
      <c r="BP490" s="77">
        <v>0</v>
      </c>
      <c r="BQ490" s="76" t="s">
        <v>27</v>
      </c>
      <c r="BR490" s="76" t="s">
        <v>27</v>
      </c>
      <c r="BS490" s="76" t="s">
        <v>27</v>
      </c>
      <c r="BT490" s="76" t="s">
        <v>27</v>
      </c>
      <c r="BU490" s="76" t="s">
        <v>27</v>
      </c>
      <c r="BV490" s="76" t="s">
        <v>27</v>
      </c>
      <c r="BW490" s="76" t="s">
        <v>27</v>
      </c>
      <c r="BX490" s="76" t="s">
        <v>27</v>
      </c>
      <c r="BY490" s="76" t="s">
        <v>27</v>
      </c>
      <c r="BZ490" s="80">
        <f t="shared" si="301"/>
        <v>0</v>
      </c>
      <c r="CA490" s="82">
        <f t="shared" si="302"/>
        <v>0</v>
      </c>
      <c r="CB490" s="77">
        <v>0</v>
      </c>
      <c r="CC490" s="76" t="s">
        <v>27</v>
      </c>
      <c r="CD490" s="76" t="s">
        <v>27</v>
      </c>
      <c r="CE490" s="76" t="s">
        <v>27</v>
      </c>
      <c r="CF490" s="76" t="s">
        <v>27</v>
      </c>
      <c r="CG490" s="76" t="s">
        <v>27</v>
      </c>
      <c r="CH490" s="76" t="s">
        <v>27</v>
      </c>
      <c r="CI490" s="76" t="s">
        <v>27</v>
      </c>
      <c r="CJ490" s="76" t="s">
        <v>27</v>
      </c>
      <c r="CK490" s="76" t="s">
        <v>27</v>
      </c>
      <c r="CL490" s="83">
        <f t="shared" si="303"/>
        <v>0</v>
      </c>
      <c r="CM490" s="82">
        <f t="shared" si="304"/>
        <v>0</v>
      </c>
      <c r="CN490" s="84"/>
      <c r="CO490" s="60"/>
      <c r="CP490" s="60"/>
      <c r="CQ490" s="60"/>
      <c r="CR490" s="60"/>
      <c r="CS490" s="60"/>
      <c r="CT490" s="60"/>
      <c r="CU490" s="60"/>
      <c r="CV490" s="85"/>
      <c r="CW490" s="86"/>
      <c r="CX490" s="87">
        <f t="shared" si="305"/>
        <v>0</v>
      </c>
      <c r="CY490" s="88">
        <f t="shared" si="306"/>
        <v>0</v>
      </c>
      <c r="CZ490" s="89" t="e">
        <f>SUMIF(Склад!#REF!,E490,Склад!#REF!)</f>
        <v>#REF!</v>
      </c>
    </row>
    <row r="491" spans="1:104" s="79" customFormat="1" ht="82.5" customHeight="1" thickBot="1" x14ac:dyDescent="0.3">
      <c r="A491" s="60">
        <v>488</v>
      </c>
      <c r="B491" s="199" t="e">
        <f>VLOOKUP(C491,Склад!B:D,3,0)</f>
        <v>#N/A</v>
      </c>
      <c r="C491" s="37" t="s">
        <v>333</v>
      </c>
      <c r="D491" s="151" t="str">
        <f t="shared" si="307"/>
        <v>61611061</v>
      </c>
      <c r="E491" s="36">
        <v>6161106</v>
      </c>
      <c r="F491" s="36">
        <v>1</v>
      </c>
      <c r="G491" s="154" t="s">
        <v>207</v>
      </c>
      <c r="H491" s="196" t="str">
        <f>IFERROR(VLOOKUP(VALUE(E491),Склад!#REF!,6,0),"-")</f>
        <v>-</v>
      </c>
      <c r="I491" s="61"/>
      <c r="J491" s="62" t="s">
        <v>33</v>
      </c>
      <c r="K491" s="62" t="s">
        <v>406</v>
      </c>
      <c r="L491" s="63" t="s">
        <v>357</v>
      </c>
      <c r="M491" s="64" t="s">
        <v>356</v>
      </c>
      <c r="N491" s="38" t="s">
        <v>354</v>
      </c>
      <c r="O491" s="38" t="s">
        <v>415</v>
      </c>
      <c r="P491" s="65">
        <v>30.4</v>
      </c>
      <c r="Q491" s="69">
        <v>79</v>
      </c>
      <c r="R491" s="66"/>
      <c r="S491" s="67"/>
      <c r="T491" s="68"/>
      <c r="U491" s="70"/>
      <c r="V491" s="71"/>
      <c r="W491" s="72"/>
      <c r="X491" s="73"/>
      <c r="Y491" s="71"/>
      <c r="Z491" s="72"/>
      <c r="AA491" s="74"/>
      <c r="AB491" s="75"/>
      <c r="AC491" s="71"/>
      <c r="AD491" s="72"/>
      <c r="AE491" s="76" t="str">
        <f t="shared" si="285"/>
        <v>-</v>
      </c>
      <c r="AF491" s="76" t="str">
        <f t="shared" si="286"/>
        <v/>
      </c>
      <c r="AG491" s="76" t="str">
        <f t="shared" si="287"/>
        <v>-</v>
      </c>
      <c r="AH491" s="76" t="str">
        <f t="shared" si="288"/>
        <v/>
      </c>
      <c r="AI491" s="76" t="str">
        <f t="shared" si="289"/>
        <v>-</v>
      </c>
      <c r="AJ491" s="76" t="str">
        <f t="shared" si="290"/>
        <v/>
      </c>
      <c r="AK491" s="76" t="str">
        <f t="shared" si="291"/>
        <v>-</v>
      </c>
      <c r="AL491" s="76" t="str">
        <f t="shared" si="292"/>
        <v/>
      </c>
      <c r="AM491" s="76" t="str">
        <f t="shared" si="293"/>
        <v>-</v>
      </c>
      <c r="AN491" s="76" t="str">
        <f t="shared" si="294"/>
        <v/>
      </c>
      <c r="AO491" s="77">
        <f t="shared" si="295"/>
        <v>0</v>
      </c>
      <c r="AP491" s="78" t="str">
        <f t="shared" si="296"/>
        <v/>
      </c>
      <c r="AR491" s="77" t="e">
        <f t="shared" si="308"/>
        <v>#VALUE!</v>
      </c>
      <c r="AS491" s="76" t="s">
        <v>27</v>
      </c>
      <c r="AT491" s="76" t="s">
        <v>27</v>
      </c>
      <c r="AU491" s="76" t="s">
        <v>27</v>
      </c>
      <c r="AV491" s="76" t="s">
        <v>27</v>
      </c>
      <c r="AW491" s="76" t="s">
        <v>27</v>
      </c>
      <c r="AX491" s="76" t="s">
        <v>27</v>
      </c>
      <c r="AY491" s="76" t="s">
        <v>27</v>
      </c>
      <c r="AZ491" s="76" t="s">
        <v>27</v>
      </c>
      <c r="BA491" s="76" t="s">
        <v>27</v>
      </c>
      <c r="BB491" s="77" t="e">
        <f t="shared" si="297"/>
        <v>#VALUE!</v>
      </c>
      <c r="BC491" s="78" t="e">
        <f t="shared" si="298"/>
        <v>#VALUE!</v>
      </c>
      <c r="BD491" s="77">
        <v>0</v>
      </c>
      <c r="BE491" s="76" t="s">
        <v>27</v>
      </c>
      <c r="BF491" s="76" t="s">
        <v>27</v>
      </c>
      <c r="BG491" s="76" t="s">
        <v>27</v>
      </c>
      <c r="BH491" s="76" t="s">
        <v>27</v>
      </c>
      <c r="BI491" s="76" t="s">
        <v>27</v>
      </c>
      <c r="BJ491" s="76" t="s">
        <v>27</v>
      </c>
      <c r="BK491" s="76" t="s">
        <v>27</v>
      </c>
      <c r="BL491" s="76" t="s">
        <v>27</v>
      </c>
      <c r="BM491" s="76" t="s">
        <v>27</v>
      </c>
      <c r="BN491" s="80">
        <f t="shared" si="299"/>
        <v>0</v>
      </c>
      <c r="BO491" s="81">
        <f t="shared" si="300"/>
        <v>0</v>
      </c>
      <c r="BP491" s="77">
        <v>0</v>
      </c>
      <c r="BQ491" s="76" t="s">
        <v>27</v>
      </c>
      <c r="BR491" s="76" t="s">
        <v>27</v>
      </c>
      <c r="BS491" s="76" t="s">
        <v>27</v>
      </c>
      <c r="BT491" s="76" t="s">
        <v>27</v>
      </c>
      <c r="BU491" s="76" t="s">
        <v>27</v>
      </c>
      <c r="BV491" s="76" t="s">
        <v>27</v>
      </c>
      <c r="BW491" s="76" t="s">
        <v>27</v>
      </c>
      <c r="BX491" s="76" t="s">
        <v>27</v>
      </c>
      <c r="BY491" s="76" t="s">
        <v>27</v>
      </c>
      <c r="BZ491" s="80">
        <f t="shared" si="301"/>
        <v>0</v>
      </c>
      <c r="CA491" s="82">
        <f t="shared" si="302"/>
        <v>0</v>
      </c>
      <c r="CB491" s="77">
        <v>0</v>
      </c>
      <c r="CC491" s="76" t="s">
        <v>27</v>
      </c>
      <c r="CD491" s="76" t="s">
        <v>27</v>
      </c>
      <c r="CE491" s="76" t="s">
        <v>27</v>
      </c>
      <c r="CF491" s="76" t="s">
        <v>27</v>
      </c>
      <c r="CG491" s="76" t="s">
        <v>27</v>
      </c>
      <c r="CH491" s="76" t="s">
        <v>27</v>
      </c>
      <c r="CI491" s="76" t="s">
        <v>27</v>
      </c>
      <c r="CJ491" s="76" t="s">
        <v>27</v>
      </c>
      <c r="CK491" s="76" t="s">
        <v>27</v>
      </c>
      <c r="CL491" s="83">
        <f t="shared" si="303"/>
        <v>0</v>
      </c>
      <c r="CM491" s="82">
        <f t="shared" si="304"/>
        <v>0</v>
      </c>
      <c r="CN491" s="84"/>
      <c r="CO491" s="60"/>
      <c r="CP491" s="60"/>
      <c r="CQ491" s="60"/>
      <c r="CR491" s="60"/>
      <c r="CS491" s="60"/>
      <c r="CT491" s="60"/>
      <c r="CU491" s="60"/>
      <c r="CV491" s="85"/>
      <c r="CW491" s="86"/>
      <c r="CX491" s="87">
        <f t="shared" si="305"/>
        <v>0</v>
      </c>
      <c r="CY491" s="88">
        <f t="shared" si="306"/>
        <v>0</v>
      </c>
      <c r="CZ491" s="89" t="e">
        <f>SUMIF(Склад!#REF!,E491,Склад!#REF!)</f>
        <v>#REF!</v>
      </c>
    </row>
    <row r="492" spans="1:104" s="79" customFormat="1" ht="79.150000000000006" customHeight="1" thickBot="1" x14ac:dyDescent="0.3">
      <c r="A492" s="60">
        <v>489</v>
      </c>
      <c r="B492" s="199" t="e">
        <f>VLOOKUP(C492,Склад!B:D,3,0)</f>
        <v>#N/A</v>
      </c>
      <c r="C492" s="37" t="s">
        <v>333</v>
      </c>
      <c r="D492" s="151" t="str">
        <f t="shared" si="307"/>
        <v>61611066</v>
      </c>
      <c r="E492" s="36">
        <v>6161106</v>
      </c>
      <c r="F492" s="36">
        <v>6</v>
      </c>
      <c r="G492" s="154" t="s">
        <v>207</v>
      </c>
      <c r="H492" s="196" t="str">
        <f>IFERROR(VLOOKUP(VALUE(E492),Склад!#REF!,6,0),"-")</f>
        <v>-</v>
      </c>
      <c r="I492" s="61"/>
      <c r="J492" s="62" t="s">
        <v>33</v>
      </c>
      <c r="K492" s="62" t="s">
        <v>406</v>
      </c>
      <c r="L492" s="63" t="s">
        <v>357</v>
      </c>
      <c r="M492" s="64" t="s">
        <v>356</v>
      </c>
      <c r="N492" s="38" t="s">
        <v>354</v>
      </c>
      <c r="O492" s="38" t="s">
        <v>415</v>
      </c>
      <c r="P492" s="65">
        <v>30.4</v>
      </c>
      <c r="Q492" s="69">
        <v>79</v>
      </c>
      <c r="R492" s="66"/>
      <c r="S492" s="67"/>
      <c r="T492" s="68"/>
      <c r="U492" s="70"/>
      <c r="V492" s="71"/>
      <c r="W492" s="72"/>
      <c r="X492" s="73"/>
      <c r="Y492" s="71"/>
      <c r="Z492" s="72"/>
      <c r="AA492" s="74"/>
      <c r="AB492" s="75"/>
      <c r="AC492" s="71"/>
      <c r="AD492" s="72"/>
      <c r="AE492" s="76" t="str">
        <f t="shared" si="285"/>
        <v>-</v>
      </c>
      <c r="AF492" s="76" t="str">
        <f t="shared" si="286"/>
        <v/>
      </c>
      <c r="AG492" s="76" t="str">
        <f t="shared" si="287"/>
        <v>-</v>
      </c>
      <c r="AH492" s="76" t="str">
        <f t="shared" si="288"/>
        <v/>
      </c>
      <c r="AI492" s="76" t="str">
        <f t="shared" si="289"/>
        <v>-</v>
      </c>
      <c r="AJ492" s="76" t="str">
        <f t="shared" si="290"/>
        <v/>
      </c>
      <c r="AK492" s="76" t="str">
        <f t="shared" si="291"/>
        <v>-</v>
      </c>
      <c r="AL492" s="76" t="str">
        <f t="shared" si="292"/>
        <v/>
      </c>
      <c r="AM492" s="76" t="str">
        <f t="shared" si="293"/>
        <v>-</v>
      </c>
      <c r="AN492" s="76" t="str">
        <f t="shared" si="294"/>
        <v/>
      </c>
      <c r="AO492" s="77">
        <f t="shared" si="295"/>
        <v>0</v>
      </c>
      <c r="AP492" s="78" t="str">
        <f t="shared" si="296"/>
        <v/>
      </c>
      <c r="AR492" s="77" t="e">
        <f t="shared" ref="AR492:AR523" si="309">CN492+AE492-BD492-BP492-CB492</f>
        <v>#VALUE!</v>
      </c>
      <c r="AS492" s="76" t="s">
        <v>27</v>
      </c>
      <c r="AT492" s="76" t="s">
        <v>27</v>
      </c>
      <c r="AU492" s="76" t="s">
        <v>27</v>
      </c>
      <c r="AV492" s="76" t="s">
        <v>27</v>
      </c>
      <c r="AW492" s="76" t="s">
        <v>27</v>
      </c>
      <c r="AX492" s="76" t="s">
        <v>27</v>
      </c>
      <c r="AY492" s="76" t="s">
        <v>27</v>
      </c>
      <c r="AZ492" s="76" t="s">
        <v>27</v>
      </c>
      <c r="BA492" s="76" t="s">
        <v>27</v>
      </c>
      <c r="BB492" s="77" t="e">
        <f t="shared" si="297"/>
        <v>#VALUE!</v>
      </c>
      <c r="BC492" s="78" t="e">
        <f t="shared" si="298"/>
        <v>#VALUE!</v>
      </c>
      <c r="BD492" s="77">
        <v>0</v>
      </c>
      <c r="BE492" s="76" t="s">
        <v>27</v>
      </c>
      <c r="BF492" s="76" t="s">
        <v>27</v>
      </c>
      <c r="BG492" s="76" t="s">
        <v>27</v>
      </c>
      <c r="BH492" s="76" t="s">
        <v>27</v>
      </c>
      <c r="BI492" s="76" t="s">
        <v>27</v>
      </c>
      <c r="BJ492" s="76" t="s">
        <v>27</v>
      </c>
      <c r="BK492" s="76" t="s">
        <v>27</v>
      </c>
      <c r="BL492" s="76" t="s">
        <v>27</v>
      </c>
      <c r="BM492" s="76" t="s">
        <v>27</v>
      </c>
      <c r="BN492" s="80">
        <f t="shared" si="299"/>
        <v>0</v>
      </c>
      <c r="BO492" s="81">
        <f t="shared" si="300"/>
        <v>0</v>
      </c>
      <c r="BP492" s="77">
        <v>0</v>
      </c>
      <c r="BQ492" s="76" t="s">
        <v>27</v>
      </c>
      <c r="BR492" s="76" t="s">
        <v>27</v>
      </c>
      <c r="BS492" s="76" t="s">
        <v>27</v>
      </c>
      <c r="BT492" s="76" t="s">
        <v>27</v>
      </c>
      <c r="BU492" s="76" t="s">
        <v>27</v>
      </c>
      <c r="BV492" s="76" t="s">
        <v>27</v>
      </c>
      <c r="BW492" s="76" t="s">
        <v>27</v>
      </c>
      <c r="BX492" s="76" t="s">
        <v>27</v>
      </c>
      <c r="BY492" s="76" t="s">
        <v>27</v>
      </c>
      <c r="BZ492" s="80">
        <f t="shared" si="301"/>
        <v>0</v>
      </c>
      <c r="CA492" s="82">
        <f t="shared" si="302"/>
        <v>0</v>
      </c>
      <c r="CB492" s="77">
        <v>0</v>
      </c>
      <c r="CC492" s="76" t="s">
        <v>27</v>
      </c>
      <c r="CD492" s="76" t="s">
        <v>27</v>
      </c>
      <c r="CE492" s="76" t="s">
        <v>27</v>
      </c>
      <c r="CF492" s="76" t="s">
        <v>27</v>
      </c>
      <c r="CG492" s="76" t="s">
        <v>27</v>
      </c>
      <c r="CH492" s="76" t="s">
        <v>27</v>
      </c>
      <c r="CI492" s="76" t="s">
        <v>27</v>
      </c>
      <c r="CJ492" s="76" t="s">
        <v>27</v>
      </c>
      <c r="CK492" s="76" t="s">
        <v>27</v>
      </c>
      <c r="CL492" s="83">
        <f t="shared" si="303"/>
        <v>0</v>
      </c>
      <c r="CM492" s="82">
        <f t="shared" si="304"/>
        <v>0</v>
      </c>
      <c r="CN492" s="84"/>
      <c r="CO492" s="60"/>
      <c r="CP492" s="60"/>
      <c r="CQ492" s="60"/>
      <c r="CR492" s="60"/>
      <c r="CS492" s="60"/>
      <c r="CT492" s="60"/>
      <c r="CU492" s="60"/>
      <c r="CV492" s="85"/>
      <c r="CW492" s="86"/>
      <c r="CX492" s="87">
        <f t="shared" si="305"/>
        <v>0</v>
      </c>
      <c r="CY492" s="88">
        <f t="shared" si="306"/>
        <v>0</v>
      </c>
      <c r="CZ492" s="89" t="e">
        <f>SUMIF(Склад!#REF!,E492,Склад!#REF!)</f>
        <v>#REF!</v>
      </c>
    </row>
    <row r="493" spans="1:104" s="79" customFormat="1" ht="63.4" customHeight="1" thickBot="1" x14ac:dyDescent="0.3">
      <c r="A493" s="60">
        <v>490</v>
      </c>
      <c r="B493" s="199" t="e">
        <f>VLOOKUP(C493,Склад!B:D,3,0)</f>
        <v>#N/A</v>
      </c>
      <c r="C493" s="37" t="s">
        <v>334</v>
      </c>
      <c r="D493" s="151" t="str">
        <f t="shared" si="307"/>
        <v>66911011</v>
      </c>
      <c r="E493" s="36">
        <v>6691101</v>
      </c>
      <c r="F493" s="36">
        <v>1</v>
      </c>
      <c r="G493" s="154" t="s">
        <v>208</v>
      </c>
      <c r="H493" s="196" t="str">
        <f>IFERROR(VLOOKUP(VALUE(E493),Склад!#REF!,6,0),"-")</f>
        <v>-</v>
      </c>
      <c r="I493" s="61"/>
      <c r="J493" s="62" t="s">
        <v>224</v>
      </c>
      <c r="K493" s="62" t="s">
        <v>224</v>
      </c>
      <c r="L493" s="63" t="s">
        <v>353</v>
      </c>
      <c r="M493" s="64" t="s">
        <v>360</v>
      </c>
      <c r="N493" s="38" t="s">
        <v>354</v>
      </c>
      <c r="O493" s="38" t="s">
        <v>415</v>
      </c>
      <c r="P493" s="65">
        <v>18.8</v>
      </c>
      <c r="Q493" s="69">
        <v>49</v>
      </c>
      <c r="R493" s="66"/>
      <c r="S493" s="67"/>
      <c r="T493" s="68"/>
      <c r="U493" s="70"/>
      <c r="V493" s="71"/>
      <c r="W493" s="72"/>
      <c r="X493" s="73"/>
      <c r="Y493" s="71"/>
      <c r="Z493" s="72"/>
      <c r="AA493" s="74"/>
      <c r="AB493" s="75"/>
      <c r="AC493" s="71"/>
      <c r="AD493" s="72"/>
      <c r="AE493" s="76" t="str">
        <f t="shared" si="285"/>
        <v>-</v>
      </c>
      <c r="AF493" s="76" t="str">
        <f t="shared" si="286"/>
        <v/>
      </c>
      <c r="AG493" s="76" t="str">
        <f t="shared" si="287"/>
        <v>-</v>
      </c>
      <c r="AH493" s="76" t="str">
        <f t="shared" si="288"/>
        <v/>
      </c>
      <c r="AI493" s="76" t="str">
        <f t="shared" si="289"/>
        <v>-</v>
      </c>
      <c r="AJ493" s="76" t="str">
        <f t="shared" si="290"/>
        <v/>
      </c>
      <c r="AK493" s="76" t="str">
        <f t="shared" si="291"/>
        <v>-</v>
      </c>
      <c r="AL493" s="76" t="str">
        <f t="shared" si="292"/>
        <v/>
      </c>
      <c r="AM493" s="76" t="str">
        <f t="shared" si="293"/>
        <v>-</v>
      </c>
      <c r="AN493" s="76" t="str">
        <f t="shared" si="294"/>
        <v>-</v>
      </c>
      <c r="AO493" s="77">
        <f t="shared" si="295"/>
        <v>0</v>
      </c>
      <c r="AP493" s="78" t="str">
        <f t="shared" si="296"/>
        <v/>
      </c>
      <c r="AR493" s="77" t="e">
        <f t="shared" si="309"/>
        <v>#VALUE!</v>
      </c>
      <c r="AS493" s="76" t="s">
        <v>27</v>
      </c>
      <c r="AT493" s="76" t="s">
        <v>27</v>
      </c>
      <c r="AU493" s="76" t="s">
        <v>27</v>
      </c>
      <c r="AV493" s="76" t="s">
        <v>27</v>
      </c>
      <c r="AW493" s="76" t="s">
        <v>27</v>
      </c>
      <c r="AX493" s="76" t="s">
        <v>27</v>
      </c>
      <c r="AY493" s="76" t="s">
        <v>27</v>
      </c>
      <c r="AZ493" s="76" t="s">
        <v>27</v>
      </c>
      <c r="BA493" s="76" t="s">
        <v>27</v>
      </c>
      <c r="BB493" s="77" t="e">
        <f t="shared" si="297"/>
        <v>#VALUE!</v>
      </c>
      <c r="BC493" s="78" t="e">
        <f t="shared" si="298"/>
        <v>#VALUE!</v>
      </c>
      <c r="BD493" s="77">
        <v>0</v>
      </c>
      <c r="BE493" s="76" t="s">
        <v>27</v>
      </c>
      <c r="BF493" s="76" t="s">
        <v>27</v>
      </c>
      <c r="BG493" s="76" t="s">
        <v>27</v>
      </c>
      <c r="BH493" s="76" t="s">
        <v>27</v>
      </c>
      <c r="BI493" s="76" t="s">
        <v>27</v>
      </c>
      <c r="BJ493" s="76" t="s">
        <v>27</v>
      </c>
      <c r="BK493" s="76" t="s">
        <v>27</v>
      </c>
      <c r="BL493" s="76" t="s">
        <v>27</v>
      </c>
      <c r="BM493" s="76" t="s">
        <v>27</v>
      </c>
      <c r="BN493" s="80">
        <f t="shared" si="299"/>
        <v>0</v>
      </c>
      <c r="BO493" s="81">
        <f t="shared" si="300"/>
        <v>0</v>
      </c>
      <c r="BP493" s="77">
        <v>0</v>
      </c>
      <c r="BQ493" s="76" t="s">
        <v>27</v>
      </c>
      <c r="BR493" s="76" t="s">
        <v>27</v>
      </c>
      <c r="BS493" s="76" t="s">
        <v>27</v>
      </c>
      <c r="BT493" s="76" t="s">
        <v>27</v>
      </c>
      <c r="BU493" s="76" t="s">
        <v>27</v>
      </c>
      <c r="BV493" s="76" t="s">
        <v>27</v>
      </c>
      <c r="BW493" s="76" t="s">
        <v>27</v>
      </c>
      <c r="BX493" s="76" t="s">
        <v>27</v>
      </c>
      <c r="BY493" s="76" t="s">
        <v>27</v>
      </c>
      <c r="BZ493" s="80">
        <f t="shared" si="301"/>
        <v>0</v>
      </c>
      <c r="CA493" s="82">
        <f t="shared" si="302"/>
        <v>0</v>
      </c>
      <c r="CB493" s="77">
        <v>0</v>
      </c>
      <c r="CC493" s="76" t="s">
        <v>27</v>
      </c>
      <c r="CD493" s="76" t="s">
        <v>27</v>
      </c>
      <c r="CE493" s="76" t="s">
        <v>27</v>
      </c>
      <c r="CF493" s="76" t="s">
        <v>27</v>
      </c>
      <c r="CG493" s="76" t="s">
        <v>27</v>
      </c>
      <c r="CH493" s="76" t="s">
        <v>27</v>
      </c>
      <c r="CI493" s="76" t="s">
        <v>27</v>
      </c>
      <c r="CJ493" s="76" t="s">
        <v>27</v>
      </c>
      <c r="CK493" s="76" t="s">
        <v>27</v>
      </c>
      <c r="CL493" s="83">
        <f t="shared" si="303"/>
        <v>0</v>
      </c>
      <c r="CM493" s="82">
        <f t="shared" si="304"/>
        <v>0</v>
      </c>
      <c r="CN493" s="84"/>
      <c r="CO493" s="60"/>
      <c r="CP493" s="60"/>
      <c r="CQ493" s="60"/>
      <c r="CR493" s="60"/>
      <c r="CS493" s="60"/>
      <c r="CT493" s="60"/>
      <c r="CU493" s="60"/>
      <c r="CV493" s="85"/>
      <c r="CW493" s="86"/>
      <c r="CX493" s="87">
        <f t="shared" si="305"/>
        <v>0</v>
      </c>
      <c r="CY493" s="88">
        <f t="shared" si="306"/>
        <v>0</v>
      </c>
      <c r="CZ493" s="89" t="e">
        <f>SUMIF(Склад!#REF!,E493,Склад!#REF!)</f>
        <v>#REF!</v>
      </c>
    </row>
    <row r="494" spans="1:104" s="79" customFormat="1" ht="72.2" customHeight="1" thickBot="1" x14ac:dyDescent="0.3">
      <c r="A494" s="60">
        <v>491</v>
      </c>
      <c r="B494" s="199" t="e">
        <f>VLOOKUP(C494,Склад!B:D,3,0)</f>
        <v>#N/A</v>
      </c>
      <c r="C494" s="37" t="s">
        <v>334</v>
      </c>
      <c r="D494" s="151" t="str">
        <f t="shared" si="307"/>
        <v>66911016</v>
      </c>
      <c r="E494" s="36">
        <v>6691101</v>
      </c>
      <c r="F494" s="36">
        <v>6</v>
      </c>
      <c r="G494" s="154" t="s">
        <v>208</v>
      </c>
      <c r="H494" s="196" t="str">
        <f>IFERROR(VLOOKUP(VALUE(E494),Склад!#REF!,6,0),"-")</f>
        <v>-</v>
      </c>
      <c r="I494" s="61"/>
      <c r="J494" s="62" t="s">
        <v>224</v>
      </c>
      <c r="K494" s="62" t="s">
        <v>224</v>
      </c>
      <c r="L494" s="63" t="s">
        <v>353</v>
      </c>
      <c r="M494" s="64" t="s">
        <v>360</v>
      </c>
      <c r="N494" s="38" t="s">
        <v>354</v>
      </c>
      <c r="O494" s="38" t="s">
        <v>415</v>
      </c>
      <c r="P494" s="65">
        <v>18.8</v>
      </c>
      <c r="Q494" s="69">
        <v>49</v>
      </c>
      <c r="R494" s="66"/>
      <c r="S494" s="67"/>
      <c r="T494" s="68"/>
      <c r="U494" s="70"/>
      <c r="V494" s="71"/>
      <c r="W494" s="72"/>
      <c r="X494" s="73"/>
      <c r="Y494" s="71"/>
      <c r="Z494" s="72"/>
      <c r="AA494" s="74"/>
      <c r="AB494" s="75"/>
      <c r="AC494" s="71"/>
      <c r="AD494" s="72"/>
      <c r="AE494" s="76" t="str">
        <f t="shared" si="285"/>
        <v>-</v>
      </c>
      <c r="AF494" s="76" t="str">
        <f t="shared" si="286"/>
        <v/>
      </c>
      <c r="AG494" s="76" t="str">
        <f t="shared" si="287"/>
        <v>-</v>
      </c>
      <c r="AH494" s="76" t="str">
        <f t="shared" si="288"/>
        <v/>
      </c>
      <c r="AI494" s="76" t="str">
        <f t="shared" si="289"/>
        <v>-</v>
      </c>
      <c r="AJ494" s="76" t="str">
        <f t="shared" si="290"/>
        <v/>
      </c>
      <c r="AK494" s="76" t="str">
        <f t="shared" si="291"/>
        <v>-</v>
      </c>
      <c r="AL494" s="76" t="str">
        <f t="shared" si="292"/>
        <v/>
      </c>
      <c r="AM494" s="76" t="str">
        <f t="shared" si="293"/>
        <v>-</v>
      </c>
      <c r="AN494" s="76" t="str">
        <f t="shared" si="294"/>
        <v>-</v>
      </c>
      <c r="AO494" s="77">
        <f t="shared" si="295"/>
        <v>0</v>
      </c>
      <c r="AP494" s="78" t="str">
        <f t="shared" si="296"/>
        <v/>
      </c>
      <c r="AR494" s="77" t="e">
        <f t="shared" si="309"/>
        <v>#VALUE!</v>
      </c>
      <c r="AS494" s="76" t="s">
        <v>27</v>
      </c>
      <c r="AT494" s="76" t="s">
        <v>27</v>
      </c>
      <c r="AU494" s="76" t="s">
        <v>27</v>
      </c>
      <c r="AV494" s="76" t="s">
        <v>27</v>
      </c>
      <c r="AW494" s="76" t="s">
        <v>27</v>
      </c>
      <c r="AX494" s="76" t="s">
        <v>27</v>
      </c>
      <c r="AY494" s="76" t="s">
        <v>27</v>
      </c>
      <c r="AZ494" s="76" t="s">
        <v>27</v>
      </c>
      <c r="BA494" s="76" t="s">
        <v>27</v>
      </c>
      <c r="BB494" s="77" t="e">
        <f t="shared" si="297"/>
        <v>#VALUE!</v>
      </c>
      <c r="BC494" s="78" t="e">
        <f t="shared" si="298"/>
        <v>#VALUE!</v>
      </c>
      <c r="BD494" s="77">
        <v>0</v>
      </c>
      <c r="BE494" s="76" t="s">
        <v>27</v>
      </c>
      <c r="BF494" s="76" t="s">
        <v>27</v>
      </c>
      <c r="BG494" s="76" t="s">
        <v>27</v>
      </c>
      <c r="BH494" s="76" t="s">
        <v>27</v>
      </c>
      <c r="BI494" s="76" t="s">
        <v>27</v>
      </c>
      <c r="BJ494" s="76" t="s">
        <v>27</v>
      </c>
      <c r="BK494" s="76" t="s">
        <v>27</v>
      </c>
      <c r="BL494" s="76" t="s">
        <v>27</v>
      </c>
      <c r="BM494" s="76" t="s">
        <v>27</v>
      </c>
      <c r="BN494" s="80">
        <f t="shared" si="299"/>
        <v>0</v>
      </c>
      <c r="BO494" s="81">
        <f t="shared" si="300"/>
        <v>0</v>
      </c>
      <c r="BP494" s="77">
        <v>0</v>
      </c>
      <c r="BQ494" s="76" t="s">
        <v>27</v>
      </c>
      <c r="BR494" s="76" t="s">
        <v>27</v>
      </c>
      <c r="BS494" s="76" t="s">
        <v>27</v>
      </c>
      <c r="BT494" s="76" t="s">
        <v>27</v>
      </c>
      <c r="BU494" s="76" t="s">
        <v>27</v>
      </c>
      <c r="BV494" s="76" t="s">
        <v>27</v>
      </c>
      <c r="BW494" s="76" t="s">
        <v>27</v>
      </c>
      <c r="BX494" s="76" t="s">
        <v>27</v>
      </c>
      <c r="BY494" s="76" t="s">
        <v>27</v>
      </c>
      <c r="BZ494" s="80">
        <f t="shared" si="301"/>
        <v>0</v>
      </c>
      <c r="CA494" s="82">
        <f t="shared" si="302"/>
        <v>0</v>
      </c>
      <c r="CB494" s="77">
        <v>0</v>
      </c>
      <c r="CC494" s="76" t="s">
        <v>27</v>
      </c>
      <c r="CD494" s="76" t="s">
        <v>27</v>
      </c>
      <c r="CE494" s="76" t="s">
        <v>27</v>
      </c>
      <c r="CF494" s="76" t="s">
        <v>27</v>
      </c>
      <c r="CG494" s="76" t="s">
        <v>27</v>
      </c>
      <c r="CH494" s="76" t="s">
        <v>27</v>
      </c>
      <c r="CI494" s="76" t="s">
        <v>27</v>
      </c>
      <c r="CJ494" s="76" t="s">
        <v>27</v>
      </c>
      <c r="CK494" s="76" t="s">
        <v>27</v>
      </c>
      <c r="CL494" s="83">
        <f t="shared" si="303"/>
        <v>0</v>
      </c>
      <c r="CM494" s="82">
        <f t="shared" si="304"/>
        <v>0</v>
      </c>
      <c r="CN494" s="84"/>
      <c r="CO494" s="60"/>
      <c r="CP494" s="60"/>
      <c r="CQ494" s="60"/>
      <c r="CR494" s="60"/>
      <c r="CS494" s="60"/>
      <c r="CT494" s="60"/>
      <c r="CU494" s="60"/>
      <c r="CV494" s="85"/>
      <c r="CW494" s="86"/>
      <c r="CX494" s="87">
        <f t="shared" si="305"/>
        <v>0</v>
      </c>
      <c r="CY494" s="88">
        <f t="shared" si="306"/>
        <v>0</v>
      </c>
      <c r="CZ494" s="89" t="e">
        <f>SUMIF(Склад!#REF!,E494,Склад!#REF!)</f>
        <v>#REF!</v>
      </c>
    </row>
    <row r="495" spans="1:104" s="79" customFormat="1" ht="61.7" customHeight="1" thickBot="1" x14ac:dyDescent="0.3">
      <c r="A495" s="60">
        <v>492</v>
      </c>
      <c r="B495" s="199" t="e">
        <f>VLOOKUP(C495,Склад!B:D,3,0)</f>
        <v>#N/A</v>
      </c>
      <c r="C495" s="37" t="s">
        <v>335</v>
      </c>
      <c r="D495" s="151" t="str">
        <f t="shared" si="307"/>
        <v>68411021</v>
      </c>
      <c r="E495" s="36">
        <v>6841102</v>
      </c>
      <c r="F495" s="36">
        <v>1</v>
      </c>
      <c r="G495" s="154" t="s">
        <v>207</v>
      </c>
      <c r="H495" s="196" t="str">
        <f>IFERROR(VLOOKUP(VALUE(E495),Склад!#REF!,6,0),"-")</f>
        <v>-</v>
      </c>
      <c r="I495" s="61"/>
      <c r="J495" s="62" t="s">
        <v>33</v>
      </c>
      <c r="K495" s="62" t="s">
        <v>406</v>
      </c>
      <c r="L495" s="63" t="s">
        <v>357</v>
      </c>
      <c r="M495" s="64" t="s">
        <v>57</v>
      </c>
      <c r="N495" s="38" t="s">
        <v>354</v>
      </c>
      <c r="O495" s="38" t="s">
        <v>415</v>
      </c>
      <c r="P495" s="65">
        <v>30.4</v>
      </c>
      <c r="Q495" s="69">
        <v>79</v>
      </c>
      <c r="R495" s="66"/>
      <c r="S495" s="67"/>
      <c r="T495" s="68"/>
      <c r="U495" s="70"/>
      <c r="V495" s="71"/>
      <c r="W495" s="72"/>
      <c r="X495" s="73"/>
      <c r="Y495" s="71"/>
      <c r="Z495" s="72"/>
      <c r="AA495" s="74"/>
      <c r="AB495" s="75"/>
      <c r="AC495" s="71"/>
      <c r="AD495" s="72"/>
      <c r="AE495" s="76" t="str">
        <f t="shared" si="285"/>
        <v>-</v>
      </c>
      <c r="AF495" s="76" t="str">
        <f t="shared" si="286"/>
        <v/>
      </c>
      <c r="AG495" s="76" t="str">
        <f t="shared" si="287"/>
        <v>-</v>
      </c>
      <c r="AH495" s="76" t="str">
        <f t="shared" si="288"/>
        <v/>
      </c>
      <c r="AI495" s="76" t="str">
        <f t="shared" si="289"/>
        <v>-</v>
      </c>
      <c r="AJ495" s="76" t="str">
        <f t="shared" si="290"/>
        <v/>
      </c>
      <c r="AK495" s="76" t="str">
        <f t="shared" si="291"/>
        <v>-</v>
      </c>
      <c r="AL495" s="76" t="str">
        <f t="shared" si="292"/>
        <v/>
      </c>
      <c r="AM495" s="76" t="str">
        <f t="shared" si="293"/>
        <v>-</v>
      </c>
      <c r="AN495" s="76" t="str">
        <f t="shared" si="294"/>
        <v/>
      </c>
      <c r="AO495" s="77">
        <f t="shared" si="295"/>
        <v>0</v>
      </c>
      <c r="AP495" s="78" t="str">
        <f t="shared" si="296"/>
        <v/>
      </c>
      <c r="AR495" s="77" t="e">
        <f t="shared" si="309"/>
        <v>#VALUE!</v>
      </c>
      <c r="AS495" s="76" t="s">
        <v>27</v>
      </c>
      <c r="AT495" s="76" t="s">
        <v>27</v>
      </c>
      <c r="AU495" s="76" t="s">
        <v>27</v>
      </c>
      <c r="AV495" s="76" t="s">
        <v>27</v>
      </c>
      <c r="AW495" s="76" t="s">
        <v>27</v>
      </c>
      <c r="AX495" s="76" t="s">
        <v>27</v>
      </c>
      <c r="AY495" s="76" t="s">
        <v>27</v>
      </c>
      <c r="AZ495" s="76" t="s">
        <v>27</v>
      </c>
      <c r="BA495" s="76" t="s">
        <v>27</v>
      </c>
      <c r="BB495" s="77" t="e">
        <f t="shared" si="297"/>
        <v>#VALUE!</v>
      </c>
      <c r="BC495" s="78" t="e">
        <f t="shared" si="298"/>
        <v>#VALUE!</v>
      </c>
      <c r="BD495" s="77">
        <v>0</v>
      </c>
      <c r="BE495" s="76" t="s">
        <v>27</v>
      </c>
      <c r="BF495" s="76" t="s">
        <v>27</v>
      </c>
      <c r="BG495" s="76" t="s">
        <v>27</v>
      </c>
      <c r="BH495" s="76" t="s">
        <v>27</v>
      </c>
      <c r="BI495" s="76" t="s">
        <v>27</v>
      </c>
      <c r="BJ495" s="76" t="s">
        <v>27</v>
      </c>
      <c r="BK495" s="76" t="s">
        <v>27</v>
      </c>
      <c r="BL495" s="76" t="s">
        <v>27</v>
      </c>
      <c r="BM495" s="76" t="s">
        <v>27</v>
      </c>
      <c r="BN495" s="80">
        <f t="shared" si="299"/>
        <v>0</v>
      </c>
      <c r="BO495" s="81">
        <f t="shared" si="300"/>
        <v>0</v>
      </c>
      <c r="BP495" s="77">
        <v>0</v>
      </c>
      <c r="BQ495" s="76" t="s">
        <v>27</v>
      </c>
      <c r="BR495" s="76" t="s">
        <v>27</v>
      </c>
      <c r="BS495" s="76" t="s">
        <v>27</v>
      </c>
      <c r="BT495" s="76" t="s">
        <v>27</v>
      </c>
      <c r="BU495" s="76" t="s">
        <v>27</v>
      </c>
      <c r="BV495" s="76" t="s">
        <v>27</v>
      </c>
      <c r="BW495" s="76" t="s">
        <v>27</v>
      </c>
      <c r="BX495" s="76" t="s">
        <v>27</v>
      </c>
      <c r="BY495" s="76" t="s">
        <v>27</v>
      </c>
      <c r="BZ495" s="80">
        <f t="shared" si="301"/>
        <v>0</v>
      </c>
      <c r="CA495" s="82">
        <f t="shared" si="302"/>
        <v>0</v>
      </c>
      <c r="CB495" s="77">
        <v>0</v>
      </c>
      <c r="CC495" s="76" t="s">
        <v>27</v>
      </c>
      <c r="CD495" s="76" t="s">
        <v>27</v>
      </c>
      <c r="CE495" s="76" t="s">
        <v>27</v>
      </c>
      <c r="CF495" s="76" t="s">
        <v>27</v>
      </c>
      <c r="CG495" s="76" t="s">
        <v>27</v>
      </c>
      <c r="CH495" s="76" t="s">
        <v>27</v>
      </c>
      <c r="CI495" s="76" t="s">
        <v>27</v>
      </c>
      <c r="CJ495" s="76" t="s">
        <v>27</v>
      </c>
      <c r="CK495" s="76" t="s">
        <v>27</v>
      </c>
      <c r="CL495" s="83">
        <f t="shared" si="303"/>
        <v>0</v>
      </c>
      <c r="CM495" s="82">
        <f t="shared" si="304"/>
        <v>0</v>
      </c>
      <c r="CN495" s="84"/>
      <c r="CO495" s="60"/>
      <c r="CP495" s="60"/>
      <c r="CQ495" s="60"/>
      <c r="CR495" s="60"/>
      <c r="CS495" s="60"/>
      <c r="CT495" s="60"/>
      <c r="CU495" s="60"/>
      <c r="CV495" s="85"/>
      <c r="CW495" s="86"/>
      <c r="CX495" s="87">
        <f t="shared" si="305"/>
        <v>0</v>
      </c>
      <c r="CY495" s="88">
        <f t="shared" si="306"/>
        <v>0</v>
      </c>
      <c r="CZ495" s="89" t="e">
        <f>SUMIF(Склад!#REF!,E495,Склад!#REF!)</f>
        <v>#REF!</v>
      </c>
    </row>
    <row r="496" spans="1:104" s="79" customFormat="1" ht="54.6" customHeight="1" thickBot="1" x14ac:dyDescent="0.3">
      <c r="A496" s="60">
        <v>493</v>
      </c>
      <c r="B496" s="199" t="e">
        <f>VLOOKUP(C496,Склад!B:D,3,0)</f>
        <v>#N/A</v>
      </c>
      <c r="C496" s="37" t="s">
        <v>335</v>
      </c>
      <c r="D496" s="151" t="str">
        <f t="shared" si="307"/>
        <v>68411026</v>
      </c>
      <c r="E496" s="36">
        <v>6841102</v>
      </c>
      <c r="F496" s="36">
        <v>6</v>
      </c>
      <c r="G496" s="154" t="s">
        <v>207</v>
      </c>
      <c r="H496" s="196" t="str">
        <f>IFERROR(VLOOKUP(VALUE(E496),Склад!#REF!,6,0),"-")</f>
        <v>-</v>
      </c>
      <c r="I496" s="61"/>
      <c r="J496" s="62" t="s">
        <v>33</v>
      </c>
      <c r="K496" s="62" t="s">
        <v>406</v>
      </c>
      <c r="L496" s="63" t="s">
        <v>357</v>
      </c>
      <c r="M496" s="64" t="s">
        <v>57</v>
      </c>
      <c r="N496" s="38" t="s">
        <v>354</v>
      </c>
      <c r="O496" s="38" t="s">
        <v>415</v>
      </c>
      <c r="P496" s="65">
        <v>30.4</v>
      </c>
      <c r="Q496" s="69">
        <v>79</v>
      </c>
      <c r="R496" s="66"/>
      <c r="S496" s="67"/>
      <c r="T496" s="68"/>
      <c r="U496" s="70"/>
      <c r="V496" s="71"/>
      <c r="W496" s="72"/>
      <c r="X496" s="73"/>
      <c r="Y496" s="71"/>
      <c r="Z496" s="72"/>
      <c r="AA496" s="74"/>
      <c r="AB496" s="75"/>
      <c r="AC496" s="71"/>
      <c r="AD496" s="72"/>
      <c r="AE496" s="76" t="str">
        <f t="shared" si="285"/>
        <v>-</v>
      </c>
      <c r="AF496" s="76" t="str">
        <f t="shared" si="286"/>
        <v/>
      </c>
      <c r="AG496" s="76" t="str">
        <f t="shared" si="287"/>
        <v>-</v>
      </c>
      <c r="AH496" s="76" t="str">
        <f t="shared" si="288"/>
        <v/>
      </c>
      <c r="AI496" s="76" t="str">
        <f t="shared" si="289"/>
        <v>-</v>
      </c>
      <c r="AJ496" s="76" t="str">
        <f t="shared" si="290"/>
        <v/>
      </c>
      <c r="AK496" s="76" t="str">
        <f t="shared" si="291"/>
        <v>-</v>
      </c>
      <c r="AL496" s="76" t="str">
        <f t="shared" si="292"/>
        <v/>
      </c>
      <c r="AM496" s="76" t="str">
        <f t="shared" si="293"/>
        <v>-</v>
      </c>
      <c r="AN496" s="76" t="str">
        <f t="shared" si="294"/>
        <v/>
      </c>
      <c r="AO496" s="77">
        <f t="shared" si="295"/>
        <v>0</v>
      </c>
      <c r="AP496" s="78" t="str">
        <f t="shared" si="296"/>
        <v/>
      </c>
      <c r="AR496" s="77" t="e">
        <f t="shared" si="309"/>
        <v>#VALUE!</v>
      </c>
      <c r="AS496" s="76" t="s">
        <v>27</v>
      </c>
      <c r="AT496" s="76" t="s">
        <v>27</v>
      </c>
      <c r="AU496" s="76" t="s">
        <v>27</v>
      </c>
      <c r="AV496" s="76" t="s">
        <v>27</v>
      </c>
      <c r="AW496" s="76" t="s">
        <v>27</v>
      </c>
      <c r="AX496" s="76" t="s">
        <v>27</v>
      </c>
      <c r="AY496" s="76" t="s">
        <v>27</v>
      </c>
      <c r="AZ496" s="76" t="s">
        <v>27</v>
      </c>
      <c r="BA496" s="76" t="s">
        <v>27</v>
      </c>
      <c r="BB496" s="77" t="e">
        <f t="shared" si="297"/>
        <v>#VALUE!</v>
      </c>
      <c r="BC496" s="78" t="e">
        <f t="shared" si="298"/>
        <v>#VALUE!</v>
      </c>
      <c r="BD496" s="77">
        <v>0</v>
      </c>
      <c r="BE496" s="76" t="s">
        <v>27</v>
      </c>
      <c r="BF496" s="76" t="s">
        <v>27</v>
      </c>
      <c r="BG496" s="76" t="s">
        <v>27</v>
      </c>
      <c r="BH496" s="76" t="s">
        <v>27</v>
      </c>
      <c r="BI496" s="76" t="s">
        <v>27</v>
      </c>
      <c r="BJ496" s="76" t="s">
        <v>27</v>
      </c>
      <c r="BK496" s="76" t="s">
        <v>27</v>
      </c>
      <c r="BL496" s="76" t="s">
        <v>27</v>
      </c>
      <c r="BM496" s="76" t="s">
        <v>27</v>
      </c>
      <c r="BN496" s="80">
        <f t="shared" si="299"/>
        <v>0</v>
      </c>
      <c r="BO496" s="81">
        <f t="shared" si="300"/>
        <v>0</v>
      </c>
      <c r="BP496" s="77">
        <v>0</v>
      </c>
      <c r="BQ496" s="76" t="s">
        <v>27</v>
      </c>
      <c r="BR496" s="76" t="s">
        <v>27</v>
      </c>
      <c r="BS496" s="76" t="s">
        <v>27</v>
      </c>
      <c r="BT496" s="76" t="s">
        <v>27</v>
      </c>
      <c r="BU496" s="76" t="s">
        <v>27</v>
      </c>
      <c r="BV496" s="76" t="s">
        <v>27</v>
      </c>
      <c r="BW496" s="76" t="s">
        <v>27</v>
      </c>
      <c r="BX496" s="76" t="s">
        <v>27</v>
      </c>
      <c r="BY496" s="76" t="s">
        <v>27</v>
      </c>
      <c r="BZ496" s="80">
        <f t="shared" si="301"/>
        <v>0</v>
      </c>
      <c r="CA496" s="82">
        <f t="shared" si="302"/>
        <v>0</v>
      </c>
      <c r="CB496" s="77">
        <v>0</v>
      </c>
      <c r="CC496" s="76" t="s">
        <v>27</v>
      </c>
      <c r="CD496" s="76" t="s">
        <v>27</v>
      </c>
      <c r="CE496" s="76" t="s">
        <v>27</v>
      </c>
      <c r="CF496" s="76" t="s">
        <v>27</v>
      </c>
      <c r="CG496" s="76" t="s">
        <v>27</v>
      </c>
      <c r="CH496" s="76" t="s">
        <v>27</v>
      </c>
      <c r="CI496" s="76" t="s">
        <v>27</v>
      </c>
      <c r="CJ496" s="76" t="s">
        <v>27</v>
      </c>
      <c r="CK496" s="76" t="s">
        <v>27</v>
      </c>
      <c r="CL496" s="83">
        <f t="shared" si="303"/>
        <v>0</v>
      </c>
      <c r="CM496" s="82">
        <f t="shared" si="304"/>
        <v>0</v>
      </c>
      <c r="CN496" s="84"/>
      <c r="CO496" s="60"/>
      <c r="CP496" s="60"/>
      <c r="CQ496" s="60"/>
      <c r="CR496" s="60"/>
      <c r="CS496" s="60"/>
      <c r="CT496" s="60"/>
      <c r="CU496" s="60"/>
      <c r="CV496" s="85"/>
      <c r="CW496" s="86"/>
      <c r="CX496" s="87">
        <f t="shared" si="305"/>
        <v>0</v>
      </c>
      <c r="CY496" s="88">
        <f t="shared" si="306"/>
        <v>0</v>
      </c>
      <c r="CZ496" s="89" t="e">
        <f>SUMIF(Склад!#REF!,E496,Склад!#REF!)</f>
        <v>#REF!</v>
      </c>
    </row>
    <row r="497" spans="1:104" s="79" customFormat="1" ht="73.900000000000006" customHeight="1" thickBot="1" x14ac:dyDescent="0.3">
      <c r="A497" s="60">
        <v>494</v>
      </c>
      <c r="B497" s="199" t="str">
        <f>VLOOKUP(C497,Склад!B:D,3,0)</f>
        <v>Кепки</v>
      </c>
      <c r="C497" s="37" t="s">
        <v>185</v>
      </c>
      <c r="D497" s="151" t="str">
        <f t="shared" si="307"/>
        <v>74911021</v>
      </c>
      <c r="E497" s="36">
        <v>7491102</v>
      </c>
      <c r="F497" s="36">
        <v>1</v>
      </c>
      <c r="G497" s="154" t="s">
        <v>208</v>
      </c>
      <c r="H497" s="196" t="str">
        <f>IFERROR(VLOOKUP(VALUE(E497),Склад!#REF!,6,0),"-")</f>
        <v>-</v>
      </c>
      <c r="I497" s="61"/>
      <c r="J497" s="62" t="s">
        <v>224</v>
      </c>
      <c r="K497" s="62" t="s">
        <v>224</v>
      </c>
      <c r="L497" s="63" t="s">
        <v>353</v>
      </c>
      <c r="M497" s="64" t="s">
        <v>361</v>
      </c>
      <c r="N497" s="38" t="s">
        <v>354</v>
      </c>
      <c r="O497" s="38" t="s">
        <v>415</v>
      </c>
      <c r="P497" s="65">
        <v>15</v>
      </c>
      <c r="Q497" s="69">
        <v>39</v>
      </c>
      <c r="R497" s="66"/>
      <c r="S497" s="67"/>
      <c r="T497" s="68"/>
      <c r="U497" s="70"/>
      <c r="V497" s="71"/>
      <c r="W497" s="72"/>
      <c r="X497" s="73"/>
      <c r="Y497" s="71"/>
      <c r="Z497" s="72"/>
      <c r="AA497" s="74"/>
      <c r="AB497" s="75"/>
      <c r="AC497" s="71"/>
      <c r="AD497" s="72"/>
      <c r="AE497" s="76" t="str">
        <f t="shared" si="285"/>
        <v>-</v>
      </c>
      <c r="AF497" s="76" t="str">
        <f t="shared" si="286"/>
        <v/>
      </c>
      <c r="AG497" s="76" t="str">
        <f t="shared" si="287"/>
        <v>-</v>
      </c>
      <c r="AH497" s="76" t="str">
        <f t="shared" si="288"/>
        <v/>
      </c>
      <c r="AI497" s="76" t="str">
        <f t="shared" si="289"/>
        <v>-</v>
      </c>
      <c r="AJ497" s="76" t="str">
        <f t="shared" si="290"/>
        <v/>
      </c>
      <c r="AK497" s="76" t="str">
        <f t="shared" si="291"/>
        <v>-</v>
      </c>
      <c r="AL497" s="76" t="str">
        <f t="shared" si="292"/>
        <v/>
      </c>
      <c r="AM497" s="76" t="str">
        <f t="shared" si="293"/>
        <v>-</v>
      </c>
      <c r="AN497" s="76" t="str">
        <f t="shared" si="294"/>
        <v>-</v>
      </c>
      <c r="AO497" s="77">
        <f t="shared" si="295"/>
        <v>0</v>
      </c>
      <c r="AP497" s="78" t="str">
        <f t="shared" si="296"/>
        <v/>
      </c>
      <c r="AR497" s="77" t="e">
        <f t="shared" si="309"/>
        <v>#VALUE!</v>
      </c>
      <c r="AS497" s="76" t="s">
        <v>27</v>
      </c>
      <c r="AT497" s="76" t="s">
        <v>27</v>
      </c>
      <c r="AU497" s="76" t="s">
        <v>27</v>
      </c>
      <c r="AV497" s="76" t="s">
        <v>27</v>
      </c>
      <c r="AW497" s="76" t="s">
        <v>27</v>
      </c>
      <c r="AX497" s="76" t="s">
        <v>27</v>
      </c>
      <c r="AY497" s="76" t="s">
        <v>27</v>
      </c>
      <c r="AZ497" s="76" t="s">
        <v>27</v>
      </c>
      <c r="BA497" s="76" t="s">
        <v>27</v>
      </c>
      <c r="BB497" s="77" t="e">
        <f t="shared" si="297"/>
        <v>#VALUE!</v>
      </c>
      <c r="BC497" s="78" t="e">
        <f t="shared" si="298"/>
        <v>#VALUE!</v>
      </c>
      <c r="BD497" s="77">
        <v>0</v>
      </c>
      <c r="BE497" s="76" t="s">
        <v>27</v>
      </c>
      <c r="BF497" s="76" t="s">
        <v>27</v>
      </c>
      <c r="BG497" s="76" t="s">
        <v>27</v>
      </c>
      <c r="BH497" s="76" t="s">
        <v>27</v>
      </c>
      <c r="BI497" s="76" t="s">
        <v>27</v>
      </c>
      <c r="BJ497" s="76" t="s">
        <v>27</v>
      </c>
      <c r="BK497" s="76" t="s">
        <v>27</v>
      </c>
      <c r="BL497" s="76" t="s">
        <v>27</v>
      </c>
      <c r="BM497" s="76" t="s">
        <v>27</v>
      </c>
      <c r="BN497" s="80">
        <f t="shared" si="299"/>
        <v>0</v>
      </c>
      <c r="BO497" s="81">
        <f t="shared" si="300"/>
        <v>0</v>
      </c>
      <c r="BP497" s="77">
        <v>0</v>
      </c>
      <c r="BQ497" s="76" t="s">
        <v>27</v>
      </c>
      <c r="BR497" s="76" t="s">
        <v>27</v>
      </c>
      <c r="BS497" s="76" t="s">
        <v>27</v>
      </c>
      <c r="BT497" s="76" t="s">
        <v>27</v>
      </c>
      <c r="BU497" s="76" t="s">
        <v>27</v>
      </c>
      <c r="BV497" s="76" t="s">
        <v>27</v>
      </c>
      <c r="BW497" s="76" t="s">
        <v>27</v>
      </c>
      <c r="BX497" s="76" t="s">
        <v>27</v>
      </c>
      <c r="BY497" s="76" t="s">
        <v>27</v>
      </c>
      <c r="BZ497" s="80">
        <f t="shared" si="301"/>
        <v>0</v>
      </c>
      <c r="CA497" s="82">
        <f t="shared" si="302"/>
        <v>0</v>
      </c>
      <c r="CB497" s="77">
        <v>0</v>
      </c>
      <c r="CC497" s="76" t="s">
        <v>27</v>
      </c>
      <c r="CD497" s="76" t="s">
        <v>27</v>
      </c>
      <c r="CE497" s="76" t="s">
        <v>27</v>
      </c>
      <c r="CF497" s="76" t="s">
        <v>27</v>
      </c>
      <c r="CG497" s="76" t="s">
        <v>27</v>
      </c>
      <c r="CH497" s="76" t="s">
        <v>27</v>
      </c>
      <c r="CI497" s="76" t="s">
        <v>27</v>
      </c>
      <c r="CJ497" s="76" t="s">
        <v>27</v>
      </c>
      <c r="CK497" s="76" t="s">
        <v>27</v>
      </c>
      <c r="CL497" s="83">
        <f t="shared" si="303"/>
        <v>0</v>
      </c>
      <c r="CM497" s="82">
        <f t="shared" si="304"/>
        <v>0</v>
      </c>
      <c r="CN497" s="84"/>
      <c r="CO497" s="60"/>
      <c r="CP497" s="60"/>
      <c r="CQ497" s="60"/>
      <c r="CR497" s="60"/>
      <c r="CS497" s="60"/>
      <c r="CT497" s="60"/>
      <c r="CU497" s="60"/>
      <c r="CV497" s="85"/>
      <c r="CW497" s="86"/>
      <c r="CX497" s="87">
        <f t="shared" si="305"/>
        <v>0</v>
      </c>
      <c r="CY497" s="88">
        <f t="shared" si="306"/>
        <v>0</v>
      </c>
      <c r="CZ497" s="89" t="e">
        <f>SUMIF(Склад!#REF!,E497,Склад!#REF!)</f>
        <v>#REF!</v>
      </c>
    </row>
    <row r="498" spans="1:104" s="79" customFormat="1" ht="73.900000000000006" customHeight="1" thickBot="1" x14ac:dyDescent="0.3">
      <c r="A498" s="60">
        <v>495</v>
      </c>
      <c r="B498" s="199" t="str">
        <f>VLOOKUP(C498,Склад!B:D,3,0)</f>
        <v>Кепки</v>
      </c>
      <c r="C498" s="37" t="s">
        <v>185</v>
      </c>
      <c r="D498" s="151" t="str">
        <f t="shared" si="307"/>
        <v>74911026</v>
      </c>
      <c r="E498" s="36">
        <v>7491102</v>
      </c>
      <c r="F498" s="36">
        <v>6</v>
      </c>
      <c r="G498" s="154" t="s">
        <v>208</v>
      </c>
      <c r="H498" s="196" t="str">
        <f>IFERROR(VLOOKUP(VALUE(E498),Склад!#REF!,6,0),"-")</f>
        <v>-</v>
      </c>
      <c r="I498" s="61"/>
      <c r="J498" s="62" t="s">
        <v>224</v>
      </c>
      <c r="K498" s="62" t="s">
        <v>224</v>
      </c>
      <c r="L498" s="63" t="s">
        <v>353</v>
      </c>
      <c r="M498" s="64" t="s">
        <v>361</v>
      </c>
      <c r="N498" s="38" t="s">
        <v>354</v>
      </c>
      <c r="O498" s="38" t="s">
        <v>415</v>
      </c>
      <c r="P498" s="65">
        <v>15</v>
      </c>
      <c r="Q498" s="69">
        <v>39</v>
      </c>
      <c r="R498" s="66"/>
      <c r="S498" s="67"/>
      <c r="T498" s="68"/>
      <c r="U498" s="70"/>
      <c r="V498" s="71"/>
      <c r="W498" s="72"/>
      <c r="X498" s="73"/>
      <c r="Y498" s="71"/>
      <c r="Z498" s="72"/>
      <c r="AA498" s="74"/>
      <c r="AB498" s="75"/>
      <c r="AC498" s="71"/>
      <c r="AD498" s="72"/>
      <c r="AE498" s="76" t="str">
        <f t="shared" si="285"/>
        <v>-</v>
      </c>
      <c r="AF498" s="76" t="str">
        <f t="shared" si="286"/>
        <v/>
      </c>
      <c r="AG498" s="76" t="str">
        <f t="shared" si="287"/>
        <v>-</v>
      </c>
      <c r="AH498" s="76" t="str">
        <f t="shared" si="288"/>
        <v/>
      </c>
      <c r="AI498" s="76" t="str">
        <f t="shared" si="289"/>
        <v>-</v>
      </c>
      <c r="AJ498" s="76" t="str">
        <f t="shared" si="290"/>
        <v/>
      </c>
      <c r="AK498" s="76" t="str">
        <f t="shared" si="291"/>
        <v>-</v>
      </c>
      <c r="AL498" s="76" t="str">
        <f t="shared" si="292"/>
        <v/>
      </c>
      <c r="AM498" s="76" t="str">
        <f t="shared" si="293"/>
        <v>-</v>
      </c>
      <c r="AN498" s="76" t="str">
        <f t="shared" si="294"/>
        <v>-</v>
      </c>
      <c r="AO498" s="77">
        <f t="shared" si="295"/>
        <v>0</v>
      </c>
      <c r="AP498" s="78" t="str">
        <f t="shared" si="296"/>
        <v/>
      </c>
      <c r="AR498" s="77" t="e">
        <f t="shared" si="309"/>
        <v>#VALUE!</v>
      </c>
      <c r="AS498" s="76" t="s">
        <v>27</v>
      </c>
      <c r="AT498" s="76" t="s">
        <v>27</v>
      </c>
      <c r="AU498" s="76" t="s">
        <v>27</v>
      </c>
      <c r="AV498" s="76" t="s">
        <v>27</v>
      </c>
      <c r="AW498" s="76" t="s">
        <v>27</v>
      </c>
      <c r="AX498" s="76" t="s">
        <v>27</v>
      </c>
      <c r="AY498" s="76" t="s">
        <v>27</v>
      </c>
      <c r="AZ498" s="76" t="s">
        <v>27</v>
      </c>
      <c r="BA498" s="76" t="s">
        <v>27</v>
      </c>
      <c r="BB498" s="77" t="e">
        <f t="shared" si="297"/>
        <v>#VALUE!</v>
      </c>
      <c r="BC498" s="78" t="e">
        <f t="shared" si="298"/>
        <v>#VALUE!</v>
      </c>
      <c r="BD498" s="77">
        <v>2</v>
      </c>
      <c r="BE498" s="76" t="s">
        <v>27</v>
      </c>
      <c r="BF498" s="76" t="s">
        <v>27</v>
      </c>
      <c r="BG498" s="76" t="s">
        <v>27</v>
      </c>
      <c r="BH498" s="76" t="s">
        <v>27</v>
      </c>
      <c r="BI498" s="76" t="s">
        <v>27</v>
      </c>
      <c r="BJ498" s="76" t="s">
        <v>27</v>
      </c>
      <c r="BK498" s="76" t="s">
        <v>27</v>
      </c>
      <c r="BL498" s="76" t="s">
        <v>27</v>
      </c>
      <c r="BM498" s="76" t="s">
        <v>27</v>
      </c>
      <c r="BN498" s="80">
        <f t="shared" si="299"/>
        <v>2</v>
      </c>
      <c r="BO498" s="81">
        <f t="shared" si="300"/>
        <v>0</v>
      </c>
      <c r="BP498" s="77">
        <v>2</v>
      </c>
      <c r="BQ498" s="76" t="s">
        <v>27</v>
      </c>
      <c r="BR498" s="76" t="s">
        <v>27</v>
      </c>
      <c r="BS498" s="76" t="s">
        <v>27</v>
      </c>
      <c r="BT498" s="76" t="s">
        <v>27</v>
      </c>
      <c r="BU498" s="76" t="s">
        <v>27</v>
      </c>
      <c r="BV498" s="76" t="s">
        <v>27</v>
      </c>
      <c r="BW498" s="76" t="s">
        <v>27</v>
      </c>
      <c r="BX498" s="76" t="s">
        <v>27</v>
      </c>
      <c r="BY498" s="76" t="s">
        <v>27</v>
      </c>
      <c r="BZ498" s="80">
        <f t="shared" si="301"/>
        <v>2</v>
      </c>
      <c r="CA498" s="82">
        <f t="shared" si="302"/>
        <v>0</v>
      </c>
      <c r="CB498" s="77">
        <v>5</v>
      </c>
      <c r="CC498" s="76" t="s">
        <v>27</v>
      </c>
      <c r="CD498" s="76" t="s">
        <v>27</v>
      </c>
      <c r="CE498" s="76" t="s">
        <v>27</v>
      </c>
      <c r="CF498" s="76" t="s">
        <v>27</v>
      </c>
      <c r="CG498" s="76" t="s">
        <v>27</v>
      </c>
      <c r="CH498" s="76" t="s">
        <v>27</v>
      </c>
      <c r="CI498" s="76" t="s">
        <v>27</v>
      </c>
      <c r="CJ498" s="76" t="s">
        <v>27</v>
      </c>
      <c r="CK498" s="76" t="s">
        <v>27</v>
      </c>
      <c r="CL498" s="83">
        <f t="shared" si="303"/>
        <v>5</v>
      </c>
      <c r="CM498" s="82">
        <f t="shared" si="304"/>
        <v>0</v>
      </c>
      <c r="CN498" s="84"/>
      <c r="CO498" s="60"/>
      <c r="CP498" s="60"/>
      <c r="CQ498" s="60"/>
      <c r="CR498" s="60"/>
      <c r="CS498" s="60"/>
      <c r="CT498" s="60"/>
      <c r="CU498" s="60"/>
      <c r="CV498" s="85"/>
      <c r="CW498" s="86"/>
      <c r="CX498" s="87">
        <f t="shared" si="305"/>
        <v>0</v>
      </c>
      <c r="CY498" s="88">
        <f t="shared" si="306"/>
        <v>0</v>
      </c>
      <c r="CZ498" s="89" t="e">
        <f>SUMIF(Склад!#REF!,E498,Склад!#REF!)</f>
        <v>#REF!</v>
      </c>
    </row>
    <row r="499" spans="1:104" s="79" customFormat="1" ht="79.150000000000006" customHeight="1" thickBot="1" x14ac:dyDescent="0.3">
      <c r="A499" s="60">
        <v>496</v>
      </c>
      <c r="B499" s="199" t="e">
        <f>VLOOKUP(C499,Склад!B:D,3,0)</f>
        <v>#N/A</v>
      </c>
      <c r="C499" s="37" t="s">
        <v>336</v>
      </c>
      <c r="D499" s="151" t="str">
        <f t="shared" si="307"/>
        <v>74911201</v>
      </c>
      <c r="E499" s="36">
        <v>7491120</v>
      </c>
      <c r="F499" s="36">
        <v>1</v>
      </c>
      <c r="G499" s="154" t="s">
        <v>207</v>
      </c>
      <c r="H499" s="196" t="str">
        <f>IFERROR(VLOOKUP(VALUE(E499),Склад!#REF!,6,0),"-")</f>
        <v>-</v>
      </c>
      <c r="I499" s="61"/>
      <c r="J499" s="62" t="s">
        <v>224</v>
      </c>
      <c r="K499" s="62" t="s">
        <v>224</v>
      </c>
      <c r="L499" s="63" t="s">
        <v>353</v>
      </c>
      <c r="M499" s="64" t="s">
        <v>356</v>
      </c>
      <c r="N499" s="38" t="s">
        <v>354</v>
      </c>
      <c r="O499" s="38" t="s">
        <v>415</v>
      </c>
      <c r="P499" s="65">
        <v>18.8</v>
      </c>
      <c r="Q499" s="69">
        <v>49</v>
      </c>
      <c r="R499" s="66"/>
      <c r="S499" s="67"/>
      <c r="T499" s="68"/>
      <c r="U499" s="70"/>
      <c r="V499" s="71"/>
      <c r="W499" s="72"/>
      <c r="X499" s="73"/>
      <c r="Y499" s="71"/>
      <c r="Z499" s="72"/>
      <c r="AA499" s="74"/>
      <c r="AB499" s="75"/>
      <c r="AC499" s="71"/>
      <c r="AD499" s="72"/>
      <c r="AE499" s="76" t="str">
        <f t="shared" si="285"/>
        <v>-</v>
      </c>
      <c r="AF499" s="76" t="str">
        <f t="shared" si="286"/>
        <v/>
      </c>
      <c r="AG499" s="76" t="str">
        <f t="shared" si="287"/>
        <v>-</v>
      </c>
      <c r="AH499" s="76" t="str">
        <f t="shared" si="288"/>
        <v/>
      </c>
      <c r="AI499" s="76" t="str">
        <f t="shared" si="289"/>
        <v>-</v>
      </c>
      <c r="AJ499" s="76" t="str">
        <f t="shared" si="290"/>
        <v/>
      </c>
      <c r="AK499" s="76" t="str">
        <f t="shared" si="291"/>
        <v>-</v>
      </c>
      <c r="AL499" s="76" t="str">
        <f t="shared" si="292"/>
        <v/>
      </c>
      <c r="AM499" s="76" t="str">
        <f t="shared" si="293"/>
        <v>-</v>
      </c>
      <c r="AN499" s="76" t="str">
        <f t="shared" si="294"/>
        <v/>
      </c>
      <c r="AO499" s="77">
        <f t="shared" si="295"/>
        <v>0</v>
      </c>
      <c r="AP499" s="78" t="str">
        <f t="shared" si="296"/>
        <v/>
      </c>
      <c r="AR499" s="77" t="e">
        <f t="shared" si="309"/>
        <v>#VALUE!</v>
      </c>
      <c r="AS499" s="76" t="s">
        <v>27</v>
      </c>
      <c r="AT499" s="76" t="s">
        <v>27</v>
      </c>
      <c r="AU499" s="76" t="s">
        <v>27</v>
      </c>
      <c r="AV499" s="76" t="s">
        <v>27</v>
      </c>
      <c r="AW499" s="76" t="s">
        <v>27</v>
      </c>
      <c r="AX499" s="76" t="s">
        <v>27</v>
      </c>
      <c r="AY499" s="76" t="s">
        <v>27</v>
      </c>
      <c r="AZ499" s="76" t="s">
        <v>27</v>
      </c>
      <c r="BA499" s="76" t="s">
        <v>27</v>
      </c>
      <c r="BB499" s="77" t="e">
        <f t="shared" si="297"/>
        <v>#VALUE!</v>
      </c>
      <c r="BC499" s="78" t="e">
        <f t="shared" si="298"/>
        <v>#VALUE!</v>
      </c>
      <c r="BD499" s="77">
        <v>2</v>
      </c>
      <c r="BE499" s="76" t="s">
        <v>27</v>
      </c>
      <c r="BF499" s="76" t="s">
        <v>27</v>
      </c>
      <c r="BG499" s="76" t="s">
        <v>27</v>
      </c>
      <c r="BH499" s="76" t="s">
        <v>27</v>
      </c>
      <c r="BI499" s="76" t="s">
        <v>27</v>
      </c>
      <c r="BJ499" s="76" t="s">
        <v>27</v>
      </c>
      <c r="BK499" s="76" t="s">
        <v>27</v>
      </c>
      <c r="BL499" s="76" t="s">
        <v>27</v>
      </c>
      <c r="BM499" s="76" t="s">
        <v>27</v>
      </c>
      <c r="BN499" s="80">
        <f t="shared" si="299"/>
        <v>2</v>
      </c>
      <c r="BO499" s="81">
        <f t="shared" si="300"/>
        <v>0</v>
      </c>
      <c r="BP499" s="77">
        <v>2</v>
      </c>
      <c r="BQ499" s="76" t="s">
        <v>27</v>
      </c>
      <c r="BR499" s="76" t="s">
        <v>27</v>
      </c>
      <c r="BS499" s="76" t="s">
        <v>27</v>
      </c>
      <c r="BT499" s="76" t="s">
        <v>27</v>
      </c>
      <c r="BU499" s="76" t="s">
        <v>27</v>
      </c>
      <c r="BV499" s="76" t="s">
        <v>27</v>
      </c>
      <c r="BW499" s="76" t="s">
        <v>27</v>
      </c>
      <c r="BX499" s="76" t="s">
        <v>27</v>
      </c>
      <c r="BY499" s="76" t="s">
        <v>27</v>
      </c>
      <c r="BZ499" s="80">
        <f t="shared" si="301"/>
        <v>2</v>
      </c>
      <c r="CA499" s="82">
        <f t="shared" si="302"/>
        <v>0</v>
      </c>
      <c r="CB499" s="77">
        <v>5</v>
      </c>
      <c r="CC499" s="76" t="s">
        <v>27</v>
      </c>
      <c r="CD499" s="76" t="s">
        <v>27</v>
      </c>
      <c r="CE499" s="76" t="s">
        <v>27</v>
      </c>
      <c r="CF499" s="76" t="s">
        <v>27</v>
      </c>
      <c r="CG499" s="76" t="s">
        <v>27</v>
      </c>
      <c r="CH499" s="76" t="s">
        <v>27</v>
      </c>
      <c r="CI499" s="76" t="s">
        <v>27</v>
      </c>
      <c r="CJ499" s="76" t="s">
        <v>27</v>
      </c>
      <c r="CK499" s="76" t="s">
        <v>27</v>
      </c>
      <c r="CL499" s="83">
        <f t="shared" si="303"/>
        <v>5</v>
      </c>
      <c r="CM499" s="82">
        <f t="shared" si="304"/>
        <v>0</v>
      </c>
      <c r="CN499" s="84"/>
      <c r="CO499" s="60"/>
      <c r="CP499" s="60"/>
      <c r="CQ499" s="60"/>
      <c r="CR499" s="60"/>
      <c r="CS499" s="60"/>
      <c r="CT499" s="60"/>
      <c r="CU499" s="60"/>
      <c r="CV499" s="85"/>
      <c r="CW499" s="86"/>
      <c r="CX499" s="87">
        <f t="shared" si="305"/>
        <v>0</v>
      </c>
      <c r="CY499" s="88">
        <f t="shared" si="306"/>
        <v>0</v>
      </c>
      <c r="CZ499" s="89" t="e">
        <f>SUMIF(Склад!#REF!,E499,Склад!#REF!)</f>
        <v>#REF!</v>
      </c>
    </row>
    <row r="500" spans="1:104" s="79" customFormat="1" ht="65.099999999999994" customHeight="1" thickBot="1" x14ac:dyDescent="0.3">
      <c r="A500" s="60">
        <v>497</v>
      </c>
      <c r="B500" s="199" t="e">
        <f>VLOOKUP(C500,Склад!B:D,3,0)</f>
        <v>#N/A</v>
      </c>
      <c r="C500" s="37" t="s">
        <v>336</v>
      </c>
      <c r="D500" s="151" t="str">
        <f t="shared" si="307"/>
        <v>74911206</v>
      </c>
      <c r="E500" s="36">
        <v>7491120</v>
      </c>
      <c r="F500" s="36">
        <v>6</v>
      </c>
      <c r="G500" s="154" t="s">
        <v>207</v>
      </c>
      <c r="H500" s="196" t="str">
        <f>IFERROR(VLOOKUP(VALUE(E500),Склад!#REF!,6,0),"-")</f>
        <v>-</v>
      </c>
      <c r="I500" s="61"/>
      <c r="J500" s="62" t="s">
        <v>224</v>
      </c>
      <c r="K500" s="62" t="s">
        <v>224</v>
      </c>
      <c r="L500" s="63" t="s">
        <v>353</v>
      </c>
      <c r="M500" s="64" t="s">
        <v>356</v>
      </c>
      <c r="N500" s="38" t="s">
        <v>354</v>
      </c>
      <c r="O500" s="38" t="s">
        <v>415</v>
      </c>
      <c r="P500" s="65">
        <v>18.8</v>
      </c>
      <c r="Q500" s="69">
        <v>49</v>
      </c>
      <c r="R500" s="66"/>
      <c r="S500" s="67"/>
      <c r="T500" s="68"/>
      <c r="U500" s="70"/>
      <c r="V500" s="71"/>
      <c r="W500" s="72"/>
      <c r="X500" s="73"/>
      <c r="Y500" s="71"/>
      <c r="Z500" s="72"/>
      <c r="AA500" s="74"/>
      <c r="AB500" s="75"/>
      <c r="AC500" s="71"/>
      <c r="AD500" s="72"/>
      <c r="AE500" s="76" t="str">
        <f t="shared" si="285"/>
        <v>-</v>
      </c>
      <c r="AF500" s="76" t="str">
        <f t="shared" si="286"/>
        <v/>
      </c>
      <c r="AG500" s="76" t="str">
        <f t="shared" si="287"/>
        <v>-</v>
      </c>
      <c r="AH500" s="76" t="str">
        <f t="shared" si="288"/>
        <v/>
      </c>
      <c r="AI500" s="76" t="str">
        <f t="shared" si="289"/>
        <v>-</v>
      </c>
      <c r="AJ500" s="76" t="str">
        <f t="shared" si="290"/>
        <v/>
      </c>
      <c r="AK500" s="76" t="str">
        <f t="shared" si="291"/>
        <v>-</v>
      </c>
      <c r="AL500" s="76" t="str">
        <f t="shared" si="292"/>
        <v/>
      </c>
      <c r="AM500" s="76" t="str">
        <f t="shared" si="293"/>
        <v>-</v>
      </c>
      <c r="AN500" s="76" t="str">
        <f t="shared" si="294"/>
        <v/>
      </c>
      <c r="AO500" s="77">
        <f t="shared" si="295"/>
        <v>0</v>
      </c>
      <c r="AP500" s="78" t="str">
        <f t="shared" si="296"/>
        <v/>
      </c>
      <c r="AR500" s="77" t="e">
        <f t="shared" si="309"/>
        <v>#VALUE!</v>
      </c>
      <c r="AS500" s="76" t="s">
        <v>27</v>
      </c>
      <c r="AT500" s="76" t="s">
        <v>27</v>
      </c>
      <c r="AU500" s="76" t="s">
        <v>27</v>
      </c>
      <c r="AV500" s="76" t="s">
        <v>27</v>
      </c>
      <c r="AW500" s="76" t="s">
        <v>27</v>
      </c>
      <c r="AX500" s="76" t="s">
        <v>27</v>
      </c>
      <c r="AY500" s="76" t="s">
        <v>27</v>
      </c>
      <c r="AZ500" s="76" t="s">
        <v>27</v>
      </c>
      <c r="BA500" s="76" t="s">
        <v>27</v>
      </c>
      <c r="BB500" s="77" t="e">
        <f t="shared" si="297"/>
        <v>#VALUE!</v>
      </c>
      <c r="BC500" s="78" t="e">
        <f t="shared" si="298"/>
        <v>#VALUE!</v>
      </c>
      <c r="BD500" s="77">
        <v>2</v>
      </c>
      <c r="BE500" s="76" t="s">
        <v>27</v>
      </c>
      <c r="BF500" s="76" t="s">
        <v>27</v>
      </c>
      <c r="BG500" s="76" t="s">
        <v>27</v>
      </c>
      <c r="BH500" s="76" t="s">
        <v>27</v>
      </c>
      <c r="BI500" s="76" t="s">
        <v>27</v>
      </c>
      <c r="BJ500" s="76" t="s">
        <v>27</v>
      </c>
      <c r="BK500" s="76" t="s">
        <v>27</v>
      </c>
      <c r="BL500" s="76" t="s">
        <v>27</v>
      </c>
      <c r="BM500" s="76" t="s">
        <v>27</v>
      </c>
      <c r="BN500" s="80">
        <f t="shared" si="299"/>
        <v>2</v>
      </c>
      <c r="BO500" s="81">
        <f t="shared" si="300"/>
        <v>0</v>
      </c>
      <c r="BP500" s="77">
        <v>2</v>
      </c>
      <c r="BQ500" s="76" t="s">
        <v>27</v>
      </c>
      <c r="BR500" s="76" t="s">
        <v>27</v>
      </c>
      <c r="BS500" s="76" t="s">
        <v>27</v>
      </c>
      <c r="BT500" s="76" t="s">
        <v>27</v>
      </c>
      <c r="BU500" s="76" t="s">
        <v>27</v>
      </c>
      <c r="BV500" s="76" t="s">
        <v>27</v>
      </c>
      <c r="BW500" s="76" t="s">
        <v>27</v>
      </c>
      <c r="BX500" s="76" t="s">
        <v>27</v>
      </c>
      <c r="BY500" s="76" t="s">
        <v>27</v>
      </c>
      <c r="BZ500" s="80">
        <f t="shared" si="301"/>
        <v>2</v>
      </c>
      <c r="CA500" s="82">
        <f t="shared" si="302"/>
        <v>0</v>
      </c>
      <c r="CB500" s="77">
        <v>5</v>
      </c>
      <c r="CC500" s="76" t="s">
        <v>27</v>
      </c>
      <c r="CD500" s="76" t="s">
        <v>27</v>
      </c>
      <c r="CE500" s="76" t="s">
        <v>27</v>
      </c>
      <c r="CF500" s="76" t="s">
        <v>27</v>
      </c>
      <c r="CG500" s="76" t="s">
        <v>27</v>
      </c>
      <c r="CH500" s="76" t="s">
        <v>27</v>
      </c>
      <c r="CI500" s="76" t="s">
        <v>27</v>
      </c>
      <c r="CJ500" s="76" t="s">
        <v>27</v>
      </c>
      <c r="CK500" s="76" t="s">
        <v>27</v>
      </c>
      <c r="CL500" s="83">
        <f t="shared" si="303"/>
        <v>5</v>
      </c>
      <c r="CM500" s="82">
        <f t="shared" si="304"/>
        <v>0</v>
      </c>
      <c r="CN500" s="84"/>
      <c r="CO500" s="60"/>
      <c r="CP500" s="60"/>
      <c r="CQ500" s="60"/>
      <c r="CR500" s="60"/>
      <c r="CS500" s="60"/>
      <c r="CT500" s="60"/>
      <c r="CU500" s="60"/>
      <c r="CV500" s="85"/>
      <c r="CW500" s="86"/>
      <c r="CX500" s="87">
        <f t="shared" si="305"/>
        <v>0</v>
      </c>
      <c r="CY500" s="88">
        <f t="shared" si="306"/>
        <v>0</v>
      </c>
      <c r="CZ500" s="89" t="e">
        <f>SUMIF(Склад!#REF!,E500,Склад!#REF!)</f>
        <v>#REF!</v>
      </c>
    </row>
    <row r="501" spans="1:104" s="79" customFormat="1" ht="68.650000000000006" customHeight="1" thickBot="1" x14ac:dyDescent="0.3">
      <c r="A501" s="60">
        <v>498</v>
      </c>
      <c r="B501" s="199" t="e">
        <f>VLOOKUP(C501,Склад!B:D,3,0)</f>
        <v>#N/A</v>
      </c>
      <c r="C501" s="37" t="s">
        <v>157</v>
      </c>
      <c r="D501" s="151" t="str">
        <f t="shared" si="307"/>
        <v>77611056</v>
      </c>
      <c r="E501" s="36">
        <v>7761105</v>
      </c>
      <c r="F501" s="36">
        <v>6</v>
      </c>
      <c r="G501" s="154" t="s">
        <v>219</v>
      </c>
      <c r="H501" s="196" t="str">
        <f>IFERROR(VLOOKUP(VALUE(E501),Склад!#REF!,6,0),"-")</f>
        <v>-</v>
      </c>
      <c r="I501" s="61"/>
      <c r="J501" s="62" t="s">
        <v>224</v>
      </c>
      <c r="K501" s="62" t="s">
        <v>224</v>
      </c>
      <c r="L501" s="63" t="s">
        <v>353</v>
      </c>
      <c r="M501" s="64" t="s">
        <v>57</v>
      </c>
      <c r="N501" s="38" t="s">
        <v>354</v>
      </c>
      <c r="O501" s="38" t="s">
        <v>415</v>
      </c>
      <c r="P501" s="65">
        <v>15</v>
      </c>
      <c r="Q501" s="69">
        <v>39</v>
      </c>
      <c r="R501" s="66"/>
      <c r="S501" s="67"/>
      <c r="T501" s="68"/>
      <c r="U501" s="70"/>
      <c r="V501" s="71"/>
      <c r="W501" s="72"/>
      <c r="X501" s="73"/>
      <c r="Y501" s="71"/>
      <c r="Z501" s="72"/>
      <c r="AA501" s="74"/>
      <c r="AB501" s="75"/>
      <c r="AC501" s="71"/>
      <c r="AD501" s="72"/>
      <c r="AE501" s="76" t="str">
        <f t="shared" si="285"/>
        <v>-</v>
      </c>
      <c r="AF501" s="76" t="str">
        <f t="shared" si="286"/>
        <v>-</v>
      </c>
      <c r="AG501" s="76" t="str">
        <f t="shared" si="287"/>
        <v>-</v>
      </c>
      <c r="AH501" s="76" t="str">
        <f t="shared" si="288"/>
        <v/>
      </c>
      <c r="AI501" s="76" t="str">
        <f t="shared" si="289"/>
        <v>-</v>
      </c>
      <c r="AJ501" s="76" t="str">
        <f t="shared" si="290"/>
        <v/>
      </c>
      <c r="AK501" s="76" t="str">
        <f t="shared" si="291"/>
        <v>-</v>
      </c>
      <c r="AL501" s="76" t="str">
        <f t="shared" si="292"/>
        <v>-</v>
      </c>
      <c r="AM501" s="76" t="str">
        <f t="shared" si="293"/>
        <v>-</v>
      </c>
      <c r="AN501" s="76" t="str">
        <f t="shared" si="294"/>
        <v>-</v>
      </c>
      <c r="AO501" s="77">
        <f t="shared" si="295"/>
        <v>0</v>
      </c>
      <c r="AP501" s="78" t="str">
        <f t="shared" si="296"/>
        <v/>
      </c>
      <c r="AR501" s="77" t="e">
        <f t="shared" si="309"/>
        <v>#VALUE!</v>
      </c>
      <c r="AS501" s="76" t="s">
        <v>27</v>
      </c>
      <c r="AT501" s="76" t="s">
        <v>27</v>
      </c>
      <c r="AU501" s="76" t="s">
        <v>27</v>
      </c>
      <c r="AV501" s="76" t="s">
        <v>27</v>
      </c>
      <c r="AW501" s="76" t="s">
        <v>27</v>
      </c>
      <c r="AX501" s="76" t="s">
        <v>27</v>
      </c>
      <c r="AY501" s="76" t="s">
        <v>27</v>
      </c>
      <c r="AZ501" s="76" t="s">
        <v>27</v>
      </c>
      <c r="BA501" s="76" t="s">
        <v>27</v>
      </c>
      <c r="BB501" s="77" t="e">
        <f t="shared" si="297"/>
        <v>#VALUE!</v>
      </c>
      <c r="BC501" s="78" t="e">
        <f t="shared" si="298"/>
        <v>#VALUE!</v>
      </c>
      <c r="BD501" s="77">
        <v>2</v>
      </c>
      <c r="BE501" s="76" t="s">
        <v>27</v>
      </c>
      <c r="BF501" s="76" t="s">
        <v>27</v>
      </c>
      <c r="BG501" s="76" t="s">
        <v>27</v>
      </c>
      <c r="BH501" s="76" t="s">
        <v>27</v>
      </c>
      <c r="BI501" s="76" t="s">
        <v>27</v>
      </c>
      <c r="BJ501" s="76" t="s">
        <v>27</v>
      </c>
      <c r="BK501" s="76" t="s">
        <v>27</v>
      </c>
      <c r="BL501" s="76" t="s">
        <v>27</v>
      </c>
      <c r="BM501" s="76" t="s">
        <v>27</v>
      </c>
      <c r="BN501" s="80">
        <f t="shared" si="299"/>
        <v>2</v>
      </c>
      <c r="BO501" s="81">
        <f t="shared" si="300"/>
        <v>0</v>
      </c>
      <c r="BP501" s="77">
        <v>1</v>
      </c>
      <c r="BQ501" s="76" t="s">
        <v>27</v>
      </c>
      <c r="BR501" s="76" t="s">
        <v>27</v>
      </c>
      <c r="BS501" s="76" t="s">
        <v>27</v>
      </c>
      <c r="BT501" s="76" t="s">
        <v>27</v>
      </c>
      <c r="BU501" s="76" t="s">
        <v>27</v>
      </c>
      <c r="BV501" s="76" t="s">
        <v>27</v>
      </c>
      <c r="BW501" s="76" t="s">
        <v>27</v>
      </c>
      <c r="BX501" s="76" t="s">
        <v>27</v>
      </c>
      <c r="BY501" s="76" t="s">
        <v>27</v>
      </c>
      <c r="BZ501" s="80">
        <f t="shared" si="301"/>
        <v>1</v>
      </c>
      <c r="CA501" s="82">
        <f t="shared" si="302"/>
        <v>0</v>
      </c>
      <c r="CB501" s="77">
        <v>0</v>
      </c>
      <c r="CC501" s="76" t="s">
        <v>27</v>
      </c>
      <c r="CD501" s="76" t="s">
        <v>27</v>
      </c>
      <c r="CE501" s="76" t="s">
        <v>27</v>
      </c>
      <c r="CF501" s="76" t="s">
        <v>27</v>
      </c>
      <c r="CG501" s="76" t="s">
        <v>27</v>
      </c>
      <c r="CH501" s="76" t="s">
        <v>27</v>
      </c>
      <c r="CI501" s="76" t="s">
        <v>27</v>
      </c>
      <c r="CJ501" s="76" t="s">
        <v>27</v>
      </c>
      <c r="CK501" s="76" t="s">
        <v>27</v>
      </c>
      <c r="CL501" s="83">
        <f t="shared" si="303"/>
        <v>0</v>
      </c>
      <c r="CM501" s="82">
        <f t="shared" si="304"/>
        <v>0</v>
      </c>
      <c r="CN501" s="84">
        <v>8</v>
      </c>
      <c r="CO501" s="60"/>
      <c r="CP501" s="60"/>
      <c r="CQ501" s="60"/>
      <c r="CR501" s="60"/>
      <c r="CS501" s="60"/>
      <c r="CT501" s="60"/>
      <c r="CU501" s="60"/>
      <c r="CV501" s="85"/>
      <c r="CW501" s="86"/>
      <c r="CX501" s="87">
        <f t="shared" si="305"/>
        <v>8</v>
      </c>
      <c r="CY501" s="88">
        <f t="shared" si="306"/>
        <v>0</v>
      </c>
      <c r="CZ501" s="89" t="e">
        <f>SUMIF(Склад!#REF!,E501,Склад!#REF!)</f>
        <v>#REF!</v>
      </c>
    </row>
    <row r="502" spans="1:104" s="79" customFormat="1" ht="93.95" customHeight="1" thickBot="1" x14ac:dyDescent="0.3">
      <c r="A502" s="60">
        <v>499</v>
      </c>
      <c r="B502" s="199" t="e">
        <f>VLOOKUP(C502,Склад!B:D,3,0)</f>
        <v>#N/A</v>
      </c>
      <c r="C502" s="37" t="s">
        <v>191</v>
      </c>
      <c r="D502" s="151" t="str">
        <f t="shared" si="307"/>
        <v>929110716</v>
      </c>
      <c r="E502" s="36">
        <v>9291107</v>
      </c>
      <c r="F502" s="36">
        <v>16</v>
      </c>
      <c r="G502" s="154" t="s">
        <v>207</v>
      </c>
      <c r="H502" s="196" t="str">
        <f>IFERROR(VLOOKUP(VALUE(E502),Склад!#REF!,6,0),"-")</f>
        <v>-</v>
      </c>
      <c r="I502" s="61"/>
      <c r="J502" s="62" t="s">
        <v>33</v>
      </c>
      <c r="K502" s="62" t="s">
        <v>406</v>
      </c>
      <c r="L502" s="63" t="s">
        <v>357</v>
      </c>
      <c r="M502" s="64" t="s">
        <v>57</v>
      </c>
      <c r="N502" s="38" t="s">
        <v>398</v>
      </c>
      <c r="O502" s="38" t="s">
        <v>415</v>
      </c>
      <c r="P502" s="65">
        <v>38.1</v>
      </c>
      <c r="Q502" s="69">
        <v>99</v>
      </c>
      <c r="R502" s="66"/>
      <c r="S502" s="67"/>
      <c r="T502" s="68"/>
      <c r="U502" s="70"/>
      <c r="V502" s="71"/>
      <c r="W502" s="72"/>
      <c r="X502" s="73"/>
      <c r="Y502" s="71"/>
      <c r="Z502" s="72"/>
      <c r="AA502" s="74"/>
      <c r="AB502" s="75"/>
      <c r="AC502" s="71"/>
      <c r="AD502" s="72"/>
      <c r="AE502" s="76" t="str">
        <f t="shared" si="285"/>
        <v>-</v>
      </c>
      <c r="AF502" s="76" t="str">
        <f t="shared" si="286"/>
        <v/>
      </c>
      <c r="AG502" s="76" t="str">
        <f t="shared" si="287"/>
        <v>-</v>
      </c>
      <c r="AH502" s="76" t="str">
        <f t="shared" si="288"/>
        <v/>
      </c>
      <c r="AI502" s="76" t="str">
        <f t="shared" si="289"/>
        <v>-</v>
      </c>
      <c r="AJ502" s="76" t="str">
        <f t="shared" si="290"/>
        <v/>
      </c>
      <c r="AK502" s="76" t="str">
        <f t="shared" si="291"/>
        <v>-</v>
      </c>
      <c r="AL502" s="76" t="str">
        <f t="shared" si="292"/>
        <v/>
      </c>
      <c r="AM502" s="76" t="str">
        <f t="shared" si="293"/>
        <v>-</v>
      </c>
      <c r="AN502" s="76" t="str">
        <f t="shared" si="294"/>
        <v/>
      </c>
      <c r="AO502" s="77">
        <f t="shared" si="295"/>
        <v>0</v>
      </c>
      <c r="AP502" s="78" t="str">
        <f t="shared" si="296"/>
        <v/>
      </c>
      <c r="AR502" s="77" t="e">
        <f t="shared" si="309"/>
        <v>#VALUE!</v>
      </c>
      <c r="AS502" s="76" t="s">
        <v>27</v>
      </c>
      <c r="AT502" s="76" t="s">
        <v>27</v>
      </c>
      <c r="AU502" s="76" t="s">
        <v>27</v>
      </c>
      <c r="AV502" s="76" t="s">
        <v>27</v>
      </c>
      <c r="AW502" s="76" t="s">
        <v>27</v>
      </c>
      <c r="AX502" s="76" t="s">
        <v>27</v>
      </c>
      <c r="AY502" s="76" t="s">
        <v>27</v>
      </c>
      <c r="AZ502" s="76" t="s">
        <v>27</v>
      </c>
      <c r="BA502" s="76" t="s">
        <v>27</v>
      </c>
      <c r="BB502" s="77" t="e">
        <f t="shared" si="297"/>
        <v>#VALUE!</v>
      </c>
      <c r="BC502" s="78" t="e">
        <f t="shared" si="298"/>
        <v>#VALUE!</v>
      </c>
      <c r="BD502" s="77">
        <v>2</v>
      </c>
      <c r="BE502" s="76" t="s">
        <v>27</v>
      </c>
      <c r="BF502" s="76" t="s">
        <v>27</v>
      </c>
      <c r="BG502" s="76" t="s">
        <v>27</v>
      </c>
      <c r="BH502" s="76" t="s">
        <v>27</v>
      </c>
      <c r="BI502" s="76" t="s">
        <v>27</v>
      </c>
      <c r="BJ502" s="76" t="s">
        <v>27</v>
      </c>
      <c r="BK502" s="76" t="s">
        <v>27</v>
      </c>
      <c r="BL502" s="76" t="s">
        <v>27</v>
      </c>
      <c r="BM502" s="76" t="s">
        <v>27</v>
      </c>
      <c r="BN502" s="80">
        <f t="shared" si="299"/>
        <v>2</v>
      </c>
      <c r="BO502" s="81">
        <f t="shared" si="300"/>
        <v>0</v>
      </c>
      <c r="BP502" s="77">
        <v>1</v>
      </c>
      <c r="BQ502" s="76" t="s">
        <v>27</v>
      </c>
      <c r="BR502" s="76" t="s">
        <v>27</v>
      </c>
      <c r="BS502" s="76" t="s">
        <v>27</v>
      </c>
      <c r="BT502" s="76" t="s">
        <v>27</v>
      </c>
      <c r="BU502" s="76" t="s">
        <v>27</v>
      </c>
      <c r="BV502" s="76" t="s">
        <v>27</v>
      </c>
      <c r="BW502" s="76" t="s">
        <v>27</v>
      </c>
      <c r="BX502" s="76" t="s">
        <v>27</v>
      </c>
      <c r="BY502" s="76" t="s">
        <v>27</v>
      </c>
      <c r="BZ502" s="80">
        <f t="shared" si="301"/>
        <v>1</v>
      </c>
      <c r="CA502" s="82">
        <f t="shared" si="302"/>
        <v>0</v>
      </c>
      <c r="CB502" s="77">
        <v>0</v>
      </c>
      <c r="CC502" s="76" t="s">
        <v>27</v>
      </c>
      <c r="CD502" s="76" t="s">
        <v>27</v>
      </c>
      <c r="CE502" s="76" t="s">
        <v>27</v>
      </c>
      <c r="CF502" s="76" t="s">
        <v>27</v>
      </c>
      <c r="CG502" s="76" t="s">
        <v>27</v>
      </c>
      <c r="CH502" s="76" t="s">
        <v>27</v>
      </c>
      <c r="CI502" s="76" t="s">
        <v>27</v>
      </c>
      <c r="CJ502" s="76" t="s">
        <v>27</v>
      </c>
      <c r="CK502" s="76" t="s">
        <v>27</v>
      </c>
      <c r="CL502" s="83">
        <f t="shared" si="303"/>
        <v>0</v>
      </c>
      <c r="CM502" s="82">
        <f t="shared" si="304"/>
        <v>0</v>
      </c>
      <c r="CN502" s="84">
        <v>8</v>
      </c>
      <c r="CO502" s="60"/>
      <c r="CP502" s="60"/>
      <c r="CQ502" s="60"/>
      <c r="CR502" s="60"/>
      <c r="CS502" s="60"/>
      <c r="CT502" s="60"/>
      <c r="CU502" s="60"/>
      <c r="CV502" s="85"/>
      <c r="CW502" s="86"/>
      <c r="CX502" s="87">
        <f t="shared" si="305"/>
        <v>8</v>
      </c>
      <c r="CY502" s="88">
        <f t="shared" si="306"/>
        <v>0</v>
      </c>
      <c r="CZ502" s="89" t="e">
        <f>SUMIF(Склад!#REF!,E502,Склад!#REF!)</f>
        <v>#REF!</v>
      </c>
    </row>
    <row r="503" spans="1:104" s="79" customFormat="1" ht="80.849999999999994" customHeight="1" thickBot="1" x14ac:dyDescent="0.3">
      <c r="A503" s="60">
        <v>500</v>
      </c>
      <c r="B503" s="199" t="e">
        <f>VLOOKUP(C503,Склад!B:D,3,0)</f>
        <v>#N/A</v>
      </c>
      <c r="C503" s="37" t="s">
        <v>156</v>
      </c>
      <c r="D503" s="151" t="str">
        <f t="shared" si="307"/>
        <v>88211051</v>
      </c>
      <c r="E503" s="36">
        <v>8821105</v>
      </c>
      <c r="F503" s="36">
        <v>1</v>
      </c>
      <c r="G503" s="154" t="s">
        <v>207</v>
      </c>
      <c r="H503" s="196" t="str">
        <f>IFERROR(VLOOKUP(VALUE(E503),Склад!#REF!,6,0),"-")</f>
        <v>-</v>
      </c>
      <c r="I503" s="61"/>
      <c r="J503" s="62" t="s">
        <v>33</v>
      </c>
      <c r="K503" s="62" t="s">
        <v>406</v>
      </c>
      <c r="L503" s="63" t="s">
        <v>357</v>
      </c>
      <c r="M503" s="64" t="s">
        <v>356</v>
      </c>
      <c r="N503" s="38" t="s">
        <v>354</v>
      </c>
      <c r="O503" s="38" t="s">
        <v>415</v>
      </c>
      <c r="P503" s="65">
        <v>30.4</v>
      </c>
      <c r="Q503" s="69">
        <v>69</v>
      </c>
      <c r="R503" s="66"/>
      <c r="S503" s="67"/>
      <c r="T503" s="68"/>
      <c r="U503" s="70"/>
      <c r="V503" s="71"/>
      <c r="W503" s="72"/>
      <c r="X503" s="73"/>
      <c r="Y503" s="71"/>
      <c r="Z503" s="72"/>
      <c r="AA503" s="74"/>
      <c r="AB503" s="75"/>
      <c r="AC503" s="71"/>
      <c r="AD503" s="72"/>
      <c r="AE503" s="76" t="str">
        <f t="shared" si="285"/>
        <v>-</v>
      </c>
      <c r="AF503" s="76" t="str">
        <f t="shared" si="286"/>
        <v/>
      </c>
      <c r="AG503" s="76" t="str">
        <f t="shared" si="287"/>
        <v>-</v>
      </c>
      <c r="AH503" s="76" t="str">
        <f t="shared" si="288"/>
        <v/>
      </c>
      <c r="AI503" s="76" t="str">
        <f t="shared" si="289"/>
        <v>-</v>
      </c>
      <c r="AJ503" s="76" t="str">
        <f t="shared" si="290"/>
        <v/>
      </c>
      <c r="AK503" s="76" t="str">
        <f t="shared" si="291"/>
        <v>-</v>
      </c>
      <c r="AL503" s="76" t="str">
        <f t="shared" si="292"/>
        <v/>
      </c>
      <c r="AM503" s="76" t="str">
        <f t="shared" si="293"/>
        <v>-</v>
      </c>
      <c r="AN503" s="76" t="str">
        <f t="shared" si="294"/>
        <v/>
      </c>
      <c r="AO503" s="77">
        <f t="shared" si="295"/>
        <v>0</v>
      </c>
      <c r="AP503" s="78" t="str">
        <f t="shared" si="296"/>
        <v/>
      </c>
      <c r="AR503" s="77" t="e">
        <f t="shared" si="309"/>
        <v>#VALUE!</v>
      </c>
      <c r="AS503" s="76" t="s">
        <v>27</v>
      </c>
      <c r="AT503" s="76" t="s">
        <v>27</v>
      </c>
      <c r="AU503" s="76" t="s">
        <v>27</v>
      </c>
      <c r="AV503" s="76" t="s">
        <v>27</v>
      </c>
      <c r="AW503" s="76" t="s">
        <v>27</v>
      </c>
      <c r="AX503" s="76" t="s">
        <v>27</v>
      </c>
      <c r="AY503" s="76" t="s">
        <v>27</v>
      </c>
      <c r="AZ503" s="76" t="s">
        <v>27</v>
      </c>
      <c r="BA503" s="76" t="s">
        <v>27</v>
      </c>
      <c r="BB503" s="77" t="e">
        <f t="shared" si="297"/>
        <v>#VALUE!</v>
      </c>
      <c r="BC503" s="78" t="e">
        <f t="shared" si="298"/>
        <v>#VALUE!</v>
      </c>
      <c r="BD503" s="77">
        <v>2</v>
      </c>
      <c r="BE503" s="76" t="s">
        <v>27</v>
      </c>
      <c r="BF503" s="76" t="s">
        <v>27</v>
      </c>
      <c r="BG503" s="76" t="s">
        <v>27</v>
      </c>
      <c r="BH503" s="76" t="s">
        <v>27</v>
      </c>
      <c r="BI503" s="76" t="s">
        <v>27</v>
      </c>
      <c r="BJ503" s="76" t="s">
        <v>27</v>
      </c>
      <c r="BK503" s="76" t="s">
        <v>27</v>
      </c>
      <c r="BL503" s="76" t="s">
        <v>27</v>
      </c>
      <c r="BM503" s="76" t="s">
        <v>27</v>
      </c>
      <c r="BN503" s="80">
        <f t="shared" si="299"/>
        <v>2</v>
      </c>
      <c r="BO503" s="81">
        <f t="shared" si="300"/>
        <v>0</v>
      </c>
      <c r="BP503" s="77">
        <v>1</v>
      </c>
      <c r="BQ503" s="76" t="s">
        <v>27</v>
      </c>
      <c r="BR503" s="76" t="s">
        <v>27</v>
      </c>
      <c r="BS503" s="76" t="s">
        <v>27</v>
      </c>
      <c r="BT503" s="76" t="s">
        <v>27</v>
      </c>
      <c r="BU503" s="76" t="s">
        <v>27</v>
      </c>
      <c r="BV503" s="76" t="s">
        <v>27</v>
      </c>
      <c r="BW503" s="76" t="s">
        <v>27</v>
      </c>
      <c r="BX503" s="76" t="s">
        <v>27</v>
      </c>
      <c r="BY503" s="76" t="s">
        <v>27</v>
      </c>
      <c r="BZ503" s="80">
        <f t="shared" si="301"/>
        <v>1</v>
      </c>
      <c r="CA503" s="82">
        <f t="shared" si="302"/>
        <v>0</v>
      </c>
      <c r="CB503" s="77">
        <v>0</v>
      </c>
      <c r="CC503" s="76" t="s">
        <v>27</v>
      </c>
      <c r="CD503" s="76" t="s">
        <v>27</v>
      </c>
      <c r="CE503" s="76" t="s">
        <v>27</v>
      </c>
      <c r="CF503" s="76" t="s">
        <v>27</v>
      </c>
      <c r="CG503" s="76" t="s">
        <v>27</v>
      </c>
      <c r="CH503" s="76" t="s">
        <v>27</v>
      </c>
      <c r="CI503" s="76" t="s">
        <v>27</v>
      </c>
      <c r="CJ503" s="76" t="s">
        <v>27</v>
      </c>
      <c r="CK503" s="76" t="s">
        <v>27</v>
      </c>
      <c r="CL503" s="83">
        <f t="shared" si="303"/>
        <v>0</v>
      </c>
      <c r="CM503" s="82">
        <f t="shared" si="304"/>
        <v>0</v>
      </c>
      <c r="CN503" s="84"/>
      <c r="CO503" s="60"/>
      <c r="CP503" s="60"/>
      <c r="CQ503" s="60"/>
      <c r="CR503" s="60"/>
      <c r="CS503" s="60"/>
      <c r="CT503" s="60"/>
      <c r="CU503" s="60"/>
      <c r="CV503" s="85"/>
      <c r="CW503" s="86"/>
      <c r="CX503" s="87">
        <f t="shared" si="305"/>
        <v>0</v>
      </c>
      <c r="CY503" s="88">
        <f t="shared" si="306"/>
        <v>0</v>
      </c>
      <c r="CZ503" s="89" t="e">
        <f>SUMIF(Склад!#REF!,E503,Склад!#REF!)</f>
        <v>#REF!</v>
      </c>
    </row>
    <row r="504" spans="1:104" s="79" customFormat="1" ht="80.849999999999994" customHeight="1" thickBot="1" x14ac:dyDescent="0.3">
      <c r="A504" s="60">
        <v>501</v>
      </c>
      <c r="B504" s="199" t="e">
        <f>VLOOKUP(C504,Склад!B:D,3,0)</f>
        <v>#N/A</v>
      </c>
      <c r="C504" s="37" t="s">
        <v>156</v>
      </c>
      <c r="D504" s="151" t="str">
        <f t="shared" si="307"/>
        <v>88211056</v>
      </c>
      <c r="E504" s="36">
        <v>8821105</v>
      </c>
      <c r="F504" s="36">
        <v>6</v>
      </c>
      <c r="G504" s="154" t="s">
        <v>207</v>
      </c>
      <c r="H504" s="196" t="str">
        <f>IFERROR(VLOOKUP(VALUE(E504),Склад!#REF!,6,0),"-")</f>
        <v>-</v>
      </c>
      <c r="I504" s="61"/>
      <c r="J504" s="62" t="s">
        <v>33</v>
      </c>
      <c r="K504" s="62" t="s">
        <v>406</v>
      </c>
      <c r="L504" s="63" t="s">
        <v>357</v>
      </c>
      <c r="M504" s="64" t="s">
        <v>356</v>
      </c>
      <c r="N504" s="38" t="s">
        <v>354</v>
      </c>
      <c r="O504" s="38" t="s">
        <v>415</v>
      </c>
      <c r="P504" s="65">
        <v>30.4</v>
      </c>
      <c r="Q504" s="69">
        <v>69</v>
      </c>
      <c r="R504" s="66"/>
      <c r="S504" s="67"/>
      <c r="T504" s="68"/>
      <c r="U504" s="70"/>
      <c r="V504" s="71"/>
      <c r="W504" s="72"/>
      <c r="X504" s="73"/>
      <c r="Y504" s="71"/>
      <c r="Z504" s="72"/>
      <c r="AA504" s="74"/>
      <c r="AB504" s="75"/>
      <c r="AC504" s="71"/>
      <c r="AD504" s="72"/>
      <c r="AE504" s="76" t="str">
        <f t="shared" si="285"/>
        <v>-</v>
      </c>
      <c r="AF504" s="76" t="str">
        <f t="shared" si="286"/>
        <v/>
      </c>
      <c r="AG504" s="76" t="str">
        <f t="shared" si="287"/>
        <v>-</v>
      </c>
      <c r="AH504" s="76" t="str">
        <f t="shared" si="288"/>
        <v/>
      </c>
      <c r="AI504" s="76" t="str">
        <f t="shared" si="289"/>
        <v>-</v>
      </c>
      <c r="AJ504" s="76" t="str">
        <f t="shared" si="290"/>
        <v/>
      </c>
      <c r="AK504" s="76" t="str">
        <f t="shared" si="291"/>
        <v>-</v>
      </c>
      <c r="AL504" s="76" t="str">
        <f t="shared" si="292"/>
        <v/>
      </c>
      <c r="AM504" s="76" t="str">
        <f t="shared" si="293"/>
        <v>-</v>
      </c>
      <c r="AN504" s="76" t="str">
        <f t="shared" si="294"/>
        <v/>
      </c>
      <c r="AO504" s="77">
        <f t="shared" si="295"/>
        <v>0</v>
      </c>
      <c r="AP504" s="78" t="str">
        <f t="shared" si="296"/>
        <v/>
      </c>
      <c r="AR504" s="77" t="e">
        <f t="shared" si="309"/>
        <v>#VALUE!</v>
      </c>
      <c r="AS504" s="76" t="s">
        <v>27</v>
      </c>
      <c r="AT504" s="76" t="s">
        <v>27</v>
      </c>
      <c r="AU504" s="76" t="s">
        <v>27</v>
      </c>
      <c r="AV504" s="76" t="s">
        <v>27</v>
      </c>
      <c r="AW504" s="76" t="s">
        <v>27</v>
      </c>
      <c r="AX504" s="76" t="s">
        <v>27</v>
      </c>
      <c r="AY504" s="76" t="s">
        <v>27</v>
      </c>
      <c r="AZ504" s="76" t="s">
        <v>27</v>
      </c>
      <c r="BA504" s="76" t="s">
        <v>27</v>
      </c>
      <c r="BB504" s="77" t="e">
        <f t="shared" si="297"/>
        <v>#VALUE!</v>
      </c>
      <c r="BC504" s="78" t="e">
        <f t="shared" si="298"/>
        <v>#VALUE!</v>
      </c>
      <c r="BD504" s="77">
        <v>2</v>
      </c>
      <c r="BE504" s="76" t="s">
        <v>27</v>
      </c>
      <c r="BF504" s="76" t="s">
        <v>27</v>
      </c>
      <c r="BG504" s="76" t="s">
        <v>27</v>
      </c>
      <c r="BH504" s="76" t="s">
        <v>27</v>
      </c>
      <c r="BI504" s="76" t="s">
        <v>27</v>
      </c>
      <c r="BJ504" s="76" t="s">
        <v>27</v>
      </c>
      <c r="BK504" s="76" t="s">
        <v>27</v>
      </c>
      <c r="BL504" s="76" t="s">
        <v>27</v>
      </c>
      <c r="BM504" s="76" t="s">
        <v>27</v>
      </c>
      <c r="BN504" s="80">
        <f t="shared" si="299"/>
        <v>2</v>
      </c>
      <c r="BO504" s="81">
        <f t="shared" si="300"/>
        <v>0</v>
      </c>
      <c r="BP504" s="77">
        <v>2</v>
      </c>
      <c r="BQ504" s="76" t="s">
        <v>27</v>
      </c>
      <c r="BR504" s="76" t="s">
        <v>27</v>
      </c>
      <c r="BS504" s="76" t="s">
        <v>27</v>
      </c>
      <c r="BT504" s="76" t="s">
        <v>27</v>
      </c>
      <c r="BU504" s="76" t="s">
        <v>27</v>
      </c>
      <c r="BV504" s="76" t="s">
        <v>27</v>
      </c>
      <c r="BW504" s="76" t="s">
        <v>27</v>
      </c>
      <c r="BX504" s="76" t="s">
        <v>27</v>
      </c>
      <c r="BY504" s="76" t="s">
        <v>27</v>
      </c>
      <c r="BZ504" s="80">
        <f t="shared" si="301"/>
        <v>2</v>
      </c>
      <c r="CA504" s="82">
        <f t="shared" si="302"/>
        <v>0</v>
      </c>
      <c r="CB504" s="77">
        <v>5</v>
      </c>
      <c r="CC504" s="76" t="s">
        <v>27</v>
      </c>
      <c r="CD504" s="76" t="s">
        <v>27</v>
      </c>
      <c r="CE504" s="76" t="s">
        <v>27</v>
      </c>
      <c r="CF504" s="76" t="s">
        <v>27</v>
      </c>
      <c r="CG504" s="76" t="s">
        <v>27</v>
      </c>
      <c r="CH504" s="76" t="s">
        <v>27</v>
      </c>
      <c r="CI504" s="76" t="s">
        <v>27</v>
      </c>
      <c r="CJ504" s="76" t="s">
        <v>27</v>
      </c>
      <c r="CK504" s="76" t="s">
        <v>27</v>
      </c>
      <c r="CL504" s="83">
        <f t="shared" si="303"/>
        <v>5</v>
      </c>
      <c r="CM504" s="82">
        <f t="shared" si="304"/>
        <v>0</v>
      </c>
      <c r="CN504" s="84"/>
      <c r="CO504" s="60"/>
      <c r="CP504" s="60"/>
      <c r="CQ504" s="60"/>
      <c r="CR504" s="60"/>
      <c r="CS504" s="60"/>
      <c r="CT504" s="60"/>
      <c r="CU504" s="60"/>
      <c r="CV504" s="85"/>
      <c r="CW504" s="86"/>
      <c r="CX504" s="87">
        <f t="shared" si="305"/>
        <v>0</v>
      </c>
      <c r="CY504" s="88">
        <f t="shared" si="306"/>
        <v>0</v>
      </c>
      <c r="CZ504" s="89" t="e">
        <f>SUMIF(Склад!#REF!,E504,Склад!#REF!)</f>
        <v>#REF!</v>
      </c>
    </row>
    <row r="505" spans="1:104" s="79" customFormat="1" ht="93.95" customHeight="1" thickBot="1" x14ac:dyDescent="0.3">
      <c r="A505" s="60">
        <v>502</v>
      </c>
      <c r="B505" s="199" t="str">
        <f>VLOOKUP(C505,Склад!B:D,3,0)</f>
        <v>Шляпы</v>
      </c>
      <c r="C505" s="37" t="s">
        <v>337</v>
      </c>
      <c r="D505" s="151" t="str">
        <f t="shared" si="307"/>
        <v>25411046</v>
      </c>
      <c r="E505" s="36">
        <v>2541104</v>
      </c>
      <c r="F505" s="36">
        <v>6</v>
      </c>
      <c r="G505" s="154" t="s">
        <v>207</v>
      </c>
      <c r="H505" s="196" t="str">
        <f>IFERROR(VLOOKUP(VALUE(E505),Склад!#REF!,6,0),"-")</f>
        <v>-</v>
      </c>
      <c r="I505" s="61"/>
      <c r="J505" s="62" t="s">
        <v>224</v>
      </c>
      <c r="K505" s="62" t="s">
        <v>400</v>
      </c>
      <c r="L505" s="63" t="s">
        <v>57</v>
      </c>
      <c r="M505" s="64" t="s">
        <v>361</v>
      </c>
      <c r="N505" s="38" t="s">
        <v>354</v>
      </c>
      <c r="O505" s="38" t="s">
        <v>415</v>
      </c>
      <c r="P505" s="65">
        <v>30.4</v>
      </c>
      <c r="Q505" s="69">
        <v>69</v>
      </c>
      <c r="R505" s="66"/>
      <c r="S505" s="67"/>
      <c r="T505" s="68"/>
      <c r="U505" s="70"/>
      <c r="V505" s="71"/>
      <c r="W505" s="72"/>
      <c r="X505" s="73"/>
      <c r="Y505" s="71"/>
      <c r="Z505" s="72"/>
      <c r="AA505" s="74"/>
      <c r="AB505" s="75"/>
      <c r="AC505" s="71"/>
      <c r="AD505" s="72"/>
      <c r="AE505" s="76" t="str">
        <f t="shared" si="285"/>
        <v>-</v>
      </c>
      <c r="AF505" s="76" t="str">
        <f t="shared" si="286"/>
        <v/>
      </c>
      <c r="AG505" s="76" t="str">
        <f t="shared" si="287"/>
        <v>-</v>
      </c>
      <c r="AH505" s="76" t="str">
        <f t="shared" si="288"/>
        <v/>
      </c>
      <c r="AI505" s="76" t="str">
        <f t="shared" si="289"/>
        <v>-</v>
      </c>
      <c r="AJ505" s="76" t="str">
        <f t="shared" si="290"/>
        <v/>
      </c>
      <c r="AK505" s="76" t="str">
        <f t="shared" si="291"/>
        <v>-</v>
      </c>
      <c r="AL505" s="76" t="str">
        <f t="shared" si="292"/>
        <v/>
      </c>
      <c r="AM505" s="76" t="str">
        <f t="shared" si="293"/>
        <v>-</v>
      </c>
      <c r="AN505" s="76" t="str">
        <f t="shared" si="294"/>
        <v/>
      </c>
      <c r="AO505" s="77">
        <f t="shared" si="295"/>
        <v>0</v>
      </c>
      <c r="AP505" s="78" t="str">
        <f t="shared" si="296"/>
        <v/>
      </c>
      <c r="AR505" s="77" t="e">
        <f t="shared" si="309"/>
        <v>#VALUE!</v>
      </c>
      <c r="AS505" s="76" t="s">
        <v>27</v>
      </c>
      <c r="AT505" s="76" t="s">
        <v>27</v>
      </c>
      <c r="AU505" s="76" t="s">
        <v>27</v>
      </c>
      <c r="AV505" s="76" t="s">
        <v>27</v>
      </c>
      <c r="AW505" s="76" t="s">
        <v>27</v>
      </c>
      <c r="AX505" s="76" t="s">
        <v>27</v>
      </c>
      <c r="AY505" s="76" t="s">
        <v>27</v>
      </c>
      <c r="AZ505" s="76" t="s">
        <v>27</v>
      </c>
      <c r="BA505" s="76" t="s">
        <v>27</v>
      </c>
      <c r="BB505" s="77" t="e">
        <f t="shared" si="297"/>
        <v>#VALUE!</v>
      </c>
      <c r="BC505" s="78" t="e">
        <f t="shared" si="298"/>
        <v>#VALUE!</v>
      </c>
      <c r="BD505" s="77">
        <v>2</v>
      </c>
      <c r="BE505" s="76" t="s">
        <v>27</v>
      </c>
      <c r="BF505" s="76" t="s">
        <v>27</v>
      </c>
      <c r="BG505" s="76" t="s">
        <v>27</v>
      </c>
      <c r="BH505" s="76" t="s">
        <v>27</v>
      </c>
      <c r="BI505" s="76" t="s">
        <v>27</v>
      </c>
      <c r="BJ505" s="76" t="s">
        <v>27</v>
      </c>
      <c r="BK505" s="76" t="s">
        <v>27</v>
      </c>
      <c r="BL505" s="76" t="s">
        <v>27</v>
      </c>
      <c r="BM505" s="76" t="s">
        <v>27</v>
      </c>
      <c r="BN505" s="80">
        <f t="shared" si="299"/>
        <v>2</v>
      </c>
      <c r="BO505" s="81">
        <f t="shared" si="300"/>
        <v>0</v>
      </c>
      <c r="BP505" s="77">
        <v>2</v>
      </c>
      <c r="BQ505" s="76" t="s">
        <v>27</v>
      </c>
      <c r="BR505" s="76" t="s">
        <v>27</v>
      </c>
      <c r="BS505" s="76" t="s">
        <v>27</v>
      </c>
      <c r="BT505" s="76" t="s">
        <v>27</v>
      </c>
      <c r="BU505" s="76" t="s">
        <v>27</v>
      </c>
      <c r="BV505" s="76" t="s">
        <v>27</v>
      </c>
      <c r="BW505" s="76" t="s">
        <v>27</v>
      </c>
      <c r="BX505" s="76" t="s">
        <v>27</v>
      </c>
      <c r="BY505" s="76" t="s">
        <v>27</v>
      </c>
      <c r="BZ505" s="80">
        <f t="shared" si="301"/>
        <v>2</v>
      </c>
      <c r="CA505" s="82">
        <f t="shared" si="302"/>
        <v>0</v>
      </c>
      <c r="CB505" s="77">
        <v>0</v>
      </c>
      <c r="CC505" s="76" t="s">
        <v>27</v>
      </c>
      <c r="CD505" s="76" t="s">
        <v>27</v>
      </c>
      <c r="CE505" s="76" t="s">
        <v>27</v>
      </c>
      <c r="CF505" s="76" t="s">
        <v>27</v>
      </c>
      <c r="CG505" s="76" t="s">
        <v>27</v>
      </c>
      <c r="CH505" s="76" t="s">
        <v>27</v>
      </c>
      <c r="CI505" s="76" t="s">
        <v>27</v>
      </c>
      <c r="CJ505" s="76" t="s">
        <v>27</v>
      </c>
      <c r="CK505" s="76" t="s">
        <v>27</v>
      </c>
      <c r="CL505" s="83">
        <f t="shared" si="303"/>
        <v>0</v>
      </c>
      <c r="CM505" s="82">
        <f t="shared" si="304"/>
        <v>0</v>
      </c>
      <c r="CN505" s="84"/>
      <c r="CO505" s="60"/>
      <c r="CP505" s="60"/>
      <c r="CQ505" s="60"/>
      <c r="CR505" s="60"/>
      <c r="CS505" s="60"/>
      <c r="CT505" s="60"/>
      <c r="CU505" s="60"/>
      <c r="CV505" s="85"/>
      <c r="CW505" s="86"/>
      <c r="CX505" s="87">
        <f t="shared" si="305"/>
        <v>0</v>
      </c>
      <c r="CY505" s="88">
        <f t="shared" si="306"/>
        <v>0</v>
      </c>
      <c r="CZ505" s="89" t="e">
        <f>SUMIF(Склад!#REF!,E505,Склад!#REF!)</f>
        <v>#REF!</v>
      </c>
    </row>
    <row r="506" spans="1:104" s="79" customFormat="1" ht="54.6" customHeight="1" thickBot="1" x14ac:dyDescent="0.3">
      <c r="A506" s="60">
        <v>503</v>
      </c>
      <c r="B506" s="199" t="e">
        <f>VLOOKUP(C506,Склад!B:D,3,0)</f>
        <v>#N/A</v>
      </c>
      <c r="C506" s="37" t="s">
        <v>338</v>
      </c>
      <c r="D506" s="151" t="str">
        <f t="shared" si="307"/>
        <v>619080267</v>
      </c>
      <c r="E506" s="36">
        <v>6190802</v>
      </c>
      <c r="F506" s="36">
        <v>67</v>
      </c>
      <c r="G506" s="154" t="s">
        <v>207</v>
      </c>
      <c r="H506" s="196" t="str">
        <f>IFERROR(VLOOKUP(VALUE(E506),Склад!#REF!,6,0),"-")</f>
        <v>-</v>
      </c>
      <c r="I506" s="61"/>
      <c r="J506" s="62" t="s">
        <v>223</v>
      </c>
      <c r="K506" s="62" t="s">
        <v>169</v>
      </c>
      <c r="L506" s="63" t="s">
        <v>392</v>
      </c>
      <c r="M506" s="64" t="s">
        <v>57</v>
      </c>
      <c r="N506" s="38" t="s">
        <v>354</v>
      </c>
      <c r="O506" s="38" t="s">
        <v>425</v>
      </c>
      <c r="P506" s="65">
        <v>38.1</v>
      </c>
      <c r="Q506" s="69">
        <v>99</v>
      </c>
      <c r="R506" s="66"/>
      <c r="S506" s="67"/>
      <c r="T506" s="68"/>
      <c r="U506" s="70"/>
      <c r="V506" s="71"/>
      <c r="W506" s="72"/>
      <c r="X506" s="73"/>
      <c r="Y506" s="71"/>
      <c r="Z506" s="72"/>
      <c r="AA506" s="74"/>
      <c r="AB506" s="75"/>
      <c r="AC506" s="71"/>
      <c r="AD506" s="72"/>
      <c r="AE506" s="76" t="str">
        <f t="shared" si="285"/>
        <v>-</v>
      </c>
      <c r="AF506" s="76" t="str">
        <f t="shared" si="286"/>
        <v/>
      </c>
      <c r="AG506" s="76" t="str">
        <f t="shared" si="287"/>
        <v>-</v>
      </c>
      <c r="AH506" s="76" t="str">
        <f t="shared" si="288"/>
        <v/>
      </c>
      <c r="AI506" s="76" t="str">
        <f t="shared" si="289"/>
        <v>-</v>
      </c>
      <c r="AJ506" s="76" t="str">
        <f t="shared" si="290"/>
        <v/>
      </c>
      <c r="AK506" s="76" t="str">
        <f t="shared" si="291"/>
        <v>-</v>
      </c>
      <c r="AL506" s="76" t="str">
        <f t="shared" si="292"/>
        <v/>
      </c>
      <c r="AM506" s="76" t="str">
        <f t="shared" si="293"/>
        <v>-</v>
      </c>
      <c r="AN506" s="76" t="str">
        <f t="shared" si="294"/>
        <v/>
      </c>
      <c r="AO506" s="77">
        <f t="shared" si="295"/>
        <v>0</v>
      </c>
      <c r="AP506" s="78" t="str">
        <f t="shared" si="296"/>
        <v/>
      </c>
      <c r="AR506" s="77" t="e">
        <f t="shared" si="309"/>
        <v>#VALUE!</v>
      </c>
      <c r="AS506" s="76" t="s">
        <v>27</v>
      </c>
      <c r="AT506" s="76" t="s">
        <v>27</v>
      </c>
      <c r="AU506" s="76" t="s">
        <v>27</v>
      </c>
      <c r="AV506" s="76" t="s">
        <v>27</v>
      </c>
      <c r="AW506" s="76" t="s">
        <v>27</v>
      </c>
      <c r="AX506" s="76" t="s">
        <v>27</v>
      </c>
      <c r="AY506" s="76" t="s">
        <v>27</v>
      </c>
      <c r="AZ506" s="76" t="s">
        <v>27</v>
      </c>
      <c r="BA506" s="76" t="s">
        <v>27</v>
      </c>
      <c r="BB506" s="77" t="e">
        <f t="shared" si="297"/>
        <v>#VALUE!</v>
      </c>
      <c r="BC506" s="78" t="e">
        <f t="shared" si="298"/>
        <v>#VALUE!</v>
      </c>
      <c r="BD506" s="77">
        <v>2</v>
      </c>
      <c r="BE506" s="76" t="s">
        <v>27</v>
      </c>
      <c r="BF506" s="76" t="s">
        <v>27</v>
      </c>
      <c r="BG506" s="76" t="s">
        <v>27</v>
      </c>
      <c r="BH506" s="76" t="s">
        <v>27</v>
      </c>
      <c r="BI506" s="76" t="s">
        <v>27</v>
      </c>
      <c r="BJ506" s="76" t="s">
        <v>27</v>
      </c>
      <c r="BK506" s="76" t="s">
        <v>27</v>
      </c>
      <c r="BL506" s="76" t="s">
        <v>27</v>
      </c>
      <c r="BM506" s="76" t="s">
        <v>27</v>
      </c>
      <c r="BN506" s="80">
        <f t="shared" si="299"/>
        <v>2</v>
      </c>
      <c r="BO506" s="81">
        <f t="shared" si="300"/>
        <v>0</v>
      </c>
      <c r="BP506" s="77">
        <v>2</v>
      </c>
      <c r="BQ506" s="76" t="s">
        <v>27</v>
      </c>
      <c r="BR506" s="76" t="s">
        <v>27</v>
      </c>
      <c r="BS506" s="76" t="s">
        <v>27</v>
      </c>
      <c r="BT506" s="76" t="s">
        <v>27</v>
      </c>
      <c r="BU506" s="76" t="s">
        <v>27</v>
      </c>
      <c r="BV506" s="76" t="s">
        <v>27</v>
      </c>
      <c r="BW506" s="76" t="s">
        <v>27</v>
      </c>
      <c r="BX506" s="76" t="s">
        <v>27</v>
      </c>
      <c r="BY506" s="76" t="s">
        <v>27</v>
      </c>
      <c r="BZ506" s="80">
        <f t="shared" si="301"/>
        <v>2</v>
      </c>
      <c r="CA506" s="82">
        <f t="shared" si="302"/>
        <v>0</v>
      </c>
      <c r="CB506" s="77">
        <v>0</v>
      </c>
      <c r="CC506" s="76" t="s">
        <v>27</v>
      </c>
      <c r="CD506" s="76" t="s">
        <v>27</v>
      </c>
      <c r="CE506" s="76" t="s">
        <v>27</v>
      </c>
      <c r="CF506" s="76" t="s">
        <v>27</v>
      </c>
      <c r="CG506" s="76" t="s">
        <v>27</v>
      </c>
      <c r="CH506" s="76" t="s">
        <v>27</v>
      </c>
      <c r="CI506" s="76" t="s">
        <v>27</v>
      </c>
      <c r="CJ506" s="76" t="s">
        <v>27</v>
      </c>
      <c r="CK506" s="76" t="s">
        <v>27</v>
      </c>
      <c r="CL506" s="83">
        <f t="shared" si="303"/>
        <v>0</v>
      </c>
      <c r="CM506" s="82">
        <f t="shared" si="304"/>
        <v>0</v>
      </c>
      <c r="CN506" s="84"/>
      <c r="CO506" s="60"/>
      <c r="CP506" s="60"/>
      <c r="CQ506" s="60"/>
      <c r="CR506" s="60"/>
      <c r="CS506" s="60"/>
      <c r="CT506" s="60"/>
      <c r="CU506" s="60"/>
      <c r="CV506" s="85"/>
      <c r="CW506" s="86"/>
      <c r="CX506" s="87">
        <f t="shared" si="305"/>
        <v>0</v>
      </c>
      <c r="CY506" s="88">
        <f t="shared" si="306"/>
        <v>0</v>
      </c>
      <c r="CZ506" s="89" t="e">
        <f>SUMIF(Склад!#REF!,E506,Склад!#REF!)</f>
        <v>#REF!</v>
      </c>
    </row>
    <row r="507" spans="1:104" s="79" customFormat="1" ht="56.45" customHeight="1" thickBot="1" x14ac:dyDescent="0.3">
      <c r="A507" s="60">
        <v>504</v>
      </c>
      <c r="B507" s="199" t="e">
        <f>VLOOKUP(C507,Склад!B:D,3,0)</f>
        <v>#N/A</v>
      </c>
      <c r="C507" s="37" t="s">
        <v>339</v>
      </c>
      <c r="D507" s="151" t="str">
        <f t="shared" si="307"/>
        <v>6840532370</v>
      </c>
      <c r="E507" s="36">
        <v>6840532</v>
      </c>
      <c r="F507" s="36">
        <v>370</v>
      </c>
      <c r="G507" s="154" t="s">
        <v>207</v>
      </c>
      <c r="H507" s="196" t="str">
        <f>IFERROR(VLOOKUP(VALUE(E507),Склад!#REF!,6,0),"-")</f>
        <v>-</v>
      </c>
      <c r="I507" s="61"/>
      <c r="J507" s="62" t="s">
        <v>223</v>
      </c>
      <c r="K507" s="62" t="s">
        <v>400</v>
      </c>
      <c r="L507" s="63" t="s">
        <v>364</v>
      </c>
      <c r="M507" s="64" t="s">
        <v>57</v>
      </c>
      <c r="N507" s="38" t="s">
        <v>354</v>
      </c>
      <c r="O507" s="38" t="s">
        <v>426</v>
      </c>
      <c r="P507" s="65">
        <v>38.1</v>
      </c>
      <c r="Q507" s="69">
        <v>99</v>
      </c>
      <c r="R507" s="66"/>
      <c r="S507" s="67"/>
      <c r="T507" s="68"/>
      <c r="U507" s="70"/>
      <c r="V507" s="71"/>
      <c r="W507" s="72"/>
      <c r="X507" s="73"/>
      <c r="Y507" s="71"/>
      <c r="Z507" s="72"/>
      <c r="AA507" s="74"/>
      <c r="AB507" s="75"/>
      <c r="AC507" s="71"/>
      <c r="AD507" s="72"/>
      <c r="AE507" s="76" t="str">
        <f t="shared" si="285"/>
        <v>-</v>
      </c>
      <c r="AF507" s="76" t="str">
        <f t="shared" si="286"/>
        <v/>
      </c>
      <c r="AG507" s="76" t="str">
        <f t="shared" si="287"/>
        <v>-</v>
      </c>
      <c r="AH507" s="76" t="str">
        <f t="shared" si="288"/>
        <v/>
      </c>
      <c r="AI507" s="76" t="str">
        <f t="shared" si="289"/>
        <v>-</v>
      </c>
      <c r="AJ507" s="76" t="str">
        <f t="shared" si="290"/>
        <v/>
      </c>
      <c r="AK507" s="76" t="str">
        <f t="shared" si="291"/>
        <v>-</v>
      </c>
      <c r="AL507" s="76" t="str">
        <f t="shared" si="292"/>
        <v/>
      </c>
      <c r="AM507" s="76" t="str">
        <f t="shared" si="293"/>
        <v>-</v>
      </c>
      <c r="AN507" s="76" t="str">
        <f t="shared" si="294"/>
        <v/>
      </c>
      <c r="AO507" s="77">
        <f t="shared" si="295"/>
        <v>0</v>
      </c>
      <c r="AP507" s="78" t="str">
        <f t="shared" si="296"/>
        <v/>
      </c>
      <c r="AR507" s="77" t="e">
        <f t="shared" si="309"/>
        <v>#VALUE!</v>
      </c>
      <c r="AS507" s="76" t="s">
        <v>27</v>
      </c>
      <c r="AT507" s="76" t="s">
        <v>27</v>
      </c>
      <c r="AU507" s="76" t="s">
        <v>27</v>
      </c>
      <c r="AV507" s="76" t="s">
        <v>27</v>
      </c>
      <c r="AW507" s="76" t="s">
        <v>27</v>
      </c>
      <c r="AX507" s="76" t="s">
        <v>27</v>
      </c>
      <c r="AY507" s="76" t="s">
        <v>27</v>
      </c>
      <c r="AZ507" s="76" t="s">
        <v>27</v>
      </c>
      <c r="BA507" s="76" t="s">
        <v>27</v>
      </c>
      <c r="BB507" s="77" t="e">
        <f t="shared" si="297"/>
        <v>#VALUE!</v>
      </c>
      <c r="BC507" s="78" t="e">
        <f t="shared" si="298"/>
        <v>#VALUE!</v>
      </c>
      <c r="BD507" s="77">
        <v>2</v>
      </c>
      <c r="BE507" s="76" t="s">
        <v>27</v>
      </c>
      <c r="BF507" s="76" t="s">
        <v>27</v>
      </c>
      <c r="BG507" s="76" t="s">
        <v>27</v>
      </c>
      <c r="BH507" s="76" t="s">
        <v>27</v>
      </c>
      <c r="BI507" s="76" t="s">
        <v>27</v>
      </c>
      <c r="BJ507" s="76" t="s">
        <v>27</v>
      </c>
      <c r="BK507" s="76" t="s">
        <v>27</v>
      </c>
      <c r="BL507" s="76" t="s">
        <v>27</v>
      </c>
      <c r="BM507" s="76" t="s">
        <v>27</v>
      </c>
      <c r="BN507" s="80">
        <f t="shared" si="299"/>
        <v>2</v>
      </c>
      <c r="BO507" s="81">
        <f t="shared" si="300"/>
        <v>0</v>
      </c>
      <c r="BP507" s="77">
        <v>1</v>
      </c>
      <c r="BQ507" s="76" t="s">
        <v>27</v>
      </c>
      <c r="BR507" s="76" t="s">
        <v>27</v>
      </c>
      <c r="BS507" s="76" t="s">
        <v>27</v>
      </c>
      <c r="BT507" s="76" t="s">
        <v>27</v>
      </c>
      <c r="BU507" s="76" t="s">
        <v>27</v>
      </c>
      <c r="BV507" s="76" t="s">
        <v>27</v>
      </c>
      <c r="BW507" s="76" t="s">
        <v>27</v>
      </c>
      <c r="BX507" s="76" t="s">
        <v>27</v>
      </c>
      <c r="BY507" s="76" t="s">
        <v>27</v>
      </c>
      <c r="BZ507" s="80">
        <f t="shared" si="301"/>
        <v>1</v>
      </c>
      <c r="CA507" s="82">
        <f t="shared" si="302"/>
        <v>0</v>
      </c>
      <c r="CB507" s="77">
        <v>0</v>
      </c>
      <c r="CC507" s="76" t="s">
        <v>27</v>
      </c>
      <c r="CD507" s="76" t="s">
        <v>27</v>
      </c>
      <c r="CE507" s="76" t="s">
        <v>27</v>
      </c>
      <c r="CF507" s="76" t="s">
        <v>27</v>
      </c>
      <c r="CG507" s="76" t="s">
        <v>27</v>
      </c>
      <c r="CH507" s="76" t="s">
        <v>27</v>
      </c>
      <c r="CI507" s="76" t="s">
        <v>27</v>
      </c>
      <c r="CJ507" s="76" t="s">
        <v>27</v>
      </c>
      <c r="CK507" s="76" t="s">
        <v>27</v>
      </c>
      <c r="CL507" s="83">
        <f t="shared" si="303"/>
        <v>0</v>
      </c>
      <c r="CM507" s="82">
        <f t="shared" si="304"/>
        <v>0</v>
      </c>
      <c r="CN507" s="84">
        <v>4</v>
      </c>
      <c r="CO507" s="60"/>
      <c r="CP507" s="60"/>
      <c r="CQ507" s="60"/>
      <c r="CR507" s="60"/>
      <c r="CS507" s="60"/>
      <c r="CT507" s="60"/>
      <c r="CU507" s="60"/>
      <c r="CV507" s="85"/>
      <c r="CW507" s="86"/>
      <c r="CX507" s="87">
        <f t="shared" si="305"/>
        <v>4</v>
      </c>
      <c r="CY507" s="88">
        <f t="shared" si="306"/>
        <v>0</v>
      </c>
      <c r="CZ507" s="89" t="e">
        <f>SUMIF(Склад!#REF!,E507,Склад!#REF!)</f>
        <v>#REF!</v>
      </c>
    </row>
    <row r="508" spans="1:104" s="79" customFormat="1" ht="93.95" customHeight="1" thickBot="1" x14ac:dyDescent="0.3">
      <c r="A508" s="60">
        <v>505</v>
      </c>
      <c r="B508" s="199" t="e">
        <f>VLOOKUP(C508,Склад!B:D,3,0)</f>
        <v>#N/A</v>
      </c>
      <c r="C508" s="37" t="s">
        <v>340</v>
      </c>
      <c r="D508" s="151" t="str">
        <f t="shared" si="307"/>
        <v>853920667</v>
      </c>
      <c r="E508" s="36">
        <v>8539206</v>
      </c>
      <c r="F508" s="36">
        <v>67</v>
      </c>
      <c r="G508" s="154" t="s">
        <v>211</v>
      </c>
      <c r="H508" s="196" t="str">
        <f>IFERROR(VLOOKUP(VALUE(E508),Склад!#REF!,6,0),"-")</f>
        <v>-</v>
      </c>
      <c r="I508" s="61"/>
      <c r="J508" s="62" t="s">
        <v>33</v>
      </c>
      <c r="K508" s="62" t="s">
        <v>33</v>
      </c>
      <c r="L508" s="63" t="s">
        <v>109</v>
      </c>
      <c r="M508" s="64" t="s">
        <v>354</v>
      </c>
      <c r="N508" s="38" t="s">
        <v>354</v>
      </c>
      <c r="O508" s="38" t="s">
        <v>416</v>
      </c>
      <c r="P508" s="65">
        <v>38.1</v>
      </c>
      <c r="Q508" s="69">
        <v>99</v>
      </c>
      <c r="R508" s="66"/>
      <c r="S508" s="67"/>
      <c r="T508" s="68"/>
      <c r="U508" s="70"/>
      <c r="V508" s="71"/>
      <c r="W508" s="72"/>
      <c r="X508" s="73"/>
      <c r="Y508" s="71"/>
      <c r="Z508" s="72"/>
      <c r="AA508" s="74"/>
      <c r="AB508" s="75"/>
      <c r="AC508" s="71"/>
      <c r="AD508" s="72"/>
      <c r="AE508" s="76" t="str">
        <f t="shared" si="285"/>
        <v/>
      </c>
      <c r="AF508" s="76" t="str">
        <f t="shared" si="286"/>
        <v>-</v>
      </c>
      <c r="AG508" s="76" t="str">
        <f t="shared" si="287"/>
        <v>-</v>
      </c>
      <c r="AH508" s="76" t="str">
        <f t="shared" si="288"/>
        <v>-</v>
      </c>
      <c r="AI508" s="76" t="str">
        <f t="shared" si="289"/>
        <v>-</v>
      </c>
      <c r="AJ508" s="76" t="str">
        <f t="shared" si="290"/>
        <v>-</v>
      </c>
      <c r="AK508" s="76" t="str">
        <f t="shared" si="291"/>
        <v>-</v>
      </c>
      <c r="AL508" s="76" t="str">
        <f t="shared" si="292"/>
        <v>-</v>
      </c>
      <c r="AM508" s="76" t="str">
        <f t="shared" si="293"/>
        <v>-</v>
      </c>
      <c r="AN508" s="76" t="str">
        <f t="shared" si="294"/>
        <v>-</v>
      </c>
      <c r="AO508" s="77">
        <f t="shared" si="295"/>
        <v>0</v>
      </c>
      <c r="AP508" s="78" t="str">
        <f t="shared" si="296"/>
        <v/>
      </c>
      <c r="AR508" s="77" t="e">
        <f t="shared" si="309"/>
        <v>#VALUE!</v>
      </c>
      <c r="AS508" s="76" t="s">
        <v>27</v>
      </c>
      <c r="AT508" s="76" t="s">
        <v>27</v>
      </c>
      <c r="AU508" s="76" t="s">
        <v>27</v>
      </c>
      <c r="AV508" s="76" t="s">
        <v>27</v>
      </c>
      <c r="AW508" s="76" t="s">
        <v>27</v>
      </c>
      <c r="AX508" s="76" t="s">
        <v>27</v>
      </c>
      <c r="AY508" s="76" t="s">
        <v>27</v>
      </c>
      <c r="AZ508" s="76" t="s">
        <v>27</v>
      </c>
      <c r="BA508" s="76" t="s">
        <v>27</v>
      </c>
      <c r="BB508" s="77" t="e">
        <f t="shared" si="297"/>
        <v>#VALUE!</v>
      </c>
      <c r="BC508" s="78" t="e">
        <f t="shared" si="298"/>
        <v>#VALUE!</v>
      </c>
      <c r="BD508" s="77">
        <v>2</v>
      </c>
      <c r="BE508" s="76" t="s">
        <v>27</v>
      </c>
      <c r="BF508" s="76" t="s">
        <v>27</v>
      </c>
      <c r="BG508" s="76" t="s">
        <v>27</v>
      </c>
      <c r="BH508" s="76" t="s">
        <v>27</v>
      </c>
      <c r="BI508" s="76" t="s">
        <v>27</v>
      </c>
      <c r="BJ508" s="76" t="s">
        <v>27</v>
      </c>
      <c r="BK508" s="76" t="s">
        <v>27</v>
      </c>
      <c r="BL508" s="76" t="s">
        <v>27</v>
      </c>
      <c r="BM508" s="76" t="s">
        <v>27</v>
      </c>
      <c r="BN508" s="80">
        <f t="shared" si="299"/>
        <v>2</v>
      </c>
      <c r="BO508" s="81">
        <f t="shared" si="300"/>
        <v>0</v>
      </c>
      <c r="BP508" s="77">
        <v>1</v>
      </c>
      <c r="BQ508" s="76" t="s">
        <v>27</v>
      </c>
      <c r="BR508" s="76" t="s">
        <v>27</v>
      </c>
      <c r="BS508" s="76" t="s">
        <v>27</v>
      </c>
      <c r="BT508" s="76" t="s">
        <v>27</v>
      </c>
      <c r="BU508" s="76" t="s">
        <v>27</v>
      </c>
      <c r="BV508" s="76" t="s">
        <v>27</v>
      </c>
      <c r="BW508" s="76" t="s">
        <v>27</v>
      </c>
      <c r="BX508" s="76" t="s">
        <v>27</v>
      </c>
      <c r="BY508" s="76" t="s">
        <v>27</v>
      </c>
      <c r="BZ508" s="80">
        <f t="shared" si="301"/>
        <v>1</v>
      </c>
      <c r="CA508" s="82">
        <f t="shared" si="302"/>
        <v>0</v>
      </c>
      <c r="CB508" s="77">
        <v>0</v>
      </c>
      <c r="CC508" s="76" t="s">
        <v>27</v>
      </c>
      <c r="CD508" s="76" t="s">
        <v>27</v>
      </c>
      <c r="CE508" s="76" t="s">
        <v>27</v>
      </c>
      <c r="CF508" s="76" t="s">
        <v>27</v>
      </c>
      <c r="CG508" s="76" t="s">
        <v>27</v>
      </c>
      <c r="CH508" s="76" t="s">
        <v>27</v>
      </c>
      <c r="CI508" s="76" t="s">
        <v>27</v>
      </c>
      <c r="CJ508" s="76" t="s">
        <v>27</v>
      </c>
      <c r="CK508" s="76" t="s">
        <v>27</v>
      </c>
      <c r="CL508" s="83">
        <f t="shared" si="303"/>
        <v>0</v>
      </c>
      <c r="CM508" s="82">
        <f t="shared" si="304"/>
        <v>0</v>
      </c>
      <c r="CN508" s="84">
        <v>8</v>
      </c>
      <c r="CO508" s="60"/>
      <c r="CP508" s="60"/>
      <c r="CQ508" s="60"/>
      <c r="CR508" s="60"/>
      <c r="CS508" s="60"/>
      <c r="CT508" s="60"/>
      <c r="CU508" s="60"/>
      <c r="CV508" s="85"/>
      <c r="CW508" s="86"/>
      <c r="CX508" s="87">
        <f t="shared" si="305"/>
        <v>8</v>
      </c>
      <c r="CY508" s="88">
        <f t="shared" si="306"/>
        <v>0</v>
      </c>
      <c r="CZ508" s="89" t="e">
        <f>SUMIF(Склад!#REF!,E508,Склад!#REF!)</f>
        <v>#REF!</v>
      </c>
    </row>
    <row r="509" spans="1:104" s="79" customFormat="1" ht="93.95" customHeight="1" thickBot="1" x14ac:dyDescent="0.3">
      <c r="A509" s="60">
        <v>506</v>
      </c>
      <c r="B509" s="199" t="e">
        <f>VLOOKUP(C509,Склад!B:D,3,0)</f>
        <v>#N/A</v>
      </c>
      <c r="C509" s="37" t="s">
        <v>340</v>
      </c>
      <c r="D509" s="151" t="str">
        <f t="shared" si="307"/>
        <v>85392067</v>
      </c>
      <c r="E509" s="36">
        <v>8539206</v>
      </c>
      <c r="F509" s="36">
        <v>7</v>
      </c>
      <c r="G509" s="154" t="s">
        <v>211</v>
      </c>
      <c r="H509" s="196" t="str">
        <f>IFERROR(VLOOKUP(VALUE(E509),Склад!#REF!,6,0),"-")</f>
        <v>-</v>
      </c>
      <c r="I509" s="61"/>
      <c r="J509" s="62" t="s">
        <v>33</v>
      </c>
      <c r="K509" s="62" t="s">
        <v>33</v>
      </c>
      <c r="L509" s="63" t="s">
        <v>109</v>
      </c>
      <c r="M509" s="64" t="s">
        <v>354</v>
      </c>
      <c r="N509" s="38" t="s">
        <v>354</v>
      </c>
      <c r="O509" s="38" t="s">
        <v>416</v>
      </c>
      <c r="P509" s="65">
        <v>38.1</v>
      </c>
      <c r="Q509" s="69">
        <v>99</v>
      </c>
      <c r="R509" s="66"/>
      <c r="S509" s="67"/>
      <c r="T509" s="68"/>
      <c r="U509" s="70"/>
      <c r="V509" s="71"/>
      <c r="W509" s="72"/>
      <c r="X509" s="73"/>
      <c r="Y509" s="71"/>
      <c r="Z509" s="72"/>
      <c r="AA509" s="74"/>
      <c r="AB509" s="75"/>
      <c r="AC509" s="71"/>
      <c r="AD509" s="72"/>
      <c r="AE509" s="76" t="str">
        <f t="shared" si="285"/>
        <v/>
      </c>
      <c r="AF509" s="76" t="str">
        <f t="shared" si="286"/>
        <v>-</v>
      </c>
      <c r="AG509" s="76" t="str">
        <f t="shared" si="287"/>
        <v>-</v>
      </c>
      <c r="AH509" s="76" t="str">
        <f t="shared" si="288"/>
        <v>-</v>
      </c>
      <c r="AI509" s="76" t="str">
        <f t="shared" si="289"/>
        <v>-</v>
      </c>
      <c r="AJ509" s="76" t="str">
        <f t="shared" si="290"/>
        <v>-</v>
      </c>
      <c r="AK509" s="76" t="str">
        <f t="shared" si="291"/>
        <v>-</v>
      </c>
      <c r="AL509" s="76" t="str">
        <f t="shared" si="292"/>
        <v>-</v>
      </c>
      <c r="AM509" s="76" t="str">
        <f t="shared" si="293"/>
        <v>-</v>
      </c>
      <c r="AN509" s="76" t="str">
        <f t="shared" si="294"/>
        <v>-</v>
      </c>
      <c r="AO509" s="77">
        <f t="shared" si="295"/>
        <v>0</v>
      </c>
      <c r="AP509" s="78" t="str">
        <f t="shared" si="296"/>
        <v/>
      </c>
      <c r="AR509" s="77" t="e">
        <f t="shared" si="309"/>
        <v>#VALUE!</v>
      </c>
      <c r="AS509" s="76" t="s">
        <v>27</v>
      </c>
      <c r="AT509" s="76" t="s">
        <v>27</v>
      </c>
      <c r="AU509" s="76" t="s">
        <v>27</v>
      </c>
      <c r="AV509" s="76" t="s">
        <v>27</v>
      </c>
      <c r="AW509" s="76" t="s">
        <v>27</v>
      </c>
      <c r="AX509" s="76" t="s">
        <v>27</v>
      </c>
      <c r="AY509" s="76" t="s">
        <v>27</v>
      </c>
      <c r="AZ509" s="76" t="s">
        <v>27</v>
      </c>
      <c r="BA509" s="76" t="s">
        <v>27</v>
      </c>
      <c r="BB509" s="77" t="e">
        <f t="shared" si="297"/>
        <v>#VALUE!</v>
      </c>
      <c r="BC509" s="78" t="e">
        <f t="shared" si="298"/>
        <v>#VALUE!</v>
      </c>
      <c r="BD509" s="77">
        <v>2</v>
      </c>
      <c r="BE509" s="76" t="s">
        <v>27</v>
      </c>
      <c r="BF509" s="76" t="s">
        <v>27</v>
      </c>
      <c r="BG509" s="76" t="s">
        <v>27</v>
      </c>
      <c r="BH509" s="76" t="s">
        <v>27</v>
      </c>
      <c r="BI509" s="76" t="s">
        <v>27</v>
      </c>
      <c r="BJ509" s="76" t="s">
        <v>27</v>
      </c>
      <c r="BK509" s="76" t="s">
        <v>27</v>
      </c>
      <c r="BL509" s="76" t="s">
        <v>27</v>
      </c>
      <c r="BM509" s="76" t="s">
        <v>27</v>
      </c>
      <c r="BN509" s="80">
        <f t="shared" si="299"/>
        <v>2</v>
      </c>
      <c r="BO509" s="81">
        <f t="shared" si="300"/>
        <v>0</v>
      </c>
      <c r="BP509" s="77">
        <v>1</v>
      </c>
      <c r="BQ509" s="76" t="s">
        <v>27</v>
      </c>
      <c r="BR509" s="76" t="s">
        <v>27</v>
      </c>
      <c r="BS509" s="76" t="s">
        <v>27</v>
      </c>
      <c r="BT509" s="76" t="s">
        <v>27</v>
      </c>
      <c r="BU509" s="76" t="s">
        <v>27</v>
      </c>
      <c r="BV509" s="76" t="s">
        <v>27</v>
      </c>
      <c r="BW509" s="76" t="s">
        <v>27</v>
      </c>
      <c r="BX509" s="76" t="s">
        <v>27</v>
      </c>
      <c r="BY509" s="76" t="s">
        <v>27</v>
      </c>
      <c r="BZ509" s="80">
        <f t="shared" si="301"/>
        <v>1</v>
      </c>
      <c r="CA509" s="82">
        <f t="shared" si="302"/>
        <v>0</v>
      </c>
      <c r="CB509" s="77">
        <v>0</v>
      </c>
      <c r="CC509" s="76" t="s">
        <v>27</v>
      </c>
      <c r="CD509" s="76" t="s">
        <v>27</v>
      </c>
      <c r="CE509" s="76" t="s">
        <v>27</v>
      </c>
      <c r="CF509" s="76" t="s">
        <v>27</v>
      </c>
      <c r="CG509" s="76" t="s">
        <v>27</v>
      </c>
      <c r="CH509" s="76" t="s">
        <v>27</v>
      </c>
      <c r="CI509" s="76" t="s">
        <v>27</v>
      </c>
      <c r="CJ509" s="76" t="s">
        <v>27</v>
      </c>
      <c r="CK509" s="76" t="s">
        <v>27</v>
      </c>
      <c r="CL509" s="83">
        <f t="shared" si="303"/>
        <v>0</v>
      </c>
      <c r="CM509" s="82">
        <f t="shared" si="304"/>
        <v>0</v>
      </c>
      <c r="CN509" s="84">
        <v>4</v>
      </c>
      <c r="CO509" s="60"/>
      <c r="CP509" s="60"/>
      <c r="CQ509" s="60"/>
      <c r="CR509" s="60"/>
      <c r="CS509" s="60"/>
      <c r="CT509" s="60"/>
      <c r="CU509" s="60"/>
      <c r="CV509" s="85"/>
      <c r="CW509" s="86"/>
      <c r="CX509" s="87">
        <f t="shared" si="305"/>
        <v>4</v>
      </c>
      <c r="CY509" s="88">
        <f t="shared" si="306"/>
        <v>0</v>
      </c>
      <c r="CZ509" s="89" t="e">
        <f>SUMIF(Склад!#REF!,E509,Склад!#REF!)</f>
        <v>#REF!</v>
      </c>
    </row>
    <row r="510" spans="1:104" s="79" customFormat="1" ht="93.95" customHeight="1" thickBot="1" x14ac:dyDescent="0.3">
      <c r="A510" s="60">
        <v>507</v>
      </c>
      <c r="B510" s="199" t="e">
        <f>VLOOKUP(C510,Склад!B:D,3,0)</f>
        <v>#N/A</v>
      </c>
      <c r="C510" s="37" t="s">
        <v>341</v>
      </c>
      <c r="D510" s="151" t="str">
        <f t="shared" si="307"/>
        <v>919921467</v>
      </c>
      <c r="E510" s="36">
        <v>9199214</v>
      </c>
      <c r="F510" s="36">
        <v>67</v>
      </c>
      <c r="G510" s="154" t="s">
        <v>211</v>
      </c>
      <c r="H510" s="196" t="str">
        <f>IFERROR(VLOOKUP(VALUE(E510),Склад!#REF!,6,0),"-")</f>
        <v>-</v>
      </c>
      <c r="I510" s="61"/>
      <c r="J510" s="62" t="s">
        <v>33</v>
      </c>
      <c r="K510" s="62" t="s">
        <v>33</v>
      </c>
      <c r="L510" s="63" t="s">
        <v>109</v>
      </c>
      <c r="M510" s="64" t="s">
        <v>354</v>
      </c>
      <c r="N510" s="38" t="s">
        <v>354</v>
      </c>
      <c r="O510" s="38" t="s">
        <v>416</v>
      </c>
      <c r="P510" s="65">
        <v>65</v>
      </c>
      <c r="Q510" s="69">
        <v>169</v>
      </c>
      <c r="R510" s="66"/>
      <c r="S510" s="67"/>
      <c r="T510" s="68"/>
      <c r="U510" s="70"/>
      <c r="V510" s="71"/>
      <c r="W510" s="72"/>
      <c r="X510" s="73"/>
      <c r="Y510" s="71"/>
      <c r="Z510" s="72"/>
      <c r="AA510" s="74"/>
      <c r="AB510" s="75"/>
      <c r="AC510" s="71"/>
      <c r="AD510" s="72"/>
      <c r="AE510" s="76" t="str">
        <f t="shared" si="285"/>
        <v/>
      </c>
      <c r="AF510" s="76" t="str">
        <f t="shared" si="286"/>
        <v>-</v>
      </c>
      <c r="AG510" s="76" t="str">
        <f t="shared" si="287"/>
        <v>-</v>
      </c>
      <c r="AH510" s="76" t="str">
        <f t="shared" si="288"/>
        <v>-</v>
      </c>
      <c r="AI510" s="76" t="str">
        <f t="shared" si="289"/>
        <v>-</v>
      </c>
      <c r="AJ510" s="76" t="str">
        <f t="shared" si="290"/>
        <v>-</v>
      </c>
      <c r="AK510" s="76" t="str">
        <f t="shared" si="291"/>
        <v>-</v>
      </c>
      <c r="AL510" s="76" t="str">
        <f t="shared" si="292"/>
        <v>-</v>
      </c>
      <c r="AM510" s="76" t="str">
        <f t="shared" si="293"/>
        <v>-</v>
      </c>
      <c r="AN510" s="76" t="str">
        <f t="shared" si="294"/>
        <v>-</v>
      </c>
      <c r="AO510" s="77">
        <f t="shared" si="295"/>
        <v>0</v>
      </c>
      <c r="AP510" s="78" t="str">
        <f t="shared" si="296"/>
        <v/>
      </c>
      <c r="AR510" s="77" t="e">
        <f t="shared" si="309"/>
        <v>#VALUE!</v>
      </c>
      <c r="AS510" s="76" t="s">
        <v>27</v>
      </c>
      <c r="AT510" s="76" t="s">
        <v>27</v>
      </c>
      <c r="AU510" s="76" t="s">
        <v>27</v>
      </c>
      <c r="AV510" s="76" t="s">
        <v>27</v>
      </c>
      <c r="AW510" s="76" t="s">
        <v>27</v>
      </c>
      <c r="AX510" s="76" t="s">
        <v>27</v>
      </c>
      <c r="AY510" s="76" t="s">
        <v>27</v>
      </c>
      <c r="AZ510" s="76" t="s">
        <v>27</v>
      </c>
      <c r="BA510" s="76" t="s">
        <v>27</v>
      </c>
      <c r="BB510" s="77" t="e">
        <f t="shared" si="297"/>
        <v>#VALUE!</v>
      </c>
      <c r="BC510" s="78" t="e">
        <f t="shared" si="298"/>
        <v>#VALUE!</v>
      </c>
      <c r="BD510" s="77">
        <v>3</v>
      </c>
      <c r="BE510" s="76" t="s">
        <v>27</v>
      </c>
      <c r="BF510" s="76" t="s">
        <v>27</v>
      </c>
      <c r="BG510" s="76" t="s">
        <v>27</v>
      </c>
      <c r="BH510" s="76" t="s">
        <v>27</v>
      </c>
      <c r="BI510" s="76" t="s">
        <v>27</v>
      </c>
      <c r="BJ510" s="76" t="s">
        <v>27</v>
      </c>
      <c r="BK510" s="76" t="s">
        <v>27</v>
      </c>
      <c r="BL510" s="76" t="s">
        <v>27</v>
      </c>
      <c r="BM510" s="76" t="s">
        <v>27</v>
      </c>
      <c r="BN510" s="80">
        <f t="shared" si="299"/>
        <v>3</v>
      </c>
      <c r="BO510" s="81">
        <f t="shared" si="300"/>
        <v>0</v>
      </c>
      <c r="BP510" s="77">
        <v>2</v>
      </c>
      <c r="BQ510" s="76" t="s">
        <v>27</v>
      </c>
      <c r="BR510" s="76" t="s">
        <v>27</v>
      </c>
      <c r="BS510" s="76" t="s">
        <v>27</v>
      </c>
      <c r="BT510" s="76" t="s">
        <v>27</v>
      </c>
      <c r="BU510" s="76" t="s">
        <v>27</v>
      </c>
      <c r="BV510" s="76" t="s">
        <v>27</v>
      </c>
      <c r="BW510" s="76" t="s">
        <v>27</v>
      </c>
      <c r="BX510" s="76" t="s">
        <v>27</v>
      </c>
      <c r="BY510" s="76" t="s">
        <v>27</v>
      </c>
      <c r="BZ510" s="80">
        <f t="shared" si="301"/>
        <v>2</v>
      </c>
      <c r="CA510" s="82">
        <f t="shared" si="302"/>
        <v>0</v>
      </c>
      <c r="CB510" s="77">
        <v>5</v>
      </c>
      <c r="CC510" s="76" t="s">
        <v>27</v>
      </c>
      <c r="CD510" s="76" t="s">
        <v>27</v>
      </c>
      <c r="CE510" s="76" t="s">
        <v>27</v>
      </c>
      <c r="CF510" s="76" t="s">
        <v>27</v>
      </c>
      <c r="CG510" s="76" t="s">
        <v>27</v>
      </c>
      <c r="CH510" s="76" t="s">
        <v>27</v>
      </c>
      <c r="CI510" s="76" t="s">
        <v>27</v>
      </c>
      <c r="CJ510" s="76" t="s">
        <v>27</v>
      </c>
      <c r="CK510" s="76" t="s">
        <v>27</v>
      </c>
      <c r="CL510" s="83">
        <f t="shared" si="303"/>
        <v>5</v>
      </c>
      <c r="CM510" s="82">
        <f t="shared" si="304"/>
        <v>0</v>
      </c>
      <c r="CN510" s="84">
        <v>6</v>
      </c>
      <c r="CO510" s="60"/>
      <c r="CP510" s="60"/>
      <c r="CQ510" s="60"/>
      <c r="CR510" s="60"/>
      <c r="CS510" s="60"/>
      <c r="CT510" s="60"/>
      <c r="CU510" s="60"/>
      <c r="CV510" s="85"/>
      <c r="CW510" s="86"/>
      <c r="CX510" s="87">
        <f t="shared" si="305"/>
        <v>6</v>
      </c>
      <c r="CY510" s="88">
        <f t="shared" si="306"/>
        <v>0</v>
      </c>
      <c r="CZ510" s="89" t="e">
        <f>SUMIF(Склад!#REF!,E510,Склад!#REF!)</f>
        <v>#REF!</v>
      </c>
    </row>
    <row r="511" spans="1:104" s="79" customFormat="1" ht="93.95" customHeight="1" thickBot="1" x14ac:dyDescent="0.3">
      <c r="A511" s="60">
        <v>508</v>
      </c>
      <c r="B511" s="199" t="e">
        <f>VLOOKUP(C511,Склад!B:D,3,0)</f>
        <v>#N/A</v>
      </c>
      <c r="C511" s="37" t="s">
        <v>341</v>
      </c>
      <c r="D511" s="151" t="str">
        <f t="shared" si="307"/>
        <v>91992147</v>
      </c>
      <c r="E511" s="36">
        <v>9199214</v>
      </c>
      <c r="F511" s="36">
        <v>7</v>
      </c>
      <c r="G511" s="154" t="s">
        <v>211</v>
      </c>
      <c r="H511" s="196" t="str">
        <f>IFERROR(VLOOKUP(VALUE(E511),Склад!#REF!,6,0),"-")</f>
        <v>-</v>
      </c>
      <c r="I511" s="61"/>
      <c r="J511" s="62" t="s">
        <v>33</v>
      </c>
      <c r="K511" s="62" t="s">
        <v>33</v>
      </c>
      <c r="L511" s="63" t="s">
        <v>109</v>
      </c>
      <c r="M511" s="64" t="s">
        <v>354</v>
      </c>
      <c r="N511" s="38" t="s">
        <v>354</v>
      </c>
      <c r="O511" s="38" t="s">
        <v>416</v>
      </c>
      <c r="P511" s="65">
        <v>65</v>
      </c>
      <c r="Q511" s="69">
        <v>169</v>
      </c>
      <c r="R511" s="66"/>
      <c r="S511" s="67"/>
      <c r="T511" s="68"/>
      <c r="U511" s="70"/>
      <c r="V511" s="71"/>
      <c r="W511" s="72"/>
      <c r="X511" s="73"/>
      <c r="Y511" s="71"/>
      <c r="Z511" s="72"/>
      <c r="AA511" s="74"/>
      <c r="AB511" s="75"/>
      <c r="AC511" s="71"/>
      <c r="AD511" s="72"/>
      <c r="AE511" s="76" t="str">
        <f t="shared" si="285"/>
        <v/>
      </c>
      <c r="AF511" s="76" t="str">
        <f t="shared" si="286"/>
        <v>-</v>
      </c>
      <c r="AG511" s="76" t="str">
        <f t="shared" si="287"/>
        <v>-</v>
      </c>
      <c r="AH511" s="76" t="str">
        <f t="shared" si="288"/>
        <v>-</v>
      </c>
      <c r="AI511" s="76" t="str">
        <f t="shared" si="289"/>
        <v>-</v>
      </c>
      <c r="AJ511" s="76" t="str">
        <f t="shared" si="290"/>
        <v>-</v>
      </c>
      <c r="AK511" s="76" t="str">
        <f t="shared" si="291"/>
        <v>-</v>
      </c>
      <c r="AL511" s="76" t="str">
        <f t="shared" si="292"/>
        <v>-</v>
      </c>
      <c r="AM511" s="76" t="str">
        <f t="shared" si="293"/>
        <v>-</v>
      </c>
      <c r="AN511" s="76" t="str">
        <f t="shared" si="294"/>
        <v>-</v>
      </c>
      <c r="AO511" s="77">
        <f t="shared" si="295"/>
        <v>0</v>
      </c>
      <c r="AP511" s="78" t="str">
        <f t="shared" si="296"/>
        <v/>
      </c>
      <c r="AR511" s="77" t="e">
        <f t="shared" si="309"/>
        <v>#VALUE!</v>
      </c>
      <c r="AS511" s="76" t="s">
        <v>27</v>
      </c>
      <c r="AT511" s="76" t="s">
        <v>27</v>
      </c>
      <c r="AU511" s="76" t="s">
        <v>27</v>
      </c>
      <c r="AV511" s="76" t="s">
        <v>27</v>
      </c>
      <c r="AW511" s="76" t="s">
        <v>27</v>
      </c>
      <c r="AX511" s="76" t="s">
        <v>27</v>
      </c>
      <c r="AY511" s="76" t="s">
        <v>27</v>
      </c>
      <c r="AZ511" s="76" t="s">
        <v>27</v>
      </c>
      <c r="BA511" s="76" t="s">
        <v>27</v>
      </c>
      <c r="BB511" s="77" t="e">
        <f t="shared" si="297"/>
        <v>#VALUE!</v>
      </c>
      <c r="BC511" s="78" t="e">
        <f t="shared" si="298"/>
        <v>#VALUE!</v>
      </c>
      <c r="BD511" s="77">
        <v>2</v>
      </c>
      <c r="BE511" s="76" t="s">
        <v>27</v>
      </c>
      <c r="BF511" s="76" t="s">
        <v>27</v>
      </c>
      <c r="BG511" s="76" t="s">
        <v>27</v>
      </c>
      <c r="BH511" s="76" t="s">
        <v>27</v>
      </c>
      <c r="BI511" s="76" t="s">
        <v>27</v>
      </c>
      <c r="BJ511" s="76" t="s">
        <v>27</v>
      </c>
      <c r="BK511" s="76" t="s">
        <v>27</v>
      </c>
      <c r="BL511" s="76" t="s">
        <v>27</v>
      </c>
      <c r="BM511" s="76" t="s">
        <v>27</v>
      </c>
      <c r="BN511" s="80">
        <f t="shared" si="299"/>
        <v>2</v>
      </c>
      <c r="BO511" s="81">
        <f t="shared" si="300"/>
        <v>0</v>
      </c>
      <c r="BP511" s="77">
        <v>3</v>
      </c>
      <c r="BQ511" s="76" t="s">
        <v>27</v>
      </c>
      <c r="BR511" s="76" t="s">
        <v>27</v>
      </c>
      <c r="BS511" s="76" t="s">
        <v>27</v>
      </c>
      <c r="BT511" s="76" t="s">
        <v>27</v>
      </c>
      <c r="BU511" s="76" t="s">
        <v>27</v>
      </c>
      <c r="BV511" s="76" t="s">
        <v>27</v>
      </c>
      <c r="BW511" s="76" t="s">
        <v>27</v>
      </c>
      <c r="BX511" s="76" t="s">
        <v>27</v>
      </c>
      <c r="BY511" s="76" t="s">
        <v>27</v>
      </c>
      <c r="BZ511" s="80">
        <f t="shared" si="301"/>
        <v>3</v>
      </c>
      <c r="CA511" s="82">
        <f t="shared" si="302"/>
        <v>0</v>
      </c>
      <c r="CB511" s="77">
        <v>5</v>
      </c>
      <c r="CC511" s="76" t="s">
        <v>27</v>
      </c>
      <c r="CD511" s="76" t="s">
        <v>27</v>
      </c>
      <c r="CE511" s="76" t="s">
        <v>27</v>
      </c>
      <c r="CF511" s="76" t="s">
        <v>27</v>
      </c>
      <c r="CG511" s="76" t="s">
        <v>27</v>
      </c>
      <c r="CH511" s="76" t="s">
        <v>27</v>
      </c>
      <c r="CI511" s="76" t="s">
        <v>27</v>
      </c>
      <c r="CJ511" s="76" t="s">
        <v>27</v>
      </c>
      <c r="CK511" s="76" t="s">
        <v>27</v>
      </c>
      <c r="CL511" s="83">
        <f t="shared" si="303"/>
        <v>5</v>
      </c>
      <c r="CM511" s="82">
        <f t="shared" si="304"/>
        <v>0</v>
      </c>
      <c r="CN511" s="84"/>
      <c r="CO511" s="60"/>
      <c r="CP511" s="60"/>
      <c r="CQ511" s="60"/>
      <c r="CR511" s="60"/>
      <c r="CS511" s="60"/>
      <c r="CT511" s="60"/>
      <c r="CU511" s="60"/>
      <c r="CV511" s="85"/>
      <c r="CW511" s="86"/>
      <c r="CX511" s="87">
        <f t="shared" si="305"/>
        <v>0</v>
      </c>
      <c r="CY511" s="88">
        <f t="shared" si="306"/>
        <v>0</v>
      </c>
      <c r="CZ511" s="89" t="e">
        <f>SUMIF(Склад!#REF!,E511,Склад!#REF!)</f>
        <v>#REF!</v>
      </c>
    </row>
    <row r="512" spans="1:104" s="79" customFormat="1" ht="93.95" customHeight="1" thickBot="1" x14ac:dyDescent="0.3">
      <c r="A512" s="60">
        <v>509</v>
      </c>
      <c r="B512" s="199" t="str">
        <f>VLOOKUP(C512,Склад!B:D,3,0)</f>
        <v>Шапки</v>
      </c>
      <c r="C512" s="37" t="s">
        <v>110</v>
      </c>
      <c r="D512" s="151" t="str">
        <f t="shared" si="307"/>
        <v>85392011</v>
      </c>
      <c r="E512" s="36">
        <v>8539201</v>
      </c>
      <c r="F512" s="36">
        <v>1</v>
      </c>
      <c r="G512" s="154" t="s">
        <v>211</v>
      </c>
      <c r="H512" s="196" t="str">
        <f>IFERROR(VLOOKUP(VALUE(E512),Склад!#REF!,6,0),"-")</f>
        <v>-</v>
      </c>
      <c r="I512" s="61"/>
      <c r="J512" s="62" t="s">
        <v>33</v>
      </c>
      <c r="K512" s="62" t="s">
        <v>33</v>
      </c>
      <c r="L512" s="63" t="s">
        <v>109</v>
      </c>
      <c r="M512" s="64" t="s">
        <v>354</v>
      </c>
      <c r="N512" s="38" t="s">
        <v>354</v>
      </c>
      <c r="O512" s="38" t="s">
        <v>416</v>
      </c>
      <c r="P512" s="65">
        <v>38.1</v>
      </c>
      <c r="Q512" s="69">
        <v>99</v>
      </c>
      <c r="R512" s="66"/>
      <c r="S512" s="67"/>
      <c r="T512" s="68"/>
      <c r="U512" s="70"/>
      <c r="V512" s="71"/>
      <c r="W512" s="72"/>
      <c r="X512" s="73"/>
      <c r="Y512" s="71"/>
      <c r="Z512" s="72"/>
      <c r="AA512" s="74"/>
      <c r="AB512" s="75"/>
      <c r="AC512" s="71"/>
      <c r="AD512" s="72"/>
      <c r="AE512" s="76" t="str">
        <f t="shared" si="285"/>
        <v/>
      </c>
      <c r="AF512" s="76" t="str">
        <f t="shared" si="286"/>
        <v>-</v>
      </c>
      <c r="AG512" s="76" t="str">
        <f t="shared" si="287"/>
        <v>-</v>
      </c>
      <c r="AH512" s="76" t="str">
        <f t="shared" si="288"/>
        <v>-</v>
      </c>
      <c r="AI512" s="76" t="str">
        <f t="shared" si="289"/>
        <v>-</v>
      </c>
      <c r="AJ512" s="76" t="str">
        <f t="shared" si="290"/>
        <v>-</v>
      </c>
      <c r="AK512" s="76" t="str">
        <f t="shared" si="291"/>
        <v>-</v>
      </c>
      <c r="AL512" s="76" t="str">
        <f t="shared" si="292"/>
        <v>-</v>
      </c>
      <c r="AM512" s="76" t="str">
        <f t="shared" si="293"/>
        <v>-</v>
      </c>
      <c r="AN512" s="76" t="str">
        <f t="shared" si="294"/>
        <v>-</v>
      </c>
      <c r="AO512" s="77">
        <f t="shared" si="295"/>
        <v>0</v>
      </c>
      <c r="AP512" s="78" t="str">
        <f t="shared" si="296"/>
        <v/>
      </c>
      <c r="AR512" s="77" t="e">
        <f t="shared" si="309"/>
        <v>#VALUE!</v>
      </c>
      <c r="AS512" s="76" t="s">
        <v>27</v>
      </c>
      <c r="AT512" s="76" t="s">
        <v>27</v>
      </c>
      <c r="AU512" s="76" t="s">
        <v>27</v>
      </c>
      <c r="AV512" s="76" t="s">
        <v>27</v>
      </c>
      <c r="AW512" s="76" t="s">
        <v>27</v>
      </c>
      <c r="AX512" s="76" t="s">
        <v>27</v>
      </c>
      <c r="AY512" s="76" t="s">
        <v>27</v>
      </c>
      <c r="AZ512" s="76" t="s">
        <v>27</v>
      </c>
      <c r="BA512" s="76" t="s">
        <v>27</v>
      </c>
      <c r="BB512" s="77" t="e">
        <f t="shared" si="297"/>
        <v>#VALUE!</v>
      </c>
      <c r="BC512" s="78" t="e">
        <f t="shared" si="298"/>
        <v>#VALUE!</v>
      </c>
      <c r="BD512" s="77">
        <v>6</v>
      </c>
      <c r="BE512" s="76" t="s">
        <v>27</v>
      </c>
      <c r="BF512" s="76" t="s">
        <v>27</v>
      </c>
      <c r="BG512" s="76" t="s">
        <v>27</v>
      </c>
      <c r="BH512" s="76" t="s">
        <v>27</v>
      </c>
      <c r="BI512" s="76" t="s">
        <v>27</v>
      </c>
      <c r="BJ512" s="76" t="s">
        <v>27</v>
      </c>
      <c r="BK512" s="76" t="s">
        <v>27</v>
      </c>
      <c r="BL512" s="76" t="s">
        <v>27</v>
      </c>
      <c r="BM512" s="76" t="s">
        <v>27</v>
      </c>
      <c r="BN512" s="80">
        <f t="shared" si="299"/>
        <v>6</v>
      </c>
      <c r="BO512" s="81">
        <f t="shared" si="300"/>
        <v>0</v>
      </c>
      <c r="BP512" s="77">
        <v>0</v>
      </c>
      <c r="BQ512" s="76" t="s">
        <v>27</v>
      </c>
      <c r="BR512" s="76" t="s">
        <v>27</v>
      </c>
      <c r="BS512" s="76" t="s">
        <v>27</v>
      </c>
      <c r="BT512" s="76" t="s">
        <v>27</v>
      </c>
      <c r="BU512" s="76" t="s">
        <v>27</v>
      </c>
      <c r="BV512" s="76" t="s">
        <v>27</v>
      </c>
      <c r="BW512" s="76" t="s">
        <v>27</v>
      </c>
      <c r="BX512" s="76" t="s">
        <v>27</v>
      </c>
      <c r="BY512" s="76" t="s">
        <v>27</v>
      </c>
      <c r="BZ512" s="80">
        <f t="shared" si="301"/>
        <v>0</v>
      </c>
      <c r="CA512" s="82">
        <f t="shared" si="302"/>
        <v>0</v>
      </c>
      <c r="CB512" s="77">
        <v>6</v>
      </c>
      <c r="CC512" s="76" t="s">
        <v>27</v>
      </c>
      <c r="CD512" s="76" t="s">
        <v>27</v>
      </c>
      <c r="CE512" s="76" t="s">
        <v>27</v>
      </c>
      <c r="CF512" s="76" t="s">
        <v>27</v>
      </c>
      <c r="CG512" s="76" t="s">
        <v>27</v>
      </c>
      <c r="CH512" s="76" t="s">
        <v>27</v>
      </c>
      <c r="CI512" s="76" t="s">
        <v>27</v>
      </c>
      <c r="CJ512" s="76" t="s">
        <v>27</v>
      </c>
      <c r="CK512" s="76" t="s">
        <v>27</v>
      </c>
      <c r="CL512" s="83">
        <f t="shared" si="303"/>
        <v>6</v>
      </c>
      <c r="CM512" s="82">
        <f t="shared" si="304"/>
        <v>0</v>
      </c>
      <c r="CN512" s="84">
        <v>2</v>
      </c>
      <c r="CO512" s="60"/>
      <c r="CP512" s="60"/>
      <c r="CQ512" s="60"/>
      <c r="CR512" s="60"/>
      <c r="CS512" s="60"/>
      <c r="CT512" s="60"/>
      <c r="CU512" s="60"/>
      <c r="CV512" s="85"/>
      <c r="CW512" s="86"/>
      <c r="CX512" s="87">
        <f t="shared" si="305"/>
        <v>2</v>
      </c>
      <c r="CY512" s="88">
        <f t="shared" si="306"/>
        <v>0</v>
      </c>
      <c r="CZ512" s="89" t="e">
        <f>SUMIF(Склад!#REF!,E512,Склад!#REF!)</f>
        <v>#REF!</v>
      </c>
    </row>
    <row r="513" spans="1:104" s="79" customFormat="1" ht="93.95" customHeight="1" thickBot="1" x14ac:dyDescent="0.3">
      <c r="A513" s="60">
        <v>510</v>
      </c>
      <c r="B513" s="199" t="str">
        <f>VLOOKUP(C513,Склад!B:D,3,0)</f>
        <v>Шапки</v>
      </c>
      <c r="C513" s="37" t="s">
        <v>110</v>
      </c>
      <c r="D513" s="151" t="str">
        <f t="shared" si="307"/>
        <v>85392012</v>
      </c>
      <c r="E513" s="36">
        <v>8539201</v>
      </c>
      <c r="F513" s="36">
        <v>2</v>
      </c>
      <c r="G513" s="154" t="s">
        <v>211</v>
      </c>
      <c r="H513" s="196" t="str">
        <f>IFERROR(VLOOKUP(VALUE(E513),Склад!#REF!,6,0),"-")</f>
        <v>-</v>
      </c>
      <c r="I513" s="61"/>
      <c r="J513" s="62" t="s">
        <v>33</v>
      </c>
      <c r="K513" s="62" t="s">
        <v>33</v>
      </c>
      <c r="L513" s="63" t="s">
        <v>109</v>
      </c>
      <c r="M513" s="64" t="s">
        <v>354</v>
      </c>
      <c r="N513" s="38" t="s">
        <v>354</v>
      </c>
      <c r="O513" s="38" t="s">
        <v>416</v>
      </c>
      <c r="P513" s="65">
        <v>38.1</v>
      </c>
      <c r="Q513" s="69">
        <v>99</v>
      </c>
      <c r="R513" s="66"/>
      <c r="S513" s="67"/>
      <c r="T513" s="68"/>
      <c r="U513" s="70"/>
      <c r="V513" s="71"/>
      <c r="W513" s="72"/>
      <c r="X513" s="73"/>
      <c r="Y513" s="71"/>
      <c r="Z513" s="72"/>
      <c r="AA513" s="74"/>
      <c r="AB513" s="75"/>
      <c r="AC513" s="71"/>
      <c r="AD513" s="72"/>
      <c r="AE513" s="76" t="str">
        <f t="shared" si="285"/>
        <v/>
      </c>
      <c r="AF513" s="76" t="str">
        <f t="shared" si="286"/>
        <v>-</v>
      </c>
      <c r="AG513" s="76" t="str">
        <f t="shared" si="287"/>
        <v>-</v>
      </c>
      <c r="AH513" s="76" t="str">
        <f t="shared" si="288"/>
        <v>-</v>
      </c>
      <c r="AI513" s="76" t="str">
        <f t="shared" si="289"/>
        <v>-</v>
      </c>
      <c r="AJ513" s="76" t="str">
        <f t="shared" si="290"/>
        <v>-</v>
      </c>
      <c r="AK513" s="76" t="str">
        <f t="shared" si="291"/>
        <v>-</v>
      </c>
      <c r="AL513" s="76" t="str">
        <f t="shared" si="292"/>
        <v>-</v>
      </c>
      <c r="AM513" s="76" t="str">
        <f t="shared" si="293"/>
        <v>-</v>
      </c>
      <c r="AN513" s="76" t="str">
        <f t="shared" si="294"/>
        <v>-</v>
      </c>
      <c r="AO513" s="77">
        <f t="shared" si="295"/>
        <v>0</v>
      </c>
      <c r="AP513" s="78" t="str">
        <f t="shared" si="296"/>
        <v/>
      </c>
      <c r="AR513" s="77" t="e">
        <f t="shared" si="309"/>
        <v>#VALUE!</v>
      </c>
      <c r="AS513" s="76" t="s">
        <v>27</v>
      </c>
      <c r="AT513" s="76" t="s">
        <v>27</v>
      </c>
      <c r="AU513" s="76" t="s">
        <v>27</v>
      </c>
      <c r="AV513" s="76" t="s">
        <v>27</v>
      </c>
      <c r="AW513" s="76" t="s">
        <v>27</v>
      </c>
      <c r="AX513" s="76" t="s">
        <v>27</v>
      </c>
      <c r="AY513" s="76" t="s">
        <v>27</v>
      </c>
      <c r="AZ513" s="76" t="s">
        <v>27</v>
      </c>
      <c r="BA513" s="76" t="s">
        <v>27</v>
      </c>
      <c r="BB513" s="77" t="e">
        <f t="shared" si="297"/>
        <v>#VALUE!</v>
      </c>
      <c r="BC513" s="78" t="e">
        <f t="shared" si="298"/>
        <v>#VALUE!</v>
      </c>
      <c r="BD513" s="77">
        <v>6</v>
      </c>
      <c r="BE513" s="76" t="s">
        <v>27</v>
      </c>
      <c r="BF513" s="76" t="s">
        <v>27</v>
      </c>
      <c r="BG513" s="76" t="s">
        <v>27</v>
      </c>
      <c r="BH513" s="76" t="s">
        <v>27</v>
      </c>
      <c r="BI513" s="76" t="s">
        <v>27</v>
      </c>
      <c r="BJ513" s="76" t="s">
        <v>27</v>
      </c>
      <c r="BK513" s="76" t="s">
        <v>27</v>
      </c>
      <c r="BL513" s="76" t="s">
        <v>27</v>
      </c>
      <c r="BM513" s="76" t="s">
        <v>27</v>
      </c>
      <c r="BN513" s="80">
        <f t="shared" si="299"/>
        <v>6</v>
      </c>
      <c r="BO513" s="81">
        <f t="shared" si="300"/>
        <v>0</v>
      </c>
      <c r="BP513" s="77">
        <v>0</v>
      </c>
      <c r="BQ513" s="76" t="s">
        <v>27</v>
      </c>
      <c r="BR513" s="76" t="s">
        <v>27</v>
      </c>
      <c r="BS513" s="76" t="s">
        <v>27</v>
      </c>
      <c r="BT513" s="76" t="s">
        <v>27</v>
      </c>
      <c r="BU513" s="76" t="s">
        <v>27</v>
      </c>
      <c r="BV513" s="76" t="s">
        <v>27</v>
      </c>
      <c r="BW513" s="76" t="s">
        <v>27</v>
      </c>
      <c r="BX513" s="76" t="s">
        <v>27</v>
      </c>
      <c r="BY513" s="76" t="s">
        <v>27</v>
      </c>
      <c r="BZ513" s="80">
        <f t="shared" si="301"/>
        <v>0</v>
      </c>
      <c r="CA513" s="82">
        <f t="shared" si="302"/>
        <v>0</v>
      </c>
      <c r="CB513" s="77">
        <v>6</v>
      </c>
      <c r="CC513" s="76" t="s">
        <v>27</v>
      </c>
      <c r="CD513" s="76" t="s">
        <v>27</v>
      </c>
      <c r="CE513" s="76" t="s">
        <v>27</v>
      </c>
      <c r="CF513" s="76" t="s">
        <v>27</v>
      </c>
      <c r="CG513" s="76" t="s">
        <v>27</v>
      </c>
      <c r="CH513" s="76" t="s">
        <v>27</v>
      </c>
      <c r="CI513" s="76" t="s">
        <v>27</v>
      </c>
      <c r="CJ513" s="76" t="s">
        <v>27</v>
      </c>
      <c r="CK513" s="76" t="s">
        <v>27</v>
      </c>
      <c r="CL513" s="83">
        <f t="shared" si="303"/>
        <v>6</v>
      </c>
      <c r="CM513" s="82">
        <f t="shared" si="304"/>
        <v>0</v>
      </c>
      <c r="CN513" s="84">
        <v>2</v>
      </c>
      <c r="CO513" s="60"/>
      <c r="CP513" s="60"/>
      <c r="CQ513" s="60"/>
      <c r="CR513" s="60"/>
      <c r="CS513" s="60"/>
      <c r="CT513" s="60"/>
      <c r="CU513" s="60"/>
      <c r="CV513" s="85"/>
      <c r="CW513" s="86"/>
      <c r="CX513" s="87">
        <f t="shared" si="305"/>
        <v>2</v>
      </c>
      <c r="CY513" s="88">
        <f t="shared" si="306"/>
        <v>0</v>
      </c>
      <c r="CZ513" s="89" t="e">
        <f>SUMIF(Склад!#REF!,E513,Склад!#REF!)</f>
        <v>#REF!</v>
      </c>
    </row>
    <row r="514" spans="1:104" s="79" customFormat="1" ht="93.95" customHeight="1" thickBot="1" x14ac:dyDescent="0.3">
      <c r="A514" s="60">
        <v>511</v>
      </c>
      <c r="B514" s="199" t="str">
        <f>VLOOKUP(C514,Склад!B:D,3,0)</f>
        <v>Шапки</v>
      </c>
      <c r="C514" s="37" t="s">
        <v>110</v>
      </c>
      <c r="D514" s="151" t="str">
        <f t="shared" si="307"/>
        <v>85392013</v>
      </c>
      <c r="E514" s="36">
        <v>8539201</v>
      </c>
      <c r="F514" s="36">
        <v>3</v>
      </c>
      <c r="G514" s="154" t="s">
        <v>211</v>
      </c>
      <c r="H514" s="196" t="str">
        <f>IFERROR(VLOOKUP(VALUE(E514),Склад!#REF!,6,0),"-")</f>
        <v>-</v>
      </c>
      <c r="I514" s="61"/>
      <c r="J514" s="62" t="s">
        <v>33</v>
      </c>
      <c r="K514" s="62" t="s">
        <v>33</v>
      </c>
      <c r="L514" s="63" t="s">
        <v>109</v>
      </c>
      <c r="M514" s="64" t="s">
        <v>354</v>
      </c>
      <c r="N514" s="38" t="s">
        <v>354</v>
      </c>
      <c r="O514" s="38" t="s">
        <v>416</v>
      </c>
      <c r="P514" s="65">
        <v>38.1</v>
      </c>
      <c r="Q514" s="69">
        <v>99</v>
      </c>
      <c r="R514" s="66"/>
      <c r="S514" s="67"/>
      <c r="T514" s="68"/>
      <c r="U514" s="70"/>
      <c r="V514" s="71"/>
      <c r="W514" s="72"/>
      <c r="X514" s="73"/>
      <c r="Y514" s="71"/>
      <c r="Z514" s="72"/>
      <c r="AA514" s="74"/>
      <c r="AB514" s="75"/>
      <c r="AC514" s="71"/>
      <c r="AD514" s="72"/>
      <c r="AE514" s="76" t="str">
        <f t="shared" si="285"/>
        <v/>
      </c>
      <c r="AF514" s="76" t="str">
        <f t="shared" si="286"/>
        <v>-</v>
      </c>
      <c r="AG514" s="76" t="str">
        <f t="shared" si="287"/>
        <v>-</v>
      </c>
      <c r="AH514" s="76" t="str">
        <f t="shared" si="288"/>
        <v>-</v>
      </c>
      <c r="AI514" s="76" t="str">
        <f t="shared" si="289"/>
        <v>-</v>
      </c>
      <c r="AJ514" s="76" t="str">
        <f t="shared" si="290"/>
        <v>-</v>
      </c>
      <c r="AK514" s="76" t="str">
        <f t="shared" si="291"/>
        <v>-</v>
      </c>
      <c r="AL514" s="76" t="str">
        <f t="shared" si="292"/>
        <v>-</v>
      </c>
      <c r="AM514" s="76" t="str">
        <f t="shared" si="293"/>
        <v>-</v>
      </c>
      <c r="AN514" s="76" t="str">
        <f t="shared" si="294"/>
        <v>-</v>
      </c>
      <c r="AO514" s="77">
        <f t="shared" si="295"/>
        <v>0</v>
      </c>
      <c r="AP514" s="78" t="str">
        <f t="shared" si="296"/>
        <v/>
      </c>
      <c r="AR514" s="77" t="e">
        <f t="shared" si="309"/>
        <v>#VALUE!</v>
      </c>
      <c r="AS514" s="76" t="s">
        <v>27</v>
      </c>
      <c r="AT514" s="76" t="s">
        <v>27</v>
      </c>
      <c r="AU514" s="76" t="s">
        <v>27</v>
      </c>
      <c r="AV514" s="76" t="s">
        <v>27</v>
      </c>
      <c r="AW514" s="76" t="s">
        <v>27</v>
      </c>
      <c r="AX514" s="76" t="s">
        <v>27</v>
      </c>
      <c r="AY514" s="76" t="s">
        <v>27</v>
      </c>
      <c r="AZ514" s="76" t="s">
        <v>27</v>
      </c>
      <c r="BA514" s="76" t="s">
        <v>27</v>
      </c>
      <c r="BB514" s="77" t="e">
        <f t="shared" si="297"/>
        <v>#VALUE!</v>
      </c>
      <c r="BC514" s="78" t="e">
        <f t="shared" si="298"/>
        <v>#VALUE!</v>
      </c>
      <c r="BD514" s="77">
        <v>4</v>
      </c>
      <c r="BE514" s="76" t="s">
        <v>27</v>
      </c>
      <c r="BF514" s="76" t="s">
        <v>27</v>
      </c>
      <c r="BG514" s="76" t="s">
        <v>27</v>
      </c>
      <c r="BH514" s="76" t="s">
        <v>27</v>
      </c>
      <c r="BI514" s="76" t="s">
        <v>27</v>
      </c>
      <c r="BJ514" s="76" t="s">
        <v>27</v>
      </c>
      <c r="BK514" s="76" t="s">
        <v>27</v>
      </c>
      <c r="BL514" s="76" t="s">
        <v>27</v>
      </c>
      <c r="BM514" s="76" t="s">
        <v>27</v>
      </c>
      <c r="BN514" s="80">
        <f t="shared" si="299"/>
        <v>4</v>
      </c>
      <c r="BO514" s="81">
        <f t="shared" si="300"/>
        <v>0</v>
      </c>
      <c r="BP514" s="77">
        <v>0</v>
      </c>
      <c r="BQ514" s="76" t="s">
        <v>27</v>
      </c>
      <c r="BR514" s="76" t="s">
        <v>27</v>
      </c>
      <c r="BS514" s="76" t="s">
        <v>27</v>
      </c>
      <c r="BT514" s="76" t="s">
        <v>27</v>
      </c>
      <c r="BU514" s="76" t="s">
        <v>27</v>
      </c>
      <c r="BV514" s="76" t="s">
        <v>27</v>
      </c>
      <c r="BW514" s="76" t="s">
        <v>27</v>
      </c>
      <c r="BX514" s="76" t="s">
        <v>27</v>
      </c>
      <c r="BY514" s="76" t="s">
        <v>27</v>
      </c>
      <c r="BZ514" s="80">
        <f t="shared" si="301"/>
        <v>0</v>
      </c>
      <c r="CA514" s="82">
        <f t="shared" si="302"/>
        <v>0</v>
      </c>
      <c r="CB514" s="77">
        <v>4</v>
      </c>
      <c r="CC514" s="76" t="s">
        <v>27</v>
      </c>
      <c r="CD514" s="76" t="s">
        <v>27</v>
      </c>
      <c r="CE514" s="76" t="s">
        <v>27</v>
      </c>
      <c r="CF514" s="76" t="s">
        <v>27</v>
      </c>
      <c r="CG514" s="76" t="s">
        <v>27</v>
      </c>
      <c r="CH514" s="76" t="s">
        <v>27</v>
      </c>
      <c r="CI514" s="76" t="s">
        <v>27</v>
      </c>
      <c r="CJ514" s="76" t="s">
        <v>27</v>
      </c>
      <c r="CK514" s="76" t="s">
        <v>27</v>
      </c>
      <c r="CL514" s="83">
        <f t="shared" si="303"/>
        <v>4</v>
      </c>
      <c r="CM514" s="82">
        <f t="shared" si="304"/>
        <v>0</v>
      </c>
      <c r="CN514" s="84">
        <v>1</v>
      </c>
      <c r="CO514" s="60"/>
      <c r="CP514" s="60"/>
      <c r="CQ514" s="60"/>
      <c r="CR514" s="60"/>
      <c r="CS514" s="60"/>
      <c r="CT514" s="60"/>
      <c r="CU514" s="60"/>
      <c r="CV514" s="85"/>
      <c r="CW514" s="86"/>
      <c r="CX514" s="87">
        <f t="shared" si="305"/>
        <v>1</v>
      </c>
      <c r="CY514" s="88">
        <f t="shared" si="306"/>
        <v>0</v>
      </c>
      <c r="CZ514" s="89" t="e">
        <f>SUMIF(Склад!#REF!,E514,Склад!#REF!)</f>
        <v>#REF!</v>
      </c>
    </row>
    <row r="515" spans="1:104" s="79" customFormat="1" ht="93.95" customHeight="1" thickBot="1" x14ac:dyDescent="0.3">
      <c r="A515" s="60">
        <v>512</v>
      </c>
      <c r="B515" s="199" t="str">
        <f>VLOOKUP(C515,Склад!B:D,3,0)</f>
        <v>Шапки</v>
      </c>
      <c r="C515" s="37" t="s">
        <v>110</v>
      </c>
      <c r="D515" s="151" t="str">
        <f t="shared" si="307"/>
        <v>853920132</v>
      </c>
      <c r="E515" s="36">
        <v>8539201</v>
      </c>
      <c r="F515" s="36">
        <v>32</v>
      </c>
      <c r="G515" s="154" t="s">
        <v>211</v>
      </c>
      <c r="H515" s="196" t="str">
        <f>IFERROR(VLOOKUP(VALUE(E515),Склад!#REF!,6,0),"-")</f>
        <v>-</v>
      </c>
      <c r="I515" s="61"/>
      <c r="J515" s="62" t="s">
        <v>33</v>
      </c>
      <c r="K515" s="62" t="s">
        <v>33</v>
      </c>
      <c r="L515" s="63" t="s">
        <v>109</v>
      </c>
      <c r="M515" s="64" t="s">
        <v>354</v>
      </c>
      <c r="N515" s="38" t="s">
        <v>354</v>
      </c>
      <c r="O515" s="38" t="s">
        <v>416</v>
      </c>
      <c r="P515" s="65">
        <v>38.1</v>
      </c>
      <c r="Q515" s="69">
        <v>99</v>
      </c>
      <c r="R515" s="66"/>
      <c r="S515" s="67"/>
      <c r="T515" s="68"/>
      <c r="U515" s="70"/>
      <c r="V515" s="71"/>
      <c r="W515" s="72"/>
      <c r="X515" s="73"/>
      <c r="Y515" s="71"/>
      <c r="Z515" s="72"/>
      <c r="AA515" s="74"/>
      <c r="AB515" s="75"/>
      <c r="AC515" s="71"/>
      <c r="AD515" s="72"/>
      <c r="AE515" s="76" t="str">
        <f t="shared" ref="AE515:AE578" si="310">IF(IFERROR(FIND($AE$3,$G515),FALSE),"","-")</f>
        <v/>
      </c>
      <c r="AF515" s="76" t="str">
        <f t="shared" ref="AF515:AF578" si="311">IF(IFERROR(FIND($AF$3,$G515),FALSE),"","-")</f>
        <v>-</v>
      </c>
      <c r="AG515" s="76" t="str">
        <f t="shared" ref="AG515:AG578" si="312">IF(IFERROR(FIND($AG$3,$G515),FALSE),"","-")</f>
        <v>-</v>
      </c>
      <c r="AH515" s="76" t="str">
        <f t="shared" ref="AH515:AH578" si="313">IF(IFERROR(FIND($AH$3,$G515),FALSE),"","-")</f>
        <v>-</v>
      </c>
      <c r="AI515" s="76" t="str">
        <f t="shared" ref="AI515:AI578" si="314">IF(IFERROR(FIND($AI$3,$G515),FALSE),"","-")</f>
        <v>-</v>
      </c>
      <c r="AJ515" s="76" t="str">
        <f t="shared" ref="AJ515:AJ578" si="315">IF(IFERROR(FIND($AJ$3,$G515),FALSE),"","-")</f>
        <v>-</v>
      </c>
      <c r="AK515" s="76" t="str">
        <f t="shared" ref="AK515:AK578" si="316">IF(IFERROR(FIND($AK$3,$G515),FALSE),"","-")</f>
        <v>-</v>
      </c>
      <c r="AL515" s="76" t="str">
        <f t="shared" ref="AL515:AL578" si="317">IF(IFERROR(FIND($AL$3,$G515),FALSE),"","-")</f>
        <v>-</v>
      </c>
      <c r="AM515" s="76" t="str">
        <f t="shared" ref="AM515:AM578" si="318">IF(IFERROR(FIND($AM$3,$G515),FALSE),"","-")</f>
        <v>-</v>
      </c>
      <c r="AN515" s="76" t="str">
        <f t="shared" ref="AN515:AN578" si="319">IF(IFERROR(FIND($AN$3,$G515),FALSE),"","-")</f>
        <v>-</v>
      </c>
      <c r="AO515" s="77">
        <f t="shared" si="295"/>
        <v>0</v>
      </c>
      <c r="AP515" s="78" t="str">
        <f t="shared" si="296"/>
        <v/>
      </c>
      <c r="AR515" s="77" t="e">
        <f t="shared" si="309"/>
        <v>#VALUE!</v>
      </c>
      <c r="AS515" s="76" t="s">
        <v>27</v>
      </c>
      <c r="AT515" s="76" t="s">
        <v>27</v>
      </c>
      <c r="AU515" s="76" t="s">
        <v>27</v>
      </c>
      <c r="AV515" s="76" t="s">
        <v>27</v>
      </c>
      <c r="AW515" s="76" t="s">
        <v>27</v>
      </c>
      <c r="AX515" s="76" t="s">
        <v>27</v>
      </c>
      <c r="AY515" s="76" t="s">
        <v>27</v>
      </c>
      <c r="AZ515" s="76" t="s">
        <v>27</v>
      </c>
      <c r="BA515" s="76" t="s">
        <v>27</v>
      </c>
      <c r="BB515" s="77" t="e">
        <f t="shared" si="297"/>
        <v>#VALUE!</v>
      </c>
      <c r="BC515" s="78" t="e">
        <f t="shared" si="298"/>
        <v>#VALUE!</v>
      </c>
      <c r="BD515" s="77">
        <v>6</v>
      </c>
      <c r="BE515" s="76" t="s">
        <v>27</v>
      </c>
      <c r="BF515" s="76" t="s">
        <v>27</v>
      </c>
      <c r="BG515" s="76" t="s">
        <v>27</v>
      </c>
      <c r="BH515" s="76" t="s">
        <v>27</v>
      </c>
      <c r="BI515" s="76" t="s">
        <v>27</v>
      </c>
      <c r="BJ515" s="76" t="s">
        <v>27</v>
      </c>
      <c r="BK515" s="76" t="s">
        <v>27</v>
      </c>
      <c r="BL515" s="76" t="s">
        <v>27</v>
      </c>
      <c r="BM515" s="76" t="s">
        <v>27</v>
      </c>
      <c r="BN515" s="80">
        <f t="shared" si="299"/>
        <v>6</v>
      </c>
      <c r="BO515" s="81">
        <f t="shared" si="300"/>
        <v>0</v>
      </c>
      <c r="BP515" s="77">
        <v>2</v>
      </c>
      <c r="BQ515" s="76" t="s">
        <v>27</v>
      </c>
      <c r="BR515" s="76" t="s">
        <v>27</v>
      </c>
      <c r="BS515" s="76" t="s">
        <v>27</v>
      </c>
      <c r="BT515" s="76" t="s">
        <v>27</v>
      </c>
      <c r="BU515" s="76" t="s">
        <v>27</v>
      </c>
      <c r="BV515" s="76" t="s">
        <v>27</v>
      </c>
      <c r="BW515" s="76" t="s">
        <v>27</v>
      </c>
      <c r="BX515" s="76" t="s">
        <v>27</v>
      </c>
      <c r="BY515" s="76" t="s">
        <v>27</v>
      </c>
      <c r="BZ515" s="80">
        <f t="shared" si="301"/>
        <v>2</v>
      </c>
      <c r="CA515" s="82">
        <f t="shared" si="302"/>
        <v>0</v>
      </c>
      <c r="CB515" s="77">
        <v>8</v>
      </c>
      <c r="CC515" s="76" t="s">
        <v>27</v>
      </c>
      <c r="CD515" s="76" t="s">
        <v>27</v>
      </c>
      <c r="CE515" s="76" t="s">
        <v>27</v>
      </c>
      <c r="CF515" s="76" t="s">
        <v>27</v>
      </c>
      <c r="CG515" s="76" t="s">
        <v>27</v>
      </c>
      <c r="CH515" s="76" t="s">
        <v>27</v>
      </c>
      <c r="CI515" s="76" t="s">
        <v>27</v>
      </c>
      <c r="CJ515" s="76" t="s">
        <v>27</v>
      </c>
      <c r="CK515" s="76" t="s">
        <v>27</v>
      </c>
      <c r="CL515" s="83">
        <f t="shared" si="303"/>
        <v>8</v>
      </c>
      <c r="CM515" s="82">
        <f t="shared" si="304"/>
        <v>0</v>
      </c>
      <c r="CN515" s="84">
        <v>6</v>
      </c>
      <c r="CO515" s="60"/>
      <c r="CP515" s="60"/>
      <c r="CQ515" s="60"/>
      <c r="CR515" s="60"/>
      <c r="CS515" s="60"/>
      <c r="CT515" s="60"/>
      <c r="CU515" s="60"/>
      <c r="CV515" s="85"/>
      <c r="CW515" s="86"/>
      <c r="CX515" s="87">
        <f t="shared" si="305"/>
        <v>6</v>
      </c>
      <c r="CY515" s="88">
        <f t="shared" si="306"/>
        <v>0</v>
      </c>
      <c r="CZ515" s="89" t="e">
        <f>SUMIF(Склад!#REF!,E515,Склад!#REF!)</f>
        <v>#REF!</v>
      </c>
    </row>
    <row r="516" spans="1:104" s="79" customFormat="1" ht="93.95" customHeight="1" thickBot="1" x14ac:dyDescent="0.3">
      <c r="A516" s="60">
        <v>513</v>
      </c>
      <c r="B516" s="199" t="str">
        <f>VLOOKUP(C516,Склад!B:D,3,0)</f>
        <v>Шапки</v>
      </c>
      <c r="C516" s="37" t="s">
        <v>110</v>
      </c>
      <c r="D516" s="151" t="str">
        <f t="shared" si="307"/>
        <v>853920173</v>
      </c>
      <c r="E516" s="36">
        <v>8539201</v>
      </c>
      <c r="F516" s="36">
        <v>73</v>
      </c>
      <c r="G516" s="154" t="s">
        <v>211</v>
      </c>
      <c r="H516" s="196" t="str">
        <f>IFERROR(VLOOKUP(VALUE(E516),Склад!#REF!,6,0),"-")</f>
        <v>-</v>
      </c>
      <c r="I516" s="61"/>
      <c r="J516" s="62" t="s">
        <v>33</v>
      </c>
      <c r="K516" s="62" t="s">
        <v>33</v>
      </c>
      <c r="L516" s="63" t="s">
        <v>109</v>
      </c>
      <c r="M516" s="64" t="s">
        <v>354</v>
      </c>
      <c r="N516" s="38" t="s">
        <v>354</v>
      </c>
      <c r="O516" s="38" t="s">
        <v>416</v>
      </c>
      <c r="P516" s="65">
        <v>38.1</v>
      </c>
      <c r="Q516" s="69">
        <v>99</v>
      </c>
      <c r="R516" s="66"/>
      <c r="S516" s="67"/>
      <c r="T516" s="68"/>
      <c r="U516" s="70"/>
      <c r="V516" s="71"/>
      <c r="W516" s="72"/>
      <c r="X516" s="73"/>
      <c r="Y516" s="71"/>
      <c r="Z516" s="72"/>
      <c r="AA516" s="74"/>
      <c r="AB516" s="75"/>
      <c r="AC516" s="71"/>
      <c r="AD516" s="72"/>
      <c r="AE516" s="76" t="str">
        <f t="shared" si="310"/>
        <v/>
      </c>
      <c r="AF516" s="76" t="str">
        <f t="shared" si="311"/>
        <v>-</v>
      </c>
      <c r="AG516" s="76" t="str">
        <f t="shared" si="312"/>
        <v>-</v>
      </c>
      <c r="AH516" s="76" t="str">
        <f t="shared" si="313"/>
        <v>-</v>
      </c>
      <c r="AI516" s="76" t="str">
        <f t="shared" si="314"/>
        <v>-</v>
      </c>
      <c r="AJ516" s="76" t="str">
        <f t="shared" si="315"/>
        <v>-</v>
      </c>
      <c r="AK516" s="76" t="str">
        <f t="shared" si="316"/>
        <v>-</v>
      </c>
      <c r="AL516" s="76" t="str">
        <f t="shared" si="317"/>
        <v>-</v>
      </c>
      <c r="AM516" s="76" t="str">
        <f t="shared" si="318"/>
        <v>-</v>
      </c>
      <c r="AN516" s="76" t="str">
        <f t="shared" si="319"/>
        <v>-</v>
      </c>
      <c r="AO516" s="77">
        <f t="shared" ref="AO516:AO579" si="320">SUM(AE516:AN516)</f>
        <v>0</v>
      </c>
      <c r="AP516" s="78" t="str">
        <f t="shared" ref="AP516:AP579" si="321">IF(AO516&gt;0,AO516*P516,"")</f>
        <v/>
      </c>
      <c r="AR516" s="77" t="e">
        <f t="shared" si="309"/>
        <v>#VALUE!</v>
      </c>
      <c r="AS516" s="76" t="s">
        <v>27</v>
      </c>
      <c r="AT516" s="76" t="s">
        <v>27</v>
      </c>
      <c r="AU516" s="76" t="s">
        <v>27</v>
      </c>
      <c r="AV516" s="76" t="s">
        <v>27</v>
      </c>
      <c r="AW516" s="76" t="s">
        <v>27</v>
      </c>
      <c r="AX516" s="76" t="s">
        <v>27</v>
      </c>
      <c r="AY516" s="76" t="s">
        <v>27</v>
      </c>
      <c r="AZ516" s="76" t="s">
        <v>27</v>
      </c>
      <c r="BA516" s="76" t="s">
        <v>27</v>
      </c>
      <c r="BB516" s="77" t="e">
        <f t="shared" ref="BB516:BB558" si="322">SUM(AR516:BA516)</f>
        <v>#VALUE!</v>
      </c>
      <c r="BC516" s="78" t="e">
        <f t="shared" ref="BC516:BC558" si="323">BB516*R516</f>
        <v>#VALUE!</v>
      </c>
      <c r="BD516" s="77">
        <v>5</v>
      </c>
      <c r="BE516" s="76" t="s">
        <v>27</v>
      </c>
      <c r="BF516" s="76" t="s">
        <v>27</v>
      </c>
      <c r="BG516" s="76" t="s">
        <v>27</v>
      </c>
      <c r="BH516" s="76" t="s">
        <v>27</v>
      </c>
      <c r="BI516" s="76" t="s">
        <v>27</v>
      </c>
      <c r="BJ516" s="76" t="s">
        <v>27</v>
      </c>
      <c r="BK516" s="76" t="s">
        <v>27</v>
      </c>
      <c r="BL516" s="76" t="s">
        <v>27</v>
      </c>
      <c r="BM516" s="76" t="s">
        <v>27</v>
      </c>
      <c r="BN516" s="80">
        <f t="shared" ref="BN516:BN558" si="324">SUM(BD516:BM516)</f>
        <v>5</v>
      </c>
      <c r="BO516" s="81">
        <f t="shared" ref="BO516:BO558" si="325">BN516*R516</f>
        <v>0</v>
      </c>
      <c r="BP516" s="77">
        <v>1</v>
      </c>
      <c r="BQ516" s="76" t="s">
        <v>27</v>
      </c>
      <c r="BR516" s="76" t="s">
        <v>27</v>
      </c>
      <c r="BS516" s="76" t="s">
        <v>27</v>
      </c>
      <c r="BT516" s="76" t="s">
        <v>27</v>
      </c>
      <c r="BU516" s="76" t="s">
        <v>27</v>
      </c>
      <c r="BV516" s="76" t="s">
        <v>27</v>
      </c>
      <c r="BW516" s="76" t="s">
        <v>27</v>
      </c>
      <c r="BX516" s="76" t="s">
        <v>27</v>
      </c>
      <c r="BY516" s="76" t="s">
        <v>27</v>
      </c>
      <c r="BZ516" s="80">
        <f t="shared" ref="BZ516:BZ558" si="326">SUM(BP516:BY516)</f>
        <v>1</v>
      </c>
      <c r="CA516" s="82">
        <f t="shared" ref="CA516:CA558" si="327">BZ516*R516</f>
        <v>0</v>
      </c>
      <c r="CB516" s="77">
        <v>8</v>
      </c>
      <c r="CC516" s="76" t="s">
        <v>27</v>
      </c>
      <c r="CD516" s="76" t="s">
        <v>27</v>
      </c>
      <c r="CE516" s="76" t="s">
        <v>27</v>
      </c>
      <c r="CF516" s="76" t="s">
        <v>27</v>
      </c>
      <c r="CG516" s="76" t="s">
        <v>27</v>
      </c>
      <c r="CH516" s="76" t="s">
        <v>27</v>
      </c>
      <c r="CI516" s="76" t="s">
        <v>27</v>
      </c>
      <c r="CJ516" s="76" t="s">
        <v>27</v>
      </c>
      <c r="CK516" s="76" t="s">
        <v>27</v>
      </c>
      <c r="CL516" s="83">
        <f t="shared" ref="CL516:CL558" si="328">SUM(CB516:CK516)</f>
        <v>8</v>
      </c>
      <c r="CM516" s="82">
        <f t="shared" ref="CM516:CM558" si="329">CL516*R516</f>
        <v>0</v>
      </c>
      <c r="CN516" s="84">
        <v>4</v>
      </c>
      <c r="CO516" s="60"/>
      <c r="CP516" s="60"/>
      <c r="CQ516" s="60"/>
      <c r="CR516" s="60"/>
      <c r="CS516" s="60"/>
      <c r="CT516" s="60"/>
      <c r="CU516" s="60"/>
      <c r="CV516" s="85"/>
      <c r="CW516" s="86"/>
      <c r="CX516" s="87">
        <f t="shared" ref="CX516:CX558" si="330">SUM(CN516:CW516)</f>
        <v>4</v>
      </c>
      <c r="CY516" s="88">
        <f t="shared" ref="CY516:CY558" si="331">IF(AO516&gt;0,1,0)</f>
        <v>0</v>
      </c>
      <c r="CZ516" s="89" t="e">
        <f>SUMIF(Склад!#REF!,E516,Склад!#REF!)</f>
        <v>#REF!</v>
      </c>
    </row>
    <row r="517" spans="1:104" s="79" customFormat="1" ht="93" customHeight="1" thickBot="1" x14ac:dyDescent="0.3">
      <c r="A517" s="60">
        <v>514</v>
      </c>
      <c r="B517" s="199" t="str">
        <f>VLOOKUP(C517,Склад!B:D,3,0)</f>
        <v>Шапки</v>
      </c>
      <c r="C517" s="37" t="s">
        <v>110</v>
      </c>
      <c r="D517" s="151" t="str">
        <f t="shared" ref="D517:D580" si="332">E517&amp;F517</f>
        <v>853920183</v>
      </c>
      <c r="E517" s="36">
        <v>8539201</v>
      </c>
      <c r="F517" s="36">
        <v>83</v>
      </c>
      <c r="G517" s="154" t="s">
        <v>211</v>
      </c>
      <c r="H517" s="196" t="str">
        <f>IFERROR(VLOOKUP(VALUE(E517),Склад!#REF!,6,0),"-")</f>
        <v>-</v>
      </c>
      <c r="I517" s="61"/>
      <c r="J517" s="62" t="s">
        <v>33</v>
      </c>
      <c r="K517" s="62" t="s">
        <v>33</v>
      </c>
      <c r="L517" s="63" t="s">
        <v>109</v>
      </c>
      <c r="M517" s="64" t="s">
        <v>354</v>
      </c>
      <c r="N517" s="38" t="s">
        <v>354</v>
      </c>
      <c r="O517" s="38" t="s">
        <v>416</v>
      </c>
      <c r="P517" s="65">
        <v>38.1</v>
      </c>
      <c r="Q517" s="69">
        <v>99</v>
      </c>
      <c r="R517" s="66"/>
      <c r="S517" s="67"/>
      <c r="T517" s="68"/>
      <c r="U517" s="70"/>
      <c r="V517" s="71"/>
      <c r="W517" s="72"/>
      <c r="X517" s="73"/>
      <c r="Y517" s="71"/>
      <c r="Z517" s="72"/>
      <c r="AA517" s="74"/>
      <c r="AB517" s="75"/>
      <c r="AC517" s="71"/>
      <c r="AD517" s="72"/>
      <c r="AE517" s="76" t="str">
        <f t="shared" si="310"/>
        <v/>
      </c>
      <c r="AF517" s="76" t="str">
        <f t="shared" si="311"/>
        <v>-</v>
      </c>
      <c r="AG517" s="76" t="str">
        <f t="shared" si="312"/>
        <v>-</v>
      </c>
      <c r="AH517" s="76" t="str">
        <f t="shared" si="313"/>
        <v>-</v>
      </c>
      <c r="AI517" s="76" t="str">
        <f t="shared" si="314"/>
        <v>-</v>
      </c>
      <c r="AJ517" s="76" t="str">
        <f t="shared" si="315"/>
        <v>-</v>
      </c>
      <c r="AK517" s="76" t="str">
        <f t="shared" si="316"/>
        <v>-</v>
      </c>
      <c r="AL517" s="76" t="str">
        <f t="shared" si="317"/>
        <v>-</v>
      </c>
      <c r="AM517" s="76" t="str">
        <f t="shared" si="318"/>
        <v>-</v>
      </c>
      <c r="AN517" s="76" t="str">
        <f t="shared" si="319"/>
        <v>-</v>
      </c>
      <c r="AO517" s="77">
        <f t="shared" si="320"/>
        <v>0</v>
      </c>
      <c r="AP517" s="78" t="str">
        <f t="shared" si="321"/>
        <v/>
      </c>
      <c r="AR517" s="77" t="e">
        <f t="shared" si="309"/>
        <v>#VALUE!</v>
      </c>
      <c r="AS517" s="76" t="s">
        <v>27</v>
      </c>
      <c r="AT517" s="76" t="s">
        <v>27</v>
      </c>
      <c r="AU517" s="76" t="s">
        <v>27</v>
      </c>
      <c r="AV517" s="76" t="s">
        <v>27</v>
      </c>
      <c r="AW517" s="76" t="s">
        <v>27</v>
      </c>
      <c r="AX517" s="76" t="s">
        <v>27</v>
      </c>
      <c r="AY517" s="76" t="s">
        <v>27</v>
      </c>
      <c r="AZ517" s="76" t="s">
        <v>27</v>
      </c>
      <c r="BA517" s="76" t="s">
        <v>27</v>
      </c>
      <c r="BB517" s="77" t="e">
        <f t="shared" si="322"/>
        <v>#VALUE!</v>
      </c>
      <c r="BC517" s="78" t="e">
        <f t="shared" si="323"/>
        <v>#VALUE!</v>
      </c>
      <c r="BD517" s="77">
        <v>4</v>
      </c>
      <c r="BE517" s="76" t="s">
        <v>27</v>
      </c>
      <c r="BF517" s="76" t="s">
        <v>27</v>
      </c>
      <c r="BG517" s="76" t="s">
        <v>27</v>
      </c>
      <c r="BH517" s="76" t="s">
        <v>27</v>
      </c>
      <c r="BI517" s="76" t="s">
        <v>27</v>
      </c>
      <c r="BJ517" s="76" t="s">
        <v>27</v>
      </c>
      <c r="BK517" s="76" t="s">
        <v>27</v>
      </c>
      <c r="BL517" s="76" t="s">
        <v>27</v>
      </c>
      <c r="BM517" s="76" t="s">
        <v>27</v>
      </c>
      <c r="BN517" s="80">
        <f t="shared" si="324"/>
        <v>4</v>
      </c>
      <c r="BO517" s="81">
        <f t="shared" si="325"/>
        <v>0</v>
      </c>
      <c r="BP517" s="77">
        <v>1</v>
      </c>
      <c r="BQ517" s="76" t="s">
        <v>27</v>
      </c>
      <c r="BR517" s="76" t="s">
        <v>27</v>
      </c>
      <c r="BS517" s="76" t="s">
        <v>27</v>
      </c>
      <c r="BT517" s="76" t="s">
        <v>27</v>
      </c>
      <c r="BU517" s="76" t="s">
        <v>27</v>
      </c>
      <c r="BV517" s="76" t="s">
        <v>27</v>
      </c>
      <c r="BW517" s="76" t="s">
        <v>27</v>
      </c>
      <c r="BX517" s="76" t="s">
        <v>27</v>
      </c>
      <c r="BY517" s="76" t="s">
        <v>27</v>
      </c>
      <c r="BZ517" s="80">
        <f t="shared" si="326"/>
        <v>1</v>
      </c>
      <c r="CA517" s="82">
        <f t="shared" si="327"/>
        <v>0</v>
      </c>
      <c r="CB517" s="77">
        <v>0</v>
      </c>
      <c r="CC517" s="76" t="s">
        <v>27</v>
      </c>
      <c r="CD517" s="76" t="s">
        <v>27</v>
      </c>
      <c r="CE517" s="76" t="s">
        <v>27</v>
      </c>
      <c r="CF517" s="76" t="s">
        <v>27</v>
      </c>
      <c r="CG517" s="76" t="s">
        <v>27</v>
      </c>
      <c r="CH517" s="76" t="s">
        <v>27</v>
      </c>
      <c r="CI517" s="76" t="s">
        <v>27</v>
      </c>
      <c r="CJ517" s="76" t="s">
        <v>27</v>
      </c>
      <c r="CK517" s="76" t="s">
        <v>27</v>
      </c>
      <c r="CL517" s="83">
        <f t="shared" si="328"/>
        <v>0</v>
      </c>
      <c r="CM517" s="82">
        <f t="shared" si="329"/>
        <v>0</v>
      </c>
      <c r="CN517" s="84"/>
      <c r="CO517" s="60"/>
      <c r="CP517" s="60"/>
      <c r="CQ517" s="60"/>
      <c r="CR517" s="60"/>
      <c r="CS517" s="60"/>
      <c r="CT517" s="60"/>
      <c r="CU517" s="60"/>
      <c r="CV517" s="85"/>
      <c r="CW517" s="86"/>
      <c r="CX517" s="87">
        <f t="shared" si="330"/>
        <v>0</v>
      </c>
      <c r="CY517" s="88">
        <f t="shared" si="331"/>
        <v>0</v>
      </c>
      <c r="CZ517" s="89" t="e">
        <f>SUMIF(Склад!#REF!,E517,Склад!#REF!)</f>
        <v>#REF!</v>
      </c>
    </row>
    <row r="518" spans="1:104" s="79" customFormat="1" ht="93.95" customHeight="1" thickBot="1" x14ac:dyDescent="0.3">
      <c r="A518" s="60">
        <v>515</v>
      </c>
      <c r="B518" s="199" t="str">
        <f>VLOOKUP(C518,Склад!B:D,3,0)</f>
        <v>Шапки</v>
      </c>
      <c r="C518" s="37" t="s">
        <v>110</v>
      </c>
      <c r="D518" s="151" t="str">
        <f t="shared" si="332"/>
        <v>853920188</v>
      </c>
      <c r="E518" s="36">
        <v>8539201</v>
      </c>
      <c r="F518" s="36">
        <v>88</v>
      </c>
      <c r="G518" s="154" t="s">
        <v>211</v>
      </c>
      <c r="H518" s="196" t="str">
        <f>IFERROR(VLOOKUP(VALUE(E518),Склад!#REF!,6,0),"-")</f>
        <v>-</v>
      </c>
      <c r="I518" s="61"/>
      <c r="J518" s="62" t="s">
        <v>33</v>
      </c>
      <c r="K518" s="62" t="s">
        <v>33</v>
      </c>
      <c r="L518" s="63" t="s">
        <v>109</v>
      </c>
      <c r="M518" s="64" t="s">
        <v>354</v>
      </c>
      <c r="N518" s="38" t="s">
        <v>354</v>
      </c>
      <c r="O518" s="38" t="s">
        <v>416</v>
      </c>
      <c r="P518" s="65">
        <v>38.1</v>
      </c>
      <c r="Q518" s="69">
        <v>99</v>
      </c>
      <c r="R518" s="66"/>
      <c r="S518" s="67"/>
      <c r="T518" s="68"/>
      <c r="U518" s="70"/>
      <c r="V518" s="71"/>
      <c r="W518" s="72"/>
      <c r="X518" s="73"/>
      <c r="Y518" s="71"/>
      <c r="Z518" s="72"/>
      <c r="AA518" s="74"/>
      <c r="AB518" s="75"/>
      <c r="AC518" s="71"/>
      <c r="AD518" s="72"/>
      <c r="AE518" s="76" t="str">
        <f t="shared" si="310"/>
        <v/>
      </c>
      <c r="AF518" s="76" t="str">
        <f t="shared" si="311"/>
        <v>-</v>
      </c>
      <c r="AG518" s="76" t="str">
        <f t="shared" si="312"/>
        <v>-</v>
      </c>
      <c r="AH518" s="76" t="str">
        <f t="shared" si="313"/>
        <v>-</v>
      </c>
      <c r="AI518" s="76" t="str">
        <f t="shared" si="314"/>
        <v>-</v>
      </c>
      <c r="AJ518" s="76" t="str">
        <f t="shared" si="315"/>
        <v>-</v>
      </c>
      <c r="AK518" s="76" t="str">
        <f t="shared" si="316"/>
        <v>-</v>
      </c>
      <c r="AL518" s="76" t="str">
        <f t="shared" si="317"/>
        <v>-</v>
      </c>
      <c r="AM518" s="76" t="str">
        <f t="shared" si="318"/>
        <v>-</v>
      </c>
      <c r="AN518" s="76" t="str">
        <f t="shared" si="319"/>
        <v>-</v>
      </c>
      <c r="AO518" s="77">
        <f t="shared" si="320"/>
        <v>0</v>
      </c>
      <c r="AP518" s="78" t="str">
        <f t="shared" si="321"/>
        <v/>
      </c>
      <c r="AR518" s="77" t="e">
        <f t="shared" si="309"/>
        <v>#VALUE!</v>
      </c>
      <c r="AS518" s="76" t="s">
        <v>27</v>
      </c>
      <c r="AT518" s="76" t="s">
        <v>27</v>
      </c>
      <c r="AU518" s="76" t="s">
        <v>27</v>
      </c>
      <c r="AV518" s="76" t="s">
        <v>27</v>
      </c>
      <c r="AW518" s="76" t="s">
        <v>27</v>
      </c>
      <c r="AX518" s="76" t="s">
        <v>27</v>
      </c>
      <c r="AY518" s="76" t="s">
        <v>27</v>
      </c>
      <c r="AZ518" s="76" t="s">
        <v>27</v>
      </c>
      <c r="BA518" s="76" t="s">
        <v>27</v>
      </c>
      <c r="BB518" s="77" t="e">
        <f t="shared" si="322"/>
        <v>#VALUE!</v>
      </c>
      <c r="BC518" s="78" t="e">
        <f t="shared" si="323"/>
        <v>#VALUE!</v>
      </c>
      <c r="BD518" s="77">
        <v>4</v>
      </c>
      <c r="BE518" s="76" t="s">
        <v>27</v>
      </c>
      <c r="BF518" s="76" t="s">
        <v>27</v>
      </c>
      <c r="BG518" s="76" t="s">
        <v>27</v>
      </c>
      <c r="BH518" s="76" t="s">
        <v>27</v>
      </c>
      <c r="BI518" s="76" t="s">
        <v>27</v>
      </c>
      <c r="BJ518" s="76" t="s">
        <v>27</v>
      </c>
      <c r="BK518" s="76" t="s">
        <v>27</v>
      </c>
      <c r="BL518" s="76" t="s">
        <v>27</v>
      </c>
      <c r="BM518" s="76" t="s">
        <v>27</v>
      </c>
      <c r="BN518" s="80">
        <f t="shared" si="324"/>
        <v>4</v>
      </c>
      <c r="BO518" s="81">
        <f t="shared" si="325"/>
        <v>0</v>
      </c>
      <c r="BP518" s="77">
        <v>1</v>
      </c>
      <c r="BQ518" s="76" t="s">
        <v>27</v>
      </c>
      <c r="BR518" s="76" t="s">
        <v>27</v>
      </c>
      <c r="BS518" s="76" t="s">
        <v>27</v>
      </c>
      <c r="BT518" s="76" t="s">
        <v>27</v>
      </c>
      <c r="BU518" s="76" t="s">
        <v>27</v>
      </c>
      <c r="BV518" s="76" t="s">
        <v>27</v>
      </c>
      <c r="BW518" s="76" t="s">
        <v>27</v>
      </c>
      <c r="BX518" s="76" t="s">
        <v>27</v>
      </c>
      <c r="BY518" s="76" t="s">
        <v>27</v>
      </c>
      <c r="BZ518" s="80">
        <f t="shared" si="326"/>
        <v>1</v>
      </c>
      <c r="CA518" s="82">
        <f t="shared" si="327"/>
        <v>0</v>
      </c>
      <c r="CB518" s="77">
        <v>6</v>
      </c>
      <c r="CC518" s="76" t="s">
        <v>27</v>
      </c>
      <c r="CD518" s="76" t="s">
        <v>27</v>
      </c>
      <c r="CE518" s="76" t="s">
        <v>27</v>
      </c>
      <c r="CF518" s="76" t="s">
        <v>27</v>
      </c>
      <c r="CG518" s="76" t="s">
        <v>27</v>
      </c>
      <c r="CH518" s="76" t="s">
        <v>27</v>
      </c>
      <c r="CI518" s="76" t="s">
        <v>27</v>
      </c>
      <c r="CJ518" s="76" t="s">
        <v>27</v>
      </c>
      <c r="CK518" s="76" t="s">
        <v>27</v>
      </c>
      <c r="CL518" s="83">
        <f t="shared" si="328"/>
        <v>6</v>
      </c>
      <c r="CM518" s="82">
        <f t="shared" si="329"/>
        <v>0</v>
      </c>
      <c r="CN518" s="84">
        <v>3</v>
      </c>
      <c r="CO518" s="60"/>
      <c r="CP518" s="60"/>
      <c r="CQ518" s="60"/>
      <c r="CR518" s="60"/>
      <c r="CS518" s="60"/>
      <c r="CT518" s="60"/>
      <c r="CU518" s="60"/>
      <c r="CV518" s="85"/>
      <c r="CW518" s="86"/>
      <c r="CX518" s="87">
        <f t="shared" si="330"/>
        <v>3</v>
      </c>
      <c r="CY518" s="88">
        <f t="shared" si="331"/>
        <v>0</v>
      </c>
      <c r="CZ518" s="89" t="e">
        <f>SUMIF(Склад!#REF!,E518,Склад!#REF!)</f>
        <v>#REF!</v>
      </c>
    </row>
    <row r="519" spans="1:104" s="79" customFormat="1" ht="93.95" customHeight="1" thickBot="1" x14ac:dyDescent="0.3">
      <c r="A519" s="60">
        <v>516</v>
      </c>
      <c r="B519" s="199" t="str">
        <f>VLOOKUP(C519,Склад!B:D,3,0)</f>
        <v>Шапки</v>
      </c>
      <c r="C519" s="37" t="s">
        <v>110</v>
      </c>
      <c r="D519" s="151" t="str">
        <f t="shared" si="332"/>
        <v>85992111</v>
      </c>
      <c r="E519" s="36">
        <v>8599211</v>
      </c>
      <c r="F519" s="36">
        <v>1</v>
      </c>
      <c r="G519" s="154" t="s">
        <v>211</v>
      </c>
      <c r="H519" s="196" t="str">
        <f>IFERROR(VLOOKUP(VALUE(E519),Склад!#REF!,6,0),"-")</f>
        <v>-</v>
      </c>
      <c r="I519" s="61"/>
      <c r="J519" s="62" t="s">
        <v>33</v>
      </c>
      <c r="K519" s="62" t="s">
        <v>33</v>
      </c>
      <c r="L519" s="63" t="s">
        <v>109</v>
      </c>
      <c r="M519" s="64" t="s">
        <v>354</v>
      </c>
      <c r="N519" s="38" t="s">
        <v>354</v>
      </c>
      <c r="O519" s="38" t="s">
        <v>416</v>
      </c>
      <c r="P519" s="65">
        <v>38.1</v>
      </c>
      <c r="Q519" s="69">
        <v>99</v>
      </c>
      <c r="R519" s="66"/>
      <c r="S519" s="67"/>
      <c r="T519" s="68"/>
      <c r="U519" s="70"/>
      <c r="V519" s="71"/>
      <c r="W519" s="72"/>
      <c r="X519" s="73"/>
      <c r="Y519" s="71"/>
      <c r="Z519" s="72"/>
      <c r="AA519" s="74"/>
      <c r="AB519" s="75"/>
      <c r="AC519" s="71"/>
      <c r="AD519" s="72"/>
      <c r="AE519" s="76" t="str">
        <f t="shared" si="310"/>
        <v/>
      </c>
      <c r="AF519" s="76" t="str">
        <f t="shared" si="311"/>
        <v>-</v>
      </c>
      <c r="AG519" s="76" t="str">
        <f t="shared" si="312"/>
        <v>-</v>
      </c>
      <c r="AH519" s="76" t="str">
        <f t="shared" si="313"/>
        <v>-</v>
      </c>
      <c r="AI519" s="76" t="str">
        <f t="shared" si="314"/>
        <v>-</v>
      </c>
      <c r="AJ519" s="76" t="str">
        <f t="shared" si="315"/>
        <v>-</v>
      </c>
      <c r="AK519" s="76" t="str">
        <f t="shared" si="316"/>
        <v>-</v>
      </c>
      <c r="AL519" s="76" t="str">
        <f t="shared" si="317"/>
        <v>-</v>
      </c>
      <c r="AM519" s="76" t="str">
        <f t="shared" si="318"/>
        <v>-</v>
      </c>
      <c r="AN519" s="76" t="str">
        <f t="shared" si="319"/>
        <v>-</v>
      </c>
      <c r="AO519" s="77">
        <f t="shared" si="320"/>
        <v>0</v>
      </c>
      <c r="AP519" s="78" t="str">
        <f t="shared" si="321"/>
        <v/>
      </c>
      <c r="AR519" s="77" t="e">
        <f t="shared" si="309"/>
        <v>#VALUE!</v>
      </c>
      <c r="AS519" s="76" t="s">
        <v>27</v>
      </c>
      <c r="AT519" s="76" t="s">
        <v>27</v>
      </c>
      <c r="AU519" s="76" t="s">
        <v>27</v>
      </c>
      <c r="AV519" s="76" t="s">
        <v>27</v>
      </c>
      <c r="AW519" s="76" t="s">
        <v>27</v>
      </c>
      <c r="AX519" s="76" t="s">
        <v>27</v>
      </c>
      <c r="AY519" s="76" t="s">
        <v>27</v>
      </c>
      <c r="AZ519" s="76" t="s">
        <v>27</v>
      </c>
      <c r="BA519" s="76" t="s">
        <v>27</v>
      </c>
      <c r="BB519" s="77" t="e">
        <f t="shared" si="322"/>
        <v>#VALUE!</v>
      </c>
      <c r="BC519" s="78" t="e">
        <f t="shared" si="323"/>
        <v>#VALUE!</v>
      </c>
      <c r="BD519" s="77">
        <v>4</v>
      </c>
      <c r="BE519" s="76" t="s">
        <v>27</v>
      </c>
      <c r="BF519" s="76" t="s">
        <v>27</v>
      </c>
      <c r="BG519" s="76" t="s">
        <v>27</v>
      </c>
      <c r="BH519" s="76" t="s">
        <v>27</v>
      </c>
      <c r="BI519" s="76" t="s">
        <v>27</v>
      </c>
      <c r="BJ519" s="76" t="s">
        <v>27</v>
      </c>
      <c r="BK519" s="76" t="s">
        <v>27</v>
      </c>
      <c r="BL519" s="76" t="s">
        <v>27</v>
      </c>
      <c r="BM519" s="76" t="s">
        <v>27</v>
      </c>
      <c r="BN519" s="80">
        <f t="shared" si="324"/>
        <v>4</v>
      </c>
      <c r="BO519" s="81">
        <f t="shared" si="325"/>
        <v>0</v>
      </c>
      <c r="BP519" s="77">
        <v>1</v>
      </c>
      <c r="BQ519" s="76" t="s">
        <v>27</v>
      </c>
      <c r="BR519" s="76" t="s">
        <v>27</v>
      </c>
      <c r="BS519" s="76" t="s">
        <v>27</v>
      </c>
      <c r="BT519" s="76" t="s">
        <v>27</v>
      </c>
      <c r="BU519" s="76" t="s">
        <v>27</v>
      </c>
      <c r="BV519" s="76" t="s">
        <v>27</v>
      </c>
      <c r="BW519" s="76" t="s">
        <v>27</v>
      </c>
      <c r="BX519" s="76" t="s">
        <v>27</v>
      </c>
      <c r="BY519" s="76" t="s">
        <v>27</v>
      </c>
      <c r="BZ519" s="80">
        <f t="shared" si="326"/>
        <v>1</v>
      </c>
      <c r="CA519" s="82">
        <f t="shared" si="327"/>
        <v>0</v>
      </c>
      <c r="CB519" s="77">
        <v>6</v>
      </c>
      <c r="CC519" s="76" t="s">
        <v>27</v>
      </c>
      <c r="CD519" s="76" t="s">
        <v>27</v>
      </c>
      <c r="CE519" s="76" t="s">
        <v>27</v>
      </c>
      <c r="CF519" s="76" t="s">
        <v>27</v>
      </c>
      <c r="CG519" s="76" t="s">
        <v>27</v>
      </c>
      <c r="CH519" s="76" t="s">
        <v>27</v>
      </c>
      <c r="CI519" s="76" t="s">
        <v>27</v>
      </c>
      <c r="CJ519" s="76" t="s">
        <v>27</v>
      </c>
      <c r="CK519" s="76" t="s">
        <v>27</v>
      </c>
      <c r="CL519" s="83">
        <f t="shared" si="328"/>
        <v>6</v>
      </c>
      <c r="CM519" s="82">
        <f t="shared" si="329"/>
        <v>0</v>
      </c>
      <c r="CN519" s="84"/>
      <c r="CO519" s="60"/>
      <c r="CP519" s="60"/>
      <c r="CQ519" s="60"/>
      <c r="CR519" s="60"/>
      <c r="CS519" s="60"/>
      <c r="CT519" s="60"/>
      <c r="CU519" s="60"/>
      <c r="CV519" s="85"/>
      <c r="CW519" s="86"/>
      <c r="CX519" s="87">
        <f t="shared" si="330"/>
        <v>0</v>
      </c>
      <c r="CY519" s="88">
        <f t="shared" si="331"/>
        <v>0</v>
      </c>
      <c r="CZ519" s="89" t="e">
        <f>SUMIF(Склад!#REF!,E519,Склад!#REF!)</f>
        <v>#REF!</v>
      </c>
    </row>
    <row r="520" spans="1:104" s="79" customFormat="1" ht="93.95" customHeight="1" thickBot="1" x14ac:dyDescent="0.3">
      <c r="A520" s="60">
        <v>517</v>
      </c>
      <c r="B520" s="199" t="str">
        <f>VLOOKUP(C520,Склад!B:D,3,0)</f>
        <v>Шапки</v>
      </c>
      <c r="C520" s="37" t="s">
        <v>110</v>
      </c>
      <c r="D520" s="151" t="str">
        <f t="shared" si="332"/>
        <v>85992112</v>
      </c>
      <c r="E520" s="36">
        <v>8599211</v>
      </c>
      <c r="F520" s="36">
        <v>2</v>
      </c>
      <c r="G520" s="154" t="s">
        <v>211</v>
      </c>
      <c r="H520" s="196" t="str">
        <f>IFERROR(VLOOKUP(VALUE(E520),Склад!#REF!,6,0),"-")</f>
        <v>-</v>
      </c>
      <c r="I520" s="61"/>
      <c r="J520" s="62" t="s">
        <v>33</v>
      </c>
      <c r="K520" s="62" t="s">
        <v>33</v>
      </c>
      <c r="L520" s="63" t="s">
        <v>109</v>
      </c>
      <c r="M520" s="64" t="s">
        <v>354</v>
      </c>
      <c r="N520" s="38" t="s">
        <v>354</v>
      </c>
      <c r="O520" s="38" t="s">
        <v>416</v>
      </c>
      <c r="P520" s="65">
        <v>38.1</v>
      </c>
      <c r="Q520" s="69">
        <v>99</v>
      </c>
      <c r="R520" s="66"/>
      <c r="S520" s="67"/>
      <c r="T520" s="68"/>
      <c r="U520" s="70"/>
      <c r="V520" s="71"/>
      <c r="W520" s="72"/>
      <c r="X520" s="73"/>
      <c r="Y520" s="71"/>
      <c r="Z520" s="72"/>
      <c r="AA520" s="74"/>
      <c r="AB520" s="75"/>
      <c r="AC520" s="71"/>
      <c r="AD520" s="72"/>
      <c r="AE520" s="76" t="str">
        <f t="shared" si="310"/>
        <v/>
      </c>
      <c r="AF520" s="76" t="str">
        <f t="shared" si="311"/>
        <v>-</v>
      </c>
      <c r="AG520" s="76" t="str">
        <f t="shared" si="312"/>
        <v>-</v>
      </c>
      <c r="AH520" s="76" t="str">
        <f t="shared" si="313"/>
        <v>-</v>
      </c>
      <c r="AI520" s="76" t="str">
        <f t="shared" si="314"/>
        <v>-</v>
      </c>
      <c r="AJ520" s="76" t="str">
        <f t="shared" si="315"/>
        <v>-</v>
      </c>
      <c r="AK520" s="76" t="str">
        <f t="shared" si="316"/>
        <v>-</v>
      </c>
      <c r="AL520" s="76" t="str">
        <f t="shared" si="317"/>
        <v>-</v>
      </c>
      <c r="AM520" s="76" t="str">
        <f t="shared" si="318"/>
        <v>-</v>
      </c>
      <c r="AN520" s="76" t="str">
        <f t="shared" si="319"/>
        <v>-</v>
      </c>
      <c r="AO520" s="77">
        <f t="shared" si="320"/>
        <v>0</v>
      </c>
      <c r="AP520" s="78" t="str">
        <f t="shared" si="321"/>
        <v/>
      </c>
      <c r="AR520" s="77" t="e">
        <f t="shared" si="309"/>
        <v>#VALUE!</v>
      </c>
      <c r="AS520" s="76" t="s">
        <v>27</v>
      </c>
      <c r="AT520" s="76" t="s">
        <v>27</v>
      </c>
      <c r="AU520" s="76" t="s">
        <v>27</v>
      </c>
      <c r="AV520" s="76" t="s">
        <v>27</v>
      </c>
      <c r="AW520" s="76" t="s">
        <v>27</v>
      </c>
      <c r="AX520" s="76" t="s">
        <v>27</v>
      </c>
      <c r="AY520" s="76" t="s">
        <v>27</v>
      </c>
      <c r="AZ520" s="76" t="s">
        <v>27</v>
      </c>
      <c r="BA520" s="76" t="s">
        <v>27</v>
      </c>
      <c r="BB520" s="77" t="e">
        <f t="shared" si="322"/>
        <v>#VALUE!</v>
      </c>
      <c r="BC520" s="78" t="e">
        <f t="shared" si="323"/>
        <v>#VALUE!</v>
      </c>
      <c r="BD520" s="77">
        <v>4</v>
      </c>
      <c r="BE520" s="76" t="s">
        <v>27</v>
      </c>
      <c r="BF520" s="76" t="s">
        <v>27</v>
      </c>
      <c r="BG520" s="76" t="s">
        <v>27</v>
      </c>
      <c r="BH520" s="76" t="s">
        <v>27</v>
      </c>
      <c r="BI520" s="76" t="s">
        <v>27</v>
      </c>
      <c r="BJ520" s="76" t="s">
        <v>27</v>
      </c>
      <c r="BK520" s="76" t="s">
        <v>27</v>
      </c>
      <c r="BL520" s="76" t="s">
        <v>27</v>
      </c>
      <c r="BM520" s="76" t="s">
        <v>27</v>
      </c>
      <c r="BN520" s="80">
        <f t="shared" si="324"/>
        <v>4</v>
      </c>
      <c r="BO520" s="81">
        <f t="shared" si="325"/>
        <v>0</v>
      </c>
      <c r="BP520" s="77">
        <v>1</v>
      </c>
      <c r="BQ520" s="76" t="s">
        <v>27</v>
      </c>
      <c r="BR520" s="76" t="s">
        <v>27</v>
      </c>
      <c r="BS520" s="76" t="s">
        <v>27</v>
      </c>
      <c r="BT520" s="76" t="s">
        <v>27</v>
      </c>
      <c r="BU520" s="76" t="s">
        <v>27</v>
      </c>
      <c r="BV520" s="76" t="s">
        <v>27</v>
      </c>
      <c r="BW520" s="76" t="s">
        <v>27</v>
      </c>
      <c r="BX520" s="76" t="s">
        <v>27</v>
      </c>
      <c r="BY520" s="76" t="s">
        <v>27</v>
      </c>
      <c r="BZ520" s="80">
        <f t="shared" si="326"/>
        <v>1</v>
      </c>
      <c r="CA520" s="82">
        <f t="shared" si="327"/>
        <v>0</v>
      </c>
      <c r="CB520" s="77">
        <v>0</v>
      </c>
      <c r="CC520" s="76" t="s">
        <v>27</v>
      </c>
      <c r="CD520" s="76" t="s">
        <v>27</v>
      </c>
      <c r="CE520" s="76" t="s">
        <v>27</v>
      </c>
      <c r="CF520" s="76" t="s">
        <v>27</v>
      </c>
      <c r="CG520" s="76" t="s">
        <v>27</v>
      </c>
      <c r="CH520" s="76" t="s">
        <v>27</v>
      </c>
      <c r="CI520" s="76" t="s">
        <v>27</v>
      </c>
      <c r="CJ520" s="76" t="s">
        <v>27</v>
      </c>
      <c r="CK520" s="76" t="s">
        <v>27</v>
      </c>
      <c r="CL520" s="83">
        <f t="shared" si="328"/>
        <v>0</v>
      </c>
      <c r="CM520" s="82">
        <f t="shared" si="329"/>
        <v>0</v>
      </c>
      <c r="CN520" s="84"/>
      <c r="CO520" s="60"/>
      <c r="CP520" s="60"/>
      <c r="CQ520" s="60"/>
      <c r="CR520" s="60"/>
      <c r="CS520" s="60"/>
      <c r="CT520" s="60"/>
      <c r="CU520" s="60"/>
      <c r="CV520" s="85"/>
      <c r="CW520" s="86"/>
      <c r="CX520" s="87">
        <f t="shared" si="330"/>
        <v>0</v>
      </c>
      <c r="CY520" s="88">
        <f t="shared" si="331"/>
        <v>0</v>
      </c>
      <c r="CZ520" s="89" t="e">
        <f>SUMIF(Склад!#REF!,E520,Склад!#REF!)</f>
        <v>#REF!</v>
      </c>
    </row>
    <row r="521" spans="1:104" s="79" customFormat="1" ht="93.95" customHeight="1" thickBot="1" x14ac:dyDescent="0.3">
      <c r="A521" s="60">
        <v>518</v>
      </c>
      <c r="B521" s="199" t="str">
        <f>VLOOKUP(C521,Склад!B:D,3,0)</f>
        <v>Шапки</v>
      </c>
      <c r="C521" s="37" t="s">
        <v>110</v>
      </c>
      <c r="D521" s="151" t="str">
        <f t="shared" si="332"/>
        <v>859921129</v>
      </c>
      <c r="E521" s="36">
        <v>8599211</v>
      </c>
      <c r="F521" s="36">
        <v>29</v>
      </c>
      <c r="G521" s="154" t="s">
        <v>211</v>
      </c>
      <c r="H521" s="196" t="str">
        <f>IFERROR(VLOOKUP(VALUE(E521),Склад!#REF!,6,0),"-")</f>
        <v>-</v>
      </c>
      <c r="I521" s="61"/>
      <c r="J521" s="62" t="s">
        <v>33</v>
      </c>
      <c r="K521" s="62" t="s">
        <v>33</v>
      </c>
      <c r="L521" s="63" t="s">
        <v>109</v>
      </c>
      <c r="M521" s="64" t="s">
        <v>354</v>
      </c>
      <c r="N521" s="38" t="s">
        <v>354</v>
      </c>
      <c r="O521" s="38" t="s">
        <v>416</v>
      </c>
      <c r="P521" s="65">
        <v>38.1</v>
      </c>
      <c r="Q521" s="69">
        <v>99</v>
      </c>
      <c r="R521" s="66"/>
      <c r="S521" s="67"/>
      <c r="T521" s="68"/>
      <c r="U521" s="70"/>
      <c r="V521" s="71"/>
      <c r="W521" s="72"/>
      <c r="X521" s="73"/>
      <c r="Y521" s="71"/>
      <c r="Z521" s="72"/>
      <c r="AA521" s="74"/>
      <c r="AB521" s="75"/>
      <c r="AC521" s="71"/>
      <c r="AD521" s="72"/>
      <c r="AE521" s="76" t="str">
        <f t="shared" si="310"/>
        <v/>
      </c>
      <c r="AF521" s="76" t="str">
        <f t="shared" si="311"/>
        <v>-</v>
      </c>
      <c r="AG521" s="76" t="str">
        <f t="shared" si="312"/>
        <v>-</v>
      </c>
      <c r="AH521" s="76" t="str">
        <f t="shared" si="313"/>
        <v>-</v>
      </c>
      <c r="AI521" s="76" t="str">
        <f t="shared" si="314"/>
        <v>-</v>
      </c>
      <c r="AJ521" s="76" t="str">
        <f t="shared" si="315"/>
        <v>-</v>
      </c>
      <c r="AK521" s="76" t="str">
        <f t="shared" si="316"/>
        <v>-</v>
      </c>
      <c r="AL521" s="76" t="str">
        <f t="shared" si="317"/>
        <v>-</v>
      </c>
      <c r="AM521" s="76" t="str">
        <f t="shared" si="318"/>
        <v>-</v>
      </c>
      <c r="AN521" s="76" t="str">
        <f t="shared" si="319"/>
        <v>-</v>
      </c>
      <c r="AO521" s="77">
        <f t="shared" si="320"/>
        <v>0</v>
      </c>
      <c r="AP521" s="78" t="str">
        <f t="shared" si="321"/>
        <v/>
      </c>
      <c r="AR521" s="77" t="e">
        <f t="shared" si="309"/>
        <v>#VALUE!</v>
      </c>
      <c r="AS521" s="76" t="s">
        <v>27</v>
      </c>
      <c r="AT521" s="76" t="s">
        <v>27</v>
      </c>
      <c r="AU521" s="76" t="s">
        <v>27</v>
      </c>
      <c r="AV521" s="76" t="s">
        <v>27</v>
      </c>
      <c r="AW521" s="76" t="s">
        <v>27</v>
      </c>
      <c r="AX521" s="76" t="s">
        <v>27</v>
      </c>
      <c r="AY521" s="76" t="s">
        <v>27</v>
      </c>
      <c r="AZ521" s="76" t="s">
        <v>27</v>
      </c>
      <c r="BA521" s="76" t="s">
        <v>27</v>
      </c>
      <c r="BB521" s="77" t="e">
        <f t="shared" si="322"/>
        <v>#VALUE!</v>
      </c>
      <c r="BC521" s="78" t="e">
        <f t="shared" si="323"/>
        <v>#VALUE!</v>
      </c>
      <c r="BD521" s="77">
        <v>3</v>
      </c>
      <c r="BE521" s="76" t="s">
        <v>27</v>
      </c>
      <c r="BF521" s="76" t="s">
        <v>27</v>
      </c>
      <c r="BG521" s="76" t="s">
        <v>27</v>
      </c>
      <c r="BH521" s="76" t="s">
        <v>27</v>
      </c>
      <c r="BI521" s="76" t="s">
        <v>27</v>
      </c>
      <c r="BJ521" s="76" t="s">
        <v>27</v>
      </c>
      <c r="BK521" s="76" t="s">
        <v>27</v>
      </c>
      <c r="BL521" s="76" t="s">
        <v>27</v>
      </c>
      <c r="BM521" s="76" t="s">
        <v>27</v>
      </c>
      <c r="BN521" s="80">
        <f t="shared" si="324"/>
        <v>3</v>
      </c>
      <c r="BO521" s="81">
        <f t="shared" si="325"/>
        <v>0</v>
      </c>
      <c r="BP521" s="77">
        <v>1</v>
      </c>
      <c r="BQ521" s="76" t="s">
        <v>27</v>
      </c>
      <c r="BR521" s="76" t="s">
        <v>27</v>
      </c>
      <c r="BS521" s="76" t="s">
        <v>27</v>
      </c>
      <c r="BT521" s="76" t="s">
        <v>27</v>
      </c>
      <c r="BU521" s="76" t="s">
        <v>27</v>
      </c>
      <c r="BV521" s="76" t="s">
        <v>27</v>
      </c>
      <c r="BW521" s="76" t="s">
        <v>27</v>
      </c>
      <c r="BX521" s="76" t="s">
        <v>27</v>
      </c>
      <c r="BY521" s="76" t="s">
        <v>27</v>
      </c>
      <c r="BZ521" s="80">
        <f t="shared" si="326"/>
        <v>1</v>
      </c>
      <c r="CA521" s="82">
        <f t="shared" si="327"/>
        <v>0</v>
      </c>
      <c r="CB521" s="77">
        <v>0</v>
      </c>
      <c r="CC521" s="76" t="s">
        <v>27</v>
      </c>
      <c r="CD521" s="76" t="s">
        <v>27</v>
      </c>
      <c r="CE521" s="76" t="s">
        <v>27</v>
      </c>
      <c r="CF521" s="76" t="s">
        <v>27</v>
      </c>
      <c r="CG521" s="76" t="s">
        <v>27</v>
      </c>
      <c r="CH521" s="76" t="s">
        <v>27</v>
      </c>
      <c r="CI521" s="76" t="s">
        <v>27</v>
      </c>
      <c r="CJ521" s="76" t="s">
        <v>27</v>
      </c>
      <c r="CK521" s="76" t="s">
        <v>27</v>
      </c>
      <c r="CL521" s="83">
        <f t="shared" si="328"/>
        <v>0</v>
      </c>
      <c r="CM521" s="82">
        <f t="shared" si="329"/>
        <v>0</v>
      </c>
      <c r="CN521" s="84"/>
      <c r="CO521" s="60"/>
      <c r="CP521" s="60"/>
      <c r="CQ521" s="60"/>
      <c r="CR521" s="60"/>
      <c r="CS521" s="60"/>
      <c r="CT521" s="60"/>
      <c r="CU521" s="60"/>
      <c r="CV521" s="85"/>
      <c r="CW521" s="86"/>
      <c r="CX521" s="87">
        <f t="shared" si="330"/>
        <v>0</v>
      </c>
      <c r="CY521" s="88">
        <f t="shared" si="331"/>
        <v>0</v>
      </c>
      <c r="CZ521" s="89" t="e">
        <f>SUMIF(Склад!#REF!,E521,Склад!#REF!)</f>
        <v>#REF!</v>
      </c>
    </row>
    <row r="522" spans="1:104" s="79" customFormat="1" ht="93.95" customHeight="1" thickBot="1" x14ac:dyDescent="0.3">
      <c r="A522" s="60">
        <v>519</v>
      </c>
      <c r="B522" s="199" t="str">
        <f>VLOOKUP(C522,Склад!B:D,3,0)</f>
        <v>Шапки</v>
      </c>
      <c r="C522" s="37" t="s">
        <v>110</v>
      </c>
      <c r="D522" s="151" t="str">
        <f t="shared" si="332"/>
        <v>85992113</v>
      </c>
      <c r="E522" s="36">
        <v>8599211</v>
      </c>
      <c r="F522" s="36">
        <v>3</v>
      </c>
      <c r="G522" s="154" t="s">
        <v>211</v>
      </c>
      <c r="H522" s="196" t="str">
        <f>IFERROR(VLOOKUP(VALUE(E522),Склад!#REF!,6,0),"-")</f>
        <v>-</v>
      </c>
      <c r="I522" s="61"/>
      <c r="J522" s="62" t="s">
        <v>33</v>
      </c>
      <c r="K522" s="62" t="s">
        <v>33</v>
      </c>
      <c r="L522" s="63" t="s">
        <v>109</v>
      </c>
      <c r="M522" s="64" t="s">
        <v>354</v>
      </c>
      <c r="N522" s="38" t="s">
        <v>354</v>
      </c>
      <c r="O522" s="38" t="s">
        <v>416</v>
      </c>
      <c r="P522" s="65">
        <v>38.1</v>
      </c>
      <c r="Q522" s="69">
        <v>99</v>
      </c>
      <c r="R522" s="66"/>
      <c r="S522" s="67"/>
      <c r="T522" s="68"/>
      <c r="U522" s="70"/>
      <c r="V522" s="71"/>
      <c r="W522" s="72"/>
      <c r="X522" s="73"/>
      <c r="Y522" s="71"/>
      <c r="Z522" s="72"/>
      <c r="AA522" s="74"/>
      <c r="AB522" s="75"/>
      <c r="AC522" s="71"/>
      <c r="AD522" s="72"/>
      <c r="AE522" s="76" t="str">
        <f t="shared" si="310"/>
        <v/>
      </c>
      <c r="AF522" s="76" t="str">
        <f t="shared" si="311"/>
        <v>-</v>
      </c>
      <c r="AG522" s="76" t="str">
        <f t="shared" si="312"/>
        <v>-</v>
      </c>
      <c r="AH522" s="76" t="str">
        <f t="shared" si="313"/>
        <v>-</v>
      </c>
      <c r="AI522" s="76" t="str">
        <f t="shared" si="314"/>
        <v>-</v>
      </c>
      <c r="AJ522" s="76" t="str">
        <f t="shared" si="315"/>
        <v>-</v>
      </c>
      <c r="AK522" s="76" t="str">
        <f t="shared" si="316"/>
        <v>-</v>
      </c>
      <c r="AL522" s="76" t="str">
        <f t="shared" si="317"/>
        <v>-</v>
      </c>
      <c r="AM522" s="76" t="str">
        <f t="shared" si="318"/>
        <v>-</v>
      </c>
      <c r="AN522" s="76" t="str">
        <f t="shared" si="319"/>
        <v>-</v>
      </c>
      <c r="AO522" s="77">
        <f t="shared" si="320"/>
        <v>0</v>
      </c>
      <c r="AP522" s="78" t="str">
        <f t="shared" si="321"/>
        <v/>
      </c>
      <c r="AR522" s="77" t="e">
        <f t="shared" si="309"/>
        <v>#VALUE!</v>
      </c>
      <c r="AS522" s="76" t="s">
        <v>27</v>
      </c>
      <c r="AT522" s="76" t="s">
        <v>27</v>
      </c>
      <c r="AU522" s="76" t="s">
        <v>27</v>
      </c>
      <c r="AV522" s="76" t="s">
        <v>27</v>
      </c>
      <c r="AW522" s="76" t="s">
        <v>27</v>
      </c>
      <c r="AX522" s="76" t="s">
        <v>27</v>
      </c>
      <c r="AY522" s="76" t="s">
        <v>27</v>
      </c>
      <c r="AZ522" s="76" t="s">
        <v>27</v>
      </c>
      <c r="BA522" s="76" t="s">
        <v>27</v>
      </c>
      <c r="BB522" s="77" t="e">
        <f t="shared" si="322"/>
        <v>#VALUE!</v>
      </c>
      <c r="BC522" s="78" t="e">
        <f t="shared" si="323"/>
        <v>#VALUE!</v>
      </c>
      <c r="BD522" s="77">
        <v>3</v>
      </c>
      <c r="BE522" s="76" t="s">
        <v>27</v>
      </c>
      <c r="BF522" s="76" t="s">
        <v>27</v>
      </c>
      <c r="BG522" s="76" t="s">
        <v>27</v>
      </c>
      <c r="BH522" s="76" t="s">
        <v>27</v>
      </c>
      <c r="BI522" s="76" t="s">
        <v>27</v>
      </c>
      <c r="BJ522" s="76" t="s">
        <v>27</v>
      </c>
      <c r="BK522" s="76" t="s">
        <v>27</v>
      </c>
      <c r="BL522" s="76" t="s">
        <v>27</v>
      </c>
      <c r="BM522" s="76" t="s">
        <v>27</v>
      </c>
      <c r="BN522" s="80">
        <f t="shared" si="324"/>
        <v>3</v>
      </c>
      <c r="BO522" s="81">
        <f t="shared" si="325"/>
        <v>0</v>
      </c>
      <c r="BP522" s="77">
        <v>1</v>
      </c>
      <c r="BQ522" s="76" t="s">
        <v>27</v>
      </c>
      <c r="BR522" s="76" t="s">
        <v>27</v>
      </c>
      <c r="BS522" s="76" t="s">
        <v>27</v>
      </c>
      <c r="BT522" s="76" t="s">
        <v>27</v>
      </c>
      <c r="BU522" s="76" t="s">
        <v>27</v>
      </c>
      <c r="BV522" s="76" t="s">
        <v>27</v>
      </c>
      <c r="BW522" s="76" t="s">
        <v>27</v>
      </c>
      <c r="BX522" s="76" t="s">
        <v>27</v>
      </c>
      <c r="BY522" s="76" t="s">
        <v>27</v>
      </c>
      <c r="BZ522" s="80">
        <f t="shared" si="326"/>
        <v>1</v>
      </c>
      <c r="CA522" s="82">
        <f t="shared" si="327"/>
        <v>0</v>
      </c>
      <c r="CB522" s="77">
        <v>0</v>
      </c>
      <c r="CC522" s="76" t="s">
        <v>27</v>
      </c>
      <c r="CD522" s="76" t="s">
        <v>27</v>
      </c>
      <c r="CE522" s="76" t="s">
        <v>27</v>
      </c>
      <c r="CF522" s="76" t="s">
        <v>27</v>
      </c>
      <c r="CG522" s="76" t="s">
        <v>27</v>
      </c>
      <c r="CH522" s="76" t="s">
        <v>27</v>
      </c>
      <c r="CI522" s="76" t="s">
        <v>27</v>
      </c>
      <c r="CJ522" s="76" t="s">
        <v>27</v>
      </c>
      <c r="CK522" s="76" t="s">
        <v>27</v>
      </c>
      <c r="CL522" s="83">
        <f t="shared" si="328"/>
        <v>0</v>
      </c>
      <c r="CM522" s="82">
        <f t="shared" si="329"/>
        <v>0</v>
      </c>
      <c r="CN522" s="84"/>
      <c r="CO522" s="60"/>
      <c r="CP522" s="60"/>
      <c r="CQ522" s="60"/>
      <c r="CR522" s="60"/>
      <c r="CS522" s="60"/>
      <c r="CT522" s="60"/>
      <c r="CU522" s="60"/>
      <c r="CV522" s="85"/>
      <c r="CW522" s="86"/>
      <c r="CX522" s="87">
        <f t="shared" si="330"/>
        <v>0</v>
      </c>
      <c r="CY522" s="88">
        <f t="shared" si="331"/>
        <v>0</v>
      </c>
      <c r="CZ522" s="89" t="e">
        <f>SUMIF(Склад!#REF!,E522,Склад!#REF!)</f>
        <v>#REF!</v>
      </c>
    </row>
    <row r="523" spans="1:104" s="79" customFormat="1" ht="93.95" customHeight="1" thickBot="1" x14ac:dyDescent="0.3">
      <c r="A523" s="60">
        <v>520</v>
      </c>
      <c r="B523" s="199" t="str">
        <f>VLOOKUP(C523,Склад!B:D,3,0)</f>
        <v>Шапки</v>
      </c>
      <c r="C523" s="37" t="s">
        <v>110</v>
      </c>
      <c r="D523" s="151" t="str">
        <f t="shared" si="332"/>
        <v>859921132</v>
      </c>
      <c r="E523" s="36">
        <v>8599211</v>
      </c>
      <c r="F523" s="36">
        <v>32</v>
      </c>
      <c r="G523" s="154" t="s">
        <v>211</v>
      </c>
      <c r="H523" s="196" t="str">
        <f>IFERROR(VLOOKUP(VALUE(E523),Склад!#REF!,6,0),"-")</f>
        <v>-</v>
      </c>
      <c r="I523" s="61"/>
      <c r="J523" s="62" t="s">
        <v>33</v>
      </c>
      <c r="K523" s="62" t="s">
        <v>33</v>
      </c>
      <c r="L523" s="63" t="s">
        <v>109</v>
      </c>
      <c r="M523" s="64" t="s">
        <v>354</v>
      </c>
      <c r="N523" s="38" t="s">
        <v>354</v>
      </c>
      <c r="O523" s="38" t="s">
        <v>416</v>
      </c>
      <c r="P523" s="65">
        <v>38.1</v>
      </c>
      <c r="Q523" s="69">
        <v>99</v>
      </c>
      <c r="R523" s="66"/>
      <c r="S523" s="67"/>
      <c r="T523" s="68"/>
      <c r="U523" s="70"/>
      <c r="V523" s="71"/>
      <c r="W523" s="72"/>
      <c r="X523" s="73"/>
      <c r="Y523" s="71"/>
      <c r="Z523" s="72"/>
      <c r="AA523" s="74"/>
      <c r="AB523" s="75"/>
      <c r="AC523" s="71"/>
      <c r="AD523" s="72"/>
      <c r="AE523" s="76" t="str">
        <f t="shared" si="310"/>
        <v/>
      </c>
      <c r="AF523" s="76" t="str">
        <f t="shared" si="311"/>
        <v>-</v>
      </c>
      <c r="AG523" s="76" t="str">
        <f t="shared" si="312"/>
        <v>-</v>
      </c>
      <c r="AH523" s="76" t="str">
        <f t="shared" si="313"/>
        <v>-</v>
      </c>
      <c r="AI523" s="76" t="str">
        <f t="shared" si="314"/>
        <v>-</v>
      </c>
      <c r="AJ523" s="76" t="str">
        <f t="shared" si="315"/>
        <v>-</v>
      </c>
      <c r="AK523" s="76" t="str">
        <f t="shared" si="316"/>
        <v>-</v>
      </c>
      <c r="AL523" s="76" t="str">
        <f t="shared" si="317"/>
        <v>-</v>
      </c>
      <c r="AM523" s="76" t="str">
        <f t="shared" si="318"/>
        <v>-</v>
      </c>
      <c r="AN523" s="76" t="str">
        <f t="shared" si="319"/>
        <v>-</v>
      </c>
      <c r="AO523" s="77">
        <f t="shared" si="320"/>
        <v>0</v>
      </c>
      <c r="AP523" s="78" t="str">
        <f t="shared" si="321"/>
        <v/>
      </c>
      <c r="AR523" s="77" t="e">
        <f t="shared" si="309"/>
        <v>#VALUE!</v>
      </c>
      <c r="AS523" s="76" t="s">
        <v>27</v>
      </c>
      <c r="AT523" s="76" t="s">
        <v>27</v>
      </c>
      <c r="AU523" s="76" t="s">
        <v>27</v>
      </c>
      <c r="AV523" s="76" t="s">
        <v>27</v>
      </c>
      <c r="AW523" s="76" t="s">
        <v>27</v>
      </c>
      <c r="AX523" s="76" t="s">
        <v>27</v>
      </c>
      <c r="AY523" s="76" t="s">
        <v>27</v>
      </c>
      <c r="AZ523" s="76" t="s">
        <v>27</v>
      </c>
      <c r="BA523" s="76" t="s">
        <v>27</v>
      </c>
      <c r="BB523" s="77" t="e">
        <f t="shared" si="322"/>
        <v>#VALUE!</v>
      </c>
      <c r="BC523" s="78" t="e">
        <f t="shared" si="323"/>
        <v>#VALUE!</v>
      </c>
      <c r="BD523" s="77">
        <v>6</v>
      </c>
      <c r="BE523" s="76" t="s">
        <v>27</v>
      </c>
      <c r="BF523" s="76" t="s">
        <v>27</v>
      </c>
      <c r="BG523" s="76" t="s">
        <v>27</v>
      </c>
      <c r="BH523" s="76" t="s">
        <v>27</v>
      </c>
      <c r="BI523" s="76" t="s">
        <v>27</v>
      </c>
      <c r="BJ523" s="76" t="s">
        <v>27</v>
      </c>
      <c r="BK523" s="76" t="s">
        <v>27</v>
      </c>
      <c r="BL523" s="76" t="s">
        <v>27</v>
      </c>
      <c r="BM523" s="76" t="s">
        <v>27</v>
      </c>
      <c r="BN523" s="80">
        <f t="shared" si="324"/>
        <v>6</v>
      </c>
      <c r="BO523" s="81">
        <f t="shared" si="325"/>
        <v>0</v>
      </c>
      <c r="BP523" s="77">
        <v>2</v>
      </c>
      <c r="BQ523" s="76" t="s">
        <v>27</v>
      </c>
      <c r="BR523" s="76" t="s">
        <v>27</v>
      </c>
      <c r="BS523" s="76" t="s">
        <v>27</v>
      </c>
      <c r="BT523" s="76" t="s">
        <v>27</v>
      </c>
      <c r="BU523" s="76" t="s">
        <v>27</v>
      </c>
      <c r="BV523" s="76" t="s">
        <v>27</v>
      </c>
      <c r="BW523" s="76" t="s">
        <v>27</v>
      </c>
      <c r="BX523" s="76" t="s">
        <v>27</v>
      </c>
      <c r="BY523" s="76" t="s">
        <v>27</v>
      </c>
      <c r="BZ523" s="80">
        <f t="shared" si="326"/>
        <v>2</v>
      </c>
      <c r="CA523" s="82">
        <f t="shared" si="327"/>
        <v>0</v>
      </c>
      <c r="CB523" s="77">
        <v>8</v>
      </c>
      <c r="CC523" s="76" t="s">
        <v>27</v>
      </c>
      <c r="CD523" s="76" t="s">
        <v>27</v>
      </c>
      <c r="CE523" s="76" t="s">
        <v>27</v>
      </c>
      <c r="CF523" s="76" t="s">
        <v>27</v>
      </c>
      <c r="CG523" s="76" t="s">
        <v>27</v>
      </c>
      <c r="CH523" s="76" t="s">
        <v>27</v>
      </c>
      <c r="CI523" s="76" t="s">
        <v>27</v>
      </c>
      <c r="CJ523" s="76" t="s">
        <v>27</v>
      </c>
      <c r="CK523" s="76" t="s">
        <v>27</v>
      </c>
      <c r="CL523" s="83">
        <f t="shared" si="328"/>
        <v>8</v>
      </c>
      <c r="CM523" s="82">
        <f t="shared" si="329"/>
        <v>0</v>
      </c>
      <c r="CN523" s="84">
        <v>5</v>
      </c>
      <c r="CO523" s="60"/>
      <c r="CP523" s="60"/>
      <c r="CQ523" s="60"/>
      <c r="CR523" s="60"/>
      <c r="CS523" s="60"/>
      <c r="CT523" s="60"/>
      <c r="CU523" s="60"/>
      <c r="CV523" s="85"/>
      <c r="CW523" s="86"/>
      <c r="CX523" s="87">
        <f t="shared" si="330"/>
        <v>5</v>
      </c>
      <c r="CY523" s="88">
        <f t="shared" si="331"/>
        <v>0</v>
      </c>
      <c r="CZ523" s="89" t="e">
        <f>SUMIF(Склад!#REF!,E523,Склад!#REF!)</f>
        <v>#REF!</v>
      </c>
    </row>
    <row r="524" spans="1:104" s="79" customFormat="1" ht="93.95" customHeight="1" thickBot="1" x14ac:dyDescent="0.3">
      <c r="A524" s="60">
        <v>521</v>
      </c>
      <c r="B524" s="199" t="str">
        <f>VLOOKUP(C524,Склад!B:D,3,0)</f>
        <v>Шапки</v>
      </c>
      <c r="C524" s="37" t="s">
        <v>110</v>
      </c>
      <c r="D524" s="151" t="str">
        <f t="shared" si="332"/>
        <v>859921143</v>
      </c>
      <c r="E524" s="36">
        <v>8599211</v>
      </c>
      <c r="F524" s="36">
        <v>43</v>
      </c>
      <c r="G524" s="154" t="s">
        <v>211</v>
      </c>
      <c r="H524" s="196" t="str">
        <f>IFERROR(VLOOKUP(VALUE(E524),Склад!#REF!,6,0),"-")</f>
        <v>-</v>
      </c>
      <c r="I524" s="61"/>
      <c r="J524" s="62" t="s">
        <v>33</v>
      </c>
      <c r="K524" s="62" t="s">
        <v>33</v>
      </c>
      <c r="L524" s="63" t="s">
        <v>109</v>
      </c>
      <c r="M524" s="64" t="s">
        <v>354</v>
      </c>
      <c r="N524" s="38" t="s">
        <v>354</v>
      </c>
      <c r="O524" s="38" t="s">
        <v>416</v>
      </c>
      <c r="P524" s="65">
        <v>38.1</v>
      </c>
      <c r="Q524" s="69">
        <v>99</v>
      </c>
      <c r="R524" s="66"/>
      <c r="S524" s="67"/>
      <c r="T524" s="68"/>
      <c r="U524" s="70"/>
      <c r="V524" s="71"/>
      <c r="W524" s="72"/>
      <c r="X524" s="73"/>
      <c r="Y524" s="71"/>
      <c r="Z524" s="72"/>
      <c r="AA524" s="74"/>
      <c r="AB524" s="75"/>
      <c r="AC524" s="71"/>
      <c r="AD524" s="72"/>
      <c r="AE524" s="76" t="str">
        <f t="shared" si="310"/>
        <v/>
      </c>
      <c r="AF524" s="76" t="str">
        <f t="shared" si="311"/>
        <v>-</v>
      </c>
      <c r="AG524" s="76" t="str">
        <f t="shared" si="312"/>
        <v>-</v>
      </c>
      <c r="AH524" s="76" t="str">
        <f t="shared" si="313"/>
        <v>-</v>
      </c>
      <c r="AI524" s="76" t="str">
        <f t="shared" si="314"/>
        <v>-</v>
      </c>
      <c r="AJ524" s="76" t="str">
        <f t="shared" si="315"/>
        <v>-</v>
      </c>
      <c r="AK524" s="76" t="str">
        <f t="shared" si="316"/>
        <v>-</v>
      </c>
      <c r="AL524" s="76" t="str">
        <f t="shared" si="317"/>
        <v>-</v>
      </c>
      <c r="AM524" s="76" t="str">
        <f t="shared" si="318"/>
        <v>-</v>
      </c>
      <c r="AN524" s="76" t="str">
        <f t="shared" si="319"/>
        <v>-</v>
      </c>
      <c r="AO524" s="77">
        <f t="shared" si="320"/>
        <v>0</v>
      </c>
      <c r="AP524" s="78" t="str">
        <f t="shared" si="321"/>
        <v/>
      </c>
      <c r="AR524" s="77" t="e">
        <f t="shared" ref="AR524:AR558" si="333">CN524+AE524-BD524-BP524-CB524</f>
        <v>#VALUE!</v>
      </c>
      <c r="AS524" s="76" t="s">
        <v>27</v>
      </c>
      <c r="AT524" s="76" t="s">
        <v>27</v>
      </c>
      <c r="AU524" s="76" t="s">
        <v>27</v>
      </c>
      <c r="AV524" s="76" t="s">
        <v>27</v>
      </c>
      <c r="AW524" s="76" t="s">
        <v>27</v>
      </c>
      <c r="AX524" s="76" t="s">
        <v>27</v>
      </c>
      <c r="AY524" s="76" t="s">
        <v>27</v>
      </c>
      <c r="AZ524" s="76" t="s">
        <v>27</v>
      </c>
      <c r="BA524" s="76" t="s">
        <v>27</v>
      </c>
      <c r="BB524" s="77" t="e">
        <f t="shared" si="322"/>
        <v>#VALUE!</v>
      </c>
      <c r="BC524" s="78" t="e">
        <f t="shared" si="323"/>
        <v>#VALUE!</v>
      </c>
      <c r="BD524" s="77">
        <v>5</v>
      </c>
      <c r="BE524" s="76" t="s">
        <v>27</v>
      </c>
      <c r="BF524" s="76" t="s">
        <v>27</v>
      </c>
      <c r="BG524" s="76" t="s">
        <v>27</v>
      </c>
      <c r="BH524" s="76" t="s">
        <v>27</v>
      </c>
      <c r="BI524" s="76" t="s">
        <v>27</v>
      </c>
      <c r="BJ524" s="76" t="s">
        <v>27</v>
      </c>
      <c r="BK524" s="76" t="s">
        <v>27</v>
      </c>
      <c r="BL524" s="76" t="s">
        <v>27</v>
      </c>
      <c r="BM524" s="76" t="s">
        <v>27</v>
      </c>
      <c r="BN524" s="80">
        <f t="shared" si="324"/>
        <v>5</v>
      </c>
      <c r="BO524" s="81">
        <f t="shared" si="325"/>
        <v>0</v>
      </c>
      <c r="BP524" s="77">
        <v>1</v>
      </c>
      <c r="BQ524" s="76" t="s">
        <v>27</v>
      </c>
      <c r="BR524" s="76" t="s">
        <v>27</v>
      </c>
      <c r="BS524" s="76" t="s">
        <v>27</v>
      </c>
      <c r="BT524" s="76" t="s">
        <v>27</v>
      </c>
      <c r="BU524" s="76" t="s">
        <v>27</v>
      </c>
      <c r="BV524" s="76" t="s">
        <v>27</v>
      </c>
      <c r="BW524" s="76" t="s">
        <v>27</v>
      </c>
      <c r="BX524" s="76" t="s">
        <v>27</v>
      </c>
      <c r="BY524" s="76" t="s">
        <v>27</v>
      </c>
      <c r="BZ524" s="80">
        <f t="shared" si="326"/>
        <v>1</v>
      </c>
      <c r="CA524" s="82">
        <f t="shared" si="327"/>
        <v>0</v>
      </c>
      <c r="CB524" s="77">
        <v>8</v>
      </c>
      <c r="CC524" s="76" t="s">
        <v>27</v>
      </c>
      <c r="CD524" s="76" t="s">
        <v>27</v>
      </c>
      <c r="CE524" s="76" t="s">
        <v>27</v>
      </c>
      <c r="CF524" s="76" t="s">
        <v>27</v>
      </c>
      <c r="CG524" s="76" t="s">
        <v>27</v>
      </c>
      <c r="CH524" s="76" t="s">
        <v>27</v>
      </c>
      <c r="CI524" s="76" t="s">
        <v>27</v>
      </c>
      <c r="CJ524" s="76" t="s">
        <v>27</v>
      </c>
      <c r="CK524" s="76" t="s">
        <v>27</v>
      </c>
      <c r="CL524" s="83">
        <f t="shared" si="328"/>
        <v>8</v>
      </c>
      <c r="CM524" s="82">
        <f t="shared" si="329"/>
        <v>0</v>
      </c>
      <c r="CN524" s="84">
        <v>4</v>
      </c>
      <c r="CO524" s="60"/>
      <c r="CP524" s="60"/>
      <c r="CQ524" s="60"/>
      <c r="CR524" s="60"/>
      <c r="CS524" s="60"/>
      <c r="CT524" s="60"/>
      <c r="CU524" s="60"/>
      <c r="CV524" s="85"/>
      <c r="CW524" s="86"/>
      <c r="CX524" s="87">
        <f t="shared" si="330"/>
        <v>4</v>
      </c>
      <c r="CY524" s="88">
        <f t="shared" si="331"/>
        <v>0</v>
      </c>
      <c r="CZ524" s="89" t="e">
        <f>SUMIF(Склад!#REF!,E524,Склад!#REF!)</f>
        <v>#REF!</v>
      </c>
    </row>
    <row r="525" spans="1:104" s="79" customFormat="1" ht="93.95" customHeight="1" thickBot="1" x14ac:dyDescent="0.3">
      <c r="A525" s="60">
        <v>522</v>
      </c>
      <c r="B525" s="199" t="str">
        <f>VLOOKUP(C525,Склад!B:D,3,0)</f>
        <v>Шапки</v>
      </c>
      <c r="C525" s="37" t="s">
        <v>110</v>
      </c>
      <c r="D525" s="151" t="str">
        <f t="shared" si="332"/>
        <v>859921173</v>
      </c>
      <c r="E525" s="36">
        <v>8599211</v>
      </c>
      <c r="F525" s="36">
        <v>73</v>
      </c>
      <c r="G525" s="154" t="s">
        <v>211</v>
      </c>
      <c r="H525" s="196" t="str">
        <f>IFERROR(VLOOKUP(VALUE(E525),Склад!#REF!,6,0),"-")</f>
        <v>-</v>
      </c>
      <c r="I525" s="61"/>
      <c r="J525" s="62" t="s">
        <v>33</v>
      </c>
      <c r="K525" s="62" t="s">
        <v>33</v>
      </c>
      <c r="L525" s="63" t="s">
        <v>109</v>
      </c>
      <c r="M525" s="64" t="s">
        <v>354</v>
      </c>
      <c r="N525" s="38" t="s">
        <v>354</v>
      </c>
      <c r="O525" s="38" t="s">
        <v>416</v>
      </c>
      <c r="P525" s="65">
        <v>38.1</v>
      </c>
      <c r="Q525" s="69">
        <v>99</v>
      </c>
      <c r="R525" s="66"/>
      <c r="S525" s="67"/>
      <c r="T525" s="68"/>
      <c r="U525" s="70"/>
      <c r="V525" s="71"/>
      <c r="W525" s="72"/>
      <c r="X525" s="73"/>
      <c r="Y525" s="71"/>
      <c r="Z525" s="72"/>
      <c r="AA525" s="74"/>
      <c r="AB525" s="75"/>
      <c r="AC525" s="71"/>
      <c r="AD525" s="72"/>
      <c r="AE525" s="76" t="str">
        <f t="shared" si="310"/>
        <v/>
      </c>
      <c r="AF525" s="76" t="str">
        <f t="shared" si="311"/>
        <v>-</v>
      </c>
      <c r="AG525" s="76" t="str">
        <f t="shared" si="312"/>
        <v>-</v>
      </c>
      <c r="AH525" s="76" t="str">
        <f t="shared" si="313"/>
        <v>-</v>
      </c>
      <c r="AI525" s="76" t="str">
        <f t="shared" si="314"/>
        <v>-</v>
      </c>
      <c r="AJ525" s="76" t="str">
        <f t="shared" si="315"/>
        <v>-</v>
      </c>
      <c r="AK525" s="76" t="str">
        <f t="shared" si="316"/>
        <v>-</v>
      </c>
      <c r="AL525" s="76" t="str">
        <f t="shared" si="317"/>
        <v>-</v>
      </c>
      <c r="AM525" s="76" t="str">
        <f t="shared" si="318"/>
        <v>-</v>
      </c>
      <c r="AN525" s="76" t="str">
        <f t="shared" si="319"/>
        <v>-</v>
      </c>
      <c r="AO525" s="77">
        <f t="shared" si="320"/>
        <v>0</v>
      </c>
      <c r="AP525" s="78" t="str">
        <f t="shared" si="321"/>
        <v/>
      </c>
      <c r="AR525" s="77" t="e">
        <f t="shared" si="333"/>
        <v>#VALUE!</v>
      </c>
      <c r="AS525" s="76" t="s">
        <v>27</v>
      </c>
      <c r="AT525" s="76" t="s">
        <v>27</v>
      </c>
      <c r="AU525" s="76" t="s">
        <v>27</v>
      </c>
      <c r="AV525" s="76" t="s">
        <v>27</v>
      </c>
      <c r="AW525" s="76" t="s">
        <v>27</v>
      </c>
      <c r="AX525" s="76" t="s">
        <v>27</v>
      </c>
      <c r="AY525" s="76" t="s">
        <v>27</v>
      </c>
      <c r="AZ525" s="76" t="s">
        <v>27</v>
      </c>
      <c r="BA525" s="76" t="s">
        <v>27</v>
      </c>
      <c r="BB525" s="77" t="e">
        <f t="shared" si="322"/>
        <v>#VALUE!</v>
      </c>
      <c r="BC525" s="78" t="e">
        <f t="shared" si="323"/>
        <v>#VALUE!</v>
      </c>
      <c r="BD525" s="77">
        <v>4</v>
      </c>
      <c r="BE525" s="76" t="s">
        <v>27</v>
      </c>
      <c r="BF525" s="76" t="s">
        <v>27</v>
      </c>
      <c r="BG525" s="76" t="s">
        <v>27</v>
      </c>
      <c r="BH525" s="76" t="s">
        <v>27</v>
      </c>
      <c r="BI525" s="76" t="s">
        <v>27</v>
      </c>
      <c r="BJ525" s="76" t="s">
        <v>27</v>
      </c>
      <c r="BK525" s="76" t="s">
        <v>27</v>
      </c>
      <c r="BL525" s="76" t="s">
        <v>27</v>
      </c>
      <c r="BM525" s="76" t="s">
        <v>27</v>
      </c>
      <c r="BN525" s="80">
        <f t="shared" si="324"/>
        <v>4</v>
      </c>
      <c r="BO525" s="81">
        <f t="shared" si="325"/>
        <v>0</v>
      </c>
      <c r="BP525" s="77">
        <v>1</v>
      </c>
      <c r="BQ525" s="76" t="s">
        <v>27</v>
      </c>
      <c r="BR525" s="76" t="s">
        <v>27</v>
      </c>
      <c r="BS525" s="76" t="s">
        <v>27</v>
      </c>
      <c r="BT525" s="76" t="s">
        <v>27</v>
      </c>
      <c r="BU525" s="76" t="s">
        <v>27</v>
      </c>
      <c r="BV525" s="76" t="s">
        <v>27</v>
      </c>
      <c r="BW525" s="76" t="s">
        <v>27</v>
      </c>
      <c r="BX525" s="76" t="s">
        <v>27</v>
      </c>
      <c r="BY525" s="76" t="s">
        <v>27</v>
      </c>
      <c r="BZ525" s="80">
        <f t="shared" si="326"/>
        <v>1</v>
      </c>
      <c r="CA525" s="82">
        <f t="shared" si="327"/>
        <v>0</v>
      </c>
      <c r="CB525" s="77">
        <v>0</v>
      </c>
      <c r="CC525" s="76" t="s">
        <v>27</v>
      </c>
      <c r="CD525" s="76" t="s">
        <v>27</v>
      </c>
      <c r="CE525" s="76" t="s">
        <v>27</v>
      </c>
      <c r="CF525" s="76" t="s">
        <v>27</v>
      </c>
      <c r="CG525" s="76" t="s">
        <v>27</v>
      </c>
      <c r="CH525" s="76" t="s">
        <v>27</v>
      </c>
      <c r="CI525" s="76" t="s">
        <v>27</v>
      </c>
      <c r="CJ525" s="76" t="s">
        <v>27</v>
      </c>
      <c r="CK525" s="76" t="s">
        <v>27</v>
      </c>
      <c r="CL525" s="83">
        <f t="shared" si="328"/>
        <v>0</v>
      </c>
      <c r="CM525" s="82">
        <f t="shared" si="329"/>
        <v>0</v>
      </c>
      <c r="CN525" s="84">
        <v>2</v>
      </c>
      <c r="CO525" s="60"/>
      <c r="CP525" s="60"/>
      <c r="CQ525" s="60"/>
      <c r="CR525" s="60"/>
      <c r="CS525" s="60"/>
      <c r="CT525" s="60"/>
      <c r="CU525" s="60"/>
      <c r="CV525" s="85"/>
      <c r="CW525" s="86"/>
      <c r="CX525" s="87">
        <f t="shared" si="330"/>
        <v>2</v>
      </c>
      <c r="CY525" s="88">
        <f t="shared" si="331"/>
        <v>0</v>
      </c>
      <c r="CZ525" s="89" t="e">
        <f>SUMIF(Склад!#REF!,E525,Склад!#REF!)</f>
        <v>#REF!</v>
      </c>
    </row>
    <row r="526" spans="1:104" s="79" customFormat="1" ht="93.95" customHeight="1" thickBot="1" x14ac:dyDescent="0.3">
      <c r="A526" s="60">
        <v>523</v>
      </c>
      <c r="B526" s="199" t="str">
        <f>VLOOKUP(C526,Склад!B:D,3,0)</f>
        <v>Шапки</v>
      </c>
      <c r="C526" s="37" t="s">
        <v>110</v>
      </c>
      <c r="D526" s="151" t="str">
        <f t="shared" si="332"/>
        <v>859921183</v>
      </c>
      <c r="E526" s="36">
        <v>8599211</v>
      </c>
      <c r="F526" s="36">
        <v>83</v>
      </c>
      <c r="G526" s="154" t="s">
        <v>211</v>
      </c>
      <c r="H526" s="196" t="str">
        <f>IFERROR(VLOOKUP(VALUE(E526),Склад!#REF!,6,0),"-")</f>
        <v>-</v>
      </c>
      <c r="I526" s="61"/>
      <c r="J526" s="62" t="s">
        <v>33</v>
      </c>
      <c r="K526" s="62" t="s">
        <v>33</v>
      </c>
      <c r="L526" s="63" t="s">
        <v>109</v>
      </c>
      <c r="M526" s="64" t="s">
        <v>354</v>
      </c>
      <c r="N526" s="38" t="s">
        <v>354</v>
      </c>
      <c r="O526" s="38" t="s">
        <v>416</v>
      </c>
      <c r="P526" s="65">
        <v>38.1</v>
      </c>
      <c r="Q526" s="69">
        <v>99</v>
      </c>
      <c r="R526" s="66"/>
      <c r="S526" s="67"/>
      <c r="T526" s="68"/>
      <c r="U526" s="70"/>
      <c r="V526" s="71"/>
      <c r="W526" s="72"/>
      <c r="X526" s="73"/>
      <c r="Y526" s="71"/>
      <c r="Z526" s="72"/>
      <c r="AA526" s="74"/>
      <c r="AB526" s="75"/>
      <c r="AC526" s="71"/>
      <c r="AD526" s="72"/>
      <c r="AE526" s="76" t="str">
        <f t="shared" si="310"/>
        <v/>
      </c>
      <c r="AF526" s="76" t="str">
        <f t="shared" si="311"/>
        <v>-</v>
      </c>
      <c r="AG526" s="76" t="str">
        <f t="shared" si="312"/>
        <v>-</v>
      </c>
      <c r="AH526" s="76" t="str">
        <f t="shared" si="313"/>
        <v>-</v>
      </c>
      <c r="AI526" s="76" t="str">
        <f t="shared" si="314"/>
        <v>-</v>
      </c>
      <c r="AJ526" s="76" t="str">
        <f t="shared" si="315"/>
        <v>-</v>
      </c>
      <c r="AK526" s="76" t="str">
        <f t="shared" si="316"/>
        <v>-</v>
      </c>
      <c r="AL526" s="76" t="str">
        <f t="shared" si="317"/>
        <v>-</v>
      </c>
      <c r="AM526" s="76" t="str">
        <f t="shared" si="318"/>
        <v>-</v>
      </c>
      <c r="AN526" s="76" t="str">
        <f t="shared" si="319"/>
        <v>-</v>
      </c>
      <c r="AO526" s="77">
        <f t="shared" si="320"/>
        <v>0</v>
      </c>
      <c r="AP526" s="78" t="str">
        <f t="shared" si="321"/>
        <v/>
      </c>
      <c r="AR526" s="77" t="e">
        <f t="shared" si="333"/>
        <v>#VALUE!</v>
      </c>
      <c r="AS526" s="76" t="s">
        <v>27</v>
      </c>
      <c r="AT526" s="76" t="s">
        <v>27</v>
      </c>
      <c r="AU526" s="76" t="s">
        <v>27</v>
      </c>
      <c r="AV526" s="76" t="s">
        <v>27</v>
      </c>
      <c r="AW526" s="76" t="s">
        <v>27</v>
      </c>
      <c r="AX526" s="76" t="s">
        <v>27</v>
      </c>
      <c r="AY526" s="76" t="s">
        <v>27</v>
      </c>
      <c r="AZ526" s="76" t="s">
        <v>27</v>
      </c>
      <c r="BA526" s="76" t="s">
        <v>27</v>
      </c>
      <c r="BB526" s="77" t="e">
        <f t="shared" si="322"/>
        <v>#VALUE!</v>
      </c>
      <c r="BC526" s="78" t="e">
        <f t="shared" si="323"/>
        <v>#VALUE!</v>
      </c>
      <c r="BD526" s="77">
        <v>3</v>
      </c>
      <c r="BE526" s="76" t="s">
        <v>27</v>
      </c>
      <c r="BF526" s="76" t="s">
        <v>27</v>
      </c>
      <c r="BG526" s="76" t="s">
        <v>27</v>
      </c>
      <c r="BH526" s="76" t="s">
        <v>27</v>
      </c>
      <c r="BI526" s="76" t="s">
        <v>27</v>
      </c>
      <c r="BJ526" s="76" t="s">
        <v>27</v>
      </c>
      <c r="BK526" s="76" t="s">
        <v>27</v>
      </c>
      <c r="BL526" s="76" t="s">
        <v>27</v>
      </c>
      <c r="BM526" s="76" t="s">
        <v>27</v>
      </c>
      <c r="BN526" s="80">
        <f t="shared" si="324"/>
        <v>3</v>
      </c>
      <c r="BO526" s="81">
        <f t="shared" si="325"/>
        <v>0</v>
      </c>
      <c r="BP526" s="77">
        <v>1</v>
      </c>
      <c r="BQ526" s="76" t="s">
        <v>27</v>
      </c>
      <c r="BR526" s="76" t="s">
        <v>27</v>
      </c>
      <c r="BS526" s="76" t="s">
        <v>27</v>
      </c>
      <c r="BT526" s="76" t="s">
        <v>27</v>
      </c>
      <c r="BU526" s="76" t="s">
        <v>27</v>
      </c>
      <c r="BV526" s="76" t="s">
        <v>27</v>
      </c>
      <c r="BW526" s="76" t="s">
        <v>27</v>
      </c>
      <c r="BX526" s="76" t="s">
        <v>27</v>
      </c>
      <c r="BY526" s="76" t="s">
        <v>27</v>
      </c>
      <c r="BZ526" s="80">
        <f t="shared" si="326"/>
        <v>1</v>
      </c>
      <c r="CA526" s="82">
        <f t="shared" si="327"/>
        <v>0</v>
      </c>
      <c r="CB526" s="77">
        <v>8</v>
      </c>
      <c r="CC526" s="76" t="s">
        <v>27</v>
      </c>
      <c r="CD526" s="76" t="s">
        <v>27</v>
      </c>
      <c r="CE526" s="76" t="s">
        <v>27</v>
      </c>
      <c r="CF526" s="76" t="s">
        <v>27</v>
      </c>
      <c r="CG526" s="76" t="s">
        <v>27</v>
      </c>
      <c r="CH526" s="76" t="s">
        <v>27</v>
      </c>
      <c r="CI526" s="76" t="s">
        <v>27</v>
      </c>
      <c r="CJ526" s="76" t="s">
        <v>27</v>
      </c>
      <c r="CK526" s="76" t="s">
        <v>27</v>
      </c>
      <c r="CL526" s="83">
        <f t="shared" si="328"/>
        <v>8</v>
      </c>
      <c r="CM526" s="82">
        <f t="shared" si="329"/>
        <v>0</v>
      </c>
      <c r="CN526" s="84">
        <v>2</v>
      </c>
      <c r="CO526" s="60"/>
      <c r="CP526" s="60"/>
      <c r="CQ526" s="60"/>
      <c r="CR526" s="60"/>
      <c r="CS526" s="60"/>
      <c r="CT526" s="60"/>
      <c r="CU526" s="60"/>
      <c r="CV526" s="85"/>
      <c r="CW526" s="86"/>
      <c r="CX526" s="87">
        <f t="shared" si="330"/>
        <v>2</v>
      </c>
      <c r="CY526" s="88">
        <f t="shared" si="331"/>
        <v>0</v>
      </c>
      <c r="CZ526" s="89" t="e">
        <f>SUMIF(Склад!#REF!,E526,Склад!#REF!)</f>
        <v>#REF!</v>
      </c>
    </row>
    <row r="527" spans="1:104" s="79" customFormat="1" ht="93.95" customHeight="1" thickBot="1" x14ac:dyDescent="0.3">
      <c r="A527" s="60">
        <v>524</v>
      </c>
      <c r="B527" s="199" t="str">
        <f>VLOOKUP(C527,Склад!B:D,3,0)</f>
        <v>Шапки</v>
      </c>
      <c r="C527" s="37" t="s">
        <v>110</v>
      </c>
      <c r="D527" s="151" t="str">
        <f t="shared" si="332"/>
        <v>859921188</v>
      </c>
      <c r="E527" s="36">
        <v>8599211</v>
      </c>
      <c r="F527" s="36">
        <v>88</v>
      </c>
      <c r="G527" s="154" t="s">
        <v>211</v>
      </c>
      <c r="H527" s="196" t="str">
        <f>IFERROR(VLOOKUP(VALUE(E527),Склад!#REF!,6,0),"-")</f>
        <v>-</v>
      </c>
      <c r="I527" s="61"/>
      <c r="J527" s="62" t="s">
        <v>33</v>
      </c>
      <c r="K527" s="62" t="s">
        <v>33</v>
      </c>
      <c r="L527" s="63" t="s">
        <v>109</v>
      </c>
      <c r="M527" s="64" t="s">
        <v>354</v>
      </c>
      <c r="N527" s="38" t="s">
        <v>354</v>
      </c>
      <c r="O527" s="38" t="s">
        <v>416</v>
      </c>
      <c r="P527" s="65">
        <v>38.1</v>
      </c>
      <c r="Q527" s="69">
        <v>99</v>
      </c>
      <c r="R527" s="66"/>
      <c r="S527" s="67"/>
      <c r="T527" s="68"/>
      <c r="U527" s="70"/>
      <c r="V527" s="71"/>
      <c r="W527" s="72"/>
      <c r="X527" s="73"/>
      <c r="Y527" s="71"/>
      <c r="Z527" s="72"/>
      <c r="AA527" s="74"/>
      <c r="AB527" s="75"/>
      <c r="AC527" s="71"/>
      <c r="AD527" s="72"/>
      <c r="AE527" s="76" t="str">
        <f t="shared" si="310"/>
        <v/>
      </c>
      <c r="AF527" s="76" t="str">
        <f t="shared" si="311"/>
        <v>-</v>
      </c>
      <c r="AG527" s="76" t="str">
        <f t="shared" si="312"/>
        <v>-</v>
      </c>
      <c r="AH527" s="76" t="str">
        <f t="shared" si="313"/>
        <v>-</v>
      </c>
      <c r="AI527" s="76" t="str">
        <f t="shared" si="314"/>
        <v>-</v>
      </c>
      <c r="AJ527" s="76" t="str">
        <f t="shared" si="315"/>
        <v>-</v>
      </c>
      <c r="AK527" s="76" t="str">
        <f t="shared" si="316"/>
        <v>-</v>
      </c>
      <c r="AL527" s="76" t="str">
        <f t="shared" si="317"/>
        <v>-</v>
      </c>
      <c r="AM527" s="76" t="str">
        <f t="shared" si="318"/>
        <v>-</v>
      </c>
      <c r="AN527" s="76" t="str">
        <f t="shared" si="319"/>
        <v>-</v>
      </c>
      <c r="AO527" s="77">
        <f t="shared" si="320"/>
        <v>0</v>
      </c>
      <c r="AP527" s="78" t="str">
        <f t="shared" si="321"/>
        <v/>
      </c>
      <c r="AR527" s="77" t="e">
        <f t="shared" si="333"/>
        <v>#VALUE!</v>
      </c>
      <c r="AS527" s="76" t="s">
        <v>27</v>
      </c>
      <c r="AT527" s="76" t="s">
        <v>27</v>
      </c>
      <c r="AU527" s="76" t="s">
        <v>27</v>
      </c>
      <c r="AV527" s="76" t="s">
        <v>27</v>
      </c>
      <c r="AW527" s="76" t="s">
        <v>27</v>
      </c>
      <c r="AX527" s="76" t="s">
        <v>27</v>
      </c>
      <c r="AY527" s="76" t="s">
        <v>27</v>
      </c>
      <c r="AZ527" s="76" t="s">
        <v>27</v>
      </c>
      <c r="BA527" s="76" t="s">
        <v>27</v>
      </c>
      <c r="BB527" s="77" t="e">
        <f t="shared" si="322"/>
        <v>#VALUE!</v>
      </c>
      <c r="BC527" s="78" t="e">
        <f t="shared" si="323"/>
        <v>#VALUE!</v>
      </c>
      <c r="BD527" s="77">
        <v>3</v>
      </c>
      <c r="BE527" s="76" t="s">
        <v>27</v>
      </c>
      <c r="BF527" s="76" t="s">
        <v>27</v>
      </c>
      <c r="BG527" s="76" t="s">
        <v>27</v>
      </c>
      <c r="BH527" s="76" t="s">
        <v>27</v>
      </c>
      <c r="BI527" s="76" t="s">
        <v>27</v>
      </c>
      <c r="BJ527" s="76" t="s">
        <v>27</v>
      </c>
      <c r="BK527" s="76" t="s">
        <v>27</v>
      </c>
      <c r="BL527" s="76" t="s">
        <v>27</v>
      </c>
      <c r="BM527" s="76" t="s">
        <v>27</v>
      </c>
      <c r="BN527" s="80">
        <f t="shared" si="324"/>
        <v>3</v>
      </c>
      <c r="BO527" s="81">
        <f t="shared" si="325"/>
        <v>0</v>
      </c>
      <c r="BP527" s="77">
        <v>1</v>
      </c>
      <c r="BQ527" s="76" t="s">
        <v>27</v>
      </c>
      <c r="BR527" s="76" t="s">
        <v>27</v>
      </c>
      <c r="BS527" s="76" t="s">
        <v>27</v>
      </c>
      <c r="BT527" s="76" t="s">
        <v>27</v>
      </c>
      <c r="BU527" s="76" t="s">
        <v>27</v>
      </c>
      <c r="BV527" s="76" t="s">
        <v>27</v>
      </c>
      <c r="BW527" s="76" t="s">
        <v>27</v>
      </c>
      <c r="BX527" s="76" t="s">
        <v>27</v>
      </c>
      <c r="BY527" s="76" t="s">
        <v>27</v>
      </c>
      <c r="BZ527" s="80">
        <f t="shared" si="326"/>
        <v>1</v>
      </c>
      <c r="CA527" s="82">
        <f t="shared" si="327"/>
        <v>0</v>
      </c>
      <c r="CB527" s="77">
        <v>6</v>
      </c>
      <c r="CC527" s="76" t="s">
        <v>27</v>
      </c>
      <c r="CD527" s="76" t="s">
        <v>27</v>
      </c>
      <c r="CE527" s="76" t="s">
        <v>27</v>
      </c>
      <c r="CF527" s="76" t="s">
        <v>27</v>
      </c>
      <c r="CG527" s="76" t="s">
        <v>27</v>
      </c>
      <c r="CH527" s="76" t="s">
        <v>27</v>
      </c>
      <c r="CI527" s="76" t="s">
        <v>27</v>
      </c>
      <c r="CJ527" s="76" t="s">
        <v>27</v>
      </c>
      <c r="CK527" s="76" t="s">
        <v>27</v>
      </c>
      <c r="CL527" s="83">
        <f t="shared" si="328"/>
        <v>6</v>
      </c>
      <c r="CM527" s="82">
        <f t="shared" si="329"/>
        <v>0</v>
      </c>
      <c r="CN527" s="84">
        <v>2</v>
      </c>
      <c r="CO527" s="60"/>
      <c r="CP527" s="60"/>
      <c r="CQ527" s="60"/>
      <c r="CR527" s="60"/>
      <c r="CS527" s="60"/>
      <c r="CT527" s="60"/>
      <c r="CU527" s="60"/>
      <c r="CV527" s="85"/>
      <c r="CW527" s="86"/>
      <c r="CX527" s="87">
        <f t="shared" si="330"/>
        <v>2</v>
      </c>
      <c r="CY527" s="88">
        <f t="shared" si="331"/>
        <v>0</v>
      </c>
      <c r="CZ527" s="89" t="e">
        <f>SUMIF(Склад!#REF!,E527,Склад!#REF!)</f>
        <v>#REF!</v>
      </c>
    </row>
    <row r="528" spans="1:104" s="79" customFormat="1" ht="93.95" customHeight="1" thickBot="1" x14ac:dyDescent="0.3">
      <c r="A528" s="60">
        <v>525</v>
      </c>
      <c r="B528" s="199" t="str">
        <f>VLOOKUP(C528,Склад!B:D,3,0)</f>
        <v>Шапки</v>
      </c>
      <c r="C528" s="37" t="s">
        <v>111</v>
      </c>
      <c r="D528" s="151" t="str">
        <f t="shared" si="332"/>
        <v>86992031</v>
      </c>
      <c r="E528" s="36">
        <v>8699203</v>
      </c>
      <c r="F528" s="36">
        <v>1</v>
      </c>
      <c r="G528" s="154" t="s">
        <v>211</v>
      </c>
      <c r="H528" s="196" t="str">
        <f>IFERROR(VLOOKUP(VALUE(E528),Склад!#REF!,6,0),"-")</f>
        <v>-</v>
      </c>
      <c r="I528" s="61"/>
      <c r="J528" s="62" t="s">
        <v>33</v>
      </c>
      <c r="K528" s="62" t="s">
        <v>33</v>
      </c>
      <c r="L528" s="63" t="s">
        <v>109</v>
      </c>
      <c r="M528" s="64" t="s">
        <v>354</v>
      </c>
      <c r="N528" s="38" t="s">
        <v>354</v>
      </c>
      <c r="O528" s="38" t="s">
        <v>416</v>
      </c>
      <c r="P528" s="65">
        <v>38.1</v>
      </c>
      <c r="Q528" s="69">
        <v>99</v>
      </c>
      <c r="R528" s="66"/>
      <c r="S528" s="67"/>
      <c r="T528" s="68"/>
      <c r="U528" s="70"/>
      <c r="V528" s="71"/>
      <c r="W528" s="72"/>
      <c r="X528" s="73"/>
      <c r="Y528" s="71"/>
      <c r="Z528" s="72"/>
      <c r="AA528" s="74"/>
      <c r="AB528" s="75"/>
      <c r="AC528" s="71"/>
      <c r="AD528" s="72"/>
      <c r="AE528" s="76" t="str">
        <f t="shared" si="310"/>
        <v/>
      </c>
      <c r="AF528" s="76" t="str">
        <f t="shared" si="311"/>
        <v>-</v>
      </c>
      <c r="AG528" s="76" t="str">
        <f t="shared" si="312"/>
        <v>-</v>
      </c>
      <c r="AH528" s="76" t="str">
        <f t="shared" si="313"/>
        <v>-</v>
      </c>
      <c r="AI528" s="76" t="str">
        <f t="shared" si="314"/>
        <v>-</v>
      </c>
      <c r="AJ528" s="76" t="str">
        <f t="shared" si="315"/>
        <v>-</v>
      </c>
      <c r="AK528" s="76" t="str">
        <f t="shared" si="316"/>
        <v>-</v>
      </c>
      <c r="AL528" s="76" t="str">
        <f t="shared" si="317"/>
        <v>-</v>
      </c>
      <c r="AM528" s="76" t="str">
        <f t="shared" si="318"/>
        <v>-</v>
      </c>
      <c r="AN528" s="76" t="str">
        <f t="shared" si="319"/>
        <v>-</v>
      </c>
      <c r="AO528" s="77">
        <f t="shared" si="320"/>
        <v>0</v>
      </c>
      <c r="AP528" s="78" t="str">
        <f t="shared" si="321"/>
        <v/>
      </c>
      <c r="AR528" s="77" t="e">
        <f t="shared" si="333"/>
        <v>#VALUE!</v>
      </c>
      <c r="AS528" s="76" t="s">
        <v>27</v>
      </c>
      <c r="AT528" s="76" t="s">
        <v>27</v>
      </c>
      <c r="AU528" s="76" t="s">
        <v>27</v>
      </c>
      <c r="AV528" s="76" t="s">
        <v>27</v>
      </c>
      <c r="AW528" s="76" t="s">
        <v>27</v>
      </c>
      <c r="AX528" s="76" t="s">
        <v>27</v>
      </c>
      <c r="AY528" s="76" t="s">
        <v>27</v>
      </c>
      <c r="AZ528" s="76" t="s">
        <v>27</v>
      </c>
      <c r="BA528" s="76" t="s">
        <v>27</v>
      </c>
      <c r="BB528" s="77" t="e">
        <f t="shared" si="322"/>
        <v>#VALUE!</v>
      </c>
      <c r="BC528" s="78" t="e">
        <f t="shared" si="323"/>
        <v>#VALUE!</v>
      </c>
      <c r="BD528" s="77">
        <v>3</v>
      </c>
      <c r="BE528" s="76" t="s">
        <v>27</v>
      </c>
      <c r="BF528" s="76" t="s">
        <v>27</v>
      </c>
      <c r="BG528" s="76" t="s">
        <v>27</v>
      </c>
      <c r="BH528" s="76" t="s">
        <v>27</v>
      </c>
      <c r="BI528" s="76" t="s">
        <v>27</v>
      </c>
      <c r="BJ528" s="76" t="s">
        <v>27</v>
      </c>
      <c r="BK528" s="76" t="s">
        <v>27</v>
      </c>
      <c r="BL528" s="76" t="s">
        <v>27</v>
      </c>
      <c r="BM528" s="76" t="s">
        <v>27</v>
      </c>
      <c r="BN528" s="80">
        <f t="shared" si="324"/>
        <v>3</v>
      </c>
      <c r="BO528" s="81">
        <f t="shared" si="325"/>
        <v>0</v>
      </c>
      <c r="BP528" s="77">
        <v>1</v>
      </c>
      <c r="BQ528" s="76" t="s">
        <v>27</v>
      </c>
      <c r="BR528" s="76" t="s">
        <v>27</v>
      </c>
      <c r="BS528" s="76" t="s">
        <v>27</v>
      </c>
      <c r="BT528" s="76" t="s">
        <v>27</v>
      </c>
      <c r="BU528" s="76" t="s">
        <v>27</v>
      </c>
      <c r="BV528" s="76" t="s">
        <v>27</v>
      </c>
      <c r="BW528" s="76" t="s">
        <v>27</v>
      </c>
      <c r="BX528" s="76" t="s">
        <v>27</v>
      </c>
      <c r="BY528" s="76" t="s">
        <v>27</v>
      </c>
      <c r="BZ528" s="80">
        <f t="shared" si="326"/>
        <v>1</v>
      </c>
      <c r="CA528" s="82">
        <f t="shared" si="327"/>
        <v>0</v>
      </c>
      <c r="CB528" s="77">
        <v>6</v>
      </c>
      <c r="CC528" s="76" t="s">
        <v>27</v>
      </c>
      <c r="CD528" s="76" t="s">
        <v>27</v>
      </c>
      <c r="CE528" s="76" t="s">
        <v>27</v>
      </c>
      <c r="CF528" s="76" t="s">
        <v>27</v>
      </c>
      <c r="CG528" s="76" t="s">
        <v>27</v>
      </c>
      <c r="CH528" s="76" t="s">
        <v>27</v>
      </c>
      <c r="CI528" s="76" t="s">
        <v>27</v>
      </c>
      <c r="CJ528" s="76" t="s">
        <v>27</v>
      </c>
      <c r="CK528" s="76" t="s">
        <v>27</v>
      </c>
      <c r="CL528" s="83">
        <f t="shared" si="328"/>
        <v>6</v>
      </c>
      <c r="CM528" s="82">
        <f t="shared" si="329"/>
        <v>0</v>
      </c>
      <c r="CN528" s="84">
        <v>3</v>
      </c>
      <c r="CO528" s="60"/>
      <c r="CP528" s="60"/>
      <c r="CQ528" s="60"/>
      <c r="CR528" s="60"/>
      <c r="CS528" s="60"/>
      <c r="CT528" s="60"/>
      <c r="CU528" s="60"/>
      <c r="CV528" s="85"/>
      <c r="CW528" s="86"/>
      <c r="CX528" s="87">
        <f t="shared" si="330"/>
        <v>3</v>
      </c>
      <c r="CY528" s="88">
        <f t="shared" si="331"/>
        <v>0</v>
      </c>
      <c r="CZ528" s="89" t="e">
        <f>SUMIF(Склад!#REF!,E528,Склад!#REF!)</f>
        <v>#REF!</v>
      </c>
    </row>
    <row r="529" spans="1:104" s="79" customFormat="1" ht="93.95" customHeight="1" thickBot="1" x14ac:dyDescent="0.3">
      <c r="A529" s="60">
        <v>526</v>
      </c>
      <c r="B529" s="199" t="str">
        <f>VLOOKUP(C529,Склад!B:D,3,0)</f>
        <v>Шапки</v>
      </c>
      <c r="C529" s="37" t="s">
        <v>111</v>
      </c>
      <c r="D529" s="151" t="str">
        <f t="shared" si="332"/>
        <v>86992032</v>
      </c>
      <c r="E529" s="36">
        <v>8699203</v>
      </c>
      <c r="F529" s="36">
        <v>2</v>
      </c>
      <c r="G529" s="154" t="s">
        <v>211</v>
      </c>
      <c r="H529" s="196" t="str">
        <f>IFERROR(VLOOKUP(VALUE(E529),Склад!#REF!,6,0),"-")</f>
        <v>-</v>
      </c>
      <c r="I529" s="61"/>
      <c r="J529" s="62" t="s">
        <v>33</v>
      </c>
      <c r="K529" s="62" t="s">
        <v>33</v>
      </c>
      <c r="L529" s="63" t="s">
        <v>109</v>
      </c>
      <c r="M529" s="64" t="s">
        <v>354</v>
      </c>
      <c r="N529" s="38" t="s">
        <v>354</v>
      </c>
      <c r="O529" s="38" t="s">
        <v>416</v>
      </c>
      <c r="P529" s="65">
        <v>38.1</v>
      </c>
      <c r="Q529" s="69">
        <v>99</v>
      </c>
      <c r="R529" s="66"/>
      <c r="S529" s="67"/>
      <c r="T529" s="68"/>
      <c r="U529" s="70"/>
      <c r="V529" s="71"/>
      <c r="W529" s="72"/>
      <c r="X529" s="73"/>
      <c r="Y529" s="71"/>
      <c r="Z529" s="72"/>
      <c r="AA529" s="74"/>
      <c r="AB529" s="75"/>
      <c r="AC529" s="71"/>
      <c r="AD529" s="72"/>
      <c r="AE529" s="76" t="str">
        <f t="shared" si="310"/>
        <v/>
      </c>
      <c r="AF529" s="76" t="str">
        <f t="shared" si="311"/>
        <v>-</v>
      </c>
      <c r="AG529" s="76" t="str">
        <f t="shared" si="312"/>
        <v>-</v>
      </c>
      <c r="AH529" s="76" t="str">
        <f t="shared" si="313"/>
        <v>-</v>
      </c>
      <c r="AI529" s="76" t="str">
        <f t="shared" si="314"/>
        <v>-</v>
      </c>
      <c r="AJ529" s="76" t="str">
        <f t="shared" si="315"/>
        <v>-</v>
      </c>
      <c r="AK529" s="76" t="str">
        <f t="shared" si="316"/>
        <v>-</v>
      </c>
      <c r="AL529" s="76" t="str">
        <f t="shared" si="317"/>
        <v>-</v>
      </c>
      <c r="AM529" s="76" t="str">
        <f t="shared" si="318"/>
        <v>-</v>
      </c>
      <c r="AN529" s="76" t="str">
        <f t="shared" si="319"/>
        <v>-</v>
      </c>
      <c r="AO529" s="77">
        <f t="shared" si="320"/>
        <v>0</v>
      </c>
      <c r="AP529" s="78" t="str">
        <f t="shared" si="321"/>
        <v/>
      </c>
      <c r="AR529" s="77" t="e">
        <f t="shared" si="333"/>
        <v>#VALUE!</v>
      </c>
      <c r="AS529" s="76" t="s">
        <v>27</v>
      </c>
      <c r="AT529" s="76" t="s">
        <v>27</v>
      </c>
      <c r="AU529" s="76" t="s">
        <v>27</v>
      </c>
      <c r="AV529" s="76" t="s">
        <v>27</v>
      </c>
      <c r="AW529" s="76" t="s">
        <v>27</v>
      </c>
      <c r="AX529" s="76" t="s">
        <v>27</v>
      </c>
      <c r="AY529" s="76" t="s">
        <v>27</v>
      </c>
      <c r="AZ529" s="76" t="s">
        <v>27</v>
      </c>
      <c r="BA529" s="76" t="s">
        <v>27</v>
      </c>
      <c r="BB529" s="77" t="e">
        <f t="shared" si="322"/>
        <v>#VALUE!</v>
      </c>
      <c r="BC529" s="78" t="e">
        <f t="shared" si="323"/>
        <v>#VALUE!</v>
      </c>
      <c r="BD529" s="77">
        <v>3</v>
      </c>
      <c r="BE529" s="76" t="s">
        <v>27</v>
      </c>
      <c r="BF529" s="76" t="s">
        <v>27</v>
      </c>
      <c r="BG529" s="76" t="s">
        <v>27</v>
      </c>
      <c r="BH529" s="76" t="s">
        <v>27</v>
      </c>
      <c r="BI529" s="76" t="s">
        <v>27</v>
      </c>
      <c r="BJ529" s="76" t="s">
        <v>27</v>
      </c>
      <c r="BK529" s="76" t="s">
        <v>27</v>
      </c>
      <c r="BL529" s="76" t="s">
        <v>27</v>
      </c>
      <c r="BM529" s="76" t="s">
        <v>27</v>
      </c>
      <c r="BN529" s="80">
        <f t="shared" si="324"/>
        <v>3</v>
      </c>
      <c r="BO529" s="81">
        <f t="shared" si="325"/>
        <v>0</v>
      </c>
      <c r="BP529" s="77">
        <v>1</v>
      </c>
      <c r="BQ529" s="76" t="s">
        <v>27</v>
      </c>
      <c r="BR529" s="76" t="s">
        <v>27</v>
      </c>
      <c r="BS529" s="76" t="s">
        <v>27</v>
      </c>
      <c r="BT529" s="76" t="s">
        <v>27</v>
      </c>
      <c r="BU529" s="76" t="s">
        <v>27</v>
      </c>
      <c r="BV529" s="76" t="s">
        <v>27</v>
      </c>
      <c r="BW529" s="76" t="s">
        <v>27</v>
      </c>
      <c r="BX529" s="76" t="s">
        <v>27</v>
      </c>
      <c r="BY529" s="76" t="s">
        <v>27</v>
      </c>
      <c r="BZ529" s="80">
        <f t="shared" si="326"/>
        <v>1</v>
      </c>
      <c r="CA529" s="82">
        <f t="shared" si="327"/>
        <v>0</v>
      </c>
      <c r="CB529" s="77">
        <v>0</v>
      </c>
      <c r="CC529" s="76" t="s">
        <v>27</v>
      </c>
      <c r="CD529" s="76" t="s">
        <v>27</v>
      </c>
      <c r="CE529" s="76" t="s">
        <v>27</v>
      </c>
      <c r="CF529" s="76" t="s">
        <v>27</v>
      </c>
      <c r="CG529" s="76" t="s">
        <v>27</v>
      </c>
      <c r="CH529" s="76" t="s">
        <v>27</v>
      </c>
      <c r="CI529" s="76" t="s">
        <v>27</v>
      </c>
      <c r="CJ529" s="76" t="s">
        <v>27</v>
      </c>
      <c r="CK529" s="76" t="s">
        <v>27</v>
      </c>
      <c r="CL529" s="83">
        <f t="shared" si="328"/>
        <v>0</v>
      </c>
      <c r="CM529" s="82">
        <f t="shared" si="329"/>
        <v>0</v>
      </c>
      <c r="CN529" s="84"/>
      <c r="CO529" s="60"/>
      <c r="CP529" s="60"/>
      <c r="CQ529" s="60"/>
      <c r="CR529" s="60"/>
      <c r="CS529" s="60"/>
      <c r="CT529" s="60"/>
      <c r="CU529" s="60"/>
      <c r="CV529" s="85"/>
      <c r="CW529" s="86"/>
      <c r="CX529" s="87">
        <f t="shared" si="330"/>
        <v>0</v>
      </c>
      <c r="CY529" s="88">
        <f t="shared" si="331"/>
        <v>0</v>
      </c>
      <c r="CZ529" s="89" t="e">
        <f>SUMIF(Склад!#REF!,E529,Склад!#REF!)</f>
        <v>#REF!</v>
      </c>
    </row>
    <row r="530" spans="1:104" s="79" customFormat="1" ht="73.900000000000006" customHeight="1" thickBot="1" x14ac:dyDescent="0.3">
      <c r="A530" s="60">
        <v>527</v>
      </c>
      <c r="B530" s="199" t="str">
        <f>VLOOKUP(C530,Склад!B:D,3,0)</f>
        <v>Шапки</v>
      </c>
      <c r="C530" s="37" t="s">
        <v>111</v>
      </c>
      <c r="D530" s="151" t="str">
        <f t="shared" si="332"/>
        <v>86992033</v>
      </c>
      <c r="E530" s="36">
        <v>8699203</v>
      </c>
      <c r="F530" s="36">
        <v>3</v>
      </c>
      <c r="G530" s="154" t="s">
        <v>211</v>
      </c>
      <c r="H530" s="196" t="str">
        <f>IFERROR(VLOOKUP(VALUE(E530),Склад!#REF!,6,0),"-")</f>
        <v>-</v>
      </c>
      <c r="I530" s="61"/>
      <c r="J530" s="62" t="s">
        <v>33</v>
      </c>
      <c r="K530" s="62" t="s">
        <v>33</v>
      </c>
      <c r="L530" s="63" t="s">
        <v>109</v>
      </c>
      <c r="M530" s="64" t="s">
        <v>354</v>
      </c>
      <c r="N530" s="38" t="s">
        <v>354</v>
      </c>
      <c r="O530" s="38" t="s">
        <v>416</v>
      </c>
      <c r="P530" s="65">
        <v>38.1</v>
      </c>
      <c r="Q530" s="69">
        <v>99</v>
      </c>
      <c r="R530" s="66"/>
      <c r="S530" s="67"/>
      <c r="T530" s="68"/>
      <c r="U530" s="70"/>
      <c r="V530" s="71"/>
      <c r="W530" s="72"/>
      <c r="X530" s="73"/>
      <c r="Y530" s="71"/>
      <c r="Z530" s="72"/>
      <c r="AA530" s="74"/>
      <c r="AB530" s="75"/>
      <c r="AC530" s="71"/>
      <c r="AD530" s="72"/>
      <c r="AE530" s="76" t="str">
        <f t="shared" si="310"/>
        <v/>
      </c>
      <c r="AF530" s="76" t="str">
        <f t="shared" si="311"/>
        <v>-</v>
      </c>
      <c r="AG530" s="76" t="str">
        <f t="shared" si="312"/>
        <v>-</v>
      </c>
      <c r="AH530" s="76" t="str">
        <f t="shared" si="313"/>
        <v>-</v>
      </c>
      <c r="AI530" s="76" t="str">
        <f t="shared" si="314"/>
        <v>-</v>
      </c>
      <c r="AJ530" s="76" t="str">
        <f t="shared" si="315"/>
        <v>-</v>
      </c>
      <c r="AK530" s="76" t="str">
        <f t="shared" si="316"/>
        <v>-</v>
      </c>
      <c r="AL530" s="76" t="str">
        <f t="shared" si="317"/>
        <v>-</v>
      </c>
      <c r="AM530" s="76" t="str">
        <f t="shared" si="318"/>
        <v>-</v>
      </c>
      <c r="AN530" s="76" t="str">
        <f t="shared" si="319"/>
        <v>-</v>
      </c>
      <c r="AO530" s="77">
        <f t="shared" si="320"/>
        <v>0</v>
      </c>
      <c r="AP530" s="78" t="str">
        <f t="shared" si="321"/>
        <v/>
      </c>
      <c r="AR530" s="77" t="e">
        <f t="shared" si="333"/>
        <v>#VALUE!</v>
      </c>
      <c r="AS530" s="76" t="s">
        <v>27</v>
      </c>
      <c r="AT530" s="76" t="s">
        <v>27</v>
      </c>
      <c r="AU530" s="76" t="s">
        <v>27</v>
      </c>
      <c r="AV530" s="76" t="s">
        <v>27</v>
      </c>
      <c r="AW530" s="76" t="s">
        <v>27</v>
      </c>
      <c r="AX530" s="76" t="s">
        <v>27</v>
      </c>
      <c r="AY530" s="76" t="s">
        <v>27</v>
      </c>
      <c r="AZ530" s="76" t="s">
        <v>27</v>
      </c>
      <c r="BA530" s="76" t="s">
        <v>27</v>
      </c>
      <c r="BB530" s="77" t="e">
        <f t="shared" si="322"/>
        <v>#VALUE!</v>
      </c>
      <c r="BC530" s="78" t="e">
        <f t="shared" si="323"/>
        <v>#VALUE!</v>
      </c>
      <c r="BD530" s="77">
        <v>0</v>
      </c>
      <c r="BE530" s="76" t="s">
        <v>27</v>
      </c>
      <c r="BF530" s="76" t="s">
        <v>27</v>
      </c>
      <c r="BG530" s="76" t="s">
        <v>27</v>
      </c>
      <c r="BH530" s="76" t="s">
        <v>27</v>
      </c>
      <c r="BI530" s="76" t="s">
        <v>27</v>
      </c>
      <c r="BJ530" s="76" t="s">
        <v>27</v>
      </c>
      <c r="BK530" s="76" t="s">
        <v>27</v>
      </c>
      <c r="BL530" s="76" t="s">
        <v>27</v>
      </c>
      <c r="BM530" s="76" t="s">
        <v>27</v>
      </c>
      <c r="BN530" s="80">
        <f t="shared" si="324"/>
        <v>0</v>
      </c>
      <c r="BO530" s="81">
        <f t="shared" si="325"/>
        <v>0</v>
      </c>
      <c r="BP530" s="77">
        <v>0</v>
      </c>
      <c r="BQ530" s="76" t="s">
        <v>27</v>
      </c>
      <c r="BR530" s="76" t="s">
        <v>27</v>
      </c>
      <c r="BS530" s="76" t="s">
        <v>27</v>
      </c>
      <c r="BT530" s="76" t="s">
        <v>27</v>
      </c>
      <c r="BU530" s="76" t="s">
        <v>27</v>
      </c>
      <c r="BV530" s="76" t="s">
        <v>27</v>
      </c>
      <c r="BW530" s="76" t="s">
        <v>27</v>
      </c>
      <c r="BX530" s="76" t="s">
        <v>27</v>
      </c>
      <c r="BY530" s="76" t="s">
        <v>27</v>
      </c>
      <c r="BZ530" s="80">
        <f t="shared" si="326"/>
        <v>0</v>
      </c>
      <c r="CA530" s="82">
        <f t="shared" si="327"/>
        <v>0</v>
      </c>
      <c r="CB530" s="77">
        <v>0</v>
      </c>
      <c r="CC530" s="76" t="s">
        <v>27</v>
      </c>
      <c r="CD530" s="76" t="s">
        <v>27</v>
      </c>
      <c r="CE530" s="76" t="s">
        <v>27</v>
      </c>
      <c r="CF530" s="76" t="s">
        <v>27</v>
      </c>
      <c r="CG530" s="76" t="s">
        <v>27</v>
      </c>
      <c r="CH530" s="76" t="s">
        <v>27</v>
      </c>
      <c r="CI530" s="76" t="s">
        <v>27</v>
      </c>
      <c r="CJ530" s="76" t="s">
        <v>27</v>
      </c>
      <c r="CK530" s="76" t="s">
        <v>27</v>
      </c>
      <c r="CL530" s="83">
        <f t="shared" si="328"/>
        <v>0</v>
      </c>
      <c r="CM530" s="82">
        <f t="shared" si="329"/>
        <v>0</v>
      </c>
      <c r="CN530" s="84"/>
      <c r="CO530" s="60"/>
      <c r="CP530" s="60"/>
      <c r="CQ530" s="60"/>
      <c r="CR530" s="60"/>
      <c r="CS530" s="60"/>
      <c r="CT530" s="60"/>
      <c r="CU530" s="60"/>
      <c r="CV530" s="85"/>
      <c r="CW530" s="86"/>
      <c r="CX530" s="87">
        <f t="shared" si="330"/>
        <v>0</v>
      </c>
      <c r="CY530" s="88">
        <f t="shared" si="331"/>
        <v>0</v>
      </c>
      <c r="CZ530" s="89" t="e">
        <f>SUMIF(Склад!#REF!,E530,Склад!#REF!)</f>
        <v>#REF!</v>
      </c>
    </row>
    <row r="531" spans="1:104" s="79" customFormat="1" ht="73.900000000000006" customHeight="1" thickBot="1" x14ac:dyDescent="0.3">
      <c r="A531" s="60">
        <v>528</v>
      </c>
      <c r="B531" s="199" t="str">
        <f>VLOOKUP(C531,Склад!B:D,3,0)</f>
        <v>Шапки</v>
      </c>
      <c r="C531" s="37" t="s">
        <v>111</v>
      </c>
      <c r="D531" s="151" t="str">
        <f t="shared" si="332"/>
        <v>869920332</v>
      </c>
      <c r="E531" s="36">
        <v>8699203</v>
      </c>
      <c r="F531" s="36">
        <v>32</v>
      </c>
      <c r="G531" s="154" t="s">
        <v>211</v>
      </c>
      <c r="H531" s="196" t="str">
        <f>IFERROR(VLOOKUP(VALUE(E531),Склад!#REF!,6,0),"-")</f>
        <v>-</v>
      </c>
      <c r="I531" s="61"/>
      <c r="J531" s="62" t="s">
        <v>33</v>
      </c>
      <c r="K531" s="62" t="s">
        <v>33</v>
      </c>
      <c r="L531" s="63" t="s">
        <v>109</v>
      </c>
      <c r="M531" s="64" t="s">
        <v>354</v>
      </c>
      <c r="N531" s="38" t="s">
        <v>354</v>
      </c>
      <c r="O531" s="38" t="s">
        <v>416</v>
      </c>
      <c r="P531" s="65">
        <v>38.1</v>
      </c>
      <c r="Q531" s="69">
        <v>99</v>
      </c>
      <c r="R531" s="66"/>
      <c r="S531" s="67"/>
      <c r="T531" s="68"/>
      <c r="U531" s="70"/>
      <c r="V531" s="71"/>
      <c r="W531" s="72"/>
      <c r="X531" s="73"/>
      <c r="Y531" s="71"/>
      <c r="Z531" s="72"/>
      <c r="AA531" s="74"/>
      <c r="AB531" s="75"/>
      <c r="AC531" s="71"/>
      <c r="AD531" s="72"/>
      <c r="AE531" s="76" t="str">
        <f t="shared" si="310"/>
        <v/>
      </c>
      <c r="AF531" s="76" t="str">
        <f t="shared" si="311"/>
        <v>-</v>
      </c>
      <c r="AG531" s="76" t="str">
        <f t="shared" si="312"/>
        <v>-</v>
      </c>
      <c r="AH531" s="76" t="str">
        <f t="shared" si="313"/>
        <v>-</v>
      </c>
      <c r="AI531" s="76" t="str">
        <f t="shared" si="314"/>
        <v>-</v>
      </c>
      <c r="AJ531" s="76" t="str">
        <f t="shared" si="315"/>
        <v>-</v>
      </c>
      <c r="AK531" s="76" t="str">
        <f t="shared" si="316"/>
        <v>-</v>
      </c>
      <c r="AL531" s="76" t="str">
        <f t="shared" si="317"/>
        <v>-</v>
      </c>
      <c r="AM531" s="76" t="str">
        <f t="shared" si="318"/>
        <v>-</v>
      </c>
      <c r="AN531" s="76" t="str">
        <f t="shared" si="319"/>
        <v>-</v>
      </c>
      <c r="AO531" s="77">
        <f t="shared" si="320"/>
        <v>0</v>
      </c>
      <c r="AP531" s="78" t="str">
        <f t="shared" si="321"/>
        <v/>
      </c>
      <c r="AR531" s="77" t="e">
        <f t="shared" si="333"/>
        <v>#VALUE!</v>
      </c>
      <c r="AS531" s="76" t="s">
        <v>27</v>
      </c>
      <c r="AT531" s="76" t="s">
        <v>27</v>
      </c>
      <c r="AU531" s="76" t="s">
        <v>27</v>
      </c>
      <c r="AV531" s="76" t="s">
        <v>27</v>
      </c>
      <c r="AW531" s="76" t="s">
        <v>27</v>
      </c>
      <c r="AX531" s="76" t="s">
        <v>27</v>
      </c>
      <c r="AY531" s="76" t="s">
        <v>27</v>
      </c>
      <c r="AZ531" s="76" t="s">
        <v>27</v>
      </c>
      <c r="BA531" s="76" t="s">
        <v>27</v>
      </c>
      <c r="BB531" s="77" t="e">
        <f t="shared" si="322"/>
        <v>#VALUE!</v>
      </c>
      <c r="BC531" s="78" t="e">
        <f t="shared" si="323"/>
        <v>#VALUE!</v>
      </c>
      <c r="BD531" s="77">
        <v>5</v>
      </c>
      <c r="BE531" s="76" t="s">
        <v>27</v>
      </c>
      <c r="BF531" s="76" t="s">
        <v>27</v>
      </c>
      <c r="BG531" s="76" t="s">
        <v>27</v>
      </c>
      <c r="BH531" s="76" t="s">
        <v>27</v>
      </c>
      <c r="BI531" s="76" t="s">
        <v>27</v>
      </c>
      <c r="BJ531" s="76" t="s">
        <v>27</v>
      </c>
      <c r="BK531" s="76" t="s">
        <v>27</v>
      </c>
      <c r="BL531" s="76" t="s">
        <v>27</v>
      </c>
      <c r="BM531" s="76" t="s">
        <v>27</v>
      </c>
      <c r="BN531" s="80">
        <f t="shared" si="324"/>
        <v>5</v>
      </c>
      <c r="BO531" s="81">
        <f t="shared" si="325"/>
        <v>0</v>
      </c>
      <c r="BP531" s="77">
        <v>3</v>
      </c>
      <c r="BQ531" s="76" t="s">
        <v>27</v>
      </c>
      <c r="BR531" s="76" t="s">
        <v>27</v>
      </c>
      <c r="BS531" s="76" t="s">
        <v>27</v>
      </c>
      <c r="BT531" s="76" t="s">
        <v>27</v>
      </c>
      <c r="BU531" s="76" t="s">
        <v>27</v>
      </c>
      <c r="BV531" s="76" t="s">
        <v>27</v>
      </c>
      <c r="BW531" s="76" t="s">
        <v>27</v>
      </c>
      <c r="BX531" s="76" t="s">
        <v>27</v>
      </c>
      <c r="BY531" s="76" t="s">
        <v>27</v>
      </c>
      <c r="BZ531" s="80">
        <f t="shared" si="326"/>
        <v>3</v>
      </c>
      <c r="CA531" s="82">
        <f t="shared" si="327"/>
        <v>0</v>
      </c>
      <c r="CB531" s="77">
        <v>5</v>
      </c>
      <c r="CC531" s="76" t="s">
        <v>27</v>
      </c>
      <c r="CD531" s="76" t="s">
        <v>27</v>
      </c>
      <c r="CE531" s="76" t="s">
        <v>27</v>
      </c>
      <c r="CF531" s="76" t="s">
        <v>27</v>
      </c>
      <c r="CG531" s="76" t="s">
        <v>27</v>
      </c>
      <c r="CH531" s="76" t="s">
        <v>27</v>
      </c>
      <c r="CI531" s="76" t="s">
        <v>27</v>
      </c>
      <c r="CJ531" s="76" t="s">
        <v>27</v>
      </c>
      <c r="CK531" s="76" t="s">
        <v>27</v>
      </c>
      <c r="CL531" s="83">
        <f t="shared" si="328"/>
        <v>5</v>
      </c>
      <c r="CM531" s="82">
        <f t="shared" si="329"/>
        <v>0</v>
      </c>
      <c r="CN531" s="84">
        <v>4</v>
      </c>
      <c r="CO531" s="60"/>
      <c r="CP531" s="60"/>
      <c r="CQ531" s="60"/>
      <c r="CR531" s="60"/>
      <c r="CS531" s="60"/>
      <c r="CT531" s="60"/>
      <c r="CU531" s="60"/>
      <c r="CV531" s="85"/>
      <c r="CW531" s="86"/>
      <c r="CX531" s="87">
        <f t="shared" si="330"/>
        <v>4</v>
      </c>
      <c r="CY531" s="88">
        <f t="shared" si="331"/>
        <v>0</v>
      </c>
      <c r="CZ531" s="89" t="e">
        <f>SUMIF(Склад!#REF!,E531,Склад!#REF!)</f>
        <v>#REF!</v>
      </c>
    </row>
    <row r="532" spans="1:104" s="79" customFormat="1" ht="93.95" customHeight="1" thickBot="1" x14ac:dyDescent="0.3">
      <c r="A532" s="60">
        <v>529</v>
      </c>
      <c r="B532" s="199" t="str">
        <f>VLOOKUP(C532,Склад!B:D,3,0)</f>
        <v>Шарфы</v>
      </c>
      <c r="C532" s="37" t="s">
        <v>342</v>
      </c>
      <c r="D532" s="151" t="str">
        <f t="shared" si="332"/>
        <v>91992061</v>
      </c>
      <c r="E532" s="36">
        <v>9199206</v>
      </c>
      <c r="F532" s="36">
        <v>1</v>
      </c>
      <c r="G532" s="154" t="s">
        <v>211</v>
      </c>
      <c r="H532" s="196" t="str">
        <f>IFERROR(VLOOKUP(VALUE(E532),Склад!#REF!,6,0),"-")</f>
        <v>-</v>
      </c>
      <c r="I532" s="61"/>
      <c r="J532" s="62" t="s">
        <v>33</v>
      </c>
      <c r="K532" s="62" t="s">
        <v>33</v>
      </c>
      <c r="L532" s="63" t="s">
        <v>109</v>
      </c>
      <c r="M532" s="64" t="s">
        <v>354</v>
      </c>
      <c r="N532" s="38" t="s">
        <v>354</v>
      </c>
      <c r="O532" s="38" t="s">
        <v>416</v>
      </c>
      <c r="P532" s="65">
        <v>65</v>
      </c>
      <c r="Q532" s="69">
        <v>169</v>
      </c>
      <c r="R532" s="66"/>
      <c r="S532" s="67"/>
      <c r="T532" s="68"/>
      <c r="U532" s="70"/>
      <c r="V532" s="71"/>
      <c r="W532" s="72"/>
      <c r="X532" s="73"/>
      <c r="Y532" s="71"/>
      <c r="Z532" s="72"/>
      <c r="AA532" s="74"/>
      <c r="AB532" s="75"/>
      <c r="AC532" s="71"/>
      <c r="AD532" s="72"/>
      <c r="AE532" s="76" t="str">
        <f t="shared" si="310"/>
        <v/>
      </c>
      <c r="AF532" s="76" t="str">
        <f t="shared" si="311"/>
        <v>-</v>
      </c>
      <c r="AG532" s="76" t="str">
        <f t="shared" si="312"/>
        <v>-</v>
      </c>
      <c r="AH532" s="76" t="str">
        <f t="shared" si="313"/>
        <v>-</v>
      </c>
      <c r="AI532" s="76" t="str">
        <f t="shared" si="314"/>
        <v>-</v>
      </c>
      <c r="AJ532" s="76" t="str">
        <f t="shared" si="315"/>
        <v>-</v>
      </c>
      <c r="AK532" s="76" t="str">
        <f t="shared" si="316"/>
        <v>-</v>
      </c>
      <c r="AL532" s="76" t="str">
        <f t="shared" si="317"/>
        <v>-</v>
      </c>
      <c r="AM532" s="76" t="str">
        <f t="shared" si="318"/>
        <v>-</v>
      </c>
      <c r="AN532" s="76" t="str">
        <f t="shared" si="319"/>
        <v>-</v>
      </c>
      <c r="AO532" s="77">
        <f t="shared" si="320"/>
        <v>0</v>
      </c>
      <c r="AP532" s="78" t="str">
        <f t="shared" si="321"/>
        <v/>
      </c>
      <c r="AR532" s="77" t="e">
        <f t="shared" si="333"/>
        <v>#VALUE!</v>
      </c>
      <c r="AS532" s="76" t="s">
        <v>27</v>
      </c>
      <c r="AT532" s="76" t="s">
        <v>27</v>
      </c>
      <c r="AU532" s="76" t="s">
        <v>27</v>
      </c>
      <c r="AV532" s="76" t="s">
        <v>27</v>
      </c>
      <c r="AW532" s="76" t="s">
        <v>27</v>
      </c>
      <c r="AX532" s="76" t="s">
        <v>27</v>
      </c>
      <c r="AY532" s="76" t="s">
        <v>27</v>
      </c>
      <c r="AZ532" s="76" t="s">
        <v>27</v>
      </c>
      <c r="BA532" s="76" t="s">
        <v>27</v>
      </c>
      <c r="BB532" s="77" t="e">
        <f t="shared" si="322"/>
        <v>#VALUE!</v>
      </c>
      <c r="BC532" s="78" t="e">
        <f t="shared" si="323"/>
        <v>#VALUE!</v>
      </c>
      <c r="BD532" s="77">
        <v>4</v>
      </c>
      <c r="BE532" s="76" t="s">
        <v>27</v>
      </c>
      <c r="BF532" s="76" t="s">
        <v>27</v>
      </c>
      <c r="BG532" s="76" t="s">
        <v>27</v>
      </c>
      <c r="BH532" s="76" t="s">
        <v>27</v>
      </c>
      <c r="BI532" s="76" t="s">
        <v>27</v>
      </c>
      <c r="BJ532" s="76" t="s">
        <v>27</v>
      </c>
      <c r="BK532" s="76" t="s">
        <v>27</v>
      </c>
      <c r="BL532" s="76" t="s">
        <v>27</v>
      </c>
      <c r="BM532" s="76" t="s">
        <v>27</v>
      </c>
      <c r="BN532" s="80">
        <f t="shared" si="324"/>
        <v>4</v>
      </c>
      <c r="BO532" s="81">
        <f t="shared" si="325"/>
        <v>0</v>
      </c>
      <c r="BP532" s="77">
        <v>2</v>
      </c>
      <c r="BQ532" s="76" t="s">
        <v>27</v>
      </c>
      <c r="BR532" s="76" t="s">
        <v>27</v>
      </c>
      <c r="BS532" s="76" t="s">
        <v>27</v>
      </c>
      <c r="BT532" s="76" t="s">
        <v>27</v>
      </c>
      <c r="BU532" s="76" t="s">
        <v>27</v>
      </c>
      <c r="BV532" s="76" t="s">
        <v>27</v>
      </c>
      <c r="BW532" s="76" t="s">
        <v>27</v>
      </c>
      <c r="BX532" s="76" t="s">
        <v>27</v>
      </c>
      <c r="BY532" s="76" t="s">
        <v>27</v>
      </c>
      <c r="BZ532" s="80">
        <f t="shared" si="326"/>
        <v>2</v>
      </c>
      <c r="CA532" s="82">
        <f t="shared" si="327"/>
        <v>0</v>
      </c>
      <c r="CB532" s="77">
        <v>5</v>
      </c>
      <c r="CC532" s="76" t="s">
        <v>27</v>
      </c>
      <c r="CD532" s="76" t="s">
        <v>27</v>
      </c>
      <c r="CE532" s="76" t="s">
        <v>27</v>
      </c>
      <c r="CF532" s="76" t="s">
        <v>27</v>
      </c>
      <c r="CG532" s="76" t="s">
        <v>27</v>
      </c>
      <c r="CH532" s="76" t="s">
        <v>27</v>
      </c>
      <c r="CI532" s="76" t="s">
        <v>27</v>
      </c>
      <c r="CJ532" s="76" t="s">
        <v>27</v>
      </c>
      <c r="CK532" s="76" t="s">
        <v>27</v>
      </c>
      <c r="CL532" s="83">
        <f t="shared" si="328"/>
        <v>5</v>
      </c>
      <c r="CM532" s="82">
        <f t="shared" si="329"/>
        <v>0</v>
      </c>
      <c r="CN532" s="84">
        <v>3</v>
      </c>
      <c r="CO532" s="60"/>
      <c r="CP532" s="60"/>
      <c r="CQ532" s="60"/>
      <c r="CR532" s="60"/>
      <c r="CS532" s="60"/>
      <c r="CT532" s="60"/>
      <c r="CU532" s="60"/>
      <c r="CV532" s="85"/>
      <c r="CW532" s="86"/>
      <c r="CX532" s="87">
        <f t="shared" si="330"/>
        <v>3</v>
      </c>
      <c r="CY532" s="88">
        <f t="shared" si="331"/>
        <v>0</v>
      </c>
      <c r="CZ532" s="89" t="e">
        <f>SUMIF(Склад!#REF!,E532,Склад!#REF!)</f>
        <v>#REF!</v>
      </c>
    </row>
    <row r="533" spans="1:104" s="79" customFormat="1" ht="93.95" customHeight="1" thickBot="1" x14ac:dyDescent="0.3">
      <c r="A533" s="60">
        <v>530</v>
      </c>
      <c r="B533" s="199" t="str">
        <f>VLOOKUP(C533,Склад!B:D,3,0)</f>
        <v>Шарфы</v>
      </c>
      <c r="C533" s="37" t="s">
        <v>342</v>
      </c>
      <c r="D533" s="151" t="str">
        <f t="shared" si="332"/>
        <v>91992062</v>
      </c>
      <c r="E533" s="36">
        <v>9199206</v>
      </c>
      <c r="F533" s="36">
        <v>2</v>
      </c>
      <c r="G533" s="154" t="s">
        <v>211</v>
      </c>
      <c r="H533" s="196" t="str">
        <f>IFERROR(VLOOKUP(VALUE(E533),Склад!#REF!,6,0),"-")</f>
        <v>-</v>
      </c>
      <c r="I533" s="61"/>
      <c r="J533" s="62" t="s">
        <v>33</v>
      </c>
      <c r="K533" s="62" t="s">
        <v>33</v>
      </c>
      <c r="L533" s="63" t="s">
        <v>109</v>
      </c>
      <c r="M533" s="64" t="s">
        <v>354</v>
      </c>
      <c r="N533" s="38" t="s">
        <v>354</v>
      </c>
      <c r="O533" s="38" t="s">
        <v>416</v>
      </c>
      <c r="P533" s="65">
        <v>65</v>
      </c>
      <c r="Q533" s="69">
        <v>169</v>
      </c>
      <c r="R533" s="66"/>
      <c r="S533" s="67"/>
      <c r="T533" s="68"/>
      <c r="U533" s="70"/>
      <c r="V533" s="71"/>
      <c r="W533" s="72"/>
      <c r="X533" s="73"/>
      <c r="Y533" s="71"/>
      <c r="Z533" s="72"/>
      <c r="AA533" s="74"/>
      <c r="AB533" s="75"/>
      <c r="AC533" s="71"/>
      <c r="AD533" s="72"/>
      <c r="AE533" s="76" t="str">
        <f t="shared" si="310"/>
        <v/>
      </c>
      <c r="AF533" s="76" t="str">
        <f t="shared" si="311"/>
        <v>-</v>
      </c>
      <c r="AG533" s="76" t="str">
        <f t="shared" si="312"/>
        <v>-</v>
      </c>
      <c r="AH533" s="76" t="str">
        <f t="shared" si="313"/>
        <v>-</v>
      </c>
      <c r="AI533" s="76" t="str">
        <f t="shared" si="314"/>
        <v>-</v>
      </c>
      <c r="AJ533" s="76" t="str">
        <f t="shared" si="315"/>
        <v>-</v>
      </c>
      <c r="AK533" s="76" t="str">
        <f t="shared" si="316"/>
        <v>-</v>
      </c>
      <c r="AL533" s="76" t="str">
        <f t="shared" si="317"/>
        <v>-</v>
      </c>
      <c r="AM533" s="76" t="str">
        <f t="shared" si="318"/>
        <v>-</v>
      </c>
      <c r="AN533" s="76" t="str">
        <f t="shared" si="319"/>
        <v>-</v>
      </c>
      <c r="AO533" s="77">
        <f t="shared" si="320"/>
        <v>0</v>
      </c>
      <c r="AP533" s="78" t="str">
        <f t="shared" si="321"/>
        <v/>
      </c>
      <c r="AR533" s="77" t="e">
        <f t="shared" si="333"/>
        <v>#VALUE!</v>
      </c>
      <c r="AS533" s="76" t="s">
        <v>27</v>
      </c>
      <c r="AT533" s="76" t="s">
        <v>27</v>
      </c>
      <c r="AU533" s="76" t="s">
        <v>27</v>
      </c>
      <c r="AV533" s="76" t="s">
        <v>27</v>
      </c>
      <c r="AW533" s="76" t="s">
        <v>27</v>
      </c>
      <c r="AX533" s="76" t="s">
        <v>27</v>
      </c>
      <c r="AY533" s="76" t="s">
        <v>27</v>
      </c>
      <c r="AZ533" s="76" t="s">
        <v>27</v>
      </c>
      <c r="BA533" s="76" t="s">
        <v>27</v>
      </c>
      <c r="BB533" s="77" t="e">
        <f t="shared" si="322"/>
        <v>#VALUE!</v>
      </c>
      <c r="BC533" s="78" t="e">
        <f t="shared" si="323"/>
        <v>#VALUE!</v>
      </c>
      <c r="BD533" s="77">
        <v>3</v>
      </c>
      <c r="BE533" s="76" t="s">
        <v>27</v>
      </c>
      <c r="BF533" s="76" t="s">
        <v>27</v>
      </c>
      <c r="BG533" s="76" t="s">
        <v>27</v>
      </c>
      <c r="BH533" s="76" t="s">
        <v>27</v>
      </c>
      <c r="BI533" s="76" t="s">
        <v>27</v>
      </c>
      <c r="BJ533" s="76" t="s">
        <v>27</v>
      </c>
      <c r="BK533" s="76" t="s">
        <v>27</v>
      </c>
      <c r="BL533" s="76" t="s">
        <v>27</v>
      </c>
      <c r="BM533" s="76" t="s">
        <v>27</v>
      </c>
      <c r="BN533" s="80">
        <f t="shared" si="324"/>
        <v>3</v>
      </c>
      <c r="BO533" s="81">
        <f t="shared" si="325"/>
        <v>0</v>
      </c>
      <c r="BP533" s="77">
        <v>2</v>
      </c>
      <c r="BQ533" s="76" t="s">
        <v>27</v>
      </c>
      <c r="BR533" s="76" t="s">
        <v>27</v>
      </c>
      <c r="BS533" s="76" t="s">
        <v>27</v>
      </c>
      <c r="BT533" s="76" t="s">
        <v>27</v>
      </c>
      <c r="BU533" s="76" t="s">
        <v>27</v>
      </c>
      <c r="BV533" s="76" t="s">
        <v>27</v>
      </c>
      <c r="BW533" s="76" t="s">
        <v>27</v>
      </c>
      <c r="BX533" s="76" t="s">
        <v>27</v>
      </c>
      <c r="BY533" s="76" t="s">
        <v>27</v>
      </c>
      <c r="BZ533" s="80">
        <f t="shared" si="326"/>
        <v>2</v>
      </c>
      <c r="CA533" s="82">
        <f t="shared" si="327"/>
        <v>0</v>
      </c>
      <c r="CB533" s="77">
        <v>5</v>
      </c>
      <c r="CC533" s="76" t="s">
        <v>27</v>
      </c>
      <c r="CD533" s="76" t="s">
        <v>27</v>
      </c>
      <c r="CE533" s="76" t="s">
        <v>27</v>
      </c>
      <c r="CF533" s="76" t="s">
        <v>27</v>
      </c>
      <c r="CG533" s="76" t="s">
        <v>27</v>
      </c>
      <c r="CH533" s="76" t="s">
        <v>27</v>
      </c>
      <c r="CI533" s="76" t="s">
        <v>27</v>
      </c>
      <c r="CJ533" s="76" t="s">
        <v>27</v>
      </c>
      <c r="CK533" s="76" t="s">
        <v>27</v>
      </c>
      <c r="CL533" s="83">
        <f t="shared" si="328"/>
        <v>5</v>
      </c>
      <c r="CM533" s="82">
        <f t="shared" si="329"/>
        <v>0</v>
      </c>
      <c r="CN533" s="84">
        <v>3</v>
      </c>
      <c r="CO533" s="60"/>
      <c r="CP533" s="60"/>
      <c r="CQ533" s="60"/>
      <c r="CR533" s="60"/>
      <c r="CS533" s="60"/>
      <c r="CT533" s="60"/>
      <c r="CU533" s="60"/>
      <c r="CV533" s="85"/>
      <c r="CW533" s="86"/>
      <c r="CX533" s="87">
        <f t="shared" si="330"/>
        <v>3</v>
      </c>
      <c r="CY533" s="88">
        <f t="shared" si="331"/>
        <v>0</v>
      </c>
      <c r="CZ533" s="89" t="e">
        <f>SUMIF(Склад!#REF!,E533,Склад!#REF!)</f>
        <v>#REF!</v>
      </c>
    </row>
    <row r="534" spans="1:104" s="79" customFormat="1" ht="93.95" customHeight="1" thickBot="1" x14ac:dyDescent="0.3">
      <c r="A534" s="60">
        <v>531</v>
      </c>
      <c r="B534" s="199" t="str">
        <f>VLOOKUP(C534,Склад!B:D,3,0)</f>
        <v>Шарфы</v>
      </c>
      <c r="C534" s="37" t="s">
        <v>342</v>
      </c>
      <c r="D534" s="151" t="str">
        <f t="shared" si="332"/>
        <v>91992063</v>
      </c>
      <c r="E534" s="36">
        <v>9199206</v>
      </c>
      <c r="F534" s="36">
        <v>3</v>
      </c>
      <c r="G534" s="154" t="s">
        <v>211</v>
      </c>
      <c r="H534" s="196" t="str">
        <f>IFERROR(VLOOKUP(VALUE(E534),Склад!#REF!,6,0),"-")</f>
        <v>-</v>
      </c>
      <c r="I534" s="61"/>
      <c r="J534" s="62" t="s">
        <v>33</v>
      </c>
      <c r="K534" s="62" t="s">
        <v>33</v>
      </c>
      <c r="L534" s="63" t="s">
        <v>109</v>
      </c>
      <c r="M534" s="64" t="s">
        <v>354</v>
      </c>
      <c r="N534" s="38" t="s">
        <v>354</v>
      </c>
      <c r="O534" s="38" t="s">
        <v>416</v>
      </c>
      <c r="P534" s="65">
        <v>65</v>
      </c>
      <c r="Q534" s="69">
        <v>169</v>
      </c>
      <c r="R534" s="66"/>
      <c r="S534" s="67"/>
      <c r="T534" s="68"/>
      <c r="U534" s="70"/>
      <c r="V534" s="71"/>
      <c r="W534" s="72"/>
      <c r="X534" s="73"/>
      <c r="Y534" s="71"/>
      <c r="Z534" s="72"/>
      <c r="AA534" s="74"/>
      <c r="AB534" s="75"/>
      <c r="AC534" s="71"/>
      <c r="AD534" s="72"/>
      <c r="AE534" s="76" t="str">
        <f t="shared" si="310"/>
        <v/>
      </c>
      <c r="AF534" s="76" t="str">
        <f t="shared" si="311"/>
        <v>-</v>
      </c>
      <c r="AG534" s="76" t="str">
        <f t="shared" si="312"/>
        <v>-</v>
      </c>
      <c r="AH534" s="76" t="str">
        <f t="shared" si="313"/>
        <v>-</v>
      </c>
      <c r="AI534" s="76" t="str">
        <f t="shared" si="314"/>
        <v>-</v>
      </c>
      <c r="AJ534" s="76" t="str">
        <f t="shared" si="315"/>
        <v>-</v>
      </c>
      <c r="AK534" s="76" t="str">
        <f t="shared" si="316"/>
        <v>-</v>
      </c>
      <c r="AL534" s="76" t="str">
        <f t="shared" si="317"/>
        <v>-</v>
      </c>
      <c r="AM534" s="76" t="str">
        <f t="shared" si="318"/>
        <v>-</v>
      </c>
      <c r="AN534" s="76" t="str">
        <f t="shared" si="319"/>
        <v>-</v>
      </c>
      <c r="AO534" s="77">
        <f t="shared" si="320"/>
        <v>0</v>
      </c>
      <c r="AP534" s="78" t="str">
        <f t="shared" si="321"/>
        <v/>
      </c>
      <c r="AR534" s="77" t="e">
        <f t="shared" si="333"/>
        <v>#VALUE!</v>
      </c>
      <c r="AS534" s="76" t="s">
        <v>27</v>
      </c>
      <c r="AT534" s="76" t="s">
        <v>27</v>
      </c>
      <c r="AU534" s="76" t="s">
        <v>27</v>
      </c>
      <c r="AV534" s="76" t="s">
        <v>27</v>
      </c>
      <c r="AW534" s="76" t="s">
        <v>27</v>
      </c>
      <c r="AX534" s="76" t="s">
        <v>27</v>
      </c>
      <c r="AY534" s="76" t="s">
        <v>27</v>
      </c>
      <c r="AZ534" s="76" t="s">
        <v>27</v>
      </c>
      <c r="BA534" s="76" t="s">
        <v>27</v>
      </c>
      <c r="BB534" s="77" t="e">
        <f t="shared" si="322"/>
        <v>#VALUE!</v>
      </c>
      <c r="BC534" s="78" t="e">
        <f t="shared" si="323"/>
        <v>#VALUE!</v>
      </c>
      <c r="BD534" s="77">
        <v>3</v>
      </c>
      <c r="BE534" s="76" t="s">
        <v>27</v>
      </c>
      <c r="BF534" s="76" t="s">
        <v>27</v>
      </c>
      <c r="BG534" s="76" t="s">
        <v>27</v>
      </c>
      <c r="BH534" s="76" t="s">
        <v>27</v>
      </c>
      <c r="BI534" s="76" t="s">
        <v>27</v>
      </c>
      <c r="BJ534" s="76" t="s">
        <v>27</v>
      </c>
      <c r="BK534" s="76" t="s">
        <v>27</v>
      </c>
      <c r="BL534" s="76" t="s">
        <v>27</v>
      </c>
      <c r="BM534" s="76" t="s">
        <v>27</v>
      </c>
      <c r="BN534" s="80">
        <f t="shared" si="324"/>
        <v>3</v>
      </c>
      <c r="BO534" s="81">
        <f t="shared" si="325"/>
        <v>0</v>
      </c>
      <c r="BP534" s="77">
        <v>2</v>
      </c>
      <c r="BQ534" s="76" t="s">
        <v>27</v>
      </c>
      <c r="BR534" s="76" t="s">
        <v>27</v>
      </c>
      <c r="BS534" s="76" t="s">
        <v>27</v>
      </c>
      <c r="BT534" s="76" t="s">
        <v>27</v>
      </c>
      <c r="BU534" s="76" t="s">
        <v>27</v>
      </c>
      <c r="BV534" s="76" t="s">
        <v>27</v>
      </c>
      <c r="BW534" s="76" t="s">
        <v>27</v>
      </c>
      <c r="BX534" s="76" t="s">
        <v>27</v>
      </c>
      <c r="BY534" s="76" t="s">
        <v>27</v>
      </c>
      <c r="BZ534" s="80">
        <f t="shared" si="326"/>
        <v>2</v>
      </c>
      <c r="CA534" s="82">
        <f t="shared" si="327"/>
        <v>0</v>
      </c>
      <c r="CB534" s="77">
        <v>5</v>
      </c>
      <c r="CC534" s="76" t="s">
        <v>27</v>
      </c>
      <c r="CD534" s="76" t="s">
        <v>27</v>
      </c>
      <c r="CE534" s="76" t="s">
        <v>27</v>
      </c>
      <c r="CF534" s="76" t="s">
        <v>27</v>
      </c>
      <c r="CG534" s="76" t="s">
        <v>27</v>
      </c>
      <c r="CH534" s="76" t="s">
        <v>27</v>
      </c>
      <c r="CI534" s="76" t="s">
        <v>27</v>
      </c>
      <c r="CJ534" s="76" t="s">
        <v>27</v>
      </c>
      <c r="CK534" s="76" t="s">
        <v>27</v>
      </c>
      <c r="CL534" s="83">
        <f t="shared" si="328"/>
        <v>5</v>
      </c>
      <c r="CM534" s="82">
        <f t="shared" si="329"/>
        <v>0</v>
      </c>
      <c r="CN534" s="84"/>
      <c r="CO534" s="60"/>
      <c r="CP534" s="60"/>
      <c r="CQ534" s="60"/>
      <c r="CR534" s="60"/>
      <c r="CS534" s="60"/>
      <c r="CT534" s="60"/>
      <c r="CU534" s="60"/>
      <c r="CV534" s="85"/>
      <c r="CW534" s="86"/>
      <c r="CX534" s="87">
        <f t="shared" si="330"/>
        <v>0</v>
      </c>
      <c r="CY534" s="88">
        <f t="shared" si="331"/>
        <v>0</v>
      </c>
      <c r="CZ534" s="89" t="e">
        <f>SUMIF(Склад!#REF!,E534,Склад!#REF!)</f>
        <v>#REF!</v>
      </c>
    </row>
    <row r="535" spans="1:104" s="79" customFormat="1" ht="93.95" customHeight="1" thickBot="1" x14ac:dyDescent="0.3">
      <c r="A535" s="60">
        <v>532</v>
      </c>
      <c r="B535" s="199" t="str">
        <f>VLOOKUP(C535,Склад!B:D,3,0)</f>
        <v>Шарфы</v>
      </c>
      <c r="C535" s="37" t="s">
        <v>342</v>
      </c>
      <c r="D535" s="151" t="str">
        <f t="shared" si="332"/>
        <v>919920632</v>
      </c>
      <c r="E535" s="36">
        <v>9199206</v>
      </c>
      <c r="F535" s="36">
        <v>32</v>
      </c>
      <c r="G535" s="154" t="s">
        <v>211</v>
      </c>
      <c r="H535" s="196" t="str">
        <f>IFERROR(VLOOKUP(VALUE(E535),Склад!#REF!,6,0),"-")</f>
        <v>-</v>
      </c>
      <c r="I535" s="61"/>
      <c r="J535" s="62" t="s">
        <v>33</v>
      </c>
      <c r="K535" s="62" t="s">
        <v>33</v>
      </c>
      <c r="L535" s="63" t="s">
        <v>109</v>
      </c>
      <c r="M535" s="64" t="s">
        <v>354</v>
      </c>
      <c r="N535" s="38" t="s">
        <v>354</v>
      </c>
      <c r="O535" s="38" t="s">
        <v>416</v>
      </c>
      <c r="P535" s="65">
        <v>65</v>
      </c>
      <c r="Q535" s="69">
        <v>169</v>
      </c>
      <c r="R535" s="66"/>
      <c r="S535" s="67"/>
      <c r="T535" s="68"/>
      <c r="U535" s="70"/>
      <c r="V535" s="71"/>
      <c r="W535" s="72"/>
      <c r="X535" s="73"/>
      <c r="Y535" s="71"/>
      <c r="Z535" s="72"/>
      <c r="AA535" s="74"/>
      <c r="AB535" s="75"/>
      <c r="AC535" s="71"/>
      <c r="AD535" s="72"/>
      <c r="AE535" s="76" t="str">
        <f t="shared" si="310"/>
        <v/>
      </c>
      <c r="AF535" s="76" t="str">
        <f t="shared" si="311"/>
        <v>-</v>
      </c>
      <c r="AG535" s="76" t="str">
        <f t="shared" si="312"/>
        <v>-</v>
      </c>
      <c r="AH535" s="76" t="str">
        <f t="shared" si="313"/>
        <v>-</v>
      </c>
      <c r="AI535" s="76" t="str">
        <f t="shared" si="314"/>
        <v>-</v>
      </c>
      <c r="AJ535" s="76" t="str">
        <f t="shared" si="315"/>
        <v>-</v>
      </c>
      <c r="AK535" s="76" t="str">
        <f t="shared" si="316"/>
        <v>-</v>
      </c>
      <c r="AL535" s="76" t="str">
        <f t="shared" si="317"/>
        <v>-</v>
      </c>
      <c r="AM535" s="76" t="str">
        <f t="shared" si="318"/>
        <v>-</v>
      </c>
      <c r="AN535" s="76" t="str">
        <f t="shared" si="319"/>
        <v>-</v>
      </c>
      <c r="AO535" s="77">
        <f t="shared" si="320"/>
        <v>0</v>
      </c>
      <c r="AP535" s="78" t="str">
        <f t="shared" si="321"/>
        <v/>
      </c>
      <c r="AR535" s="77" t="e">
        <f t="shared" si="333"/>
        <v>#VALUE!</v>
      </c>
      <c r="AS535" s="76" t="s">
        <v>27</v>
      </c>
      <c r="AT535" s="76" t="s">
        <v>27</v>
      </c>
      <c r="AU535" s="76" t="s">
        <v>27</v>
      </c>
      <c r="AV535" s="76" t="s">
        <v>27</v>
      </c>
      <c r="AW535" s="76" t="s">
        <v>27</v>
      </c>
      <c r="AX535" s="76" t="s">
        <v>27</v>
      </c>
      <c r="AY535" s="76" t="s">
        <v>27</v>
      </c>
      <c r="AZ535" s="76" t="s">
        <v>27</v>
      </c>
      <c r="BA535" s="76" t="s">
        <v>27</v>
      </c>
      <c r="BB535" s="77" t="e">
        <f t="shared" si="322"/>
        <v>#VALUE!</v>
      </c>
      <c r="BC535" s="78" t="e">
        <f t="shared" si="323"/>
        <v>#VALUE!</v>
      </c>
      <c r="BD535" s="77">
        <v>3</v>
      </c>
      <c r="BE535" s="76" t="s">
        <v>27</v>
      </c>
      <c r="BF535" s="76" t="s">
        <v>27</v>
      </c>
      <c r="BG535" s="76" t="s">
        <v>27</v>
      </c>
      <c r="BH535" s="76" t="s">
        <v>27</v>
      </c>
      <c r="BI535" s="76" t="s">
        <v>27</v>
      </c>
      <c r="BJ535" s="76" t="s">
        <v>27</v>
      </c>
      <c r="BK535" s="76" t="s">
        <v>27</v>
      </c>
      <c r="BL535" s="76" t="s">
        <v>27</v>
      </c>
      <c r="BM535" s="76" t="s">
        <v>27</v>
      </c>
      <c r="BN535" s="80">
        <f t="shared" si="324"/>
        <v>3</v>
      </c>
      <c r="BO535" s="81">
        <f t="shared" si="325"/>
        <v>0</v>
      </c>
      <c r="BP535" s="77">
        <v>2</v>
      </c>
      <c r="BQ535" s="76" t="s">
        <v>27</v>
      </c>
      <c r="BR535" s="76" t="s">
        <v>27</v>
      </c>
      <c r="BS535" s="76" t="s">
        <v>27</v>
      </c>
      <c r="BT535" s="76" t="s">
        <v>27</v>
      </c>
      <c r="BU535" s="76" t="s">
        <v>27</v>
      </c>
      <c r="BV535" s="76" t="s">
        <v>27</v>
      </c>
      <c r="BW535" s="76" t="s">
        <v>27</v>
      </c>
      <c r="BX535" s="76" t="s">
        <v>27</v>
      </c>
      <c r="BY535" s="76" t="s">
        <v>27</v>
      </c>
      <c r="BZ535" s="80">
        <f t="shared" si="326"/>
        <v>2</v>
      </c>
      <c r="CA535" s="82">
        <f t="shared" si="327"/>
        <v>0</v>
      </c>
      <c r="CB535" s="77">
        <v>0</v>
      </c>
      <c r="CC535" s="76" t="s">
        <v>27</v>
      </c>
      <c r="CD535" s="76" t="s">
        <v>27</v>
      </c>
      <c r="CE535" s="76" t="s">
        <v>27</v>
      </c>
      <c r="CF535" s="76" t="s">
        <v>27</v>
      </c>
      <c r="CG535" s="76" t="s">
        <v>27</v>
      </c>
      <c r="CH535" s="76" t="s">
        <v>27</v>
      </c>
      <c r="CI535" s="76" t="s">
        <v>27</v>
      </c>
      <c r="CJ535" s="76" t="s">
        <v>27</v>
      </c>
      <c r="CK535" s="76" t="s">
        <v>27</v>
      </c>
      <c r="CL535" s="83">
        <f t="shared" si="328"/>
        <v>0</v>
      </c>
      <c r="CM535" s="82">
        <f t="shared" si="329"/>
        <v>0</v>
      </c>
      <c r="CN535" s="84"/>
      <c r="CO535" s="60"/>
      <c r="CP535" s="60"/>
      <c r="CQ535" s="60"/>
      <c r="CR535" s="60"/>
      <c r="CS535" s="60"/>
      <c r="CT535" s="60"/>
      <c r="CU535" s="60"/>
      <c r="CV535" s="85"/>
      <c r="CW535" s="86"/>
      <c r="CX535" s="87">
        <f t="shared" si="330"/>
        <v>0</v>
      </c>
      <c r="CY535" s="88">
        <f t="shared" si="331"/>
        <v>0</v>
      </c>
      <c r="CZ535" s="89" t="e">
        <f>SUMIF(Склад!#REF!,E535,Склад!#REF!)</f>
        <v>#REF!</v>
      </c>
    </row>
    <row r="536" spans="1:104" s="79" customFormat="1" ht="93.95" customHeight="1" thickBot="1" x14ac:dyDescent="0.3">
      <c r="A536" s="60">
        <v>533</v>
      </c>
      <c r="B536" s="199" t="str">
        <f>VLOOKUP(C536,Склад!B:D,3,0)</f>
        <v>Шарфы</v>
      </c>
      <c r="C536" s="37" t="s">
        <v>342</v>
      </c>
      <c r="D536" s="151" t="str">
        <f t="shared" si="332"/>
        <v>919920673</v>
      </c>
      <c r="E536" s="36">
        <v>9199206</v>
      </c>
      <c r="F536" s="36">
        <v>73</v>
      </c>
      <c r="G536" s="154" t="s">
        <v>211</v>
      </c>
      <c r="H536" s="196" t="str">
        <f>IFERROR(VLOOKUP(VALUE(E536),Склад!#REF!,6,0),"-")</f>
        <v>-</v>
      </c>
      <c r="I536" s="61"/>
      <c r="J536" s="62" t="s">
        <v>33</v>
      </c>
      <c r="K536" s="62" t="s">
        <v>33</v>
      </c>
      <c r="L536" s="63" t="s">
        <v>109</v>
      </c>
      <c r="M536" s="64" t="s">
        <v>354</v>
      </c>
      <c r="N536" s="38" t="s">
        <v>354</v>
      </c>
      <c r="O536" s="38" t="s">
        <v>416</v>
      </c>
      <c r="P536" s="65">
        <v>65</v>
      </c>
      <c r="Q536" s="69">
        <v>169</v>
      </c>
      <c r="R536" s="66"/>
      <c r="S536" s="67"/>
      <c r="T536" s="68"/>
      <c r="U536" s="70"/>
      <c r="V536" s="71"/>
      <c r="W536" s="72"/>
      <c r="X536" s="73"/>
      <c r="Y536" s="71"/>
      <c r="Z536" s="72"/>
      <c r="AA536" s="74"/>
      <c r="AB536" s="75"/>
      <c r="AC536" s="71"/>
      <c r="AD536" s="72"/>
      <c r="AE536" s="76" t="str">
        <f t="shared" si="310"/>
        <v/>
      </c>
      <c r="AF536" s="76" t="str">
        <f t="shared" si="311"/>
        <v>-</v>
      </c>
      <c r="AG536" s="76" t="str">
        <f t="shared" si="312"/>
        <v>-</v>
      </c>
      <c r="AH536" s="76" t="str">
        <f t="shared" si="313"/>
        <v>-</v>
      </c>
      <c r="AI536" s="76" t="str">
        <f t="shared" si="314"/>
        <v>-</v>
      </c>
      <c r="AJ536" s="76" t="str">
        <f t="shared" si="315"/>
        <v>-</v>
      </c>
      <c r="AK536" s="76" t="str">
        <f t="shared" si="316"/>
        <v>-</v>
      </c>
      <c r="AL536" s="76" t="str">
        <f t="shared" si="317"/>
        <v>-</v>
      </c>
      <c r="AM536" s="76" t="str">
        <f t="shared" si="318"/>
        <v>-</v>
      </c>
      <c r="AN536" s="76" t="str">
        <f t="shared" si="319"/>
        <v>-</v>
      </c>
      <c r="AO536" s="77">
        <f t="shared" si="320"/>
        <v>0</v>
      </c>
      <c r="AP536" s="78" t="str">
        <f t="shared" si="321"/>
        <v/>
      </c>
      <c r="AR536" s="77" t="e">
        <f t="shared" si="333"/>
        <v>#VALUE!</v>
      </c>
      <c r="AS536" s="76" t="s">
        <v>27</v>
      </c>
      <c r="AT536" s="76" t="s">
        <v>27</v>
      </c>
      <c r="AU536" s="76" t="s">
        <v>27</v>
      </c>
      <c r="AV536" s="76" t="s">
        <v>27</v>
      </c>
      <c r="AW536" s="76" t="s">
        <v>27</v>
      </c>
      <c r="AX536" s="76" t="s">
        <v>27</v>
      </c>
      <c r="AY536" s="76" t="s">
        <v>27</v>
      </c>
      <c r="AZ536" s="76" t="s">
        <v>27</v>
      </c>
      <c r="BA536" s="76" t="s">
        <v>27</v>
      </c>
      <c r="BB536" s="77" t="e">
        <f t="shared" si="322"/>
        <v>#VALUE!</v>
      </c>
      <c r="BC536" s="78" t="e">
        <f t="shared" si="323"/>
        <v>#VALUE!</v>
      </c>
      <c r="BD536" s="77">
        <v>0</v>
      </c>
      <c r="BE536" s="76" t="s">
        <v>27</v>
      </c>
      <c r="BF536" s="76" t="s">
        <v>27</v>
      </c>
      <c r="BG536" s="76" t="s">
        <v>27</v>
      </c>
      <c r="BH536" s="76" t="s">
        <v>27</v>
      </c>
      <c r="BI536" s="76" t="s">
        <v>27</v>
      </c>
      <c r="BJ536" s="76" t="s">
        <v>27</v>
      </c>
      <c r="BK536" s="76" t="s">
        <v>27</v>
      </c>
      <c r="BL536" s="76" t="s">
        <v>27</v>
      </c>
      <c r="BM536" s="76" t="s">
        <v>27</v>
      </c>
      <c r="BN536" s="80">
        <f t="shared" si="324"/>
        <v>0</v>
      </c>
      <c r="BO536" s="81">
        <f t="shared" si="325"/>
        <v>0</v>
      </c>
      <c r="BP536" s="77">
        <v>0</v>
      </c>
      <c r="BQ536" s="76" t="s">
        <v>27</v>
      </c>
      <c r="BR536" s="76" t="s">
        <v>27</v>
      </c>
      <c r="BS536" s="76" t="s">
        <v>27</v>
      </c>
      <c r="BT536" s="76" t="s">
        <v>27</v>
      </c>
      <c r="BU536" s="76" t="s">
        <v>27</v>
      </c>
      <c r="BV536" s="76" t="s">
        <v>27</v>
      </c>
      <c r="BW536" s="76" t="s">
        <v>27</v>
      </c>
      <c r="BX536" s="76" t="s">
        <v>27</v>
      </c>
      <c r="BY536" s="76" t="s">
        <v>27</v>
      </c>
      <c r="BZ536" s="80">
        <f t="shared" si="326"/>
        <v>0</v>
      </c>
      <c r="CA536" s="82">
        <f t="shared" si="327"/>
        <v>0</v>
      </c>
      <c r="CB536" s="77">
        <v>0</v>
      </c>
      <c r="CC536" s="76" t="s">
        <v>27</v>
      </c>
      <c r="CD536" s="76" t="s">
        <v>27</v>
      </c>
      <c r="CE536" s="76" t="s">
        <v>27</v>
      </c>
      <c r="CF536" s="76" t="s">
        <v>27</v>
      </c>
      <c r="CG536" s="76" t="s">
        <v>27</v>
      </c>
      <c r="CH536" s="76" t="s">
        <v>27</v>
      </c>
      <c r="CI536" s="76" t="s">
        <v>27</v>
      </c>
      <c r="CJ536" s="76" t="s">
        <v>27</v>
      </c>
      <c r="CK536" s="76" t="s">
        <v>27</v>
      </c>
      <c r="CL536" s="83">
        <f t="shared" si="328"/>
        <v>0</v>
      </c>
      <c r="CM536" s="82">
        <f t="shared" si="329"/>
        <v>0</v>
      </c>
      <c r="CN536" s="84"/>
      <c r="CO536" s="60"/>
      <c r="CP536" s="60"/>
      <c r="CQ536" s="60"/>
      <c r="CR536" s="60"/>
      <c r="CS536" s="60"/>
      <c r="CT536" s="60"/>
      <c r="CU536" s="60"/>
      <c r="CV536" s="85"/>
      <c r="CW536" s="86"/>
      <c r="CX536" s="87">
        <f t="shared" si="330"/>
        <v>0</v>
      </c>
      <c r="CY536" s="88">
        <f t="shared" si="331"/>
        <v>0</v>
      </c>
      <c r="CZ536" s="89" t="e">
        <f>SUMIF(Склад!#REF!,E536,Склад!#REF!)</f>
        <v>#REF!</v>
      </c>
    </row>
    <row r="537" spans="1:104" s="79" customFormat="1" ht="93.95" customHeight="1" thickBot="1" x14ac:dyDescent="0.3">
      <c r="A537" s="60">
        <v>534</v>
      </c>
      <c r="B537" s="199" t="str">
        <f>VLOOKUP(C537,Склад!B:D,3,0)</f>
        <v>Шарфы</v>
      </c>
      <c r="C537" s="37" t="s">
        <v>342</v>
      </c>
      <c r="D537" s="151" t="str">
        <f t="shared" si="332"/>
        <v>919920629</v>
      </c>
      <c r="E537" s="36">
        <v>9199206</v>
      </c>
      <c r="F537" s="36">
        <v>29</v>
      </c>
      <c r="G537" s="154" t="s">
        <v>211</v>
      </c>
      <c r="H537" s="196" t="str">
        <f>IFERROR(VLOOKUP(VALUE(E537),Склад!#REF!,6,0),"-")</f>
        <v>-</v>
      </c>
      <c r="I537" s="61"/>
      <c r="J537" s="62" t="s">
        <v>33</v>
      </c>
      <c r="K537" s="62" t="s">
        <v>33</v>
      </c>
      <c r="L537" s="63" t="s">
        <v>109</v>
      </c>
      <c r="M537" s="64" t="s">
        <v>354</v>
      </c>
      <c r="N537" s="38" t="s">
        <v>354</v>
      </c>
      <c r="O537" s="38" t="s">
        <v>416</v>
      </c>
      <c r="P537" s="65">
        <v>65</v>
      </c>
      <c r="Q537" s="69">
        <v>169</v>
      </c>
      <c r="R537" s="66"/>
      <c r="S537" s="67"/>
      <c r="T537" s="68"/>
      <c r="U537" s="70"/>
      <c r="V537" s="71"/>
      <c r="W537" s="72"/>
      <c r="X537" s="73"/>
      <c r="Y537" s="71"/>
      <c r="Z537" s="72"/>
      <c r="AA537" s="74"/>
      <c r="AB537" s="75"/>
      <c r="AC537" s="71"/>
      <c r="AD537" s="72"/>
      <c r="AE537" s="76" t="str">
        <f t="shared" si="310"/>
        <v/>
      </c>
      <c r="AF537" s="76" t="str">
        <f t="shared" si="311"/>
        <v>-</v>
      </c>
      <c r="AG537" s="76" t="str">
        <f t="shared" si="312"/>
        <v>-</v>
      </c>
      <c r="AH537" s="76" t="str">
        <f t="shared" si="313"/>
        <v>-</v>
      </c>
      <c r="AI537" s="76" t="str">
        <f t="shared" si="314"/>
        <v>-</v>
      </c>
      <c r="AJ537" s="76" t="str">
        <f t="shared" si="315"/>
        <v>-</v>
      </c>
      <c r="AK537" s="76" t="str">
        <f t="shared" si="316"/>
        <v>-</v>
      </c>
      <c r="AL537" s="76" t="str">
        <f t="shared" si="317"/>
        <v>-</v>
      </c>
      <c r="AM537" s="76" t="str">
        <f t="shared" si="318"/>
        <v>-</v>
      </c>
      <c r="AN537" s="76" t="str">
        <f t="shared" si="319"/>
        <v>-</v>
      </c>
      <c r="AO537" s="77">
        <f t="shared" si="320"/>
        <v>0</v>
      </c>
      <c r="AP537" s="78" t="str">
        <f t="shared" si="321"/>
        <v/>
      </c>
      <c r="AR537" s="77" t="e">
        <f t="shared" si="333"/>
        <v>#VALUE!</v>
      </c>
      <c r="AS537" s="76" t="s">
        <v>27</v>
      </c>
      <c r="AT537" s="76" t="s">
        <v>27</v>
      </c>
      <c r="AU537" s="76" t="s">
        <v>27</v>
      </c>
      <c r="AV537" s="76" t="s">
        <v>27</v>
      </c>
      <c r="AW537" s="76" t="s">
        <v>27</v>
      </c>
      <c r="AX537" s="76" t="s">
        <v>27</v>
      </c>
      <c r="AY537" s="76" t="s">
        <v>27</v>
      </c>
      <c r="AZ537" s="76" t="s">
        <v>27</v>
      </c>
      <c r="BA537" s="76" t="s">
        <v>27</v>
      </c>
      <c r="BB537" s="77" t="e">
        <f t="shared" si="322"/>
        <v>#VALUE!</v>
      </c>
      <c r="BC537" s="78" t="e">
        <f t="shared" si="323"/>
        <v>#VALUE!</v>
      </c>
      <c r="BD537" s="77">
        <v>2</v>
      </c>
      <c r="BE537" s="76" t="s">
        <v>27</v>
      </c>
      <c r="BF537" s="76" t="s">
        <v>27</v>
      </c>
      <c r="BG537" s="76" t="s">
        <v>27</v>
      </c>
      <c r="BH537" s="76" t="s">
        <v>27</v>
      </c>
      <c r="BI537" s="76" t="s">
        <v>27</v>
      </c>
      <c r="BJ537" s="76" t="s">
        <v>27</v>
      </c>
      <c r="BK537" s="76" t="s">
        <v>27</v>
      </c>
      <c r="BL537" s="76" t="s">
        <v>27</v>
      </c>
      <c r="BM537" s="76" t="s">
        <v>27</v>
      </c>
      <c r="BN537" s="80">
        <f t="shared" si="324"/>
        <v>2</v>
      </c>
      <c r="BO537" s="81">
        <f t="shared" si="325"/>
        <v>0</v>
      </c>
      <c r="BP537" s="77">
        <v>1</v>
      </c>
      <c r="BQ537" s="76" t="s">
        <v>27</v>
      </c>
      <c r="BR537" s="76" t="s">
        <v>27</v>
      </c>
      <c r="BS537" s="76" t="s">
        <v>27</v>
      </c>
      <c r="BT537" s="76" t="s">
        <v>27</v>
      </c>
      <c r="BU537" s="76" t="s">
        <v>27</v>
      </c>
      <c r="BV537" s="76" t="s">
        <v>27</v>
      </c>
      <c r="BW537" s="76" t="s">
        <v>27</v>
      </c>
      <c r="BX537" s="76" t="s">
        <v>27</v>
      </c>
      <c r="BY537" s="76" t="s">
        <v>27</v>
      </c>
      <c r="BZ537" s="80">
        <f t="shared" si="326"/>
        <v>1</v>
      </c>
      <c r="CA537" s="82">
        <f t="shared" si="327"/>
        <v>0</v>
      </c>
      <c r="CB537" s="77">
        <v>0</v>
      </c>
      <c r="CC537" s="76" t="s">
        <v>27</v>
      </c>
      <c r="CD537" s="76" t="s">
        <v>27</v>
      </c>
      <c r="CE537" s="76" t="s">
        <v>27</v>
      </c>
      <c r="CF537" s="76" t="s">
        <v>27</v>
      </c>
      <c r="CG537" s="76" t="s">
        <v>27</v>
      </c>
      <c r="CH537" s="76" t="s">
        <v>27</v>
      </c>
      <c r="CI537" s="76" t="s">
        <v>27</v>
      </c>
      <c r="CJ537" s="76" t="s">
        <v>27</v>
      </c>
      <c r="CK537" s="76" t="s">
        <v>27</v>
      </c>
      <c r="CL537" s="83">
        <f t="shared" si="328"/>
        <v>0</v>
      </c>
      <c r="CM537" s="82">
        <f t="shared" si="329"/>
        <v>0</v>
      </c>
      <c r="CN537" s="84"/>
      <c r="CO537" s="60"/>
      <c r="CP537" s="60"/>
      <c r="CQ537" s="60"/>
      <c r="CR537" s="60"/>
      <c r="CS537" s="60"/>
      <c r="CT537" s="60"/>
      <c r="CU537" s="60"/>
      <c r="CV537" s="85"/>
      <c r="CW537" s="86"/>
      <c r="CX537" s="87">
        <f t="shared" si="330"/>
        <v>0</v>
      </c>
      <c r="CY537" s="88">
        <f t="shared" si="331"/>
        <v>0</v>
      </c>
      <c r="CZ537" s="89" t="e">
        <f>SUMIF(Склад!#REF!,E537,Склад!#REF!)</f>
        <v>#REF!</v>
      </c>
    </row>
    <row r="538" spans="1:104" s="79" customFormat="1" ht="93.95" customHeight="1" thickBot="1" x14ac:dyDescent="0.3">
      <c r="A538" s="60">
        <v>535</v>
      </c>
      <c r="B538" s="199" t="str">
        <f>VLOOKUP(C538,Склад!B:D,3,0)</f>
        <v>Шарфы</v>
      </c>
      <c r="C538" s="37" t="s">
        <v>342</v>
      </c>
      <c r="D538" s="151" t="str">
        <f t="shared" si="332"/>
        <v>919920643</v>
      </c>
      <c r="E538" s="36">
        <v>9199206</v>
      </c>
      <c r="F538" s="36">
        <v>43</v>
      </c>
      <c r="G538" s="154" t="s">
        <v>211</v>
      </c>
      <c r="H538" s="196" t="str">
        <f>IFERROR(VLOOKUP(VALUE(E538),Склад!#REF!,6,0),"-")</f>
        <v>-</v>
      </c>
      <c r="I538" s="61"/>
      <c r="J538" s="62" t="s">
        <v>33</v>
      </c>
      <c r="K538" s="62" t="s">
        <v>33</v>
      </c>
      <c r="L538" s="63" t="s">
        <v>109</v>
      </c>
      <c r="M538" s="64" t="s">
        <v>354</v>
      </c>
      <c r="N538" s="38" t="s">
        <v>354</v>
      </c>
      <c r="O538" s="38" t="s">
        <v>416</v>
      </c>
      <c r="P538" s="65">
        <v>65</v>
      </c>
      <c r="Q538" s="69">
        <v>169</v>
      </c>
      <c r="R538" s="66"/>
      <c r="S538" s="67"/>
      <c r="T538" s="68"/>
      <c r="U538" s="70"/>
      <c r="V538" s="71"/>
      <c r="W538" s="72"/>
      <c r="X538" s="73"/>
      <c r="Y538" s="71"/>
      <c r="Z538" s="72"/>
      <c r="AA538" s="74"/>
      <c r="AB538" s="75"/>
      <c r="AC538" s="71"/>
      <c r="AD538" s="72"/>
      <c r="AE538" s="76" t="str">
        <f t="shared" si="310"/>
        <v/>
      </c>
      <c r="AF538" s="76" t="str">
        <f t="shared" si="311"/>
        <v>-</v>
      </c>
      <c r="AG538" s="76" t="str">
        <f t="shared" si="312"/>
        <v>-</v>
      </c>
      <c r="AH538" s="76" t="str">
        <f t="shared" si="313"/>
        <v>-</v>
      </c>
      <c r="AI538" s="76" t="str">
        <f t="shared" si="314"/>
        <v>-</v>
      </c>
      <c r="AJ538" s="76" t="str">
        <f t="shared" si="315"/>
        <v>-</v>
      </c>
      <c r="AK538" s="76" t="str">
        <f t="shared" si="316"/>
        <v>-</v>
      </c>
      <c r="AL538" s="76" t="str">
        <f t="shared" si="317"/>
        <v>-</v>
      </c>
      <c r="AM538" s="76" t="str">
        <f t="shared" si="318"/>
        <v>-</v>
      </c>
      <c r="AN538" s="76" t="str">
        <f t="shared" si="319"/>
        <v>-</v>
      </c>
      <c r="AO538" s="77">
        <f t="shared" si="320"/>
        <v>0</v>
      </c>
      <c r="AP538" s="78" t="str">
        <f t="shared" si="321"/>
        <v/>
      </c>
      <c r="AR538" s="77" t="e">
        <f t="shared" si="333"/>
        <v>#VALUE!</v>
      </c>
      <c r="AS538" s="76" t="s">
        <v>27</v>
      </c>
      <c r="AT538" s="76" t="s">
        <v>27</v>
      </c>
      <c r="AU538" s="76" t="s">
        <v>27</v>
      </c>
      <c r="AV538" s="76" t="s">
        <v>27</v>
      </c>
      <c r="AW538" s="76" t="s">
        <v>27</v>
      </c>
      <c r="AX538" s="76" t="s">
        <v>27</v>
      </c>
      <c r="AY538" s="76" t="s">
        <v>27</v>
      </c>
      <c r="AZ538" s="76" t="s">
        <v>27</v>
      </c>
      <c r="BA538" s="76" t="s">
        <v>27</v>
      </c>
      <c r="BB538" s="77" t="e">
        <f t="shared" si="322"/>
        <v>#VALUE!</v>
      </c>
      <c r="BC538" s="78" t="e">
        <f t="shared" si="323"/>
        <v>#VALUE!</v>
      </c>
      <c r="BD538" s="77">
        <v>3</v>
      </c>
      <c r="BE538" s="76" t="s">
        <v>27</v>
      </c>
      <c r="BF538" s="76" t="s">
        <v>27</v>
      </c>
      <c r="BG538" s="76" t="s">
        <v>27</v>
      </c>
      <c r="BH538" s="76" t="s">
        <v>27</v>
      </c>
      <c r="BI538" s="76" t="s">
        <v>27</v>
      </c>
      <c r="BJ538" s="76" t="s">
        <v>27</v>
      </c>
      <c r="BK538" s="76" t="s">
        <v>27</v>
      </c>
      <c r="BL538" s="76" t="s">
        <v>27</v>
      </c>
      <c r="BM538" s="76" t="s">
        <v>27</v>
      </c>
      <c r="BN538" s="80">
        <f t="shared" si="324"/>
        <v>3</v>
      </c>
      <c r="BO538" s="81">
        <f t="shared" si="325"/>
        <v>0</v>
      </c>
      <c r="BP538" s="77">
        <v>2</v>
      </c>
      <c r="BQ538" s="76" t="s">
        <v>27</v>
      </c>
      <c r="BR538" s="76" t="s">
        <v>27</v>
      </c>
      <c r="BS538" s="76" t="s">
        <v>27</v>
      </c>
      <c r="BT538" s="76" t="s">
        <v>27</v>
      </c>
      <c r="BU538" s="76" t="s">
        <v>27</v>
      </c>
      <c r="BV538" s="76" t="s">
        <v>27</v>
      </c>
      <c r="BW538" s="76" t="s">
        <v>27</v>
      </c>
      <c r="BX538" s="76" t="s">
        <v>27</v>
      </c>
      <c r="BY538" s="76" t="s">
        <v>27</v>
      </c>
      <c r="BZ538" s="80">
        <f t="shared" si="326"/>
        <v>2</v>
      </c>
      <c r="CA538" s="82">
        <f t="shared" si="327"/>
        <v>0</v>
      </c>
      <c r="CB538" s="77">
        <v>8</v>
      </c>
      <c r="CC538" s="76" t="s">
        <v>27</v>
      </c>
      <c r="CD538" s="76" t="s">
        <v>27</v>
      </c>
      <c r="CE538" s="76" t="s">
        <v>27</v>
      </c>
      <c r="CF538" s="76" t="s">
        <v>27</v>
      </c>
      <c r="CG538" s="76" t="s">
        <v>27</v>
      </c>
      <c r="CH538" s="76" t="s">
        <v>27</v>
      </c>
      <c r="CI538" s="76" t="s">
        <v>27</v>
      </c>
      <c r="CJ538" s="76" t="s">
        <v>27</v>
      </c>
      <c r="CK538" s="76" t="s">
        <v>27</v>
      </c>
      <c r="CL538" s="83">
        <f t="shared" si="328"/>
        <v>8</v>
      </c>
      <c r="CM538" s="82">
        <f t="shared" si="329"/>
        <v>0</v>
      </c>
      <c r="CN538" s="84"/>
      <c r="CO538" s="60"/>
      <c r="CP538" s="60"/>
      <c r="CQ538" s="60"/>
      <c r="CR538" s="60"/>
      <c r="CS538" s="60"/>
      <c r="CT538" s="60"/>
      <c r="CU538" s="60"/>
      <c r="CV538" s="85"/>
      <c r="CW538" s="86"/>
      <c r="CX538" s="87">
        <f t="shared" si="330"/>
        <v>0</v>
      </c>
      <c r="CY538" s="88">
        <f t="shared" si="331"/>
        <v>0</v>
      </c>
      <c r="CZ538" s="89" t="e">
        <f>SUMIF(Склад!#REF!,E538,Склад!#REF!)</f>
        <v>#REF!</v>
      </c>
    </row>
    <row r="539" spans="1:104" s="79" customFormat="1" ht="93.95" customHeight="1" thickBot="1" x14ac:dyDescent="0.3">
      <c r="A539" s="60">
        <v>536</v>
      </c>
      <c r="B539" s="199" t="str">
        <f>VLOOKUP(C539,Склад!B:D,3,0)</f>
        <v>Шарфы</v>
      </c>
      <c r="C539" s="37" t="s">
        <v>342</v>
      </c>
      <c r="D539" s="151" t="str">
        <f t="shared" si="332"/>
        <v>919920688</v>
      </c>
      <c r="E539" s="36">
        <v>9199206</v>
      </c>
      <c r="F539" s="36">
        <v>88</v>
      </c>
      <c r="G539" s="154" t="s">
        <v>211</v>
      </c>
      <c r="H539" s="196" t="str">
        <f>IFERROR(VLOOKUP(VALUE(E539),Склад!#REF!,6,0),"-")</f>
        <v>-</v>
      </c>
      <c r="I539" s="61"/>
      <c r="J539" s="62" t="s">
        <v>33</v>
      </c>
      <c r="K539" s="62" t="s">
        <v>33</v>
      </c>
      <c r="L539" s="63" t="s">
        <v>109</v>
      </c>
      <c r="M539" s="64" t="s">
        <v>354</v>
      </c>
      <c r="N539" s="38" t="s">
        <v>354</v>
      </c>
      <c r="O539" s="38" t="s">
        <v>416</v>
      </c>
      <c r="P539" s="65">
        <v>65</v>
      </c>
      <c r="Q539" s="69">
        <v>169</v>
      </c>
      <c r="R539" s="66"/>
      <c r="S539" s="67"/>
      <c r="T539" s="68"/>
      <c r="U539" s="70"/>
      <c r="V539" s="71"/>
      <c r="W539" s="72"/>
      <c r="X539" s="73"/>
      <c r="Y539" s="71"/>
      <c r="Z539" s="72"/>
      <c r="AA539" s="74"/>
      <c r="AB539" s="75"/>
      <c r="AC539" s="71"/>
      <c r="AD539" s="72"/>
      <c r="AE539" s="76" t="str">
        <f t="shared" si="310"/>
        <v/>
      </c>
      <c r="AF539" s="76" t="str">
        <f t="shared" si="311"/>
        <v>-</v>
      </c>
      <c r="AG539" s="76" t="str">
        <f t="shared" si="312"/>
        <v>-</v>
      </c>
      <c r="AH539" s="76" t="str">
        <f t="shared" si="313"/>
        <v>-</v>
      </c>
      <c r="AI539" s="76" t="str">
        <f t="shared" si="314"/>
        <v>-</v>
      </c>
      <c r="AJ539" s="76" t="str">
        <f t="shared" si="315"/>
        <v>-</v>
      </c>
      <c r="AK539" s="76" t="str">
        <f t="shared" si="316"/>
        <v>-</v>
      </c>
      <c r="AL539" s="76" t="str">
        <f t="shared" si="317"/>
        <v>-</v>
      </c>
      <c r="AM539" s="76" t="str">
        <f t="shared" si="318"/>
        <v>-</v>
      </c>
      <c r="AN539" s="76" t="str">
        <f t="shared" si="319"/>
        <v>-</v>
      </c>
      <c r="AO539" s="77">
        <f t="shared" si="320"/>
        <v>0</v>
      </c>
      <c r="AP539" s="78" t="str">
        <f t="shared" si="321"/>
        <v/>
      </c>
      <c r="AR539" s="77" t="e">
        <f t="shared" si="333"/>
        <v>#VALUE!</v>
      </c>
      <c r="AS539" s="76" t="s">
        <v>27</v>
      </c>
      <c r="AT539" s="76" t="s">
        <v>27</v>
      </c>
      <c r="AU539" s="76" t="s">
        <v>27</v>
      </c>
      <c r="AV539" s="76" t="s">
        <v>27</v>
      </c>
      <c r="AW539" s="76" t="s">
        <v>27</v>
      </c>
      <c r="AX539" s="76" t="s">
        <v>27</v>
      </c>
      <c r="AY539" s="76" t="s">
        <v>27</v>
      </c>
      <c r="AZ539" s="76" t="s">
        <v>27</v>
      </c>
      <c r="BA539" s="76" t="s">
        <v>27</v>
      </c>
      <c r="BB539" s="77" t="e">
        <f t="shared" si="322"/>
        <v>#VALUE!</v>
      </c>
      <c r="BC539" s="78" t="e">
        <f t="shared" si="323"/>
        <v>#VALUE!</v>
      </c>
      <c r="BD539" s="77">
        <v>3</v>
      </c>
      <c r="BE539" s="76" t="s">
        <v>27</v>
      </c>
      <c r="BF539" s="76" t="s">
        <v>27</v>
      </c>
      <c r="BG539" s="76" t="s">
        <v>27</v>
      </c>
      <c r="BH539" s="76" t="s">
        <v>27</v>
      </c>
      <c r="BI539" s="76" t="s">
        <v>27</v>
      </c>
      <c r="BJ539" s="76" t="s">
        <v>27</v>
      </c>
      <c r="BK539" s="76" t="s">
        <v>27</v>
      </c>
      <c r="BL539" s="76" t="s">
        <v>27</v>
      </c>
      <c r="BM539" s="76" t="s">
        <v>27</v>
      </c>
      <c r="BN539" s="80">
        <f t="shared" si="324"/>
        <v>3</v>
      </c>
      <c r="BO539" s="81">
        <f t="shared" si="325"/>
        <v>0</v>
      </c>
      <c r="BP539" s="77">
        <v>2</v>
      </c>
      <c r="BQ539" s="76" t="s">
        <v>27</v>
      </c>
      <c r="BR539" s="76" t="s">
        <v>27</v>
      </c>
      <c r="BS539" s="76" t="s">
        <v>27</v>
      </c>
      <c r="BT539" s="76" t="s">
        <v>27</v>
      </c>
      <c r="BU539" s="76" t="s">
        <v>27</v>
      </c>
      <c r="BV539" s="76" t="s">
        <v>27</v>
      </c>
      <c r="BW539" s="76" t="s">
        <v>27</v>
      </c>
      <c r="BX539" s="76" t="s">
        <v>27</v>
      </c>
      <c r="BY539" s="76" t="s">
        <v>27</v>
      </c>
      <c r="BZ539" s="80">
        <f t="shared" si="326"/>
        <v>2</v>
      </c>
      <c r="CA539" s="82">
        <f t="shared" si="327"/>
        <v>0</v>
      </c>
      <c r="CB539" s="77">
        <v>8</v>
      </c>
      <c r="CC539" s="76" t="s">
        <v>27</v>
      </c>
      <c r="CD539" s="76" t="s">
        <v>27</v>
      </c>
      <c r="CE539" s="76" t="s">
        <v>27</v>
      </c>
      <c r="CF539" s="76" t="s">
        <v>27</v>
      </c>
      <c r="CG539" s="76" t="s">
        <v>27</v>
      </c>
      <c r="CH539" s="76" t="s">
        <v>27</v>
      </c>
      <c r="CI539" s="76" t="s">
        <v>27</v>
      </c>
      <c r="CJ539" s="76" t="s">
        <v>27</v>
      </c>
      <c r="CK539" s="76" t="s">
        <v>27</v>
      </c>
      <c r="CL539" s="83">
        <f t="shared" si="328"/>
        <v>8</v>
      </c>
      <c r="CM539" s="82">
        <f t="shared" si="329"/>
        <v>0</v>
      </c>
      <c r="CN539" s="84"/>
      <c r="CO539" s="60"/>
      <c r="CP539" s="60"/>
      <c r="CQ539" s="60"/>
      <c r="CR539" s="60"/>
      <c r="CS539" s="60"/>
      <c r="CT539" s="60"/>
      <c r="CU539" s="60"/>
      <c r="CV539" s="85"/>
      <c r="CW539" s="86"/>
      <c r="CX539" s="87">
        <f t="shared" si="330"/>
        <v>0</v>
      </c>
      <c r="CY539" s="88">
        <f t="shared" si="331"/>
        <v>0</v>
      </c>
      <c r="CZ539" s="89" t="e">
        <f>SUMIF(Склад!#REF!,E539,Склад!#REF!)</f>
        <v>#REF!</v>
      </c>
    </row>
    <row r="540" spans="1:104" s="79" customFormat="1" ht="93.95" customHeight="1" thickBot="1" x14ac:dyDescent="0.3">
      <c r="A540" s="60">
        <v>537</v>
      </c>
      <c r="B540" s="199" t="str">
        <f>VLOOKUP(C540,Склад!B:D,3,0)</f>
        <v>Шарфы</v>
      </c>
      <c r="C540" s="37" t="s">
        <v>342</v>
      </c>
      <c r="D540" s="151" t="str">
        <f t="shared" si="332"/>
        <v>919921122</v>
      </c>
      <c r="E540" s="36">
        <v>9199211</v>
      </c>
      <c r="F540" s="36">
        <v>22</v>
      </c>
      <c r="G540" s="154" t="s">
        <v>211</v>
      </c>
      <c r="H540" s="196" t="str">
        <f>IFERROR(VLOOKUP(VALUE(E540),Склад!#REF!,6,0),"-")</f>
        <v>-</v>
      </c>
      <c r="I540" s="61"/>
      <c r="J540" s="62" t="s">
        <v>33</v>
      </c>
      <c r="K540" s="62" t="s">
        <v>33</v>
      </c>
      <c r="L540" s="63" t="s">
        <v>109</v>
      </c>
      <c r="M540" s="64" t="s">
        <v>354</v>
      </c>
      <c r="N540" s="38" t="s">
        <v>354</v>
      </c>
      <c r="O540" s="38" t="s">
        <v>416</v>
      </c>
      <c r="P540" s="65">
        <v>65</v>
      </c>
      <c r="Q540" s="69">
        <v>169</v>
      </c>
      <c r="R540" s="66"/>
      <c r="S540" s="67"/>
      <c r="T540" s="68"/>
      <c r="U540" s="70"/>
      <c r="V540" s="71"/>
      <c r="W540" s="72"/>
      <c r="X540" s="73"/>
      <c r="Y540" s="71"/>
      <c r="Z540" s="72"/>
      <c r="AA540" s="74"/>
      <c r="AB540" s="75"/>
      <c r="AC540" s="71"/>
      <c r="AD540" s="72"/>
      <c r="AE540" s="76" t="str">
        <f t="shared" si="310"/>
        <v/>
      </c>
      <c r="AF540" s="76" t="str">
        <f t="shared" si="311"/>
        <v>-</v>
      </c>
      <c r="AG540" s="76" t="str">
        <f t="shared" si="312"/>
        <v>-</v>
      </c>
      <c r="AH540" s="76" t="str">
        <f t="shared" si="313"/>
        <v>-</v>
      </c>
      <c r="AI540" s="76" t="str">
        <f t="shared" si="314"/>
        <v>-</v>
      </c>
      <c r="AJ540" s="76" t="str">
        <f t="shared" si="315"/>
        <v>-</v>
      </c>
      <c r="AK540" s="76" t="str">
        <f t="shared" si="316"/>
        <v>-</v>
      </c>
      <c r="AL540" s="76" t="str">
        <f t="shared" si="317"/>
        <v>-</v>
      </c>
      <c r="AM540" s="76" t="str">
        <f t="shared" si="318"/>
        <v>-</v>
      </c>
      <c r="AN540" s="76" t="str">
        <f t="shared" si="319"/>
        <v>-</v>
      </c>
      <c r="AO540" s="77">
        <f t="shared" si="320"/>
        <v>0</v>
      </c>
      <c r="AP540" s="78" t="str">
        <f t="shared" si="321"/>
        <v/>
      </c>
      <c r="AR540" s="77" t="e">
        <f t="shared" si="333"/>
        <v>#VALUE!</v>
      </c>
      <c r="AS540" s="76" t="s">
        <v>27</v>
      </c>
      <c r="AT540" s="76" t="s">
        <v>27</v>
      </c>
      <c r="AU540" s="76" t="s">
        <v>27</v>
      </c>
      <c r="AV540" s="76" t="s">
        <v>27</v>
      </c>
      <c r="AW540" s="76" t="s">
        <v>27</v>
      </c>
      <c r="AX540" s="76" t="s">
        <v>27</v>
      </c>
      <c r="AY540" s="76" t="s">
        <v>27</v>
      </c>
      <c r="AZ540" s="76" t="s">
        <v>27</v>
      </c>
      <c r="BA540" s="76" t="s">
        <v>27</v>
      </c>
      <c r="BB540" s="77" t="e">
        <f t="shared" si="322"/>
        <v>#VALUE!</v>
      </c>
      <c r="BC540" s="78" t="e">
        <f t="shared" si="323"/>
        <v>#VALUE!</v>
      </c>
      <c r="BD540" s="77">
        <v>2</v>
      </c>
      <c r="BE540" s="76" t="s">
        <v>27</v>
      </c>
      <c r="BF540" s="76" t="s">
        <v>27</v>
      </c>
      <c r="BG540" s="76" t="s">
        <v>27</v>
      </c>
      <c r="BH540" s="76" t="s">
        <v>27</v>
      </c>
      <c r="BI540" s="76" t="s">
        <v>27</v>
      </c>
      <c r="BJ540" s="76" t="s">
        <v>27</v>
      </c>
      <c r="BK540" s="76" t="s">
        <v>27</v>
      </c>
      <c r="BL540" s="76" t="s">
        <v>27</v>
      </c>
      <c r="BM540" s="76" t="s">
        <v>27</v>
      </c>
      <c r="BN540" s="80">
        <f t="shared" si="324"/>
        <v>2</v>
      </c>
      <c r="BO540" s="81">
        <f t="shared" si="325"/>
        <v>0</v>
      </c>
      <c r="BP540" s="77">
        <v>1</v>
      </c>
      <c r="BQ540" s="76" t="s">
        <v>27</v>
      </c>
      <c r="BR540" s="76" t="s">
        <v>27</v>
      </c>
      <c r="BS540" s="76" t="s">
        <v>27</v>
      </c>
      <c r="BT540" s="76" t="s">
        <v>27</v>
      </c>
      <c r="BU540" s="76" t="s">
        <v>27</v>
      </c>
      <c r="BV540" s="76" t="s">
        <v>27</v>
      </c>
      <c r="BW540" s="76" t="s">
        <v>27</v>
      </c>
      <c r="BX540" s="76" t="s">
        <v>27</v>
      </c>
      <c r="BY540" s="76" t="s">
        <v>27</v>
      </c>
      <c r="BZ540" s="80">
        <f t="shared" si="326"/>
        <v>1</v>
      </c>
      <c r="CA540" s="82">
        <f t="shared" si="327"/>
        <v>0</v>
      </c>
      <c r="CB540" s="77">
        <v>0</v>
      </c>
      <c r="CC540" s="76" t="s">
        <v>27</v>
      </c>
      <c r="CD540" s="76" t="s">
        <v>27</v>
      </c>
      <c r="CE540" s="76" t="s">
        <v>27</v>
      </c>
      <c r="CF540" s="76" t="s">
        <v>27</v>
      </c>
      <c r="CG540" s="76" t="s">
        <v>27</v>
      </c>
      <c r="CH540" s="76" t="s">
        <v>27</v>
      </c>
      <c r="CI540" s="76" t="s">
        <v>27</v>
      </c>
      <c r="CJ540" s="76" t="s">
        <v>27</v>
      </c>
      <c r="CK540" s="76" t="s">
        <v>27</v>
      </c>
      <c r="CL540" s="83">
        <f t="shared" si="328"/>
        <v>0</v>
      </c>
      <c r="CM540" s="82">
        <f t="shared" si="329"/>
        <v>0</v>
      </c>
      <c r="CN540" s="84"/>
      <c r="CO540" s="60"/>
      <c r="CP540" s="60"/>
      <c r="CQ540" s="60"/>
      <c r="CR540" s="60"/>
      <c r="CS540" s="60"/>
      <c r="CT540" s="60"/>
      <c r="CU540" s="60"/>
      <c r="CV540" s="85"/>
      <c r="CW540" s="86"/>
      <c r="CX540" s="87">
        <f t="shared" si="330"/>
        <v>0</v>
      </c>
      <c r="CY540" s="88">
        <f t="shared" si="331"/>
        <v>0</v>
      </c>
      <c r="CZ540" s="89" t="e">
        <f>SUMIF(Склад!#REF!,E540,Склад!#REF!)</f>
        <v>#REF!</v>
      </c>
    </row>
    <row r="541" spans="1:104" s="79" customFormat="1" ht="93.95" customHeight="1" thickBot="1" x14ac:dyDescent="0.3">
      <c r="A541" s="60">
        <v>538</v>
      </c>
      <c r="B541" s="199" t="str">
        <f>VLOOKUP(C541,Склад!B:D,3,0)</f>
        <v>Шарфы</v>
      </c>
      <c r="C541" s="37" t="s">
        <v>342</v>
      </c>
      <c r="D541" s="151" t="str">
        <f t="shared" si="332"/>
        <v>919921131</v>
      </c>
      <c r="E541" s="36">
        <v>9199211</v>
      </c>
      <c r="F541" s="36">
        <v>31</v>
      </c>
      <c r="G541" s="154" t="s">
        <v>211</v>
      </c>
      <c r="H541" s="196" t="str">
        <f>IFERROR(VLOOKUP(VALUE(E541),Склад!#REF!,6,0),"-")</f>
        <v>-</v>
      </c>
      <c r="I541" s="61"/>
      <c r="J541" s="62" t="s">
        <v>33</v>
      </c>
      <c r="K541" s="62" t="s">
        <v>33</v>
      </c>
      <c r="L541" s="63" t="s">
        <v>109</v>
      </c>
      <c r="M541" s="64" t="s">
        <v>354</v>
      </c>
      <c r="N541" s="38" t="s">
        <v>354</v>
      </c>
      <c r="O541" s="38" t="s">
        <v>416</v>
      </c>
      <c r="P541" s="65">
        <v>65</v>
      </c>
      <c r="Q541" s="69">
        <v>169</v>
      </c>
      <c r="R541" s="66"/>
      <c r="S541" s="67"/>
      <c r="T541" s="68"/>
      <c r="U541" s="70"/>
      <c r="V541" s="71"/>
      <c r="W541" s="72"/>
      <c r="X541" s="73"/>
      <c r="Y541" s="71"/>
      <c r="Z541" s="72"/>
      <c r="AA541" s="74"/>
      <c r="AB541" s="75"/>
      <c r="AC541" s="71"/>
      <c r="AD541" s="72"/>
      <c r="AE541" s="76" t="str">
        <f t="shared" si="310"/>
        <v/>
      </c>
      <c r="AF541" s="76" t="str">
        <f t="shared" si="311"/>
        <v>-</v>
      </c>
      <c r="AG541" s="76" t="str">
        <f t="shared" si="312"/>
        <v>-</v>
      </c>
      <c r="AH541" s="76" t="str">
        <f t="shared" si="313"/>
        <v>-</v>
      </c>
      <c r="AI541" s="76" t="str">
        <f t="shared" si="314"/>
        <v>-</v>
      </c>
      <c r="AJ541" s="76" t="str">
        <f t="shared" si="315"/>
        <v>-</v>
      </c>
      <c r="AK541" s="76" t="str">
        <f t="shared" si="316"/>
        <v>-</v>
      </c>
      <c r="AL541" s="76" t="str">
        <f t="shared" si="317"/>
        <v>-</v>
      </c>
      <c r="AM541" s="76" t="str">
        <f t="shared" si="318"/>
        <v>-</v>
      </c>
      <c r="AN541" s="76" t="str">
        <f t="shared" si="319"/>
        <v>-</v>
      </c>
      <c r="AO541" s="77">
        <f t="shared" si="320"/>
        <v>0</v>
      </c>
      <c r="AP541" s="78" t="str">
        <f t="shared" si="321"/>
        <v/>
      </c>
      <c r="AR541" s="77" t="e">
        <f t="shared" si="333"/>
        <v>#VALUE!</v>
      </c>
      <c r="AS541" s="76" t="s">
        <v>27</v>
      </c>
      <c r="AT541" s="76" t="s">
        <v>27</v>
      </c>
      <c r="AU541" s="76" t="s">
        <v>27</v>
      </c>
      <c r="AV541" s="76" t="s">
        <v>27</v>
      </c>
      <c r="AW541" s="76" t="s">
        <v>27</v>
      </c>
      <c r="AX541" s="76" t="s">
        <v>27</v>
      </c>
      <c r="AY541" s="76" t="s">
        <v>27</v>
      </c>
      <c r="AZ541" s="76" t="s">
        <v>27</v>
      </c>
      <c r="BA541" s="76" t="s">
        <v>27</v>
      </c>
      <c r="BB541" s="77" t="e">
        <f t="shared" si="322"/>
        <v>#VALUE!</v>
      </c>
      <c r="BC541" s="78" t="e">
        <f t="shared" si="323"/>
        <v>#VALUE!</v>
      </c>
      <c r="BD541" s="77">
        <v>2</v>
      </c>
      <c r="BE541" s="76" t="s">
        <v>27</v>
      </c>
      <c r="BF541" s="76" t="s">
        <v>27</v>
      </c>
      <c r="BG541" s="76" t="s">
        <v>27</v>
      </c>
      <c r="BH541" s="76" t="s">
        <v>27</v>
      </c>
      <c r="BI541" s="76" t="s">
        <v>27</v>
      </c>
      <c r="BJ541" s="76" t="s">
        <v>27</v>
      </c>
      <c r="BK541" s="76" t="s">
        <v>27</v>
      </c>
      <c r="BL541" s="76" t="s">
        <v>27</v>
      </c>
      <c r="BM541" s="76" t="s">
        <v>27</v>
      </c>
      <c r="BN541" s="80">
        <f t="shared" si="324"/>
        <v>2</v>
      </c>
      <c r="BO541" s="81">
        <f t="shared" si="325"/>
        <v>0</v>
      </c>
      <c r="BP541" s="77">
        <v>1</v>
      </c>
      <c r="BQ541" s="76" t="s">
        <v>27</v>
      </c>
      <c r="BR541" s="76" t="s">
        <v>27</v>
      </c>
      <c r="BS541" s="76" t="s">
        <v>27</v>
      </c>
      <c r="BT541" s="76" t="s">
        <v>27</v>
      </c>
      <c r="BU541" s="76" t="s">
        <v>27</v>
      </c>
      <c r="BV541" s="76" t="s">
        <v>27</v>
      </c>
      <c r="BW541" s="76" t="s">
        <v>27</v>
      </c>
      <c r="BX541" s="76" t="s">
        <v>27</v>
      </c>
      <c r="BY541" s="76" t="s">
        <v>27</v>
      </c>
      <c r="BZ541" s="80">
        <f t="shared" si="326"/>
        <v>1</v>
      </c>
      <c r="CA541" s="82">
        <f t="shared" si="327"/>
        <v>0</v>
      </c>
      <c r="CB541" s="77">
        <v>0</v>
      </c>
      <c r="CC541" s="76" t="s">
        <v>27</v>
      </c>
      <c r="CD541" s="76" t="s">
        <v>27</v>
      </c>
      <c r="CE541" s="76" t="s">
        <v>27</v>
      </c>
      <c r="CF541" s="76" t="s">
        <v>27</v>
      </c>
      <c r="CG541" s="76" t="s">
        <v>27</v>
      </c>
      <c r="CH541" s="76" t="s">
        <v>27</v>
      </c>
      <c r="CI541" s="76" t="s">
        <v>27</v>
      </c>
      <c r="CJ541" s="76" t="s">
        <v>27</v>
      </c>
      <c r="CK541" s="76" t="s">
        <v>27</v>
      </c>
      <c r="CL541" s="83">
        <f t="shared" si="328"/>
        <v>0</v>
      </c>
      <c r="CM541" s="82">
        <f t="shared" si="329"/>
        <v>0</v>
      </c>
      <c r="CN541" s="84"/>
      <c r="CO541" s="60"/>
      <c r="CP541" s="60"/>
      <c r="CQ541" s="60"/>
      <c r="CR541" s="60"/>
      <c r="CS541" s="60"/>
      <c r="CT541" s="60"/>
      <c r="CU541" s="60"/>
      <c r="CV541" s="85"/>
      <c r="CW541" s="86"/>
      <c r="CX541" s="87">
        <f t="shared" si="330"/>
        <v>0</v>
      </c>
      <c r="CY541" s="88">
        <f t="shared" si="331"/>
        <v>0</v>
      </c>
      <c r="CZ541" s="89" t="e">
        <f>SUMIF(Склад!#REF!,E541,Склад!#REF!)</f>
        <v>#REF!</v>
      </c>
    </row>
    <row r="542" spans="1:104" s="79" customFormat="1" ht="93.95" customHeight="1" thickBot="1" x14ac:dyDescent="0.3">
      <c r="A542" s="60">
        <v>539</v>
      </c>
      <c r="B542" s="199" t="str">
        <f>VLOOKUP(C542,Склад!B:D,3,0)</f>
        <v>Шарфы</v>
      </c>
      <c r="C542" s="37" t="s">
        <v>342</v>
      </c>
      <c r="D542" s="151" t="str">
        <f t="shared" si="332"/>
        <v>919921143</v>
      </c>
      <c r="E542" s="36">
        <v>9199211</v>
      </c>
      <c r="F542" s="36">
        <v>43</v>
      </c>
      <c r="G542" s="154" t="s">
        <v>211</v>
      </c>
      <c r="H542" s="196" t="str">
        <f>IFERROR(VLOOKUP(VALUE(E542),Склад!#REF!,6,0),"-")</f>
        <v>-</v>
      </c>
      <c r="I542" s="61"/>
      <c r="J542" s="62" t="s">
        <v>33</v>
      </c>
      <c r="K542" s="62" t="s">
        <v>33</v>
      </c>
      <c r="L542" s="63" t="s">
        <v>109</v>
      </c>
      <c r="M542" s="64" t="s">
        <v>354</v>
      </c>
      <c r="N542" s="38" t="s">
        <v>354</v>
      </c>
      <c r="O542" s="38" t="s">
        <v>416</v>
      </c>
      <c r="P542" s="65">
        <v>65</v>
      </c>
      <c r="Q542" s="69">
        <v>169</v>
      </c>
      <c r="R542" s="66"/>
      <c r="S542" s="67"/>
      <c r="T542" s="68"/>
      <c r="U542" s="70"/>
      <c r="V542" s="71"/>
      <c r="W542" s="72"/>
      <c r="X542" s="73"/>
      <c r="Y542" s="71"/>
      <c r="Z542" s="72"/>
      <c r="AA542" s="74"/>
      <c r="AB542" s="75"/>
      <c r="AC542" s="71"/>
      <c r="AD542" s="72"/>
      <c r="AE542" s="76" t="str">
        <f t="shared" si="310"/>
        <v/>
      </c>
      <c r="AF542" s="76" t="str">
        <f t="shared" si="311"/>
        <v>-</v>
      </c>
      <c r="AG542" s="76" t="str">
        <f t="shared" si="312"/>
        <v>-</v>
      </c>
      <c r="AH542" s="76" t="str">
        <f t="shared" si="313"/>
        <v>-</v>
      </c>
      <c r="AI542" s="76" t="str">
        <f t="shared" si="314"/>
        <v>-</v>
      </c>
      <c r="AJ542" s="76" t="str">
        <f t="shared" si="315"/>
        <v>-</v>
      </c>
      <c r="AK542" s="76" t="str">
        <f t="shared" si="316"/>
        <v>-</v>
      </c>
      <c r="AL542" s="76" t="str">
        <f t="shared" si="317"/>
        <v>-</v>
      </c>
      <c r="AM542" s="76" t="str">
        <f t="shared" si="318"/>
        <v>-</v>
      </c>
      <c r="AN542" s="76" t="str">
        <f t="shared" si="319"/>
        <v>-</v>
      </c>
      <c r="AO542" s="77">
        <f t="shared" si="320"/>
        <v>0</v>
      </c>
      <c r="AP542" s="78" t="str">
        <f t="shared" si="321"/>
        <v/>
      </c>
      <c r="AR542" s="77" t="e">
        <f t="shared" si="333"/>
        <v>#VALUE!</v>
      </c>
      <c r="AS542" s="76" t="s">
        <v>27</v>
      </c>
      <c r="AT542" s="76" t="s">
        <v>27</v>
      </c>
      <c r="AU542" s="76" t="s">
        <v>27</v>
      </c>
      <c r="AV542" s="76" t="s">
        <v>27</v>
      </c>
      <c r="AW542" s="76" t="s">
        <v>27</v>
      </c>
      <c r="AX542" s="76" t="s">
        <v>27</v>
      </c>
      <c r="AY542" s="76" t="s">
        <v>27</v>
      </c>
      <c r="AZ542" s="76" t="s">
        <v>27</v>
      </c>
      <c r="BA542" s="76" t="s">
        <v>27</v>
      </c>
      <c r="BB542" s="77" t="e">
        <f t="shared" si="322"/>
        <v>#VALUE!</v>
      </c>
      <c r="BC542" s="78" t="e">
        <f t="shared" si="323"/>
        <v>#VALUE!</v>
      </c>
      <c r="BD542" s="77">
        <v>2</v>
      </c>
      <c r="BE542" s="76" t="s">
        <v>27</v>
      </c>
      <c r="BF542" s="76" t="s">
        <v>27</v>
      </c>
      <c r="BG542" s="76" t="s">
        <v>27</v>
      </c>
      <c r="BH542" s="76" t="s">
        <v>27</v>
      </c>
      <c r="BI542" s="76" t="s">
        <v>27</v>
      </c>
      <c r="BJ542" s="76" t="s">
        <v>27</v>
      </c>
      <c r="BK542" s="76" t="s">
        <v>27</v>
      </c>
      <c r="BL542" s="76" t="s">
        <v>27</v>
      </c>
      <c r="BM542" s="76" t="s">
        <v>27</v>
      </c>
      <c r="BN542" s="80">
        <f t="shared" si="324"/>
        <v>2</v>
      </c>
      <c r="BO542" s="81">
        <f t="shared" si="325"/>
        <v>0</v>
      </c>
      <c r="BP542" s="77">
        <v>1</v>
      </c>
      <c r="BQ542" s="76" t="s">
        <v>27</v>
      </c>
      <c r="BR542" s="76" t="s">
        <v>27</v>
      </c>
      <c r="BS542" s="76" t="s">
        <v>27</v>
      </c>
      <c r="BT542" s="76" t="s">
        <v>27</v>
      </c>
      <c r="BU542" s="76" t="s">
        <v>27</v>
      </c>
      <c r="BV542" s="76" t="s">
        <v>27</v>
      </c>
      <c r="BW542" s="76" t="s">
        <v>27</v>
      </c>
      <c r="BX542" s="76" t="s">
        <v>27</v>
      </c>
      <c r="BY542" s="76" t="s">
        <v>27</v>
      </c>
      <c r="BZ542" s="80">
        <f t="shared" si="326"/>
        <v>1</v>
      </c>
      <c r="CA542" s="82">
        <f t="shared" si="327"/>
        <v>0</v>
      </c>
      <c r="CB542" s="77">
        <v>0</v>
      </c>
      <c r="CC542" s="76" t="s">
        <v>27</v>
      </c>
      <c r="CD542" s="76" t="s">
        <v>27</v>
      </c>
      <c r="CE542" s="76" t="s">
        <v>27</v>
      </c>
      <c r="CF542" s="76" t="s">
        <v>27</v>
      </c>
      <c r="CG542" s="76" t="s">
        <v>27</v>
      </c>
      <c r="CH542" s="76" t="s">
        <v>27</v>
      </c>
      <c r="CI542" s="76" t="s">
        <v>27</v>
      </c>
      <c r="CJ542" s="76" t="s">
        <v>27</v>
      </c>
      <c r="CK542" s="76" t="s">
        <v>27</v>
      </c>
      <c r="CL542" s="83">
        <f t="shared" si="328"/>
        <v>0</v>
      </c>
      <c r="CM542" s="82">
        <f t="shared" si="329"/>
        <v>0</v>
      </c>
      <c r="CN542" s="84"/>
      <c r="CO542" s="60"/>
      <c r="CP542" s="60"/>
      <c r="CQ542" s="60"/>
      <c r="CR542" s="60"/>
      <c r="CS542" s="60"/>
      <c r="CT542" s="60"/>
      <c r="CU542" s="60"/>
      <c r="CV542" s="85"/>
      <c r="CW542" s="86"/>
      <c r="CX542" s="87">
        <f t="shared" si="330"/>
        <v>0</v>
      </c>
      <c r="CY542" s="88">
        <f t="shared" si="331"/>
        <v>0</v>
      </c>
      <c r="CZ542" s="89" t="e">
        <f>SUMIF(Склад!#REF!,E542,Склад!#REF!)</f>
        <v>#REF!</v>
      </c>
    </row>
    <row r="543" spans="1:104" s="79" customFormat="1" ht="93.95" customHeight="1" thickBot="1" x14ac:dyDescent="0.3">
      <c r="A543" s="60">
        <v>540</v>
      </c>
      <c r="B543" s="199" t="str">
        <f>VLOOKUP(C543,Склад!B:D,3,0)</f>
        <v>Шарфы</v>
      </c>
      <c r="C543" s="37" t="s">
        <v>342</v>
      </c>
      <c r="D543" s="151" t="str">
        <f t="shared" si="332"/>
        <v>919921182</v>
      </c>
      <c r="E543" s="36">
        <v>9199211</v>
      </c>
      <c r="F543" s="36">
        <v>82</v>
      </c>
      <c r="G543" s="154" t="s">
        <v>211</v>
      </c>
      <c r="H543" s="196" t="str">
        <f>IFERROR(VLOOKUP(VALUE(E543),Склад!#REF!,6,0),"-")</f>
        <v>-</v>
      </c>
      <c r="I543" s="61"/>
      <c r="J543" s="62" t="s">
        <v>33</v>
      </c>
      <c r="K543" s="62" t="s">
        <v>33</v>
      </c>
      <c r="L543" s="63" t="s">
        <v>109</v>
      </c>
      <c r="M543" s="64" t="s">
        <v>354</v>
      </c>
      <c r="N543" s="38" t="s">
        <v>354</v>
      </c>
      <c r="O543" s="38" t="s">
        <v>416</v>
      </c>
      <c r="P543" s="65">
        <v>65</v>
      </c>
      <c r="Q543" s="69">
        <v>169</v>
      </c>
      <c r="R543" s="66"/>
      <c r="S543" s="67"/>
      <c r="T543" s="68"/>
      <c r="U543" s="70"/>
      <c r="V543" s="71"/>
      <c r="W543" s="72"/>
      <c r="X543" s="73"/>
      <c r="Y543" s="71"/>
      <c r="Z543" s="72"/>
      <c r="AA543" s="74"/>
      <c r="AB543" s="75"/>
      <c r="AC543" s="71"/>
      <c r="AD543" s="72"/>
      <c r="AE543" s="76" t="str">
        <f t="shared" si="310"/>
        <v/>
      </c>
      <c r="AF543" s="76" t="str">
        <f t="shared" si="311"/>
        <v>-</v>
      </c>
      <c r="AG543" s="76" t="str">
        <f t="shared" si="312"/>
        <v>-</v>
      </c>
      <c r="AH543" s="76" t="str">
        <f t="shared" si="313"/>
        <v>-</v>
      </c>
      <c r="AI543" s="76" t="str">
        <f t="shared" si="314"/>
        <v>-</v>
      </c>
      <c r="AJ543" s="76" t="str">
        <f t="shared" si="315"/>
        <v>-</v>
      </c>
      <c r="AK543" s="76" t="str">
        <f t="shared" si="316"/>
        <v>-</v>
      </c>
      <c r="AL543" s="76" t="str">
        <f t="shared" si="317"/>
        <v>-</v>
      </c>
      <c r="AM543" s="76" t="str">
        <f t="shared" si="318"/>
        <v>-</v>
      </c>
      <c r="AN543" s="76" t="str">
        <f t="shared" si="319"/>
        <v>-</v>
      </c>
      <c r="AO543" s="77">
        <f t="shared" si="320"/>
        <v>0</v>
      </c>
      <c r="AP543" s="78" t="str">
        <f t="shared" si="321"/>
        <v/>
      </c>
      <c r="AR543" s="77" t="e">
        <f t="shared" si="333"/>
        <v>#VALUE!</v>
      </c>
      <c r="AS543" s="76" t="s">
        <v>27</v>
      </c>
      <c r="AT543" s="76" t="s">
        <v>27</v>
      </c>
      <c r="AU543" s="76" t="s">
        <v>27</v>
      </c>
      <c r="AV543" s="76" t="s">
        <v>27</v>
      </c>
      <c r="AW543" s="76" t="s">
        <v>27</v>
      </c>
      <c r="AX543" s="76" t="s">
        <v>27</v>
      </c>
      <c r="AY543" s="76" t="s">
        <v>27</v>
      </c>
      <c r="AZ543" s="76" t="s">
        <v>27</v>
      </c>
      <c r="BA543" s="76" t="s">
        <v>27</v>
      </c>
      <c r="BB543" s="77" t="e">
        <f t="shared" si="322"/>
        <v>#VALUE!</v>
      </c>
      <c r="BC543" s="78" t="e">
        <f t="shared" si="323"/>
        <v>#VALUE!</v>
      </c>
      <c r="BD543" s="77">
        <v>2</v>
      </c>
      <c r="BE543" s="76" t="s">
        <v>27</v>
      </c>
      <c r="BF543" s="76" t="s">
        <v>27</v>
      </c>
      <c r="BG543" s="76" t="s">
        <v>27</v>
      </c>
      <c r="BH543" s="76" t="s">
        <v>27</v>
      </c>
      <c r="BI543" s="76" t="s">
        <v>27</v>
      </c>
      <c r="BJ543" s="76" t="s">
        <v>27</v>
      </c>
      <c r="BK543" s="76" t="s">
        <v>27</v>
      </c>
      <c r="BL543" s="76" t="s">
        <v>27</v>
      </c>
      <c r="BM543" s="76" t="s">
        <v>27</v>
      </c>
      <c r="BN543" s="80">
        <f t="shared" si="324"/>
        <v>2</v>
      </c>
      <c r="BO543" s="81">
        <f t="shared" si="325"/>
        <v>0</v>
      </c>
      <c r="BP543" s="77">
        <v>1</v>
      </c>
      <c r="BQ543" s="76" t="s">
        <v>27</v>
      </c>
      <c r="BR543" s="76" t="s">
        <v>27</v>
      </c>
      <c r="BS543" s="76" t="s">
        <v>27</v>
      </c>
      <c r="BT543" s="76" t="s">
        <v>27</v>
      </c>
      <c r="BU543" s="76" t="s">
        <v>27</v>
      </c>
      <c r="BV543" s="76" t="s">
        <v>27</v>
      </c>
      <c r="BW543" s="76" t="s">
        <v>27</v>
      </c>
      <c r="BX543" s="76" t="s">
        <v>27</v>
      </c>
      <c r="BY543" s="76" t="s">
        <v>27</v>
      </c>
      <c r="BZ543" s="80">
        <f t="shared" si="326"/>
        <v>1</v>
      </c>
      <c r="CA543" s="82">
        <f t="shared" si="327"/>
        <v>0</v>
      </c>
      <c r="CB543" s="77">
        <v>5</v>
      </c>
      <c r="CC543" s="76" t="s">
        <v>27</v>
      </c>
      <c r="CD543" s="76" t="s">
        <v>27</v>
      </c>
      <c r="CE543" s="76" t="s">
        <v>27</v>
      </c>
      <c r="CF543" s="76" t="s">
        <v>27</v>
      </c>
      <c r="CG543" s="76" t="s">
        <v>27</v>
      </c>
      <c r="CH543" s="76" t="s">
        <v>27</v>
      </c>
      <c r="CI543" s="76" t="s">
        <v>27</v>
      </c>
      <c r="CJ543" s="76" t="s">
        <v>27</v>
      </c>
      <c r="CK543" s="76" t="s">
        <v>27</v>
      </c>
      <c r="CL543" s="83">
        <f t="shared" si="328"/>
        <v>5</v>
      </c>
      <c r="CM543" s="82">
        <f t="shared" si="329"/>
        <v>0</v>
      </c>
      <c r="CN543" s="84">
        <v>1</v>
      </c>
      <c r="CO543" s="60"/>
      <c r="CP543" s="60"/>
      <c r="CQ543" s="60"/>
      <c r="CR543" s="60"/>
      <c r="CS543" s="60"/>
      <c r="CT543" s="60"/>
      <c r="CU543" s="60"/>
      <c r="CV543" s="85"/>
      <c r="CW543" s="86"/>
      <c r="CX543" s="87">
        <f t="shared" si="330"/>
        <v>1</v>
      </c>
      <c r="CY543" s="88">
        <f t="shared" si="331"/>
        <v>0</v>
      </c>
      <c r="CZ543" s="89" t="e">
        <f>SUMIF(Склад!#REF!,E543,Склад!#REF!)</f>
        <v>#REF!</v>
      </c>
    </row>
    <row r="544" spans="1:104" s="79" customFormat="1" ht="93.95" customHeight="1" thickBot="1" x14ac:dyDescent="0.3">
      <c r="A544" s="60">
        <v>541</v>
      </c>
      <c r="B544" s="199" t="str">
        <f>VLOOKUP(C544,Склад!B:D,3,0)</f>
        <v>Шапки</v>
      </c>
      <c r="C544" s="37" t="s">
        <v>110</v>
      </c>
      <c r="D544" s="151" t="str">
        <f t="shared" si="332"/>
        <v>853920428</v>
      </c>
      <c r="E544" s="36">
        <v>8539204</v>
      </c>
      <c r="F544" s="36">
        <v>28</v>
      </c>
      <c r="G544" s="154" t="s">
        <v>211</v>
      </c>
      <c r="H544" s="196" t="str">
        <f>IFERROR(VLOOKUP(VALUE(E544),Склад!#REF!,6,0),"-")</f>
        <v>-</v>
      </c>
      <c r="I544" s="61"/>
      <c r="J544" s="62" t="s">
        <v>33</v>
      </c>
      <c r="K544" s="62" t="s">
        <v>33</v>
      </c>
      <c r="L544" s="63" t="s">
        <v>109</v>
      </c>
      <c r="M544" s="64" t="s">
        <v>354</v>
      </c>
      <c r="N544" s="38" t="s">
        <v>354</v>
      </c>
      <c r="O544" s="38" t="s">
        <v>416</v>
      </c>
      <c r="P544" s="65">
        <v>38.1</v>
      </c>
      <c r="Q544" s="69">
        <v>99</v>
      </c>
      <c r="R544" s="66"/>
      <c r="S544" s="67"/>
      <c r="T544" s="68"/>
      <c r="U544" s="70"/>
      <c r="V544" s="71"/>
      <c r="W544" s="72"/>
      <c r="X544" s="73"/>
      <c r="Y544" s="71"/>
      <c r="Z544" s="72"/>
      <c r="AA544" s="74"/>
      <c r="AB544" s="75"/>
      <c r="AC544" s="71"/>
      <c r="AD544" s="72"/>
      <c r="AE544" s="76" t="str">
        <f t="shared" si="310"/>
        <v/>
      </c>
      <c r="AF544" s="76" t="str">
        <f t="shared" si="311"/>
        <v>-</v>
      </c>
      <c r="AG544" s="76" t="str">
        <f t="shared" si="312"/>
        <v>-</v>
      </c>
      <c r="AH544" s="76" t="str">
        <f t="shared" si="313"/>
        <v>-</v>
      </c>
      <c r="AI544" s="76" t="str">
        <f t="shared" si="314"/>
        <v>-</v>
      </c>
      <c r="AJ544" s="76" t="str">
        <f t="shared" si="315"/>
        <v>-</v>
      </c>
      <c r="AK544" s="76" t="str">
        <f t="shared" si="316"/>
        <v>-</v>
      </c>
      <c r="AL544" s="76" t="str">
        <f t="shared" si="317"/>
        <v>-</v>
      </c>
      <c r="AM544" s="76" t="str">
        <f t="shared" si="318"/>
        <v>-</v>
      </c>
      <c r="AN544" s="76" t="str">
        <f t="shared" si="319"/>
        <v>-</v>
      </c>
      <c r="AO544" s="77">
        <f t="shared" si="320"/>
        <v>0</v>
      </c>
      <c r="AP544" s="78" t="str">
        <f t="shared" si="321"/>
        <v/>
      </c>
      <c r="AR544" s="77" t="e">
        <f t="shared" si="333"/>
        <v>#VALUE!</v>
      </c>
      <c r="AS544" s="76" t="s">
        <v>27</v>
      </c>
      <c r="AT544" s="76" t="s">
        <v>27</v>
      </c>
      <c r="AU544" s="76" t="s">
        <v>27</v>
      </c>
      <c r="AV544" s="76" t="s">
        <v>27</v>
      </c>
      <c r="AW544" s="76" t="s">
        <v>27</v>
      </c>
      <c r="AX544" s="76" t="s">
        <v>27</v>
      </c>
      <c r="AY544" s="76" t="s">
        <v>27</v>
      </c>
      <c r="AZ544" s="76" t="s">
        <v>27</v>
      </c>
      <c r="BA544" s="76" t="s">
        <v>27</v>
      </c>
      <c r="BB544" s="77" t="e">
        <f t="shared" si="322"/>
        <v>#VALUE!</v>
      </c>
      <c r="BC544" s="78" t="e">
        <f t="shared" si="323"/>
        <v>#VALUE!</v>
      </c>
      <c r="BD544" s="77">
        <v>2</v>
      </c>
      <c r="BE544" s="76" t="s">
        <v>27</v>
      </c>
      <c r="BF544" s="76" t="s">
        <v>27</v>
      </c>
      <c r="BG544" s="76" t="s">
        <v>27</v>
      </c>
      <c r="BH544" s="76" t="s">
        <v>27</v>
      </c>
      <c r="BI544" s="76" t="s">
        <v>27</v>
      </c>
      <c r="BJ544" s="76" t="s">
        <v>27</v>
      </c>
      <c r="BK544" s="76" t="s">
        <v>27</v>
      </c>
      <c r="BL544" s="76" t="s">
        <v>27</v>
      </c>
      <c r="BM544" s="76" t="s">
        <v>27</v>
      </c>
      <c r="BN544" s="80">
        <f t="shared" si="324"/>
        <v>2</v>
      </c>
      <c r="BO544" s="81">
        <f t="shared" si="325"/>
        <v>0</v>
      </c>
      <c r="BP544" s="77">
        <v>1</v>
      </c>
      <c r="BQ544" s="76" t="s">
        <v>27</v>
      </c>
      <c r="BR544" s="76" t="s">
        <v>27</v>
      </c>
      <c r="BS544" s="76" t="s">
        <v>27</v>
      </c>
      <c r="BT544" s="76" t="s">
        <v>27</v>
      </c>
      <c r="BU544" s="76" t="s">
        <v>27</v>
      </c>
      <c r="BV544" s="76" t="s">
        <v>27</v>
      </c>
      <c r="BW544" s="76" t="s">
        <v>27</v>
      </c>
      <c r="BX544" s="76" t="s">
        <v>27</v>
      </c>
      <c r="BY544" s="76" t="s">
        <v>27</v>
      </c>
      <c r="BZ544" s="80">
        <f t="shared" si="326"/>
        <v>1</v>
      </c>
      <c r="CA544" s="82">
        <f t="shared" si="327"/>
        <v>0</v>
      </c>
      <c r="CB544" s="77">
        <v>5</v>
      </c>
      <c r="CC544" s="76" t="s">
        <v>27</v>
      </c>
      <c r="CD544" s="76" t="s">
        <v>27</v>
      </c>
      <c r="CE544" s="76" t="s">
        <v>27</v>
      </c>
      <c r="CF544" s="76" t="s">
        <v>27</v>
      </c>
      <c r="CG544" s="76" t="s">
        <v>27</v>
      </c>
      <c r="CH544" s="76" t="s">
        <v>27</v>
      </c>
      <c r="CI544" s="76" t="s">
        <v>27</v>
      </c>
      <c r="CJ544" s="76" t="s">
        <v>27</v>
      </c>
      <c r="CK544" s="76" t="s">
        <v>27</v>
      </c>
      <c r="CL544" s="83">
        <f t="shared" si="328"/>
        <v>5</v>
      </c>
      <c r="CM544" s="82">
        <f t="shared" si="329"/>
        <v>0</v>
      </c>
      <c r="CN544" s="84">
        <v>4</v>
      </c>
      <c r="CO544" s="60"/>
      <c r="CP544" s="60"/>
      <c r="CQ544" s="60"/>
      <c r="CR544" s="60"/>
      <c r="CS544" s="60"/>
      <c r="CT544" s="60"/>
      <c r="CU544" s="60"/>
      <c r="CV544" s="85"/>
      <c r="CW544" s="86"/>
      <c r="CX544" s="87">
        <f t="shared" si="330"/>
        <v>4</v>
      </c>
      <c r="CY544" s="88">
        <f t="shared" si="331"/>
        <v>0</v>
      </c>
      <c r="CZ544" s="89" t="e">
        <f>SUMIF(Склад!#REF!,E544,Склад!#REF!)</f>
        <v>#REF!</v>
      </c>
    </row>
    <row r="545" spans="1:104" s="79" customFormat="1" ht="93.95" customHeight="1" thickBot="1" x14ac:dyDescent="0.3">
      <c r="A545" s="60">
        <v>542</v>
      </c>
      <c r="B545" s="199" t="str">
        <f>VLOOKUP(C545,Склад!B:D,3,0)</f>
        <v>Шарфы</v>
      </c>
      <c r="C545" s="37" t="s">
        <v>342</v>
      </c>
      <c r="D545" s="151" t="str">
        <f t="shared" si="332"/>
        <v>919921328</v>
      </c>
      <c r="E545" s="36">
        <v>9199213</v>
      </c>
      <c r="F545" s="36">
        <v>28</v>
      </c>
      <c r="G545" s="154" t="s">
        <v>211</v>
      </c>
      <c r="H545" s="196" t="str">
        <f>IFERROR(VLOOKUP(VALUE(E545),Склад!#REF!,6,0),"-")</f>
        <v>-</v>
      </c>
      <c r="I545" s="61"/>
      <c r="J545" s="62" t="s">
        <v>33</v>
      </c>
      <c r="K545" s="62" t="s">
        <v>33</v>
      </c>
      <c r="L545" s="63" t="s">
        <v>109</v>
      </c>
      <c r="M545" s="64" t="s">
        <v>354</v>
      </c>
      <c r="N545" s="38" t="s">
        <v>354</v>
      </c>
      <c r="O545" s="38" t="s">
        <v>416</v>
      </c>
      <c r="P545" s="65">
        <v>76.5</v>
      </c>
      <c r="Q545" s="69">
        <v>199</v>
      </c>
      <c r="R545" s="66"/>
      <c r="S545" s="67"/>
      <c r="T545" s="68"/>
      <c r="U545" s="70"/>
      <c r="V545" s="71"/>
      <c r="W545" s="72"/>
      <c r="X545" s="73"/>
      <c r="Y545" s="71"/>
      <c r="Z545" s="72"/>
      <c r="AA545" s="74"/>
      <c r="AB545" s="75"/>
      <c r="AC545" s="71"/>
      <c r="AD545" s="72"/>
      <c r="AE545" s="76" t="str">
        <f t="shared" si="310"/>
        <v/>
      </c>
      <c r="AF545" s="76" t="str">
        <f t="shared" si="311"/>
        <v>-</v>
      </c>
      <c r="AG545" s="76" t="str">
        <f t="shared" si="312"/>
        <v>-</v>
      </c>
      <c r="AH545" s="76" t="str">
        <f t="shared" si="313"/>
        <v>-</v>
      </c>
      <c r="AI545" s="76" t="str">
        <f t="shared" si="314"/>
        <v>-</v>
      </c>
      <c r="AJ545" s="76" t="str">
        <f t="shared" si="315"/>
        <v>-</v>
      </c>
      <c r="AK545" s="76" t="str">
        <f t="shared" si="316"/>
        <v>-</v>
      </c>
      <c r="AL545" s="76" t="str">
        <f t="shared" si="317"/>
        <v>-</v>
      </c>
      <c r="AM545" s="76" t="str">
        <f t="shared" si="318"/>
        <v>-</v>
      </c>
      <c r="AN545" s="76" t="str">
        <f t="shared" si="319"/>
        <v>-</v>
      </c>
      <c r="AO545" s="77">
        <f t="shared" si="320"/>
        <v>0</v>
      </c>
      <c r="AP545" s="78" t="str">
        <f t="shared" si="321"/>
        <v/>
      </c>
      <c r="AR545" s="77" t="e">
        <f t="shared" si="333"/>
        <v>#VALUE!</v>
      </c>
      <c r="AS545" s="76" t="s">
        <v>27</v>
      </c>
      <c r="AT545" s="76" t="s">
        <v>27</v>
      </c>
      <c r="AU545" s="76" t="s">
        <v>27</v>
      </c>
      <c r="AV545" s="76" t="s">
        <v>27</v>
      </c>
      <c r="AW545" s="76" t="s">
        <v>27</v>
      </c>
      <c r="AX545" s="76" t="s">
        <v>27</v>
      </c>
      <c r="AY545" s="76" t="s">
        <v>27</v>
      </c>
      <c r="AZ545" s="76" t="s">
        <v>27</v>
      </c>
      <c r="BA545" s="76" t="s">
        <v>27</v>
      </c>
      <c r="BB545" s="77" t="e">
        <f t="shared" si="322"/>
        <v>#VALUE!</v>
      </c>
      <c r="BC545" s="78" t="e">
        <f t="shared" si="323"/>
        <v>#VALUE!</v>
      </c>
      <c r="BD545" s="77">
        <v>2</v>
      </c>
      <c r="BE545" s="76" t="s">
        <v>27</v>
      </c>
      <c r="BF545" s="76" t="s">
        <v>27</v>
      </c>
      <c r="BG545" s="76" t="s">
        <v>27</v>
      </c>
      <c r="BH545" s="76" t="s">
        <v>27</v>
      </c>
      <c r="BI545" s="76" t="s">
        <v>27</v>
      </c>
      <c r="BJ545" s="76" t="s">
        <v>27</v>
      </c>
      <c r="BK545" s="76" t="s">
        <v>27</v>
      </c>
      <c r="BL545" s="76" t="s">
        <v>27</v>
      </c>
      <c r="BM545" s="76" t="s">
        <v>27</v>
      </c>
      <c r="BN545" s="80">
        <f t="shared" si="324"/>
        <v>2</v>
      </c>
      <c r="BO545" s="81">
        <f t="shared" si="325"/>
        <v>0</v>
      </c>
      <c r="BP545" s="77">
        <v>1</v>
      </c>
      <c r="BQ545" s="76" t="s">
        <v>27</v>
      </c>
      <c r="BR545" s="76" t="s">
        <v>27</v>
      </c>
      <c r="BS545" s="76" t="s">
        <v>27</v>
      </c>
      <c r="BT545" s="76" t="s">
        <v>27</v>
      </c>
      <c r="BU545" s="76" t="s">
        <v>27</v>
      </c>
      <c r="BV545" s="76" t="s">
        <v>27</v>
      </c>
      <c r="BW545" s="76" t="s">
        <v>27</v>
      </c>
      <c r="BX545" s="76" t="s">
        <v>27</v>
      </c>
      <c r="BY545" s="76" t="s">
        <v>27</v>
      </c>
      <c r="BZ545" s="80">
        <f t="shared" si="326"/>
        <v>1</v>
      </c>
      <c r="CA545" s="82">
        <f t="shared" si="327"/>
        <v>0</v>
      </c>
      <c r="CB545" s="77">
        <v>0</v>
      </c>
      <c r="CC545" s="76" t="s">
        <v>27</v>
      </c>
      <c r="CD545" s="76" t="s">
        <v>27</v>
      </c>
      <c r="CE545" s="76" t="s">
        <v>27</v>
      </c>
      <c r="CF545" s="76" t="s">
        <v>27</v>
      </c>
      <c r="CG545" s="76" t="s">
        <v>27</v>
      </c>
      <c r="CH545" s="76" t="s">
        <v>27</v>
      </c>
      <c r="CI545" s="76" t="s">
        <v>27</v>
      </c>
      <c r="CJ545" s="76" t="s">
        <v>27</v>
      </c>
      <c r="CK545" s="76" t="s">
        <v>27</v>
      </c>
      <c r="CL545" s="83">
        <f t="shared" si="328"/>
        <v>0</v>
      </c>
      <c r="CM545" s="82">
        <f t="shared" si="329"/>
        <v>0</v>
      </c>
      <c r="CN545" s="84"/>
      <c r="CO545" s="60"/>
      <c r="CP545" s="60"/>
      <c r="CQ545" s="60"/>
      <c r="CR545" s="60"/>
      <c r="CS545" s="60"/>
      <c r="CT545" s="60"/>
      <c r="CU545" s="60"/>
      <c r="CV545" s="85"/>
      <c r="CW545" s="86"/>
      <c r="CX545" s="87">
        <f t="shared" si="330"/>
        <v>0</v>
      </c>
      <c r="CY545" s="88">
        <f t="shared" si="331"/>
        <v>0</v>
      </c>
      <c r="CZ545" s="89" t="e">
        <f>SUMIF(Склад!#REF!,E545,Склад!#REF!)</f>
        <v>#REF!</v>
      </c>
    </row>
    <row r="546" spans="1:104" s="79" customFormat="1" ht="93.95" customHeight="1" thickBot="1" x14ac:dyDescent="0.3">
      <c r="A546" s="60">
        <v>543</v>
      </c>
      <c r="B546" s="199" t="str">
        <f>VLOOKUP(C546,Склад!B:D,3,0)</f>
        <v>Шапки</v>
      </c>
      <c r="C546" s="37" t="s">
        <v>65</v>
      </c>
      <c r="D546" s="151" t="str">
        <f t="shared" si="332"/>
        <v>85193011</v>
      </c>
      <c r="E546" s="36">
        <v>8519301</v>
      </c>
      <c r="F546" s="36">
        <v>1</v>
      </c>
      <c r="G546" s="154" t="s">
        <v>211</v>
      </c>
      <c r="H546" s="196" t="str">
        <f>IFERROR(VLOOKUP(VALUE(E546),Склад!#REF!,6,0),"-")</f>
        <v>-</v>
      </c>
      <c r="I546" s="61"/>
      <c r="J546" s="62" t="s">
        <v>169</v>
      </c>
      <c r="K546" s="62" t="s">
        <v>222</v>
      </c>
      <c r="L546" s="63" t="s">
        <v>49</v>
      </c>
      <c r="M546" s="64" t="s">
        <v>354</v>
      </c>
      <c r="N546" s="38" t="s">
        <v>354</v>
      </c>
      <c r="O546" s="38" t="s">
        <v>416</v>
      </c>
      <c r="P546" s="65">
        <v>26.5</v>
      </c>
      <c r="Q546" s="69">
        <v>59</v>
      </c>
      <c r="R546" s="66"/>
      <c r="S546" s="67"/>
      <c r="T546" s="68"/>
      <c r="U546" s="70"/>
      <c r="V546" s="71"/>
      <c r="W546" s="72"/>
      <c r="X546" s="73"/>
      <c r="Y546" s="71"/>
      <c r="Z546" s="72"/>
      <c r="AA546" s="74"/>
      <c r="AB546" s="75"/>
      <c r="AC546" s="71"/>
      <c r="AD546" s="72"/>
      <c r="AE546" s="76" t="str">
        <f t="shared" si="310"/>
        <v/>
      </c>
      <c r="AF546" s="76" t="str">
        <f t="shared" si="311"/>
        <v>-</v>
      </c>
      <c r="AG546" s="76" t="str">
        <f t="shared" si="312"/>
        <v>-</v>
      </c>
      <c r="AH546" s="76" t="str">
        <f t="shared" si="313"/>
        <v>-</v>
      </c>
      <c r="AI546" s="76" t="str">
        <f t="shared" si="314"/>
        <v>-</v>
      </c>
      <c r="AJ546" s="76" t="str">
        <f t="shared" si="315"/>
        <v>-</v>
      </c>
      <c r="AK546" s="76" t="str">
        <f t="shared" si="316"/>
        <v>-</v>
      </c>
      <c r="AL546" s="76" t="str">
        <f t="shared" si="317"/>
        <v>-</v>
      </c>
      <c r="AM546" s="76" t="str">
        <f t="shared" si="318"/>
        <v>-</v>
      </c>
      <c r="AN546" s="76" t="str">
        <f t="shared" si="319"/>
        <v>-</v>
      </c>
      <c r="AO546" s="77">
        <f t="shared" si="320"/>
        <v>0</v>
      </c>
      <c r="AP546" s="78" t="str">
        <f t="shared" si="321"/>
        <v/>
      </c>
      <c r="AR546" s="77" t="e">
        <f t="shared" si="333"/>
        <v>#VALUE!</v>
      </c>
      <c r="AS546" s="76" t="s">
        <v>27</v>
      </c>
      <c r="AT546" s="76" t="s">
        <v>27</v>
      </c>
      <c r="AU546" s="76" t="s">
        <v>27</v>
      </c>
      <c r="AV546" s="76" t="s">
        <v>27</v>
      </c>
      <c r="AW546" s="76" t="s">
        <v>27</v>
      </c>
      <c r="AX546" s="76" t="s">
        <v>27</v>
      </c>
      <c r="AY546" s="76" t="s">
        <v>27</v>
      </c>
      <c r="AZ546" s="76" t="s">
        <v>27</v>
      </c>
      <c r="BA546" s="76" t="s">
        <v>27</v>
      </c>
      <c r="BB546" s="77" t="e">
        <f t="shared" si="322"/>
        <v>#VALUE!</v>
      </c>
      <c r="BC546" s="78" t="e">
        <f t="shared" si="323"/>
        <v>#VALUE!</v>
      </c>
      <c r="BD546" s="77">
        <v>2</v>
      </c>
      <c r="BE546" s="76" t="s">
        <v>27</v>
      </c>
      <c r="BF546" s="76" t="s">
        <v>27</v>
      </c>
      <c r="BG546" s="76" t="s">
        <v>27</v>
      </c>
      <c r="BH546" s="76" t="s">
        <v>27</v>
      </c>
      <c r="BI546" s="76" t="s">
        <v>27</v>
      </c>
      <c r="BJ546" s="76" t="s">
        <v>27</v>
      </c>
      <c r="BK546" s="76" t="s">
        <v>27</v>
      </c>
      <c r="BL546" s="76" t="s">
        <v>27</v>
      </c>
      <c r="BM546" s="76" t="s">
        <v>27</v>
      </c>
      <c r="BN546" s="80">
        <f t="shared" si="324"/>
        <v>2</v>
      </c>
      <c r="BO546" s="81">
        <f t="shared" si="325"/>
        <v>0</v>
      </c>
      <c r="BP546" s="77">
        <v>1</v>
      </c>
      <c r="BQ546" s="76" t="s">
        <v>27</v>
      </c>
      <c r="BR546" s="76" t="s">
        <v>27</v>
      </c>
      <c r="BS546" s="76" t="s">
        <v>27</v>
      </c>
      <c r="BT546" s="76" t="s">
        <v>27</v>
      </c>
      <c r="BU546" s="76" t="s">
        <v>27</v>
      </c>
      <c r="BV546" s="76" t="s">
        <v>27</v>
      </c>
      <c r="BW546" s="76" t="s">
        <v>27</v>
      </c>
      <c r="BX546" s="76" t="s">
        <v>27</v>
      </c>
      <c r="BY546" s="76" t="s">
        <v>27</v>
      </c>
      <c r="BZ546" s="80">
        <f t="shared" si="326"/>
        <v>1</v>
      </c>
      <c r="CA546" s="82">
        <f t="shared" si="327"/>
        <v>0</v>
      </c>
      <c r="CB546" s="77">
        <v>0</v>
      </c>
      <c r="CC546" s="76" t="s">
        <v>27</v>
      </c>
      <c r="CD546" s="76" t="s">
        <v>27</v>
      </c>
      <c r="CE546" s="76" t="s">
        <v>27</v>
      </c>
      <c r="CF546" s="76" t="s">
        <v>27</v>
      </c>
      <c r="CG546" s="76" t="s">
        <v>27</v>
      </c>
      <c r="CH546" s="76" t="s">
        <v>27</v>
      </c>
      <c r="CI546" s="76" t="s">
        <v>27</v>
      </c>
      <c r="CJ546" s="76" t="s">
        <v>27</v>
      </c>
      <c r="CK546" s="76" t="s">
        <v>27</v>
      </c>
      <c r="CL546" s="83">
        <f t="shared" si="328"/>
        <v>0</v>
      </c>
      <c r="CM546" s="82">
        <f t="shared" si="329"/>
        <v>0</v>
      </c>
      <c r="CN546" s="84"/>
      <c r="CO546" s="60"/>
      <c r="CP546" s="60"/>
      <c r="CQ546" s="60"/>
      <c r="CR546" s="60"/>
      <c r="CS546" s="60"/>
      <c r="CT546" s="60"/>
      <c r="CU546" s="60"/>
      <c r="CV546" s="85"/>
      <c r="CW546" s="86"/>
      <c r="CX546" s="87">
        <f t="shared" si="330"/>
        <v>0</v>
      </c>
      <c r="CY546" s="88">
        <f t="shared" si="331"/>
        <v>0</v>
      </c>
      <c r="CZ546" s="89" t="e">
        <f>SUMIF(Склад!#REF!,E546,Склад!#REF!)</f>
        <v>#REF!</v>
      </c>
    </row>
    <row r="547" spans="1:104" s="79" customFormat="1" ht="93.95" customHeight="1" thickBot="1" x14ac:dyDescent="0.3">
      <c r="A547" s="60">
        <v>544</v>
      </c>
      <c r="B547" s="199" t="str">
        <f>VLOOKUP(C547,Склад!B:D,3,0)</f>
        <v>Шапки</v>
      </c>
      <c r="C547" s="37" t="s">
        <v>65</v>
      </c>
      <c r="D547" s="151" t="str">
        <f t="shared" si="332"/>
        <v>85193012</v>
      </c>
      <c r="E547" s="36">
        <v>8519301</v>
      </c>
      <c r="F547" s="36">
        <v>2</v>
      </c>
      <c r="G547" s="154" t="s">
        <v>211</v>
      </c>
      <c r="H547" s="196" t="str">
        <f>IFERROR(VLOOKUP(VALUE(E547),Склад!#REF!,6,0),"-")</f>
        <v>-</v>
      </c>
      <c r="I547" s="61"/>
      <c r="J547" s="62" t="s">
        <v>169</v>
      </c>
      <c r="K547" s="62" t="s">
        <v>222</v>
      </c>
      <c r="L547" s="63" t="s">
        <v>49</v>
      </c>
      <c r="M547" s="64" t="s">
        <v>354</v>
      </c>
      <c r="N547" s="38" t="s">
        <v>354</v>
      </c>
      <c r="O547" s="38" t="s">
        <v>416</v>
      </c>
      <c r="P547" s="65">
        <v>26.5</v>
      </c>
      <c r="Q547" s="69">
        <v>59</v>
      </c>
      <c r="R547" s="66"/>
      <c r="S547" s="67"/>
      <c r="T547" s="68"/>
      <c r="U547" s="70"/>
      <c r="V547" s="71"/>
      <c r="W547" s="72"/>
      <c r="X547" s="73"/>
      <c r="Y547" s="71"/>
      <c r="Z547" s="72"/>
      <c r="AA547" s="74"/>
      <c r="AB547" s="75"/>
      <c r="AC547" s="71"/>
      <c r="AD547" s="72"/>
      <c r="AE547" s="76" t="str">
        <f t="shared" si="310"/>
        <v/>
      </c>
      <c r="AF547" s="76" t="str">
        <f t="shared" si="311"/>
        <v>-</v>
      </c>
      <c r="AG547" s="76" t="str">
        <f t="shared" si="312"/>
        <v>-</v>
      </c>
      <c r="AH547" s="76" t="str">
        <f t="shared" si="313"/>
        <v>-</v>
      </c>
      <c r="AI547" s="76" t="str">
        <f t="shared" si="314"/>
        <v>-</v>
      </c>
      <c r="AJ547" s="76" t="str">
        <f t="shared" si="315"/>
        <v>-</v>
      </c>
      <c r="AK547" s="76" t="str">
        <f t="shared" si="316"/>
        <v>-</v>
      </c>
      <c r="AL547" s="76" t="str">
        <f t="shared" si="317"/>
        <v>-</v>
      </c>
      <c r="AM547" s="76" t="str">
        <f t="shared" si="318"/>
        <v>-</v>
      </c>
      <c r="AN547" s="76" t="str">
        <f t="shared" si="319"/>
        <v>-</v>
      </c>
      <c r="AO547" s="77">
        <f t="shared" si="320"/>
        <v>0</v>
      </c>
      <c r="AP547" s="78" t="str">
        <f t="shared" si="321"/>
        <v/>
      </c>
      <c r="AR547" s="77" t="e">
        <f t="shared" si="333"/>
        <v>#VALUE!</v>
      </c>
      <c r="AS547" s="76" t="s">
        <v>27</v>
      </c>
      <c r="AT547" s="76" t="s">
        <v>27</v>
      </c>
      <c r="AU547" s="76" t="s">
        <v>27</v>
      </c>
      <c r="AV547" s="76" t="s">
        <v>27</v>
      </c>
      <c r="AW547" s="76" t="s">
        <v>27</v>
      </c>
      <c r="AX547" s="76" t="s">
        <v>27</v>
      </c>
      <c r="AY547" s="76" t="s">
        <v>27</v>
      </c>
      <c r="AZ547" s="76" t="s">
        <v>27</v>
      </c>
      <c r="BA547" s="76" t="s">
        <v>27</v>
      </c>
      <c r="BB547" s="77" t="e">
        <f t="shared" si="322"/>
        <v>#VALUE!</v>
      </c>
      <c r="BC547" s="78" t="e">
        <f t="shared" si="323"/>
        <v>#VALUE!</v>
      </c>
      <c r="BD547" s="77">
        <v>3</v>
      </c>
      <c r="BE547" s="76" t="s">
        <v>27</v>
      </c>
      <c r="BF547" s="76" t="s">
        <v>27</v>
      </c>
      <c r="BG547" s="76" t="s">
        <v>27</v>
      </c>
      <c r="BH547" s="76" t="s">
        <v>27</v>
      </c>
      <c r="BI547" s="76" t="s">
        <v>27</v>
      </c>
      <c r="BJ547" s="76" t="s">
        <v>27</v>
      </c>
      <c r="BK547" s="76" t="s">
        <v>27</v>
      </c>
      <c r="BL547" s="76" t="s">
        <v>27</v>
      </c>
      <c r="BM547" s="76" t="s">
        <v>27</v>
      </c>
      <c r="BN547" s="80">
        <f t="shared" si="324"/>
        <v>3</v>
      </c>
      <c r="BO547" s="81">
        <f t="shared" si="325"/>
        <v>0</v>
      </c>
      <c r="BP547" s="77">
        <v>2</v>
      </c>
      <c r="BQ547" s="76" t="s">
        <v>27</v>
      </c>
      <c r="BR547" s="76" t="s">
        <v>27</v>
      </c>
      <c r="BS547" s="76" t="s">
        <v>27</v>
      </c>
      <c r="BT547" s="76" t="s">
        <v>27</v>
      </c>
      <c r="BU547" s="76" t="s">
        <v>27</v>
      </c>
      <c r="BV547" s="76" t="s">
        <v>27</v>
      </c>
      <c r="BW547" s="76" t="s">
        <v>27</v>
      </c>
      <c r="BX547" s="76" t="s">
        <v>27</v>
      </c>
      <c r="BY547" s="76" t="s">
        <v>27</v>
      </c>
      <c r="BZ547" s="80">
        <f t="shared" si="326"/>
        <v>2</v>
      </c>
      <c r="CA547" s="82">
        <f t="shared" si="327"/>
        <v>0</v>
      </c>
      <c r="CB547" s="77">
        <v>0</v>
      </c>
      <c r="CC547" s="76" t="s">
        <v>27</v>
      </c>
      <c r="CD547" s="76" t="s">
        <v>27</v>
      </c>
      <c r="CE547" s="76" t="s">
        <v>27</v>
      </c>
      <c r="CF547" s="76" t="s">
        <v>27</v>
      </c>
      <c r="CG547" s="76" t="s">
        <v>27</v>
      </c>
      <c r="CH547" s="76" t="s">
        <v>27</v>
      </c>
      <c r="CI547" s="76" t="s">
        <v>27</v>
      </c>
      <c r="CJ547" s="76" t="s">
        <v>27</v>
      </c>
      <c r="CK547" s="76" t="s">
        <v>27</v>
      </c>
      <c r="CL547" s="83">
        <f t="shared" si="328"/>
        <v>0</v>
      </c>
      <c r="CM547" s="82">
        <f t="shared" si="329"/>
        <v>0</v>
      </c>
      <c r="CN547" s="84"/>
      <c r="CO547" s="60"/>
      <c r="CP547" s="60"/>
      <c r="CQ547" s="60"/>
      <c r="CR547" s="60"/>
      <c r="CS547" s="60"/>
      <c r="CT547" s="60"/>
      <c r="CU547" s="60"/>
      <c r="CV547" s="85"/>
      <c r="CW547" s="86"/>
      <c r="CX547" s="87">
        <f t="shared" si="330"/>
        <v>0</v>
      </c>
      <c r="CY547" s="88">
        <f t="shared" si="331"/>
        <v>0</v>
      </c>
      <c r="CZ547" s="89" t="e">
        <f>SUMIF(Склад!#REF!,E547,Склад!#REF!)</f>
        <v>#REF!</v>
      </c>
    </row>
    <row r="548" spans="1:104" s="79" customFormat="1" ht="91.35" customHeight="1" thickBot="1" x14ac:dyDescent="0.3">
      <c r="A548" s="60">
        <v>545</v>
      </c>
      <c r="B548" s="199" t="str">
        <f>VLOOKUP(C548,Склад!B:D,3,0)</f>
        <v>Шапки</v>
      </c>
      <c r="C548" s="37" t="s">
        <v>65</v>
      </c>
      <c r="D548" s="151" t="str">
        <f t="shared" si="332"/>
        <v>85193018</v>
      </c>
      <c r="E548" s="36">
        <v>8519301</v>
      </c>
      <c r="F548" s="36">
        <v>8</v>
      </c>
      <c r="G548" s="154" t="s">
        <v>211</v>
      </c>
      <c r="H548" s="196" t="str">
        <f>IFERROR(VLOOKUP(VALUE(E548),Склад!#REF!,6,0),"-")</f>
        <v>-</v>
      </c>
      <c r="I548" s="61"/>
      <c r="J548" s="62" t="s">
        <v>169</v>
      </c>
      <c r="K548" s="62" t="s">
        <v>222</v>
      </c>
      <c r="L548" s="63" t="s">
        <v>49</v>
      </c>
      <c r="M548" s="64" t="s">
        <v>354</v>
      </c>
      <c r="N548" s="38" t="s">
        <v>354</v>
      </c>
      <c r="O548" s="38" t="s">
        <v>416</v>
      </c>
      <c r="P548" s="65">
        <v>26.5</v>
      </c>
      <c r="Q548" s="69">
        <v>59</v>
      </c>
      <c r="R548" s="66"/>
      <c r="S548" s="67"/>
      <c r="T548" s="68"/>
      <c r="U548" s="70"/>
      <c r="V548" s="71"/>
      <c r="W548" s="72"/>
      <c r="X548" s="73"/>
      <c r="Y548" s="71"/>
      <c r="Z548" s="72"/>
      <c r="AA548" s="74"/>
      <c r="AB548" s="75"/>
      <c r="AC548" s="71"/>
      <c r="AD548" s="72"/>
      <c r="AE548" s="76" t="str">
        <f t="shared" si="310"/>
        <v/>
      </c>
      <c r="AF548" s="76" t="str">
        <f t="shared" si="311"/>
        <v>-</v>
      </c>
      <c r="AG548" s="76" t="str">
        <f t="shared" si="312"/>
        <v>-</v>
      </c>
      <c r="AH548" s="76" t="str">
        <f t="shared" si="313"/>
        <v>-</v>
      </c>
      <c r="AI548" s="76" t="str">
        <f t="shared" si="314"/>
        <v>-</v>
      </c>
      <c r="AJ548" s="76" t="str">
        <f t="shared" si="315"/>
        <v>-</v>
      </c>
      <c r="AK548" s="76" t="str">
        <f t="shared" si="316"/>
        <v>-</v>
      </c>
      <c r="AL548" s="76" t="str">
        <f t="shared" si="317"/>
        <v>-</v>
      </c>
      <c r="AM548" s="76" t="str">
        <f t="shared" si="318"/>
        <v>-</v>
      </c>
      <c r="AN548" s="76" t="str">
        <f t="shared" si="319"/>
        <v>-</v>
      </c>
      <c r="AO548" s="77">
        <f t="shared" si="320"/>
        <v>0</v>
      </c>
      <c r="AP548" s="78" t="str">
        <f t="shared" si="321"/>
        <v/>
      </c>
      <c r="AR548" s="77" t="e">
        <f t="shared" si="333"/>
        <v>#VALUE!</v>
      </c>
      <c r="AS548" s="76" t="s">
        <v>27</v>
      </c>
      <c r="AT548" s="76" t="s">
        <v>27</v>
      </c>
      <c r="AU548" s="76" t="s">
        <v>27</v>
      </c>
      <c r="AV548" s="76" t="s">
        <v>27</v>
      </c>
      <c r="AW548" s="76" t="s">
        <v>27</v>
      </c>
      <c r="AX548" s="76" t="s">
        <v>27</v>
      </c>
      <c r="AY548" s="76" t="s">
        <v>27</v>
      </c>
      <c r="AZ548" s="76" t="s">
        <v>27</v>
      </c>
      <c r="BA548" s="76" t="s">
        <v>27</v>
      </c>
      <c r="BB548" s="77" t="e">
        <f t="shared" si="322"/>
        <v>#VALUE!</v>
      </c>
      <c r="BC548" s="78" t="e">
        <f t="shared" si="323"/>
        <v>#VALUE!</v>
      </c>
      <c r="BD548" s="77">
        <v>3</v>
      </c>
      <c r="BE548" s="76" t="s">
        <v>27</v>
      </c>
      <c r="BF548" s="76" t="s">
        <v>27</v>
      </c>
      <c r="BG548" s="76" t="s">
        <v>27</v>
      </c>
      <c r="BH548" s="76" t="s">
        <v>27</v>
      </c>
      <c r="BI548" s="76" t="s">
        <v>27</v>
      </c>
      <c r="BJ548" s="76" t="s">
        <v>27</v>
      </c>
      <c r="BK548" s="76" t="s">
        <v>27</v>
      </c>
      <c r="BL548" s="76" t="s">
        <v>27</v>
      </c>
      <c r="BM548" s="76" t="s">
        <v>27</v>
      </c>
      <c r="BN548" s="80">
        <f t="shared" si="324"/>
        <v>3</v>
      </c>
      <c r="BO548" s="81">
        <f t="shared" si="325"/>
        <v>0</v>
      </c>
      <c r="BP548" s="77">
        <v>2</v>
      </c>
      <c r="BQ548" s="76" t="s">
        <v>27</v>
      </c>
      <c r="BR548" s="76" t="s">
        <v>27</v>
      </c>
      <c r="BS548" s="76" t="s">
        <v>27</v>
      </c>
      <c r="BT548" s="76" t="s">
        <v>27</v>
      </c>
      <c r="BU548" s="76" t="s">
        <v>27</v>
      </c>
      <c r="BV548" s="76" t="s">
        <v>27</v>
      </c>
      <c r="BW548" s="76" t="s">
        <v>27</v>
      </c>
      <c r="BX548" s="76" t="s">
        <v>27</v>
      </c>
      <c r="BY548" s="76" t="s">
        <v>27</v>
      </c>
      <c r="BZ548" s="80">
        <f t="shared" si="326"/>
        <v>2</v>
      </c>
      <c r="CA548" s="82">
        <f t="shared" si="327"/>
        <v>0</v>
      </c>
      <c r="CB548" s="77">
        <v>0</v>
      </c>
      <c r="CC548" s="76" t="s">
        <v>27</v>
      </c>
      <c r="CD548" s="76" t="s">
        <v>27</v>
      </c>
      <c r="CE548" s="76" t="s">
        <v>27</v>
      </c>
      <c r="CF548" s="76" t="s">
        <v>27</v>
      </c>
      <c r="CG548" s="76" t="s">
        <v>27</v>
      </c>
      <c r="CH548" s="76" t="s">
        <v>27</v>
      </c>
      <c r="CI548" s="76" t="s">
        <v>27</v>
      </c>
      <c r="CJ548" s="76" t="s">
        <v>27</v>
      </c>
      <c r="CK548" s="76" t="s">
        <v>27</v>
      </c>
      <c r="CL548" s="83">
        <f t="shared" si="328"/>
        <v>0</v>
      </c>
      <c r="CM548" s="82">
        <f t="shared" si="329"/>
        <v>0</v>
      </c>
      <c r="CN548" s="84"/>
      <c r="CO548" s="60"/>
      <c r="CP548" s="60"/>
      <c r="CQ548" s="60"/>
      <c r="CR548" s="60"/>
      <c r="CS548" s="60"/>
      <c r="CT548" s="60"/>
      <c r="CU548" s="60"/>
      <c r="CV548" s="85"/>
      <c r="CW548" s="86"/>
      <c r="CX548" s="87">
        <f t="shared" si="330"/>
        <v>0</v>
      </c>
      <c r="CY548" s="88">
        <f t="shared" si="331"/>
        <v>0</v>
      </c>
      <c r="CZ548" s="89" t="e">
        <f>SUMIF(Склад!#REF!,E548,Склад!#REF!)</f>
        <v>#REF!</v>
      </c>
    </row>
    <row r="549" spans="1:104" s="79" customFormat="1" ht="93.95" customHeight="1" thickBot="1" x14ac:dyDescent="0.3">
      <c r="A549" s="60">
        <v>546</v>
      </c>
      <c r="B549" s="199" t="str">
        <f>VLOOKUP(C549,Склад!B:D,3,0)</f>
        <v>Шапки</v>
      </c>
      <c r="C549" s="37" t="s">
        <v>65</v>
      </c>
      <c r="D549" s="151" t="str">
        <f t="shared" si="332"/>
        <v>851930122</v>
      </c>
      <c r="E549" s="36">
        <v>8519301</v>
      </c>
      <c r="F549" s="36">
        <v>22</v>
      </c>
      <c r="G549" s="154" t="s">
        <v>211</v>
      </c>
      <c r="H549" s="196" t="str">
        <f>IFERROR(VLOOKUP(VALUE(E549),Склад!#REF!,6,0),"-")</f>
        <v>-</v>
      </c>
      <c r="I549" s="61"/>
      <c r="J549" s="62" t="s">
        <v>169</v>
      </c>
      <c r="K549" s="62" t="s">
        <v>222</v>
      </c>
      <c r="L549" s="63" t="s">
        <v>49</v>
      </c>
      <c r="M549" s="64" t="s">
        <v>354</v>
      </c>
      <c r="N549" s="38" t="s">
        <v>354</v>
      </c>
      <c r="O549" s="38" t="s">
        <v>416</v>
      </c>
      <c r="P549" s="65">
        <v>26.5</v>
      </c>
      <c r="Q549" s="69">
        <v>59</v>
      </c>
      <c r="R549" s="66"/>
      <c r="S549" s="67"/>
      <c r="T549" s="68"/>
      <c r="U549" s="70"/>
      <c r="V549" s="71"/>
      <c r="W549" s="72"/>
      <c r="X549" s="73"/>
      <c r="Y549" s="71"/>
      <c r="Z549" s="72"/>
      <c r="AA549" s="74"/>
      <c r="AB549" s="75"/>
      <c r="AC549" s="71"/>
      <c r="AD549" s="72"/>
      <c r="AE549" s="76" t="str">
        <f t="shared" si="310"/>
        <v/>
      </c>
      <c r="AF549" s="76" t="str">
        <f t="shared" si="311"/>
        <v>-</v>
      </c>
      <c r="AG549" s="76" t="str">
        <f t="shared" si="312"/>
        <v>-</v>
      </c>
      <c r="AH549" s="76" t="str">
        <f t="shared" si="313"/>
        <v>-</v>
      </c>
      <c r="AI549" s="76" t="str">
        <f t="shared" si="314"/>
        <v>-</v>
      </c>
      <c r="AJ549" s="76" t="str">
        <f t="shared" si="315"/>
        <v>-</v>
      </c>
      <c r="AK549" s="76" t="str">
        <f t="shared" si="316"/>
        <v>-</v>
      </c>
      <c r="AL549" s="76" t="str">
        <f t="shared" si="317"/>
        <v>-</v>
      </c>
      <c r="AM549" s="76" t="str">
        <f t="shared" si="318"/>
        <v>-</v>
      </c>
      <c r="AN549" s="76" t="str">
        <f t="shared" si="319"/>
        <v>-</v>
      </c>
      <c r="AO549" s="77">
        <f t="shared" si="320"/>
        <v>0</v>
      </c>
      <c r="AP549" s="78" t="str">
        <f t="shared" si="321"/>
        <v/>
      </c>
      <c r="AR549" s="77" t="e">
        <f t="shared" si="333"/>
        <v>#VALUE!</v>
      </c>
      <c r="AS549" s="76" t="s">
        <v>27</v>
      </c>
      <c r="AT549" s="76" t="s">
        <v>27</v>
      </c>
      <c r="AU549" s="76" t="s">
        <v>27</v>
      </c>
      <c r="AV549" s="76" t="s">
        <v>27</v>
      </c>
      <c r="AW549" s="76" t="s">
        <v>27</v>
      </c>
      <c r="AX549" s="76" t="s">
        <v>27</v>
      </c>
      <c r="AY549" s="76" t="s">
        <v>27</v>
      </c>
      <c r="AZ549" s="76" t="s">
        <v>27</v>
      </c>
      <c r="BA549" s="76" t="s">
        <v>27</v>
      </c>
      <c r="BB549" s="77" t="e">
        <f t="shared" si="322"/>
        <v>#VALUE!</v>
      </c>
      <c r="BC549" s="78" t="e">
        <f t="shared" si="323"/>
        <v>#VALUE!</v>
      </c>
      <c r="BD549" s="77">
        <v>2</v>
      </c>
      <c r="BE549" s="76" t="s">
        <v>27</v>
      </c>
      <c r="BF549" s="76" t="s">
        <v>27</v>
      </c>
      <c r="BG549" s="76" t="s">
        <v>27</v>
      </c>
      <c r="BH549" s="76" t="s">
        <v>27</v>
      </c>
      <c r="BI549" s="76" t="s">
        <v>27</v>
      </c>
      <c r="BJ549" s="76" t="s">
        <v>27</v>
      </c>
      <c r="BK549" s="76" t="s">
        <v>27</v>
      </c>
      <c r="BL549" s="76" t="s">
        <v>27</v>
      </c>
      <c r="BM549" s="76" t="s">
        <v>27</v>
      </c>
      <c r="BN549" s="80">
        <f t="shared" si="324"/>
        <v>2</v>
      </c>
      <c r="BO549" s="81">
        <f t="shared" si="325"/>
        <v>0</v>
      </c>
      <c r="BP549" s="77">
        <v>1</v>
      </c>
      <c r="BQ549" s="76" t="s">
        <v>27</v>
      </c>
      <c r="BR549" s="76" t="s">
        <v>27</v>
      </c>
      <c r="BS549" s="76" t="s">
        <v>27</v>
      </c>
      <c r="BT549" s="76" t="s">
        <v>27</v>
      </c>
      <c r="BU549" s="76" t="s">
        <v>27</v>
      </c>
      <c r="BV549" s="76" t="s">
        <v>27</v>
      </c>
      <c r="BW549" s="76" t="s">
        <v>27</v>
      </c>
      <c r="BX549" s="76" t="s">
        <v>27</v>
      </c>
      <c r="BY549" s="76" t="s">
        <v>27</v>
      </c>
      <c r="BZ549" s="80">
        <f t="shared" si="326"/>
        <v>1</v>
      </c>
      <c r="CA549" s="82">
        <f t="shared" si="327"/>
        <v>0</v>
      </c>
      <c r="CB549" s="77">
        <v>0</v>
      </c>
      <c r="CC549" s="76" t="s">
        <v>27</v>
      </c>
      <c r="CD549" s="76" t="s">
        <v>27</v>
      </c>
      <c r="CE549" s="76" t="s">
        <v>27</v>
      </c>
      <c r="CF549" s="76" t="s">
        <v>27</v>
      </c>
      <c r="CG549" s="76" t="s">
        <v>27</v>
      </c>
      <c r="CH549" s="76" t="s">
        <v>27</v>
      </c>
      <c r="CI549" s="76" t="s">
        <v>27</v>
      </c>
      <c r="CJ549" s="76" t="s">
        <v>27</v>
      </c>
      <c r="CK549" s="76" t="s">
        <v>27</v>
      </c>
      <c r="CL549" s="83">
        <f t="shared" si="328"/>
        <v>0</v>
      </c>
      <c r="CM549" s="82">
        <f t="shared" si="329"/>
        <v>0</v>
      </c>
      <c r="CN549" s="84"/>
      <c r="CO549" s="60"/>
      <c r="CP549" s="60"/>
      <c r="CQ549" s="60"/>
      <c r="CR549" s="60"/>
      <c r="CS549" s="60"/>
      <c r="CT549" s="60"/>
      <c r="CU549" s="60"/>
      <c r="CV549" s="85"/>
      <c r="CW549" s="86"/>
      <c r="CX549" s="87">
        <f t="shared" si="330"/>
        <v>0</v>
      </c>
      <c r="CY549" s="88">
        <f t="shared" si="331"/>
        <v>0</v>
      </c>
      <c r="CZ549" s="89" t="e">
        <f>SUMIF(Склад!#REF!,E549,Склад!#REF!)</f>
        <v>#REF!</v>
      </c>
    </row>
    <row r="550" spans="1:104" s="79" customFormat="1" ht="93.95" customHeight="1" thickBot="1" x14ac:dyDescent="0.3">
      <c r="A550" s="60">
        <v>547</v>
      </c>
      <c r="B550" s="199" t="str">
        <f>VLOOKUP(C550,Склад!B:D,3,0)</f>
        <v>Шапки</v>
      </c>
      <c r="C550" s="37" t="s">
        <v>65</v>
      </c>
      <c r="D550" s="151" t="str">
        <f t="shared" si="332"/>
        <v>851930133</v>
      </c>
      <c r="E550" s="36">
        <v>8519301</v>
      </c>
      <c r="F550" s="36">
        <v>33</v>
      </c>
      <c r="G550" s="154" t="s">
        <v>211</v>
      </c>
      <c r="H550" s="196" t="str">
        <f>IFERROR(VLOOKUP(VALUE(E550),Склад!#REF!,6,0),"-")</f>
        <v>-</v>
      </c>
      <c r="I550" s="61"/>
      <c r="J550" s="62" t="s">
        <v>169</v>
      </c>
      <c r="K550" s="62" t="s">
        <v>222</v>
      </c>
      <c r="L550" s="63" t="s">
        <v>49</v>
      </c>
      <c r="M550" s="64" t="s">
        <v>354</v>
      </c>
      <c r="N550" s="38" t="s">
        <v>354</v>
      </c>
      <c r="O550" s="38" t="s">
        <v>416</v>
      </c>
      <c r="P550" s="65">
        <v>26.5</v>
      </c>
      <c r="Q550" s="69">
        <v>59</v>
      </c>
      <c r="R550" s="66"/>
      <c r="S550" s="67"/>
      <c r="T550" s="68"/>
      <c r="U550" s="70"/>
      <c r="V550" s="71"/>
      <c r="W550" s="72"/>
      <c r="X550" s="73"/>
      <c r="Y550" s="71"/>
      <c r="Z550" s="72"/>
      <c r="AA550" s="74"/>
      <c r="AB550" s="75"/>
      <c r="AC550" s="71"/>
      <c r="AD550" s="72"/>
      <c r="AE550" s="76" t="str">
        <f t="shared" si="310"/>
        <v/>
      </c>
      <c r="AF550" s="76" t="str">
        <f t="shared" si="311"/>
        <v>-</v>
      </c>
      <c r="AG550" s="76" t="str">
        <f t="shared" si="312"/>
        <v>-</v>
      </c>
      <c r="AH550" s="76" t="str">
        <f t="shared" si="313"/>
        <v>-</v>
      </c>
      <c r="AI550" s="76" t="str">
        <f t="shared" si="314"/>
        <v>-</v>
      </c>
      <c r="AJ550" s="76" t="str">
        <f t="shared" si="315"/>
        <v>-</v>
      </c>
      <c r="AK550" s="76" t="str">
        <f t="shared" si="316"/>
        <v>-</v>
      </c>
      <c r="AL550" s="76" t="str">
        <f t="shared" si="317"/>
        <v>-</v>
      </c>
      <c r="AM550" s="76" t="str">
        <f t="shared" si="318"/>
        <v>-</v>
      </c>
      <c r="AN550" s="76" t="str">
        <f t="shared" si="319"/>
        <v>-</v>
      </c>
      <c r="AO550" s="77">
        <f t="shared" si="320"/>
        <v>0</v>
      </c>
      <c r="AP550" s="78" t="str">
        <f t="shared" si="321"/>
        <v/>
      </c>
      <c r="AR550" s="77" t="e">
        <f t="shared" si="333"/>
        <v>#VALUE!</v>
      </c>
      <c r="AS550" s="76" t="s">
        <v>27</v>
      </c>
      <c r="AT550" s="76" t="s">
        <v>27</v>
      </c>
      <c r="AU550" s="76" t="s">
        <v>27</v>
      </c>
      <c r="AV550" s="76" t="s">
        <v>27</v>
      </c>
      <c r="AW550" s="76" t="s">
        <v>27</v>
      </c>
      <c r="AX550" s="76" t="s">
        <v>27</v>
      </c>
      <c r="AY550" s="76" t="s">
        <v>27</v>
      </c>
      <c r="AZ550" s="76" t="s">
        <v>27</v>
      </c>
      <c r="BA550" s="76" t="s">
        <v>27</v>
      </c>
      <c r="BB550" s="77" t="e">
        <f t="shared" si="322"/>
        <v>#VALUE!</v>
      </c>
      <c r="BC550" s="78" t="e">
        <f t="shared" si="323"/>
        <v>#VALUE!</v>
      </c>
      <c r="BD550" s="77">
        <v>2</v>
      </c>
      <c r="BE550" s="76" t="s">
        <v>27</v>
      </c>
      <c r="BF550" s="76" t="s">
        <v>27</v>
      </c>
      <c r="BG550" s="76" t="s">
        <v>27</v>
      </c>
      <c r="BH550" s="76" t="s">
        <v>27</v>
      </c>
      <c r="BI550" s="76" t="s">
        <v>27</v>
      </c>
      <c r="BJ550" s="76" t="s">
        <v>27</v>
      </c>
      <c r="BK550" s="76" t="s">
        <v>27</v>
      </c>
      <c r="BL550" s="76" t="s">
        <v>27</v>
      </c>
      <c r="BM550" s="76" t="s">
        <v>27</v>
      </c>
      <c r="BN550" s="80">
        <f t="shared" si="324"/>
        <v>2</v>
      </c>
      <c r="BO550" s="81">
        <f t="shared" si="325"/>
        <v>0</v>
      </c>
      <c r="BP550" s="77">
        <v>1</v>
      </c>
      <c r="BQ550" s="76" t="s">
        <v>27</v>
      </c>
      <c r="BR550" s="76" t="s">
        <v>27</v>
      </c>
      <c r="BS550" s="76" t="s">
        <v>27</v>
      </c>
      <c r="BT550" s="76" t="s">
        <v>27</v>
      </c>
      <c r="BU550" s="76" t="s">
        <v>27</v>
      </c>
      <c r="BV550" s="76" t="s">
        <v>27</v>
      </c>
      <c r="BW550" s="76" t="s">
        <v>27</v>
      </c>
      <c r="BX550" s="76" t="s">
        <v>27</v>
      </c>
      <c r="BY550" s="76" t="s">
        <v>27</v>
      </c>
      <c r="BZ550" s="80">
        <f t="shared" si="326"/>
        <v>1</v>
      </c>
      <c r="CA550" s="82">
        <f t="shared" si="327"/>
        <v>0</v>
      </c>
      <c r="CB550" s="77">
        <v>6</v>
      </c>
      <c r="CC550" s="76" t="s">
        <v>27</v>
      </c>
      <c r="CD550" s="76" t="s">
        <v>27</v>
      </c>
      <c r="CE550" s="76" t="s">
        <v>27</v>
      </c>
      <c r="CF550" s="76" t="s">
        <v>27</v>
      </c>
      <c r="CG550" s="76" t="s">
        <v>27</v>
      </c>
      <c r="CH550" s="76" t="s">
        <v>27</v>
      </c>
      <c r="CI550" s="76" t="s">
        <v>27</v>
      </c>
      <c r="CJ550" s="76" t="s">
        <v>27</v>
      </c>
      <c r="CK550" s="76" t="s">
        <v>27</v>
      </c>
      <c r="CL550" s="83">
        <f t="shared" si="328"/>
        <v>6</v>
      </c>
      <c r="CM550" s="82">
        <f t="shared" si="329"/>
        <v>0</v>
      </c>
      <c r="CN550" s="84"/>
      <c r="CO550" s="60"/>
      <c r="CP550" s="60"/>
      <c r="CQ550" s="60"/>
      <c r="CR550" s="60"/>
      <c r="CS550" s="60"/>
      <c r="CT550" s="60"/>
      <c r="CU550" s="60"/>
      <c r="CV550" s="85"/>
      <c r="CW550" s="86"/>
      <c r="CX550" s="87">
        <f t="shared" si="330"/>
        <v>0</v>
      </c>
      <c r="CY550" s="88">
        <f t="shared" si="331"/>
        <v>0</v>
      </c>
      <c r="CZ550" s="89" t="e">
        <f>SUMIF(Склад!#REF!,E550,Склад!#REF!)</f>
        <v>#REF!</v>
      </c>
    </row>
    <row r="551" spans="1:104" s="79" customFormat="1" ht="93.95" customHeight="1" thickBot="1" x14ac:dyDescent="0.3">
      <c r="A551" s="60">
        <v>548</v>
      </c>
      <c r="B551" s="199" t="str">
        <f>VLOOKUP(C551,Склад!B:D,3,0)</f>
        <v>Шапки</v>
      </c>
      <c r="C551" s="37" t="s">
        <v>65</v>
      </c>
      <c r="D551" s="151" t="str">
        <f t="shared" si="332"/>
        <v>851930152</v>
      </c>
      <c r="E551" s="36">
        <v>8519301</v>
      </c>
      <c r="F551" s="36">
        <v>52</v>
      </c>
      <c r="G551" s="154" t="s">
        <v>211</v>
      </c>
      <c r="H551" s="196" t="str">
        <f>IFERROR(VLOOKUP(VALUE(E551),Склад!#REF!,6,0),"-")</f>
        <v>-</v>
      </c>
      <c r="I551" s="61"/>
      <c r="J551" s="62" t="s">
        <v>169</v>
      </c>
      <c r="K551" s="62" t="s">
        <v>222</v>
      </c>
      <c r="L551" s="63" t="s">
        <v>49</v>
      </c>
      <c r="M551" s="64" t="s">
        <v>354</v>
      </c>
      <c r="N551" s="38" t="s">
        <v>354</v>
      </c>
      <c r="O551" s="38" t="s">
        <v>416</v>
      </c>
      <c r="P551" s="65">
        <v>26.5</v>
      </c>
      <c r="Q551" s="69">
        <v>59</v>
      </c>
      <c r="R551" s="66"/>
      <c r="S551" s="67"/>
      <c r="T551" s="68"/>
      <c r="U551" s="70"/>
      <c r="V551" s="71"/>
      <c r="W551" s="72"/>
      <c r="X551" s="73"/>
      <c r="Y551" s="71"/>
      <c r="Z551" s="72"/>
      <c r="AA551" s="74"/>
      <c r="AB551" s="75"/>
      <c r="AC551" s="71"/>
      <c r="AD551" s="72"/>
      <c r="AE551" s="76" t="str">
        <f t="shared" si="310"/>
        <v/>
      </c>
      <c r="AF551" s="76" t="str">
        <f t="shared" si="311"/>
        <v>-</v>
      </c>
      <c r="AG551" s="76" t="str">
        <f t="shared" si="312"/>
        <v>-</v>
      </c>
      <c r="AH551" s="76" t="str">
        <f t="shared" si="313"/>
        <v>-</v>
      </c>
      <c r="AI551" s="76" t="str">
        <f t="shared" si="314"/>
        <v>-</v>
      </c>
      <c r="AJ551" s="76" t="str">
        <f t="shared" si="315"/>
        <v>-</v>
      </c>
      <c r="AK551" s="76" t="str">
        <f t="shared" si="316"/>
        <v>-</v>
      </c>
      <c r="AL551" s="76" t="str">
        <f t="shared" si="317"/>
        <v>-</v>
      </c>
      <c r="AM551" s="76" t="str">
        <f t="shared" si="318"/>
        <v>-</v>
      </c>
      <c r="AN551" s="76" t="str">
        <f t="shared" si="319"/>
        <v>-</v>
      </c>
      <c r="AO551" s="77">
        <f t="shared" si="320"/>
        <v>0</v>
      </c>
      <c r="AP551" s="78" t="str">
        <f t="shared" si="321"/>
        <v/>
      </c>
      <c r="AR551" s="77" t="e">
        <f t="shared" si="333"/>
        <v>#VALUE!</v>
      </c>
      <c r="AS551" s="76" t="s">
        <v>27</v>
      </c>
      <c r="AT551" s="76" t="s">
        <v>27</v>
      </c>
      <c r="AU551" s="76" t="s">
        <v>27</v>
      </c>
      <c r="AV551" s="76" t="s">
        <v>27</v>
      </c>
      <c r="AW551" s="76" t="s">
        <v>27</v>
      </c>
      <c r="AX551" s="76" t="s">
        <v>27</v>
      </c>
      <c r="AY551" s="76" t="s">
        <v>27</v>
      </c>
      <c r="AZ551" s="76" t="s">
        <v>27</v>
      </c>
      <c r="BA551" s="76" t="s">
        <v>27</v>
      </c>
      <c r="BB551" s="77" t="e">
        <f t="shared" si="322"/>
        <v>#VALUE!</v>
      </c>
      <c r="BC551" s="78" t="e">
        <f t="shared" si="323"/>
        <v>#VALUE!</v>
      </c>
      <c r="BD551" s="77">
        <v>0</v>
      </c>
      <c r="BE551" s="76" t="s">
        <v>27</v>
      </c>
      <c r="BF551" s="76" t="s">
        <v>27</v>
      </c>
      <c r="BG551" s="76" t="s">
        <v>27</v>
      </c>
      <c r="BH551" s="76" t="s">
        <v>27</v>
      </c>
      <c r="BI551" s="76" t="s">
        <v>27</v>
      </c>
      <c r="BJ551" s="76" t="s">
        <v>27</v>
      </c>
      <c r="BK551" s="76" t="s">
        <v>27</v>
      </c>
      <c r="BL551" s="76" t="s">
        <v>27</v>
      </c>
      <c r="BM551" s="76" t="s">
        <v>27</v>
      </c>
      <c r="BN551" s="80">
        <f t="shared" si="324"/>
        <v>0</v>
      </c>
      <c r="BO551" s="81">
        <f t="shared" si="325"/>
        <v>0</v>
      </c>
      <c r="BP551" s="77">
        <v>0</v>
      </c>
      <c r="BQ551" s="76" t="s">
        <v>27</v>
      </c>
      <c r="BR551" s="76" t="s">
        <v>27</v>
      </c>
      <c r="BS551" s="76" t="s">
        <v>27</v>
      </c>
      <c r="BT551" s="76" t="s">
        <v>27</v>
      </c>
      <c r="BU551" s="76" t="s">
        <v>27</v>
      </c>
      <c r="BV551" s="76" t="s">
        <v>27</v>
      </c>
      <c r="BW551" s="76" t="s">
        <v>27</v>
      </c>
      <c r="BX551" s="76" t="s">
        <v>27</v>
      </c>
      <c r="BY551" s="76" t="s">
        <v>27</v>
      </c>
      <c r="BZ551" s="80">
        <f t="shared" si="326"/>
        <v>0</v>
      </c>
      <c r="CA551" s="82">
        <f t="shared" si="327"/>
        <v>0</v>
      </c>
      <c r="CB551" s="77">
        <v>0</v>
      </c>
      <c r="CC551" s="76" t="s">
        <v>27</v>
      </c>
      <c r="CD551" s="76" t="s">
        <v>27</v>
      </c>
      <c r="CE551" s="76" t="s">
        <v>27</v>
      </c>
      <c r="CF551" s="76" t="s">
        <v>27</v>
      </c>
      <c r="CG551" s="76" t="s">
        <v>27</v>
      </c>
      <c r="CH551" s="76" t="s">
        <v>27</v>
      </c>
      <c r="CI551" s="76" t="s">
        <v>27</v>
      </c>
      <c r="CJ551" s="76" t="s">
        <v>27</v>
      </c>
      <c r="CK551" s="76" t="s">
        <v>27</v>
      </c>
      <c r="CL551" s="83">
        <f t="shared" si="328"/>
        <v>0</v>
      </c>
      <c r="CM551" s="82">
        <f t="shared" si="329"/>
        <v>0</v>
      </c>
      <c r="CN551" s="84"/>
      <c r="CO551" s="60"/>
      <c r="CP551" s="60"/>
      <c r="CQ551" s="60"/>
      <c r="CR551" s="60"/>
      <c r="CS551" s="60"/>
      <c r="CT551" s="60"/>
      <c r="CU551" s="60"/>
      <c r="CV551" s="85"/>
      <c r="CW551" s="86"/>
      <c r="CX551" s="87">
        <f t="shared" si="330"/>
        <v>0</v>
      </c>
      <c r="CY551" s="88">
        <f t="shared" si="331"/>
        <v>0</v>
      </c>
      <c r="CZ551" s="89" t="e">
        <f>SUMIF(Склад!#REF!,E551,Склад!#REF!)</f>
        <v>#REF!</v>
      </c>
    </row>
    <row r="552" spans="1:104" s="79" customFormat="1" ht="93.95" customHeight="1" thickBot="1" x14ac:dyDescent="0.3">
      <c r="A552" s="60">
        <v>549</v>
      </c>
      <c r="B552" s="199" t="str">
        <f>VLOOKUP(C552,Склад!B:D,3,0)</f>
        <v>Шапки</v>
      </c>
      <c r="C552" s="37" t="s">
        <v>65</v>
      </c>
      <c r="D552" s="151" t="str">
        <f t="shared" si="332"/>
        <v>851930161</v>
      </c>
      <c r="E552" s="36">
        <v>8519301</v>
      </c>
      <c r="F552" s="36">
        <v>61</v>
      </c>
      <c r="G552" s="154" t="s">
        <v>211</v>
      </c>
      <c r="H552" s="196" t="str">
        <f>IFERROR(VLOOKUP(VALUE(E552),Склад!#REF!,6,0),"-")</f>
        <v>-</v>
      </c>
      <c r="I552" s="61"/>
      <c r="J552" s="62" t="s">
        <v>169</v>
      </c>
      <c r="K552" s="62" t="s">
        <v>222</v>
      </c>
      <c r="L552" s="63" t="s">
        <v>49</v>
      </c>
      <c r="M552" s="64" t="s">
        <v>354</v>
      </c>
      <c r="N552" s="38" t="s">
        <v>354</v>
      </c>
      <c r="O552" s="38" t="s">
        <v>416</v>
      </c>
      <c r="P552" s="65">
        <v>26.5</v>
      </c>
      <c r="Q552" s="69">
        <v>59</v>
      </c>
      <c r="R552" s="66"/>
      <c r="S552" s="67"/>
      <c r="T552" s="68"/>
      <c r="U552" s="70"/>
      <c r="V552" s="71"/>
      <c r="W552" s="72"/>
      <c r="X552" s="73"/>
      <c r="Y552" s="71"/>
      <c r="Z552" s="72"/>
      <c r="AA552" s="74"/>
      <c r="AB552" s="75"/>
      <c r="AC552" s="71"/>
      <c r="AD552" s="72"/>
      <c r="AE552" s="76" t="str">
        <f t="shared" si="310"/>
        <v/>
      </c>
      <c r="AF552" s="76" t="str">
        <f t="shared" si="311"/>
        <v>-</v>
      </c>
      <c r="AG552" s="76" t="str">
        <f t="shared" si="312"/>
        <v>-</v>
      </c>
      <c r="AH552" s="76" t="str">
        <f t="shared" si="313"/>
        <v>-</v>
      </c>
      <c r="AI552" s="76" t="str">
        <f t="shared" si="314"/>
        <v>-</v>
      </c>
      <c r="AJ552" s="76" t="str">
        <f t="shared" si="315"/>
        <v>-</v>
      </c>
      <c r="AK552" s="76" t="str">
        <f t="shared" si="316"/>
        <v>-</v>
      </c>
      <c r="AL552" s="76" t="str">
        <f t="shared" si="317"/>
        <v>-</v>
      </c>
      <c r="AM552" s="76" t="str">
        <f t="shared" si="318"/>
        <v>-</v>
      </c>
      <c r="AN552" s="76" t="str">
        <f t="shared" si="319"/>
        <v>-</v>
      </c>
      <c r="AO552" s="77">
        <f t="shared" si="320"/>
        <v>0</v>
      </c>
      <c r="AP552" s="78" t="str">
        <f t="shared" si="321"/>
        <v/>
      </c>
      <c r="AR552" s="77" t="e">
        <f t="shared" si="333"/>
        <v>#VALUE!</v>
      </c>
      <c r="AS552" s="76" t="s">
        <v>27</v>
      </c>
      <c r="AT552" s="76" t="s">
        <v>27</v>
      </c>
      <c r="AU552" s="76" t="s">
        <v>27</v>
      </c>
      <c r="AV552" s="76" t="s">
        <v>27</v>
      </c>
      <c r="AW552" s="76" t="s">
        <v>27</v>
      </c>
      <c r="AX552" s="76" t="s">
        <v>27</v>
      </c>
      <c r="AY552" s="76" t="s">
        <v>27</v>
      </c>
      <c r="AZ552" s="76" t="s">
        <v>27</v>
      </c>
      <c r="BA552" s="76" t="s">
        <v>27</v>
      </c>
      <c r="BB552" s="77" t="e">
        <f t="shared" si="322"/>
        <v>#VALUE!</v>
      </c>
      <c r="BC552" s="78" t="e">
        <f t="shared" si="323"/>
        <v>#VALUE!</v>
      </c>
      <c r="BD552" s="77">
        <v>4</v>
      </c>
      <c r="BE552" s="76" t="s">
        <v>27</v>
      </c>
      <c r="BF552" s="76" t="s">
        <v>27</v>
      </c>
      <c r="BG552" s="76" t="s">
        <v>27</v>
      </c>
      <c r="BH552" s="76" t="s">
        <v>27</v>
      </c>
      <c r="BI552" s="76" t="s">
        <v>27</v>
      </c>
      <c r="BJ552" s="76" t="s">
        <v>27</v>
      </c>
      <c r="BK552" s="76" t="s">
        <v>27</v>
      </c>
      <c r="BL552" s="76" t="s">
        <v>27</v>
      </c>
      <c r="BM552" s="76" t="s">
        <v>27</v>
      </c>
      <c r="BN552" s="80">
        <f t="shared" si="324"/>
        <v>4</v>
      </c>
      <c r="BO552" s="81">
        <f t="shared" si="325"/>
        <v>0</v>
      </c>
      <c r="BP552" s="77">
        <v>3</v>
      </c>
      <c r="BQ552" s="76" t="s">
        <v>27</v>
      </c>
      <c r="BR552" s="76" t="s">
        <v>27</v>
      </c>
      <c r="BS552" s="76" t="s">
        <v>27</v>
      </c>
      <c r="BT552" s="76" t="s">
        <v>27</v>
      </c>
      <c r="BU552" s="76" t="s">
        <v>27</v>
      </c>
      <c r="BV552" s="76" t="s">
        <v>27</v>
      </c>
      <c r="BW552" s="76" t="s">
        <v>27</v>
      </c>
      <c r="BX552" s="76" t="s">
        <v>27</v>
      </c>
      <c r="BY552" s="76" t="s">
        <v>27</v>
      </c>
      <c r="BZ552" s="80">
        <f t="shared" si="326"/>
        <v>3</v>
      </c>
      <c r="CA552" s="82">
        <f t="shared" si="327"/>
        <v>0</v>
      </c>
      <c r="CB552" s="77">
        <v>8</v>
      </c>
      <c r="CC552" s="76" t="s">
        <v>27</v>
      </c>
      <c r="CD552" s="76" t="s">
        <v>27</v>
      </c>
      <c r="CE552" s="76" t="s">
        <v>27</v>
      </c>
      <c r="CF552" s="76" t="s">
        <v>27</v>
      </c>
      <c r="CG552" s="76" t="s">
        <v>27</v>
      </c>
      <c r="CH552" s="76" t="s">
        <v>27</v>
      </c>
      <c r="CI552" s="76" t="s">
        <v>27</v>
      </c>
      <c r="CJ552" s="76" t="s">
        <v>27</v>
      </c>
      <c r="CK552" s="76" t="s">
        <v>27</v>
      </c>
      <c r="CL552" s="83">
        <f t="shared" si="328"/>
        <v>8</v>
      </c>
      <c r="CM552" s="82">
        <f t="shared" si="329"/>
        <v>0</v>
      </c>
      <c r="CN552" s="84"/>
      <c r="CO552" s="60"/>
      <c r="CP552" s="60"/>
      <c r="CQ552" s="60"/>
      <c r="CR552" s="60"/>
      <c r="CS552" s="60"/>
      <c r="CT552" s="60"/>
      <c r="CU552" s="60"/>
      <c r="CV552" s="85"/>
      <c r="CW552" s="86"/>
      <c r="CX552" s="87">
        <f t="shared" si="330"/>
        <v>0</v>
      </c>
      <c r="CY552" s="88">
        <f t="shared" si="331"/>
        <v>0</v>
      </c>
      <c r="CZ552" s="89" t="e">
        <f>SUMIF(Склад!#REF!,E552,Склад!#REF!)</f>
        <v>#REF!</v>
      </c>
    </row>
    <row r="553" spans="1:104" s="79" customFormat="1" ht="93.95" customHeight="1" thickBot="1" x14ac:dyDescent="0.3">
      <c r="A553" s="60">
        <v>550</v>
      </c>
      <c r="B553" s="199" t="str">
        <f>VLOOKUP(C553,Склад!B:D,3,0)</f>
        <v>Шапки</v>
      </c>
      <c r="C553" s="37" t="s">
        <v>65</v>
      </c>
      <c r="D553" s="151" t="str">
        <f t="shared" si="332"/>
        <v>851930181</v>
      </c>
      <c r="E553" s="36">
        <v>8519301</v>
      </c>
      <c r="F553" s="36">
        <v>81</v>
      </c>
      <c r="G553" s="154" t="s">
        <v>211</v>
      </c>
      <c r="H553" s="196" t="str">
        <f>IFERROR(VLOOKUP(VALUE(E553),Склад!#REF!,6,0),"-")</f>
        <v>-</v>
      </c>
      <c r="I553" s="61"/>
      <c r="J553" s="62" t="s">
        <v>169</v>
      </c>
      <c r="K553" s="62" t="s">
        <v>222</v>
      </c>
      <c r="L553" s="63" t="s">
        <v>49</v>
      </c>
      <c r="M553" s="64" t="s">
        <v>354</v>
      </c>
      <c r="N553" s="38" t="s">
        <v>354</v>
      </c>
      <c r="O553" s="38" t="s">
        <v>416</v>
      </c>
      <c r="P553" s="65">
        <v>26.5</v>
      </c>
      <c r="Q553" s="69">
        <v>59</v>
      </c>
      <c r="R553" s="66"/>
      <c r="S553" s="67"/>
      <c r="T553" s="68"/>
      <c r="U553" s="70"/>
      <c r="V553" s="71"/>
      <c r="W553" s="72"/>
      <c r="X553" s="73"/>
      <c r="Y553" s="71"/>
      <c r="Z553" s="72"/>
      <c r="AA553" s="74"/>
      <c r="AB553" s="75"/>
      <c r="AC553" s="71"/>
      <c r="AD553" s="72"/>
      <c r="AE553" s="76" t="str">
        <f t="shared" si="310"/>
        <v/>
      </c>
      <c r="AF553" s="76" t="str">
        <f t="shared" si="311"/>
        <v>-</v>
      </c>
      <c r="AG553" s="76" t="str">
        <f t="shared" si="312"/>
        <v>-</v>
      </c>
      <c r="AH553" s="76" t="str">
        <f t="shared" si="313"/>
        <v>-</v>
      </c>
      <c r="AI553" s="76" t="str">
        <f t="shared" si="314"/>
        <v>-</v>
      </c>
      <c r="AJ553" s="76" t="str">
        <f t="shared" si="315"/>
        <v>-</v>
      </c>
      <c r="AK553" s="76" t="str">
        <f t="shared" si="316"/>
        <v>-</v>
      </c>
      <c r="AL553" s="76" t="str">
        <f t="shared" si="317"/>
        <v>-</v>
      </c>
      <c r="AM553" s="76" t="str">
        <f t="shared" si="318"/>
        <v>-</v>
      </c>
      <c r="AN553" s="76" t="str">
        <f t="shared" si="319"/>
        <v>-</v>
      </c>
      <c r="AO553" s="77">
        <f t="shared" si="320"/>
        <v>0</v>
      </c>
      <c r="AP553" s="78" t="str">
        <f t="shared" si="321"/>
        <v/>
      </c>
      <c r="AR553" s="77" t="e">
        <f t="shared" si="333"/>
        <v>#VALUE!</v>
      </c>
      <c r="AS553" s="76" t="s">
        <v>27</v>
      </c>
      <c r="AT553" s="76" t="s">
        <v>27</v>
      </c>
      <c r="AU553" s="76" t="s">
        <v>27</v>
      </c>
      <c r="AV553" s="76" t="s">
        <v>27</v>
      </c>
      <c r="AW553" s="76" t="s">
        <v>27</v>
      </c>
      <c r="AX553" s="76" t="s">
        <v>27</v>
      </c>
      <c r="AY553" s="76" t="s">
        <v>27</v>
      </c>
      <c r="AZ553" s="76" t="s">
        <v>27</v>
      </c>
      <c r="BA553" s="76" t="s">
        <v>27</v>
      </c>
      <c r="BB553" s="77" t="e">
        <f t="shared" si="322"/>
        <v>#VALUE!</v>
      </c>
      <c r="BC553" s="78" t="e">
        <f t="shared" si="323"/>
        <v>#VALUE!</v>
      </c>
      <c r="BD553" s="77">
        <v>4</v>
      </c>
      <c r="BE553" s="76" t="s">
        <v>27</v>
      </c>
      <c r="BF553" s="76" t="s">
        <v>27</v>
      </c>
      <c r="BG553" s="76" t="s">
        <v>27</v>
      </c>
      <c r="BH553" s="76" t="s">
        <v>27</v>
      </c>
      <c r="BI553" s="76" t="s">
        <v>27</v>
      </c>
      <c r="BJ553" s="76" t="s">
        <v>27</v>
      </c>
      <c r="BK553" s="76" t="s">
        <v>27</v>
      </c>
      <c r="BL553" s="76" t="s">
        <v>27</v>
      </c>
      <c r="BM553" s="76" t="s">
        <v>27</v>
      </c>
      <c r="BN553" s="80">
        <f t="shared" si="324"/>
        <v>4</v>
      </c>
      <c r="BO553" s="81">
        <f t="shared" si="325"/>
        <v>0</v>
      </c>
      <c r="BP553" s="77">
        <v>3</v>
      </c>
      <c r="BQ553" s="76" t="s">
        <v>27</v>
      </c>
      <c r="BR553" s="76" t="s">
        <v>27</v>
      </c>
      <c r="BS553" s="76" t="s">
        <v>27</v>
      </c>
      <c r="BT553" s="76" t="s">
        <v>27</v>
      </c>
      <c r="BU553" s="76" t="s">
        <v>27</v>
      </c>
      <c r="BV553" s="76" t="s">
        <v>27</v>
      </c>
      <c r="BW553" s="76" t="s">
        <v>27</v>
      </c>
      <c r="BX553" s="76" t="s">
        <v>27</v>
      </c>
      <c r="BY553" s="76" t="s">
        <v>27</v>
      </c>
      <c r="BZ553" s="80">
        <f t="shared" si="326"/>
        <v>3</v>
      </c>
      <c r="CA553" s="82">
        <f t="shared" si="327"/>
        <v>0</v>
      </c>
      <c r="CB553" s="77">
        <v>8</v>
      </c>
      <c r="CC553" s="76" t="s">
        <v>27</v>
      </c>
      <c r="CD553" s="76" t="s">
        <v>27</v>
      </c>
      <c r="CE553" s="76" t="s">
        <v>27</v>
      </c>
      <c r="CF553" s="76" t="s">
        <v>27</v>
      </c>
      <c r="CG553" s="76" t="s">
        <v>27</v>
      </c>
      <c r="CH553" s="76" t="s">
        <v>27</v>
      </c>
      <c r="CI553" s="76" t="s">
        <v>27</v>
      </c>
      <c r="CJ553" s="76" t="s">
        <v>27</v>
      </c>
      <c r="CK553" s="76" t="s">
        <v>27</v>
      </c>
      <c r="CL553" s="83">
        <f t="shared" si="328"/>
        <v>8</v>
      </c>
      <c r="CM553" s="82">
        <f t="shared" si="329"/>
        <v>0</v>
      </c>
      <c r="CN553" s="84"/>
      <c r="CO553" s="60"/>
      <c r="CP553" s="60"/>
      <c r="CQ553" s="60"/>
      <c r="CR553" s="60"/>
      <c r="CS553" s="60"/>
      <c r="CT553" s="60"/>
      <c r="CU553" s="60"/>
      <c r="CV553" s="85"/>
      <c r="CW553" s="86"/>
      <c r="CX553" s="87">
        <f t="shared" si="330"/>
        <v>0</v>
      </c>
      <c r="CY553" s="88">
        <f t="shared" si="331"/>
        <v>0</v>
      </c>
      <c r="CZ553" s="89" t="e">
        <f>SUMIF(Склад!#REF!,E553,Склад!#REF!)</f>
        <v>#REF!</v>
      </c>
    </row>
    <row r="554" spans="1:104" s="79" customFormat="1" ht="93.95" customHeight="1" thickBot="1" x14ac:dyDescent="0.3">
      <c r="A554" s="60">
        <v>551</v>
      </c>
      <c r="B554" s="199" t="str">
        <f>VLOOKUP(C554,Склад!B:D,3,0)</f>
        <v>Шапки</v>
      </c>
      <c r="C554" s="37" t="s">
        <v>65</v>
      </c>
      <c r="D554" s="151" t="str">
        <f t="shared" si="332"/>
        <v>85293011</v>
      </c>
      <c r="E554" s="36">
        <v>8529301</v>
      </c>
      <c r="F554" s="36">
        <v>1</v>
      </c>
      <c r="G554" s="154" t="s">
        <v>211</v>
      </c>
      <c r="H554" s="196" t="str">
        <f>IFERROR(VLOOKUP(VALUE(E554),Склад!#REF!,6,0),"-")</f>
        <v>-</v>
      </c>
      <c r="I554" s="61"/>
      <c r="J554" s="62" t="s">
        <v>169</v>
      </c>
      <c r="K554" s="62" t="s">
        <v>222</v>
      </c>
      <c r="L554" s="63" t="s">
        <v>49</v>
      </c>
      <c r="M554" s="64" t="s">
        <v>354</v>
      </c>
      <c r="N554" s="38" t="s">
        <v>354</v>
      </c>
      <c r="O554" s="38" t="s">
        <v>416</v>
      </c>
      <c r="P554" s="65">
        <v>18.8</v>
      </c>
      <c r="Q554" s="69">
        <v>49</v>
      </c>
      <c r="R554" s="66"/>
      <c r="S554" s="67"/>
      <c r="T554" s="68"/>
      <c r="U554" s="70"/>
      <c r="V554" s="71"/>
      <c r="W554" s="72"/>
      <c r="X554" s="73"/>
      <c r="Y554" s="71"/>
      <c r="Z554" s="72"/>
      <c r="AA554" s="74"/>
      <c r="AB554" s="75"/>
      <c r="AC554" s="71"/>
      <c r="AD554" s="72"/>
      <c r="AE554" s="76" t="str">
        <f t="shared" si="310"/>
        <v/>
      </c>
      <c r="AF554" s="76" t="str">
        <f t="shared" si="311"/>
        <v>-</v>
      </c>
      <c r="AG554" s="76" t="str">
        <f t="shared" si="312"/>
        <v>-</v>
      </c>
      <c r="AH554" s="76" t="str">
        <f t="shared" si="313"/>
        <v>-</v>
      </c>
      <c r="AI554" s="76" t="str">
        <f t="shared" si="314"/>
        <v>-</v>
      </c>
      <c r="AJ554" s="76" t="str">
        <f t="shared" si="315"/>
        <v>-</v>
      </c>
      <c r="AK554" s="76" t="str">
        <f t="shared" si="316"/>
        <v>-</v>
      </c>
      <c r="AL554" s="76" t="str">
        <f t="shared" si="317"/>
        <v>-</v>
      </c>
      <c r="AM554" s="76" t="str">
        <f t="shared" si="318"/>
        <v>-</v>
      </c>
      <c r="AN554" s="76" t="str">
        <f t="shared" si="319"/>
        <v>-</v>
      </c>
      <c r="AO554" s="77">
        <f t="shared" si="320"/>
        <v>0</v>
      </c>
      <c r="AP554" s="78" t="str">
        <f t="shared" si="321"/>
        <v/>
      </c>
      <c r="AR554" s="77" t="e">
        <f t="shared" si="333"/>
        <v>#VALUE!</v>
      </c>
      <c r="AS554" s="76" t="s">
        <v>27</v>
      </c>
      <c r="AT554" s="76" t="s">
        <v>27</v>
      </c>
      <c r="AU554" s="76" t="s">
        <v>27</v>
      </c>
      <c r="AV554" s="76" t="s">
        <v>27</v>
      </c>
      <c r="AW554" s="76" t="s">
        <v>27</v>
      </c>
      <c r="AX554" s="76" t="s">
        <v>27</v>
      </c>
      <c r="AY554" s="76" t="s">
        <v>27</v>
      </c>
      <c r="AZ554" s="76" t="s">
        <v>27</v>
      </c>
      <c r="BA554" s="76" t="s">
        <v>27</v>
      </c>
      <c r="BB554" s="77" t="e">
        <f t="shared" si="322"/>
        <v>#VALUE!</v>
      </c>
      <c r="BC554" s="78" t="e">
        <f t="shared" si="323"/>
        <v>#VALUE!</v>
      </c>
      <c r="BD554" s="77">
        <v>2</v>
      </c>
      <c r="BE554" s="76" t="s">
        <v>27</v>
      </c>
      <c r="BF554" s="76" t="s">
        <v>27</v>
      </c>
      <c r="BG554" s="76" t="s">
        <v>27</v>
      </c>
      <c r="BH554" s="76" t="s">
        <v>27</v>
      </c>
      <c r="BI554" s="76" t="s">
        <v>27</v>
      </c>
      <c r="BJ554" s="76" t="s">
        <v>27</v>
      </c>
      <c r="BK554" s="76" t="s">
        <v>27</v>
      </c>
      <c r="BL554" s="76" t="s">
        <v>27</v>
      </c>
      <c r="BM554" s="76" t="s">
        <v>27</v>
      </c>
      <c r="BN554" s="80">
        <f t="shared" si="324"/>
        <v>2</v>
      </c>
      <c r="BO554" s="81">
        <f t="shared" si="325"/>
        <v>0</v>
      </c>
      <c r="BP554" s="77">
        <v>1</v>
      </c>
      <c r="BQ554" s="76" t="s">
        <v>27</v>
      </c>
      <c r="BR554" s="76" t="s">
        <v>27</v>
      </c>
      <c r="BS554" s="76" t="s">
        <v>27</v>
      </c>
      <c r="BT554" s="76" t="s">
        <v>27</v>
      </c>
      <c r="BU554" s="76" t="s">
        <v>27</v>
      </c>
      <c r="BV554" s="76" t="s">
        <v>27</v>
      </c>
      <c r="BW554" s="76" t="s">
        <v>27</v>
      </c>
      <c r="BX554" s="76" t="s">
        <v>27</v>
      </c>
      <c r="BY554" s="76" t="s">
        <v>27</v>
      </c>
      <c r="BZ554" s="80">
        <f t="shared" si="326"/>
        <v>1</v>
      </c>
      <c r="CA554" s="82">
        <f t="shared" si="327"/>
        <v>0</v>
      </c>
      <c r="CB554" s="77">
        <v>0</v>
      </c>
      <c r="CC554" s="76" t="s">
        <v>27</v>
      </c>
      <c r="CD554" s="76" t="s">
        <v>27</v>
      </c>
      <c r="CE554" s="76" t="s">
        <v>27</v>
      </c>
      <c r="CF554" s="76" t="s">
        <v>27</v>
      </c>
      <c r="CG554" s="76" t="s">
        <v>27</v>
      </c>
      <c r="CH554" s="76" t="s">
        <v>27</v>
      </c>
      <c r="CI554" s="76" t="s">
        <v>27</v>
      </c>
      <c r="CJ554" s="76" t="s">
        <v>27</v>
      </c>
      <c r="CK554" s="76" t="s">
        <v>27</v>
      </c>
      <c r="CL554" s="83">
        <f t="shared" si="328"/>
        <v>0</v>
      </c>
      <c r="CM554" s="82">
        <f t="shared" si="329"/>
        <v>0</v>
      </c>
      <c r="CN554" s="84"/>
      <c r="CO554" s="60"/>
      <c r="CP554" s="60"/>
      <c r="CQ554" s="60"/>
      <c r="CR554" s="60"/>
      <c r="CS554" s="60"/>
      <c r="CT554" s="60"/>
      <c r="CU554" s="60"/>
      <c r="CV554" s="85"/>
      <c r="CW554" s="86"/>
      <c r="CX554" s="87">
        <f t="shared" si="330"/>
        <v>0</v>
      </c>
      <c r="CY554" s="88">
        <f t="shared" si="331"/>
        <v>0</v>
      </c>
      <c r="CZ554" s="89" t="e">
        <f>SUMIF(Склад!#REF!,E554,Склад!#REF!)</f>
        <v>#REF!</v>
      </c>
    </row>
    <row r="555" spans="1:104" s="79" customFormat="1" ht="93.95" customHeight="1" thickBot="1" x14ac:dyDescent="0.3">
      <c r="A555" s="60">
        <v>552</v>
      </c>
      <c r="B555" s="199" t="str">
        <f>VLOOKUP(C555,Склад!B:D,3,0)</f>
        <v>Шапки</v>
      </c>
      <c r="C555" s="37" t="s">
        <v>65</v>
      </c>
      <c r="D555" s="151" t="str">
        <f t="shared" si="332"/>
        <v>85293012</v>
      </c>
      <c r="E555" s="36">
        <v>8529301</v>
      </c>
      <c r="F555" s="36">
        <v>2</v>
      </c>
      <c r="G555" s="154" t="s">
        <v>211</v>
      </c>
      <c r="H555" s="196" t="str">
        <f>IFERROR(VLOOKUP(VALUE(E555),Склад!#REF!,6,0),"-")</f>
        <v>-</v>
      </c>
      <c r="I555" s="61"/>
      <c r="J555" s="62" t="s">
        <v>169</v>
      </c>
      <c r="K555" s="62" t="s">
        <v>222</v>
      </c>
      <c r="L555" s="63" t="s">
        <v>49</v>
      </c>
      <c r="M555" s="64" t="s">
        <v>354</v>
      </c>
      <c r="N555" s="38" t="s">
        <v>354</v>
      </c>
      <c r="O555" s="38" t="s">
        <v>416</v>
      </c>
      <c r="P555" s="65">
        <v>18.8</v>
      </c>
      <c r="Q555" s="69">
        <v>49</v>
      </c>
      <c r="R555" s="66"/>
      <c r="S555" s="67"/>
      <c r="T555" s="68"/>
      <c r="U555" s="70"/>
      <c r="V555" s="71"/>
      <c r="W555" s="72"/>
      <c r="X555" s="73"/>
      <c r="Y555" s="71"/>
      <c r="Z555" s="72"/>
      <c r="AA555" s="74"/>
      <c r="AB555" s="75"/>
      <c r="AC555" s="71"/>
      <c r="AD555" s="72"/>
      <c r="AE555" s="76" t="str">
        <f t="shared" si="310"/>
        <v/>
      </c>
      <c r="AF555" s="76" t="str">
        <f t="shared" si="311"/>
        <v>-</v>
      </c>
      <c r="AG555" s="76" t="str">
        <f t="shared" si="312"/>
        <v>-</v>
      </c>
      <c r="AH555" s="76" t="str">
        <f t="shared" si="313"/>
        <v>-</v>
      </c>
      <c r="AI555" s="76" t="str">
        <f t="shared" si="314"/>
        <v>-</v>
      </c>
      <c r="AJ555" s="76" t="str">
        <f t="shared" si="315"/>
        <v>-</v>
      </c>
      <c r="AK555" s="76" t="str">
        <f t="shared" si="316"/>
        <v>-</v>
      </c>
      <c r="AL555" s="76" t="str">
        <f t="shared" si="317"/>
        <v>-</v>
      </c>
      <c r="AM555" s="76" t="str">
        <f t="shared" si="318"/>
        <v>-</v>
      </c>
      <c r="AN555" s="76" t="str">
        <f t="shared" si="319"/>
        <v>-</v>
      </c>
      <c r="AO555" s="77">
        <f t="shared" si="320"/>
        <v>0</v>
      </c>
      <c r="AP555" s="78" t="str">
        <f t="shared" si="321"/>
        <v/>
      </c>
      <c r="AR555" s="77" t="e">
        <f t="shared" si="333"/>
        <v>#VALUE!</v>
      </c>
      <c r="AS555" s="76" t="s">
        <v>27</v>
      </c>
      <c r="AT555" s="76" t="s">
        <v>27</v>
      </c>
      <c r="AU555" s="76" t="s">
        <v>27</v>
      </c>
      <c r="AV555" s="76" t="s">
        <v>27</v>
      </c>
      <c r="AW555" s="76" t="s">
        <v>27</v>
      </c>
      <c r="AX555" s="76" t="s">
        <v>27</v>
      </c>
      <c r="AY555" s="76" t="s">
        <v>27</v>
      </c>
      <c r="AZ555" s="76" t="s">
        <v>27</v>
      </c>
      <c r="BA555" s="76" t="s">
        <v>27</v>
      </c>
      <c r="BB555" s="77" t="e">
        <f t="shared" si="322"/>
        <v>#VALUE!</v>
      </c>
      <c r="BC555" s="78" t="e">
        <f t="shared" si="323"/>
        <v>#VALUE!</v>
      </c>
      <c r="BD555" s="77">
        <v>4</v>
      </c>
      <c r="BE555" s="76" t="s">
        <v>27</v>
      </c>
      <c r="BF555" s="76" t="s">
        <v>27</v>
      </c>
      <c r="BG555" s="76" t="s">
        <v>27</v>
      </c>
      <c r="BH555" s="76" t="s">
        <v>27</v>
      </c>
      <c r="BI555" s="76" t="s">
        <v>27</v>
      </c>
      <c r="BJ555" s="76" t="s">
        <v>27</v>
      </c>
      <c r="BK555" s="76" t="s">
        <v>27</v>
      </c>
      <c r="BL555" s="76" t="s">
        <v>27</v>
      </c>
      <c r="BM555" s="76" t="s">
        <v>27</v>
      </c>
      <c r="BN555" s="80">
        <f t="shared" si="324"/>
        <v>4</v>
      </c>
      <c r="BO555" s="81">
        <f t="shared" si="325"/>
        <v>0</v>
      </c>
      <c r="BP555" s="77">
        <v>3</v>
      </c>
      <c r="BQ555" s="76" t="s">
        <v>27</v>
      </c>
      <c r="BR555" s="76" t="s">
        <v>27</v>
      </c>
      <c r="BS555" s="76" t="s">
        <v>27</v>
      </c>
      <c r="BT555" s="76" t="s">
        <v>27</v>
      </c>
      <c r="BU555" s="76" t="s">
        <v>27</v>
      </c>
      <c r="BV555" s="76" t="s">
        <v>27</v>
      </c>
      <c r="BW555" s="76" t="s">
        <v>27</v>
      </c>
      <c r="BX555" s="76" t="s">
        <v>27</v>
      </c>
      <c r="BY555" s="76" t="s">
        <v>27</v>
      </c>
      <c r="BZ555" s="80">
        <f t="shared" si="326"/>
        <v>3</v>
      </c>
      <c r="CA555" s="82">
        <f t="shared" si="327"/>
        <v>0</v>
      </c>
      <c r="CB555" s="77">
        <v>8</v>
      </c>
      <c r="CC555" s="76" t="s">
        <v>27</v>
      </c>
      <c r="CD555" s="76" t="s">
        <v>27</v>
      </c>
      <c r="CE555" s="76" t="s">
        <v>27</v>
      </c>
      <c r="CF555" s="76" t="s">
        <v>27</v>
      </c>
      <c r="CG555" s="76" t="s">
        <v>27</v>
      </c>
      <c r="CH555" s="76" t="s">
        <v>27</v>
      </c>
      <c r="CI555" s="76" t="s">
        <v>27</v>
      </c>
      <c r="CJ555" s="76" t="s">
        <v>27</v>
      </c>
      <c r="CK555" s="76" t="s">
        <v>27</v>
      </c>
      <c r="CL555" s="83">
        <f t="shared" si="328"/>
        <v>8</v>
      </c>
      <c r="CM555" s="82">
        <f t="shared" si="329"/>
        <v>0</v>
      </c>
      <c r="CN555" s="84"/>
      <c r="CO555" s="60"/>
      <c r="CP555" s="60"/>
      <c r="CQ555" s="60"/>
      <c r="CR555" s="60"/>
      <c r="CS555" s="60"/>
      <c r="CT555" s="60"/>
      <c r="CU555" s="60"/>
      <c r="CV555" s="85"/>
      <c r="CW555" s="86"/>
      <c r="CX555" s="87">
        <f t="shared" si="330"/>
        <v>0</v>
      </c>
      <c r="CY555" s="88">
        <f t="shared" si="331"/>
        <v>0</v>
      </c>
      <c r="CZ555" s="89" t="e">
        <f>SUMIF(Склад!#REF!,E555,Склад!#REF!)</f>
        <v>#REF!</v>
      </c>
    </row>
    <row r="556" spans="1:104" s="79" customFormat="1" ht="93.95" customHeight="1" thickBot="1" x14ac:dyDescent="0.3">
      <c r="A556" s="60">
        <v>553</v>
      </c>
      <c r="B556" s="199" t="str">
        <f>VLOOKUP(C556,Склад!B:D,3,0)</f>
        <v>Шапки</v>
      </c>
      <c r="C556" s="37" t="s">
        <v>65</v>
      </c>
      <c r="D556" s="151" t="str">
        <f t="shared" si="332"/>
        <v>852930122</v>
      </c>
      <c r="E556" s="36">
        <v>8529301</v>
      </c>
      <c r="F556" s="36">
        <v>22</v>
      </c>
      <c r="G556" s="154" t="s">
        <v>211</v>
      </c>
      <c r="H556" s="196" t="str">
        <f>IFERROR(VLOOKUP(VALUE(E556),Склад!#REF!,6,0),"-")</f>
        <v>-</v>
      </c>
      <c r="I556" s="61"/>
      <c r="J556" s="62" t="s">
        <v>169</v>
      </c>
      <c r="K556" s="62" t="s">
        <v>222</v>
      </c>
      <c r="L556" s="63" t="s">
        <v>49</v>
      </c>
      <c r="M556" s="64" t="s">
        <v>354</v>
      </c>
      <c r="N556" s="38" t="s">
        <v>354</v>
      </c>
      <c r="O556" s="38" t="s">
        <v>416</v>
      </c>
      <c r="P556" s="65">
        <v>18.8</v>
      </c>
      <c r="Q556" s="69">
        <v>49</v>
      </c>
      <c r="R556" s="66"/>
      <c r="S556" s="67"/>
      <c r="T556" s="68"/>
      <c r="U556" s="70"/>
      <c r="V556" s="71"/>
      <c r="W556" s="72"/>
      <c r="X556" s="73"/>
      <c r="Y556" s="71"/>
      <c r="Z556" s="72"/>
      <c r="AA556" s="74"/>
      <c r="AB556" s="75"/>
      <c r="AC556" s="71"/>
      <c r="AD556" s="72"/>
      <c r="AE556" s="76" t="str">
        <f t="shared" si="310"/>
        <v/>
      </c>
      <c r="AF556" s="76" t="str">
        <f t="shared" si="311"/>
        <v>-</v>
      </c>
      <c r="AG556" s="76" t="str">
        <f t="shared" si="312"/>
        <v>-</v>
      </c>
      <c r="AH556" s="76" t="str">
        <f t="shared" si="313"/>
        <v>-</v>
      </c>
      <c r="AI556" s="76" t="str">
        <f t="shared" si="314"/>
        <v>-</v>
      </c>
      <c r="AJ556" s="76" t="str">
        <f t="shared" si="315"/>
        <v>-</v>
      </c>
      <c r="AK556" s="76" t="str">
        <f t="shared" si="316"/>
        <v>-</v>
      </c>
      <c r="AL556" s="76" t="str">
        <f t="shared" si="317"/>
        <v>-</v>
      </c>
      <c r="AM556" s="76" t="str">
        <f t="shared" si="318"/>
        <v>-</v>
      </c>
      <c r="AN556" s="76" t="str">
        <f t="shared" si="319"/>
        <v>-</v>
      </c>
      <c r="AO556" s="77">
        <f t="shared" si="320"/>
        <v>0</v>
      </c>
      <c r="AP556" s="78" t="str">
        <f t="shared" si="321"/>
        <v/>
      </c>
      <c r="AR556" s="77" t="e">
        <f t="shared" si="333"/>
        <v>#VALUE!</v>
      </c>
      <c r="AS556" s="76" t="s">
        <v>27</v>
      </c>
      <c r="AT556" s="76" t="s">
        <v>27</v>
      </c>
      <c r="AU556" s="76" t="s">
        <v>27</v>
      </c>
      <c r="AV556" s="76" t="s">
        <v>27</v>
      </c>
      <c r="AW556" s="76" t="s">
        <v>27</v>
      </c>
      <c r="AX556" s="76" t="s">
        <v>27</v>
      </c>
      <c r="AY556" s="76" t="s">
        <v>27</v>
      </c>
      <c r="AZ556" s="76" t="s">
        <v>27</v>
      </c>
      <c r="BA556" s="76" t="s">
        <v>27</v>
      </c>
      <c r="BB556" s="77" t="e">
        <f t="shared" si="322"/>
        <v>#VALUE!</v>
      </c>
      <c r="BC556" s="78" t="e">
        <f t="shared" si="323"/>
        <v>#VALUE!</v>
      </c>
      <c r="BD556" s="77">
        <v>3</v>
      </c>
      <c r="BE556" s="76" t="s">
        <v>27</v>
      </c>
      <c r="BF556" s="76" t="s">
        <v>27</v>
      </c>
      <c r="BG556" s="76" t="s">
        <v>27</v>
      </c>
      <c r="BH556" s="76" t="s">
        <v>27</v>
      </c>
      <c r="BI556" s="76" t="s">
        <v>27</v>
      </c>
      <c r="BJ556" s="76" t="s">
        <v>27</v>
      </c>
      <c r="BK556" s="76" t="s">
        <v>27</v>
      </c>
      <c r="BL556" s="76" t="s">
        <v>27</v>
      </c>
      <c r="BM556" s="76" t="s">
        <v>27</v>
      </c>
      <c r="BN556" s="80">
        <f t="shared" si="324"/>
        <v>3</v>
      </c>
      <c r="BO556" s="81">
        <f t="shared" si="325"/>
        <v>0</v>
      </c>
      <c r="BP556" s="77">
        <v>2</v>
      </c>
      <c r="BQ556" s="76" t="s">
        <v>27</v>
      </c>
      <c r="BR556" s="76" t="s">
        <v>27</v>
      </c>
      <c r="BS556" s="76" t="s">
        <v>27</v>
      </c>
      <c r="BT556" s="76" t="s">
        <v>27</v>
      </c>
      <c r="BU556" s="76" t="s">
        <v>27</v>
      </c>
      <c r="BV556" s="76" t="s">
        <v>27</v>
      </c>
      <c r="BW556" s="76" t="s">
        <v>27</v>
      </c>
      <c r="BX556" s="76" t="s">
        <v>27</v>
      </c>
      <c r="BY556" s="76" t="s">
        <v>27</v>
      </c>
      <c r="BZ556" s="80">
        <f t="shared" si="326"/>
        <v>2</v>
      </c>
      <c r="CA556" s="82">
        <f t="shared" si="327"/>
        <v>0</v>
      </c>
      <c r="CB556" s="77">
        <v>8</v>
      </c>
      <c r="CC556" s="76" t="s">
        <v>27</v>
      </c>
      <c r="CD556" s="76" t="s">
        <v>27</v>
      </c>
      <c r="CE556" s="76" t="s">
        <v>27</v>
      </c>
      <c r="CF556" s="76" t="s">
        <v>27</v>
      </c>
      <c r="CG556" s="76" t="s">
        <v>27</v>
      </c>
      <c r="CH556" s="76" t="s">
        <v>27</v>
      </c>
      <c r="CI556" s="76" t="s">
        <v>27</v>
      </c>
      <c r="CJ556" s="76" t="s">
        <v>27</v>
      </c>
      <c r="CK556" s="76" t="s">
        <v>27</v>
      </c>
      <c r="CL556" s="83">
        <f t="shared" si="328"/>
        <v>8</v>
      </c>
      <c r="CM556" s="82">
        <f t="shared" si="329"/>
        <v>0</v>
      </c>
      <c r="CN556" s="84"/>
      <c r="CO556" s="60"/>
      <c r="CP556" s="60"/>
      <c r="CQ556" s="60"/>
      <c r="CR556" s="60"/>
      <c r="CS556" s="60"/>
      <c r="CT556" s="60"/>
      <c r="CU556" s="60"/>
      <c r="CV556" s="85"/>
      <c r="CW556" s="86"/>
      <c r="CX556" s="87">
        <f t="shared" si="330"/>
        <v>0</v>
      </c>
      <c r="CY556" s="88">
        <f t="shared" si="331"/>
        <v>0</v>
      </c>
      <c r="CZ556" s="89" t="e">
        <f>SUMIF(Склад!#REF!,E556,Склад!#REF!)</f>
        <v>#REF!</v>
      </c>
    </row>
    <row r="557" spans="1:104" s="79" customFormat="1" ht="93.95" customHeight="1" thickBot="1" x14ac:dyDescent="0.3">
      <c r="A557" s="60">
        <v>554</v>
      </c>
      <c r="B557" s="199" t="str">
        <f>VLOOKUP(C557,Склад!B:D,3,0)</f>
        <v>Шапки</v>
      </c>
      <c r="C557" s="37" t="s">
        <v>65</v>
      </c>
      <c r="D557" s="151" t="str">
        <f t="shared" si="332"/>
        <v>852930133</v>
      </c>
      <c r="E557" s="36">
        <v>8529301</v>
      </c>
      <c r="F557" s="36">
        <v>33</v>
      </c>
      <c r="G557" s="154" t="s">
        <v>211</v>
      </c>
      <c r="H557" s="196" t="str">
        <f>IFERROR(VLOOKUP(VALUE(E557),Склад!#REF!,6,0),"-")</f>
        <v>-</v>
      </c>
      <c r="I557" s="61"/>
      <c r="J557" s="62" t="s">
        <v>169</v>
      </c>
      <c r="K557" s="62" t="s">
        <v>222</v>
      </c>
      <c r="L557" s="63" t="s">
        <v>49</v>
      </c>
      <c r="M557" s="64" t="s">
        <v>354</v>
      </c>
      <c r="N557" s="38" t="s">
        <v>354</v>
      </c>
      <c r="O557" s="38" t="s">
        <v>416</v>
      </c>
      <c r="P557" s="65">
        <v>18.8</v>
      </c>
      <c r="Q557" s="69">
        <v>49</v>
      </c>
      <c r="R557" s="66"/>
      <c r="S557" s="67"/>
      <c r="T557" s="68"/>
      <c r="U557" s="70"/>
      <c r="V557" s="71"/>
      <c r="W557" s="72"/>
      <c r="X557" s="73"/>
      <c r="Y557" s="71"/>
      <c r="Z557" s="72"/>
      <c r="AA557" s="74"/>
      <c r="AB557" s="75"/>
      <c r="AC557" s="71"/>
      <c r="AD557" s="72"/>
      <c r="AE557" s="76" t="str">
        <f t="shared" si="310"/>
        <v/>
      </c>
      <c r="AF557" s="76" t="str">
        <f t="shared" si="311"/>
        <v>-</v>
      </c>
      <c r="AG557" s="76" t="str">
        <f t="shared" si="312"/>
        <v>-</v>
      </c>
      <c r="AH557" s="76" t="str">
        <f t="shared" si="313"/>
        <v>-</v>
      </c>
      <c r="AI557" s="76" t="str">
        <f t="shared" si="314"/>
        <v>-</v>
      </c>
      <c r="AJ557" s="76" t="str">
        <f t="shared" si="315"/>
        <v>-</v>
      </c>
      <c r="AK557" s="76" t="str">
        <f t="shared" si="316"/>
        <v>-</v>
      </c>
      <c r="AL557" s="76" t="str">
        <f t="shared" si="317"/>
        <v>-</v>
      </c>
      <c r="AM557" s="76" t="str">
        <f t="shared" si="318"/>
        <v>-</v>
      </c>
      <c r="AN557" s="76" t="str">
        <f t="shared" si="319"/>
        <v>-</v>
      </c>
      <c r="AO557" s="77">
        <f t="shared" si="320"/>
        <v>0</v>
      </c>
      <c r="AP557" s="78" t="str">
        <f t="shared" si="321"/>
        <v/>
      </c>
      <c r="AR557" s="77" t="e">
        <f t="shared" si="333"/>
        <v>#VALUE!</v>
      </c>
      <c r="AS557" s="76" t="s">
        <v>27</v>
      </c>
      <c r="AT557" s="76" t="s">
        <v>27</v>
      </c>
      <c r="AU557" s="76" t="s">
        <v>27</v>
      </c>
      <c r="AV557" s="76" t="s">
        <v>27</v>
      </c>
      <c r="AW557" s="76" t="s">
        <v>27</v>
      </c>
      <c r="AX557" s="76" t="s">
        <v>27</v>
      </c>
      <c r="AY557" s="76" t="s">
        <v>27</v>
      </c>
      <c r="AZ557" s="76" t="s">
        <v>27</v>
      </c>
      <c r="BA557" s="76" t="s">
        <v>27</v>
      </c>
      <c r="BB557" s="77" t="e">
        <f t="shared" si="322"/>
        <v>#VALUE!</v>
      </c>
      <c r="BC557" s="78" t="e">
        <f t="shared" si="323"/>
        <v>#VALUE!</v>
      </c>
      <c r="BD557" s="77">
        <v>3</v>
      </c>
      <c r="BE557" s="76" t="s">
        <v>27</v>
      </c>
      <c r="BF557" s="76" t="s">
        <v>27</v>
      </c>
      <c r="BG557" s="76" t="s">
        <v>27</v>
      </c>
      <c r="BH557" s="76" t="s">
        <v>27</v>
      </c>
      <c r="BI557" s="76" t="s">
        <v>27</v>
      </c>
      <c r="BJ557" s="76" t="s">
        <v>27</v>
      </c>
      <c r="BK557" s="76" t="s">
        <v>27</v>
      </c>
      <c r="BL557" s="76" t="s">
        <v>27</v>
      </c>
      <c r="BM557" s="76" t="s">
        <v>27</v>
      </c>
      <c r="BN557" s="80">
        <f t="shared" si="324"/>
        <v>3</v>
      </c>
      <c r="BO557" s="81">
        <f t="shared" si="325"/>
        <v>0</v>
      </c>
      <c r="BP557" s="77">
        <v>2</v>
      </c>
      <c r="BQ557" s="76" t="s">
        <v>27</v>
      </c>
      <c r="BR557" s="76" t="s">
        <v>27</v>
      </c>
      <c r="BS557" s="76" t="s">
        <v>27</v>
      </c>
      <c r="BT557" s="76" t="s">
        <v>27</v>
      </c>
      <c r="BU557" s="76" t="s">
        <v>27</v>
      </c>
      <c r="BV557" s="76" t="s">
        <v>27</v>
      </c>
      <c r="BW557" s="76" t="s">
        <v>27</v>
      </c>
      <c r="BX557" s="76" t="s">
        <v>27</v>
      </c>
      <c r="BY557" s="76" t="s">
        <v>27</v>
      </c>
      <c r="BZ557" s="80">
        <f t="shared" si="326"/>
        <v>2</v>
      </c>
      <c r="CA557" s="82">
        <f t="shared" si="327"/>
        <v>0</v>
      </c>
      <c r="CB557" s="77">
        <v>8</v>
      </c>
      <c r="CC557" s="76" t="s">
        <v>27</v>
      </c>
      <c r="CD557" s="76" t="s">
        <v>27</v>
      </c>
      <c r="CE557" s="76" t="s">
        <v>27</v>
      </c>
      <c r="CF557" s="76" t="s">
        <v>27</v>
      </c>
      <c r="CG557" s="76" t="s">
        <v>27</v>
      </c>
      <c r="CH557" s="76" t="s">
        <v>27</v>
      </c>
      <c r="CI557" s="76" t="s">
        <v>27</v>
      </c>
      <c r="CJ557" s="76" t="s">
        <v>27</v>
      </c>
      <c r="CK557" s="76" t="s">
        <v>27</v>
      </c>
      <c r="CL557" s="83">
        <f t="shared" si="328"/>
        <v>8</v>
      </c>
      <c r="CM557" s="82">
        <f t="shared" si="329"/>
        <v>0</v>
      </c>
      <c r="CN557" s="84"/>
      <c r="CO557" s="60"/>
      <c r="CP557" s="60"/>
      <c r="CQ557" s="60"/>
      <c r="CR557" s="60"/>
      <c r="CS557" s="60"/>
      <c r="CT557" s="60"/>
      <c r="CU557" s="60"/>
      <c r="CV557" s="85"/>
      <c r="CW557" s="86"/>
      <c r="CX557" s="87">
        <f t="shared" si="330"/>
        <v>0</v>
      </c>
      <c r="CY557" s="88">
        <f t="shared" si="331"/>
        <v>0</v>
      </c>
      <c r="CZ557" s="89" t="e">
        <f>SUMIF(Склад!#REF!,E557,Склад!#REF!)</f>
        <v>#REF!</v>
      </c>
    </row>
    <row r="558" spans="1:104" s="79" customFormat="1" ht="93.95" customHeight="1" thickBot="1" x14ac:dyDescent="0.3">
      <c r="A558" s="60">
        <v>555</v>
      </c>
      <c r="B558" s="199" t="str">
        <f>VLOOKUP(C558,Склад!B:D,3,0)</f>
        <v>Шапки</v>
      </c>
      <c r="C558" s="37" t="s">
        <v>65</v>
      </c>
      <c r="D558" s="151" t="str">
        <f t="shared" si="332"/>
        <v>852930152</v>
      </c>
      <c r="E558" s="36">
        <v>8529301</v>
      </c>
      <c r="F558" s="36">
        <v>52</v>
      </c>
      <c r="G558" s="154" t="s">
        <v>211</v>
      </c>
      <c r="H558" s="196" t="str">
        <f>IFERROR(VLOOKUP(VALUE(E558),Склад!#REF!,6,0),"-")</f>
        <v>-</v>
      </c>
      <c r="I558" s="61"/>
      <c r="J558" s="62" t="s">
        <v>169</v>
      </c>
      <c r="K558" s="62" t="s">
        <v>222</v>
      </c>
      <c r="L558" s="63" t="s">
        <v>49</v>
      </c>
      <c r="M558" s="64" t="s">
        <v>354</v>
      </c>
      <c r="N558" s="38" t="s">
        <v>354</v>
      </c>
      <c r="O558" s="38" t="s">
        <v>416</v>
      </c>
      <c r="P558" s="65">
        <v>18.8</v>
      </c>
      <c r="Q558" s="69">
        <v>49</v>
      </c>
      <c r="R558" s="66"/>
      <c r="S558" s="67"/>
      <c r="T558" s="68"/>
      <c r="U558" s="70"/>
      <c r="V558" s="71"/>
      <c r="W558" s="72"/>
      <c r="X558" s="73"/>
      <c r="Y558" s="71"/>
      <c r="Z558" s="72"/>
      <c r="AA558" s="74"/>
      <c r="AB558" s="75"/>
      <c r="AC558" s="71"/>
      <c r="AD558" s="72"/>
      <c r="AE558" s="76" t="str">
        <f t="shared" si="310"/>
        <v/>
      </c>
      <c r="AF558" s="76" t="str">
        <f t="shared" si="311"/>
        <v>-</v>
      </c>
      <c r="AG558" s="76" t="str">
        <f t="shared" si="312"/>
        <v>-</v>
      </c>
      <c r="AH558" s="76" t="str">
        <f t="shared" si="313"/>
        <v>-</v>
      </c>
      <c r="AI558" s="76" t="str">
        <f t="shared" si="314"/>
        <v>-</v>
      </c>
      <c r="AJ558" s="76" t="str">
        <f t="shared" si="315"/>
        <v>-</v>
      </c>
      <c r="AK558" s="76" t="str">
        <f t="shared" si="316"/>
        <v>-</v>
      </c>
      <c r="AL558" s="76" t="str">
        <f t="shared" si="317"/>
        <v>-</v>
      </c>
      <c r="AM558" s="76" t="str">
        <f t="shared" si="318"/>
        <v>-</v>
      </c>
      <c r="AN558" s="76" t="str">
        <f t="shared" si="319"/>
        <v>-</v>
      </c>
      <c r="AO558" s="77">
        <f t="shared" si="320"/>
        <v>0</v>
      </c>
      <c r="AP558" s="78" t="str">
        <f t="shared" si="321"/>
        <v/>
      </c>
      <c r="AR558" s="77" t="e">
        <f t="shared" si="333"/>
        <v>#VALUE!</v>
      </c>
      <c r="AS558" s="76" t="s">
        <v>27</v>
      </c>
      <c r="AT558" s="76" t="s">
        <v>27</v>
      </c>
      <c r="AU558" s="76" t="s">
        <v>27</v>
      </c>
      <c r="AV558" s="76" t="s">
        <v>27</v>
      </c>
      <c r="AW558" s="76" t="s">
        <v>27</v>
      </c>
      <c r="AX558" s="76" t="s">
        <v>27</v>
      </c>
      <c r="AY558" s="76" t="s">
        <v>27</v>
      </c>
      <c r="AZ558" s="76" t="s">
        <v>27</v>
      </c>
      <c r="BA558" s="76" t="s">
        <v>27</v>
      </c>
      <c r="BB558" s="77" t="e">
        <f t="shared" si="322"/>
        <v>#VALUE!</v>
      </c>
      <c r="BC558" s="78" t="e">
        <f t="shared" si="323"/>
        <v>#VALUE!</v>
      </c>
      <c r="BD558" s="77">
        <v>3</v>
      </c>
      <c r="BE558" s="76" t="s">
        <v>27</v>
      </c>
      <c r="BF558" s="76" t="s">
        <v>27</v>
      </c>
      <c r="BG558" s="76" t="s">
        <v>27</v>
      </c>
      <c r="BH558" s="76" t="s">
        <v>27</v>
      </c>
      <c r="BI558" s="76" t="s">
        <v>27</v>
      </c>
      <c r="BJ558" s="76" t="s">
        <v>27</v>
      </c>
      <c r="BK558" s="76" t="s">
        <v>27</v>
      </c>
      <c r="BL558" s="76" t="s">
        <v>27</v>
      </c>
      <c r="BM558" s="76" t="s">
        <v>27</v>
      </c>
      <c r="BN558" s="80">
        <f t="shared" si="324"/>
        <v>3</v>
      </c>
      <c r="BO558" s="81">
        <f t="shared" si="325"/>
        <v>0</v>
      </c>
      <c r="BP558" s="77">
        <v>2</v>
      </c>
      <c r="BQ558" s="76" t="s">
        <v>27</v>
      </c>
      <c r="BR558" s="76" t="s">
        <v>27</v>
      </c>
      <c r="BS558" s="76" t="s">
        <v>27</v>
      </c>
      <c r="BT558" s="76" t="s">
        <v>27</v>
      </c>
      <c r="BU558" s="76" t="s">
        <v>27</v>
      </c>
      <c r="BV558" s="76" t="s">
        <v>27</v>
      </c>
      <c r="BW558" s="76" t="s">
        <v>27</v>
      </c>
      <c r="BX558" s="76" t="s">
        <v>27</v>
      </c>
      <c r="BY558" s="76" t="s">
        <v>27</v>
      </c>
      <c r="BZ558" s="80">
        <f t="shared" si="326"/>
        <v>2</v>
      </c>
      <c r="CA558" s="82">
        <f t="shared" si="327"/>
        <v>0</v>
      </c>
      <c r="CB558" s="77">
        <v>8</v>
      </c>
      <c r="CC558" s="76" t="s">
        <v>27</v>
      </c>
      <c r="CD558" s="76" t="s">
        <v>27</v>
      </c>
      <c r="CE558" s="76" t="s">
        <v>27</v>
      </c>
      <c r="CF558" s="76" t="s">
        <v>27</v>
      </c>
      <c r="CG558" s="76" t="s">
        <v>27</v>
      </c>
      <c r="CH558" s="76" t="s">
        <v>27</v>
      </c>
      <c r="CI558" s="76" t="s">
        <v>27</v>
      </c>
      <c r="CJ558" s="76" t="s">
        <v>27</v>
      </c>
      <c r="CK558" s="76" t="s">
        <v>27</v>
      </c>
      <c r="CL558" s="83">
        <f t="shared" si="328"/>
        <v>8</v>
      </c>
      <c r="CM558" s="82">
        <f t="shared" si="329"/>
        <v>0</v>
      </c>
      <c r="CN558" s="84"/>
      <c r="CO558" s="60"/>
      <c r="CP558" s="60"/>
      <c r="CQ558" s="60"/>
      <c r="CR558" s="60"/>
      <c r="CS558" s="60"/>
      <c r="CT558" s="60"/>
      <c r="CU558" s="60"/>
      <c r="CV558" s="85"/>
      <c r="CW558" s="86"/>
      <c r="CX558" s="87">
        <f t="shared" si="330"/>
        <v>0</v>
      </c>
      <c r="CY558" s="88">
        <f t="shared" si="331"/>
        <v>0</v>
      </c>
      <c r="CZ558" s="89" t="e">
        <f>SUMIF(Склад!#REF!,E558,Склад!#REF!)</f>
        <v>#REF!</v>
      </c>
    </row>
    <row r="559" spans="1:104" s="58" customFormat="1" ht="93.95" customHeight="1" thickBot="1" x14ac:dyDescent="0.3">
      <c r="A559" s="60">
        <v>556</v>
      </c>
      <c r="B559" s="199" t="str">
        <f>VLOOKUP(C559,Склад!B:D,3,0)</f>
        <v>Шапки</v>
      </c>
      <c r="C559" s="37" t="s">
        <v>65</v>
      </c>
      <c r="D559" s="151" t="str">
        <f t="shared" si="332"/>
        <v>852930161</v>
      </c>
      <c r="E559" s="36">
        <v>8529301</v>
      </c>
      <c r="F559" s="36">
        <v>61</v>
      </c>
      <c r="G559" s="154" t="s">
        <v>211</v>
      </c>
      <c r="H559" s="196" t="str">
        <f>IFERROR(VLOOKUP(VALUE(E559),Склад!#REF!,6,0),"-")</f>
        <v>-</v>
      </c>
      <c r="I559" s="61"/>
      <c r="J559" s="62" t="s">
        <v>169</v>
      </c>
      <c r="K559" s="62" t="s">
        <v>222</v>
      </c>
      <c r="L559" s="63" t="s">
        <v>49</v>
      </c>
      <c r="M559" s="64" t="s">
        <v>354</v>
      </c>
      <c r="N559" s="38" t="s">
        <v>354</v>
      </c>
      <c r="O559" s="38" t="s">
        <v>416</v>
      </c>
      <c r="P559" s="65">
        <v>18.8</v>
      </c>
      <c r="Q559" s="69">
        <v>49</v>
      </c>
      <c r="R559" s="66"/>
      <c r="S559" s="67"/>
      <c r="T559" s="68"/>
      <c r="U559" s="70"/>
      <c r="V559" s="71"/>
      <c r="W559" s="72"/>
      <c r="X559" s="73"/>
      <c r="Y559" s="71"/>
      <c r="Z559" s="72"/>
      <c r="AA559" s="74"/>
      <c r="AB559" s="75"/>
      <c r="AC559" s="71"/>
      <c r="AD559" s="72"/>
      <c r="AE559" s="76" t="str">
        <f t="shared" si="310"/>
        <v/>
      </c>
      <c r="AF559" s="76" t="str">
        <f t="shared" si="311"/>
        <v>-</v>
      </c>
      <c r="AG559" s="76" t="str">
        <f t="shared" si="312"/>
        <v>-</v>
      </c>
      <c r="AH559" s="76" t="str">
        <f t="shared" si="313"/>
        <v>-</v>
      </c>
      <c r="AI559" s="76" t="str">
        <f t="shared" si="314"/>
        <v>-</v>
      </c>
      <c r="AJ559" s="76" t="str">
        <f t="shared" si="315"/>
        <v>-</v>
      </c>
      <c r="AK559" s="76" t="str">
        <f t="shared" si="316"/>
        <v>-</v>
      </c>
      <c r="AL559" s="76" t="str">
        <f t="shared" si="317"/>
        <v>-</v>
      </c>
      <c r="AM559" s="76" t="str">
        <f t="shared" si="318"/>
        <v>-</v>
      </c>
      <c r="AN559" s="76" t="str">
        <f t="shared" si="319"/>
        <v>-</v>
      </c>
      <c r="AO559" s="77">
        <f t="shared" si="320"/>
        <v>0</v>
      </c>
      <c r="AP559" s="78" t="str">
        <f t="shared" si="321"/>
        <v/>
      </c>
      <c r="AR559" s="57" t="s">
        <v>145</v>
      </c>
      <c r="AS559" s="57" t="s">
        <v>146</v>
      </c>
      <c r="AT559" s="57"/>
      <c r="AU559" s="57" t="s">
        <v>147</v>
      </c>
      <c r="AV559" s="57"/>
      <c r="AW559" s="57" t="s">
        <v>148</v>
      </c>
      <c r="AX559" s="57"/>
      <c r="AY559" s="92" t="s">
        <v>149</v>
      </c>
      <c r="AZ559" s="57"/>
      <c r="BA559" s="57" t="s">
        <v>150</v>
      </c>
      <c r="BB559" s="56" t="s">
        <v>22</v>
      </c>
      <c r="BC559" s="55" t="s">
        <v>23</v>
      </c>
      <c r="BD559" s="256" t="s">
        <v>24</v>
      </c>
      <c r="BE559" s="257"/>
      <c r="BF559" s="257"/>
      <c r="BG559" s="257"/>
      <c r="BH559" s="257"/>
      <c r="BI559" s="257"/>
      <c r="BJ559" s="257"/>
      <c r="BK559" s="257"/>
      <c r="BL559" s="257"/>
      <c r="BM559" s="257"/>
      <c r="BN559" s="259"/>
      <c r="BO559" s="59"/>
      <c r="BP559" s="256" t="s">
        <v>25</v>
      </c>
      <c r="BQ559" s="257"/>
      <c r="BR559" s="257"/>
      <c r="BS559" s="257"/>
      <c r="BT559" s="257"/>
      <c r="BU559" s="257"/>
      <c r="BV559" s="257"/>
      <c r="BW559" s="257"/>
      <c r="BX559" s="257"/>
      <c r="BY559" s="257"/>
      <c r="BZ559" s="258"/>
      <c r="CA559" s="59"/>
      <c r="CB559" s="256" t="s">
        <v>25</v>
      </c>
      <c r="CC559" s="257"/>
      <c r="CD559" s="257"/>
      <c r="CE559" s="257"/>
      <c r="CF559" s="257"/>
      <c r="CG559" s="257"/>
      <c r="CH559" s="257"/>
      <c r="CI559" s="257"/>
      <c r="CJ559" s="257"/>
      <c r="CK559" s="257"/>
      <c r="CL559" s="258"/>
      <c r="CM559" s="59"/>
      <c r="CN559" s="57" t="s">
        <v>145</v>
      </c>
      <c r="CO559" s="57" t="s">
        <v>146</v>
      </c>
      <c r="CP559" s="57"/>
      <c r="CQ559" s="57" t="s">
        <v>147</v>
      </c>
      <c r="CR559" s="57"/>
      <c r="CS559" s="57" t="s">
        <v>148</v>
      </c>
      <c r="CT559" s="57"/>
      <c r="CU559" s="92" t="s">
        <v>149</v>
      </c>
      <c r="CV559" s="57"/>
      <c r="CW559" s="57" t="s">
        <v>150</v>
      </c>
      <c r="CX559" s="17"/>
    </row>
    <row r="560" spans="1:104" s="79" customFormat="1" ht="91.35" customHeight="1" thickBot="1" x14ac:dyDescent="0.3">
      <c r="A560" s="60">
        <v>557</v>
      </c>
      <c r="B560" s="199" t="str">
        <f>VLOOKUP(C560,Склад!B:D,3,0)</f>
        <v>Шапки</v>
      </c>
      <c r="C560" s="37" t="s">
        <v>65</v>
      </c>
      <c r="D560" s="151" t="str">
        <f t="shared" si="332"/>
        <v>852930181</v>
      </c>
      <c r="E560" s="36">
        <v>8529301</v>
      </c>
      <c r="F560" s="36">
        <v>81</v>
      </c>
      <c r="G560" s="154" t="s">
        <v>211</v>
      </c>
      <c r="H560" s="196" t="str">
        <f>IFERROR(VLOOKUP(VALUE(E560),Склад!#REF!,6,0),"-")</f>
        <v>-</v>
      </c>
      <c r="I560" s="61"/>
      <c r="J560" s="62" t="s">
        <v>169</v>
      </c>
      <c r="K560" s="62" t="s">
        <v>222</v>
      </c>
      <c r="L560" s="63" t="s">
        <v>49</v>
      </c>
      <c r="M560" s="64" t="s">
        <v>354</v>
      </c>
      <c r="N560" s="38" t="s">
        <v>354</v>
      </c>
      <c r="O560" s="38" t="s">
        <v>416</v>
      </c>
      <c r="P560" s="65">
        <v>18.8</v>
      </c>
      <c r="Q560" s="69">
        <v>49</v>
      </c>
      <c r="R560" s="66"/>
      <c r="S560" s="67"/>
      <c r="T560" s="68"/>
      <c r="U560" s="70"/>
      <c r="V560" s="71"/>
      <c r="W560" s="72"/>
      <c r="X560" s="73"/>
      <c r="Y560" s="71"/>
      <c r="Z560" s="72"/>
      <c r="AA560" s="74"/>
      <c r="AB560" s="75"/>
      <c r="AC560" s="71"/>
      <c r="AD560" s="72"/>
      <c r="AE560" s="76" t="str">
        <f t="shared" si="310"/>
        <v/>
      </c>
      <c r="AF560" s="76" t="str">
        <f t="shared" si="311"/>
        <v>-</v>
      </c>
      <c r="AG560" s="76" t="str">
        <f t="shared" si="312"/>
        <v>-</v>
      </c>
      <c r="AH560" s="76" t="str">
        <f t="shared" si="313"/>
        <v>-</v>
      </c>
      <c r="AI560" s="76" t="str">
        <f t="shared" si="314"/>
        <v>-</v>
      </c>
      <c r="AJ560" s="76" t="str">
        <f t="shared" si="315"/>
        <v>-</v>
      </c>
      <c r="AK560" s="76" t="str">
        <f t="shared" si="316"/>
        <v>-</v>
      </c>
      <c r="AL560" s="76" t="str">
        <f t="shared" si="317"/>
        <v>-</v>
      </c>
      <c r="AM560" s="76" t="str">
        <f t="shared" si="318"/>
        <v>-</v>
      </c>
      <c r="AN560" s="76" t="str">
        <f t="shared" si="319"/>
        <v>-</v>
      </c>
      <c r="AO560" s="77">
        <f t="shared" si="320"/>
        <v>0</v>
      </c>
      <c r="AP560" s="78" t="str">
        <f t="shared" si="321"/>
        <v/>
      </c>
      <c r="AR560" s="77">
        <f>CN560+AE619-BD560-BP560</f>
        <v>0</v>
      </c>
      <c r="AS560" s="76" t="e">
        <f>CO560+AF619-BE560-BQ560</f>
        <v>#VALUE!</v>
      </c>
      <c r="AT560" s="76"/>
      <c r="AU560" s="76" t="e">
        <f t="shared" ref="AU560:AU571" si="334">CQ560+AH619-BG560-BS560</f>
        <v>#VALUE!</v>
      </c>
      <c r="AV560" s="76"/>
      <c r="AW560" s="76" t="e">
        <f t="shared" ref="AW560:AW571" si="335">CS560+AJ619-BI560-BU560</f>
        <v>#VALUE!</v>
      </c>
      <c r="AX560" s="76"/>
      <c r="AY560" s="76" t="e">
        <f t="shared" ref="AY560:AY571" si="336">CU560+AL619-BK560-BW560</f>
        <v>#VALUE!</v>
      </c>
      <c r="AZ560" s="76"/>
      <c r="BA560" s="76" t="e">
        <f t="shared" ref="BA560:BA571" si="337">CW560+AN619-BM560-BY560</f>
        <v>#VALUE!</v>
      </c>
      <c r="BB560" s="77" t="e">
        <f t="shared" ref="BB560:BB571" si="338">SUM(AR560:BA560)</f>
        <v>#VALUE!</v>
      </c>
      <c r="BC560" s="78" t="e">
        <f t="shared" ref="BC560:BC571" si="339">BB560*R619</f>
        <v>#VALUE!</v>
      </c>
      <c r="BD560" s="77">
        <v>0</v>
      </c>
      <c r="BE560" s="76">
        <v>1</v>
      </c>
      <c r="BF560" s="76"/>
      <c r="BG560" s="76">
        <v>1</v>
      </c>
      <c r="BH560" s="76"/>
      <c r="BI560" s="76">
        <v>0</v>
      </c>
      <c r="BJ560" s="76"/>
      <c r="BK560" s="76">
        <v>0</v>
      </c>
      <c r="BL560" s="76"/>
      <c r="BM560" s="76">
        <v>0</v>
      </c>
      <c r="BN560" s="80">
        <f t="shared" ref="BN560:BN571" si="340">SUM(BD560:BM560)</f>
        <v>2</v>
      </c>
      <c r="BO560" s="81">
        <f t="shared" ref="BO560:BO571" si="341">BN560*R619</f>
        <v>0</v>
      </c>
      <c r="BP560" s="77">
        <v>0</v>
      </c>
      <c r="BQ560" s="76">
        <v>1</v>
      </c>
      <c r="BR560" s="76"/>
      <c r="BS560" s="76">
        <v>1</v>
      </c>
      <c r="BT560" s="76"/>
      <c r="BU560" s="76">
        <v>1</v>
      </c>
      <c r="BV560" s="76"/>
      <c r="BW560" s="76">
        <v>0</v>
      </c>
      <c r="BX560" s="76"/>
      <c r="BY560" s="76">
        <v>0</v>
      </c>
      <c r="BZ560" s="80">
        <f t="shared" ref="BZ560:BZ571" si="342">SUM(BP560:BY560)</f>
        <v>3</v>
      </c>
      <c r="CA560" s="82">
        <f t="shared" ref="CA560:CA571" si="343">BZ560*R619</f>
        <v>0</v>
      </c>
      <c r="CB560" s="77">
        <v>0</v>
      </c>
      <c r="CC560" s="76">
        <v>0</v>
      </c>
      <c r="CD560" s="76"/>
      <c r="CE560" s="76">
        <v>0</v>
      </c>
      <c r="CF560" s="76"/>
      <c r="CG560" s="76">
        <v>0</v>
      </c>
      <c r="CH560" s="76"/>
      <c r="CI560" s="76">
        <v>0</v>
      </c>
      <c r="CJ560" s="76"/>
      <c r="CK560" s="76">
        <v>0</v>
      </c>
      <c r="CL560" s="80">
        <f>SUM(CB560:CK560)</f>
        <v>0</v>
      </c>
      <c r="CM560" s="82">
        <f t="shared" ref="CM560:CM571" si="344">CL560*R619</f>
        <v>0</v>
      </c>
      <c r="CN560" s="84"/>
      <c r="CO560" s="60"/>
      <c r="CP560" s="60"/>
      <c r="CQ560" s="60">
        <v>1</v>
      </c>
      <c r="CR560" s="60"/>
      <c r="CS560" s="60">
        <v>7</v>
      </c>
      <c r="CT560" s="60"/>
      <c r="CU560" s="60">
        <v>2</v>
      </c>
      <c r="CV560" s="85"/>
      <c r="CW560" s="86"/>
      <c r="CX560" s="87">
        <f t="shared" ref="CX560:CX571" si="345">SUM(CN560:CW560)</f>
        <v>10</v>
      </c>
      <c r="CY560" s="88">
        <f t="shared" ref="CY560:CY571" si="346">IF(AO619&gt;0,1,0)</f>
        <v>0</v>
      </c>
      <c r="CZ560" s="89" t="e">
        <f>SUMIF(Склад!#REF!,E619,Склад!#REF!)</f>
        <v>#REF!</v>
      </c>
    </row>
    <row r="561" spans="1:104" s="79" customFormat="1" ht="79.150000000000006" customHeight="1" thickBot="1" x14ac:dyDescent="0.3">
      <c r="A561" s="60">
        <v>558</v>
      </c>
      <c r="B561" s="199" t="str">
        <f>VLOOKUP(C561,Склад!B:D,3,0)</f>
        <v>Шапки</v>
      </c>
      <c r="C561" s="37" t="s">
        <v>65</v>
      </c>
      <c r="D561" s="151" t="str">
        <f t="shared" si="332"/>
        <v>85993021</v>
      </c>
      <c r="E561" s="36">
        <v>8599302</v>
      </c>
      <c r="F561" s="36">
        <v>1</v>
      </c>
      <c r="G561" s="154" t="s">
        <v>211</v>
      </c>
      <c r="H561" s="196" t="str">
        <f>IFERROR(VLOOKUP(VALUE(E561),Склад!#REF!,6,0),"-")</f>
        <v>-</v>
      </c>
      <c r="I561" s="61"/>
      <c r="J561" s="62" t="s">
        <v>169</v>
      </c>
      <c r="K561" s="62" t="s">
        <v>222</v>
      </c>
      <c r="L561" s="63" t="s">
        <v>49</v>
      </c>
      <c r="M561" s="64" t="s">
        <v>354</v>
      </c>
      <c r="N561" s="38" t="s">
        <v>354</v>
      </c>
      <c r="O561" s="38" t="s">
        <v>416</v>
      </c>
      <c r="P561" s="65">
        <v>18.8</v>
      </c>
      <c r="Q561" s="69">
        <v>49</v>
      </c>
      <c r="R561" s="66"/>
      <c r="S561" s="67"/>
      <c r="T561" s="68"/>
      <c r="U561" s="70"/>
      <c r="V561" s="71"/>
      <c r="W561" s="72"/>
      <c r="X561" s="73"/>
      <c r="Y561" s="71"/>
      <c r="Z561" s="72"/>
      <c r="AA561" s="74"/>
      <c r="AB561" s="75"/>
      <c r="AC561" s="71"/>
      <c r="AD561" s="72"/>
      <c r="AE561" s="76" t="str">
        <f t="shared" si="310"/>
        <v/>
      </c>
      <c r="AF561" s="76" t="str">
        <f t="shared" si="311"/>
        <v>-</v>
      </c>
      <c r="AG561" s="76" t="str">
        <f t="shared" si="312"/>
        <v>-</v>
      </c>
      <c r="AH561" s="76" t="str">
        <f t="shared" si="313"/>
        <v>-</v>
      </c>
      <c r="AI561" s="76" t="str">
        <f t="shared" si="314"/>
        <v>-</v>
      </c>
      <c r="AJ561" s="76" t="str">
        <f t="shared" si="315"/>
        <v>-</v>
      </c>
      <c r="AK561" s="76" t="str">
        <f t="shared" si="316"/>
        <v>-</v>
      </c>
      <c r="AL561" s="76" t="str">
        <f t="shared" si="317"/>
        <v>-</v>
      </c>
      <c r="AM561" s="76" t="str">
        <f t="shared" si="318"/>
        <v>-</v>
      </c>
      <c r="AN561" s="76" t="str">
        <f t="shared" si="319"/>
        <v>-</v>
      </c>
      <c r="AO561" s="77">
        <f t="shared" si="320"/>
        <v>0</v>
      </c>
      <c r="AP561" s="78" t="str">
        <f t="shared" si="321"/>
        <v/>
      </c>
      <c r="AR561" s="77" t="s">
        <v>27</v>
      </c>
      <c r="AS561" s="76" t="e">
        <f t="shared" ref="AS561:AS571" si="347">CO561+AF620-BE561-BQ561</f>
        <v>#VALUE!</v>
      </c>
      <c r="AT561" s="76"/>
      <c r="AU561" s="76" t="e">
        <f t="shared" si="334"/>
        <v>#VALUE!</v>
      </c>
      <c r="AV561" s="76"/>
      <c r="AW561" s="76" t="e">
        <f t="shared" si="335"/>
        <v>#VALUE!</v>
      </c>
      <c r="AX561" s="76"/>
      <c r="AY561" s="76" t="e">
        <f t="shared" si="336"/>
        <v>#VALUE!</v>
      </c>
      <c r="AZ561" s="76"/>
      <c r="BA561" s="76" t="e">
        <f t="shared" si="337"/>
        <v>#VALUE!</v>
      </c>
      <c r="BB561" s="77" t="e">
        <f t="shared" si="338"/>
        <v>#VALUE!</v>
      </c>
      <c r="BC561" s="78" t="e">
        <f t="shared" si="339"/>
        <v>#VALUE!</v>
      </c>
      <c r="BD561" s="77" t="s">
        <v>27</v>
      </c>
      <c r="BE561" s="76">
        <v>0</v>
      </c>
      <c r="BF561" s="76"/>
      <c r="BG561" s="76">
        <v>0</v>
      </c>
      <c r="BH561" s="76"/>
      <c r="BI561" s="76">
        <v>0</v>
      </c>
      <c r="BJ561" s="76"/>
      <c r="BK561" s="76">
        <v>0</v>
      </c>
      <c r="BL561" s="76"/>
      <c r="BM561" s="76">
        <v>0</v>
      </c>
      <c r="BN561" s="80">
        <f t="shared" si="340"/>
        <v>0</v>
      </c>
      <c r="BO561" s="81">
        <f t="shared" si="341"/>
        <v>0</v>
      </c>
      <c r="BP561" s="77" t="s">
        <v>27</v>
      </c>
      <c r="BQ561" s="76">
        <v>0</v>
      </c>
      <c r="BR561" s="76"/>
      <c r="BS561" s="76">
        <v>0</v>
      </c>
      <c r="BT561" s="76"/>
      <c r="BU561" s="76">
        <v>0</v>
      </c>
      <c r="BV561" s="76"/>
      <c r="BW561" s="76">
        <v>0</v>
      </c>
      <c r="BX561" s="76"/>
      <c r="BY561" s="76">
        <v>0</v>
      </c>
      <c r="BZ561" s="80">
        <f t="shared" si="342"/>
        <v>0</v>
      </c>
      <c r="CA561" s="82">
        <f t="shared" si="343"/>
        <v>0</v>
      </c>
      <c r="CB561" s="77" t="s">
        <v>27</v>
      </c>
      <c r="CC561" s="76">
        <v>0</v>
      </c>
      <c r="CD561" s="76"/>
      <c r="CE561" s="76">
        <v>0</v>
      </c>
      <c r="CF561" s="76"/>
      <c r="CG561" s="76">
        <v>0</v>
      </c>
      <c r="CH561" s="76"/>
      <c r="CI561" s="76">
        <v>0</v>
      </c>
      <c r="CJ561" s="76"/>
      <c r="CK561" s="76">
        <v>0</v>
      </c>
      <c r="CL561" s="83" t="e">
        <f>SUM(#REF!)</f>
        <v>#REF!</v>
      </c>
      <c r="CM561" s="82" t="e">
        <f t="shared" si="344"/>
        <v>#REF!</v>
      </c>
      <c r="CN561" s="84"/>
      <c r="CO561" s="60"/>
      <c r="CP561" s="60"/>
      <c r="CQ561" s="60"/>
      <c r="CR561" s="60"/>
      <c r="CS561" s="60"/>
      <c r="CT561" s="60"/>
      <c r="CU561" s="60"/>
      <c r="CV561" s="85"/>
      <c r="CW561" s="86"/>
      <c r="CX561" s="87">
        <f t="shared" si="345"/>
        <v>0</v>
      </c>
      <c r="CY561" s="88">
        <f t="shared" si="346"/>
        <v>0</v>
      </c>
      <c r="CZ561" s="89" t="e">
        <f>SUMIF(Склад!#REF!,E620,Склад!#REF!)</f>
        <v>#REF!</v>
      </c>
    </row>
    <row r="562" spans="1:104" s="79" customFormat="1" ht="79.150000000000006" customHeight="1" thickBot="1" x14ac:dyDescent="0.3">
      <c r="A562" s="60">
        <v>559</v>
      </c>
      <c r="B562" s="199" t="str">
        <f>VLOOKUP(C562,Склад!B:D,3,0)</f>
        <v>Шапки</v>
      </c>
      <c r="C562" s="37" t="s">
        <v>65</v>
      </c>
      <c r="D562" s="151" t="str">
        <f t="shared" si="332"/>
        <v>85993022</v>
      </c>
      <c r="E562" s="36">
        <v>8599302</v>
      </c>
      <c r="F562" s="36">
        <v>2</v>
      </c>
      <c r="G562" s="154" t="s">
        <v>211</v>
      </c>
      <c r="H562" s="196" t="str">
        <f>IFERROR(VLOOKUP(VALUE(E562),Склад!#REF!,6,0),"-")</f>
        <v>-</v>
      </c>
      <c r="I562" s="61"/>
      <c r="J562" s="62" t="s">
        <v>169</v>
      </c>
      <c r="K562" s="62" t="s">
        <v>222</v>
      </c>
      <c r="L562" s="63" t="s">
        <v>49</v>
      </c>
      <c r="M562" s="64" t="s">
        <v>354</v>
      </c>
      <c r="N562" s="38" t="s">
        <v>354</v>
      </c>
      <c r="O562" s="38" t="s">
        <v>416</v>
      </c>
      <c r="P562" s="65">
        <v>18.8</v>
      </c>
      <c r="Q562" s="69">
        <v>49</v>
      </c>
      <c r="R562" s="66"/>
      <c r="S562" s="67"/>
      <c r="T562" s="68"/>
      <c r="U562" s="70"/>
      <c r="V562" s="71"/>
      <c r="W562" s="72"/>
      <c r="X562" s="73"/>
      <c r="Y562" s="71"/>
      <c r="Z562" s="72"/>
      <c r="AA562" s="74"/>
      <c r="AB562" s="75"/>
      <c r="AC562" s="71"/>
      <c r="AD562" s="72"/>
      <c r="AE562" s="76" t="str">
        <f t="shared" si="310"/>
        <v/>
      </c>
      <c r="AF562" s="76" t="str">
        <f t="shared" si="311"/>
        <v>-</v>
      </c>
      <c r="AG562" s="76" t="str">
        <f t="shared" si="312"/>
        <v>-</v>
      </c>
      <c r="AH562" s="76" t="str">
        <f t="shared" si="313"/>
        <v>-</v>
      </c>
      <c r="AI562" s="76" t="str">
        <f t="shared" si="314"/>
        <v>-</v>
      </c>
      <c r="AJ562" s="76" t="str">
        <f t="shared" si="315"/>
        <v>-</v>
      </c>
      <c r="AK562" s="76" t="str">
        <f t="shared" si="316"/>
        <v>-</v>
      </c>
      <c r="AL562" s="76" t="str">
        <f t="shared" si="317"/>
        <v>-</v>
      </c>
      <c r="AM562" s="76" t="str">
        <f t="shared" si="318"/>
        <v>-</v>
      </c>
      <c r="AN562" s="76" t="str">
        <f t="shared" si="319"/>
        <v>-</v>
      </c>
      <c r="AO562" s="77">
        <f t="shared" si="320"/>
        <v>0</v>
      </c>
      <c r="AP562" s="78" t="str">
        <f t="shared" si="321"/>
        <v/>
      </c>
      <c r="AR562" s="77">
        <f t="shared" ref="AR562:AR569" si="348">CN562+AE621-BD562-BP562</f>
        <v>0</v>
      </c>
      <c r="AS562" s="76" t="e">
        <f t="shared" si="347"/>
        <v>#VALUE!</v>
      </c>
      <c r="AT562" s="76"/>
      <c r="AU562" s="76" t="e">
        <f t="shared" si="334"/>
        <v>#VALUE!</v>
      </c>
      <c r="AV562" s="76"/>
      <c r="AW562" s="76" t="e">
        <f t="shared" si="335"/>
        <v>#VALUE!</v>
      </c>
      <c r="AX562" s="76"/>
      <c r="AY562" s="76" t="e">
        <f t="shared" si="336"/>
        <v>#VALUE!</v>
      </c>
      <c r="AZ562" s="76"/>
      <c r="BA562" s="76" t="e">
        <f t="shared" si="337"/>
        <v>#VALUE!</v>
      </c>
      <c r="BB562" s="77" t="e">
        <f t="shared" si="338"/>
        <v>#VALUE!</v>
      </c>
      <c r="BC562" s="78" t="e">
        <f t="shared" si="339"/>
        <v>#VALUE!</v>
      </c>
      <c r="BD562" s="77">
        <v>0</v>
      </c>
      <c r="BE562" s="76">
        <v>1</v>
      </c>
      <c r="BF562" s="76"/>
      <c r="BG562" s="76">
        <v>1</v>
      </c>
      <c r="BH562" s="76"/>
      <c r="BI562" s="76">
        <v>1</v>
      </c>
      <c r="BJ562" s="76"/>
      <c r="BK562" s="76">
        <v>0</v>
      </c>
      <c r="BL562" s="76"/>
      <c r="BM562" s="76">
        <v>0</v>
      </c>
      <c r="BN562" s="80">
        <f t="shared" si="340"/>
        <v>3</v>
      </c>
      <c r="BO562" s="81">
        <f t="shared" si="341"/>
        <v>0</v>
      </c>
      <c r="BP562" s="77">
        <v>0</v>
      </c>
      <c r="BQ562" s="76">
        <v>0</v>
      </c>
      <c r="BR562" s="76"/>
      <c r="BS562" s="76">
        <v>1</v>
      </c>
      <c r="BT562" s="76"/>
      <c r="BU562" s="76">
        <v>1</v>
      </c>
      <c r="BV562" s="76"/>
      <c r="BW562" s="76">
        <v>1</v>
      </c>
      <c r="BX562" s="76"/>
      <c r="BY562" s="76">
        <v>0</v>
      </c>
      <c r="BZ562" s="80">
        <f t="shared" si="342"/>
        <v>3</v>
      </c>
      <c r="CA562" s="82">
        <f t="shared" si="343"/>
        <v>0</v>
      </c>
      <c r="CB562" s="77">
        <v>0</v>
      </c>
      <c r="CC562" s="76">
        <v>0</v>
      </c>
      <c r="CD562" s="76"/>
      <c r="CE562" s="76">
        <v>0</v>
      </c>
      <c r="CF562" s="76"/>
      <c r="CG562" s="76">
        <v>0</v>
      </c>
      <c r="CH562" s="76"/>
      <c r="CI562" s="76">
        <v>0</v>
      </c>
      <c r="CJ562" s="76"/>
      <c r="CK562" s="76">
        <v>0</v>
      </c>
      <c r="CL562" s="80">
        <f>SUM(CB562:CK562)</f>
        <v>0</v>
      </c>
      <c r="CM562" s="82">
        <f t="shared" si="344"/>
        <v>0</v>
      </c>
      <c r="CN562" s="84"/>
      <c r="CO562" s="60">
        <v>1</v>
      </c>
      <c r="CP562" s="60"/>
      <c r="CQ562" s="60">
        <v>3</v>
      </c>
      <c r="CR562" s="60"/>
      <c r="CS562" s="60">
        <v>6</v>
      </c>
      <c r="CT562" s="60"/>
      <c r="CU562" s="60">
        <v>4</v>
      </c>
      <c r="CV562" s="85"/>
      <c r="CW562" s="86">
        <v>1</v>
      </c>
      <c r="CX562" s="87">
        <f t="shared" si="345"/>
        <v>15</v>
      </c>
      <c r="CY562" s="88">
        <f t="shared" si="346"/>
        <v>0</v>
      </c>
      <c r="CZ562" s="89" t="e">
        <f>SUMIF(Склад!#REF!,E621,Склад!#REF!)</f>
        <v>#REF!</v>
      </c>
    </row>
    <row r="563" spans="1:104" s="79" customFormat="1" ht="79.150000000000006" customHeight="1" thickBot="1" x14ac:dyDescent="0.3">
      <c r="A563" s="60">
        <v>560</v>
      </c>
      <c r="B563" s="199" t="str">
        <f>VLOOKUP(C563,Склад!B:D,3,0)</f>
        <v>Шапки</v>
      </c>
      <c r="C563" s="37" t="s">
        <v>65</v>
      </c>
      <c r="D563" s="151" t="str">
        <f t="shared" si="332"/>
        <v>859930233</v>
      </c>
      <c r="E563" s="36">
        <v>8599302</v>
      </c>
      <c r="F563" s="36">
        <v>33</v>
      </c>
      <c r="G563" s="154" t="s">
        <v>211</v>
      </c>
      <c r="H563" s="196" t="str">
        <f>IFERROR(VLOOKUP(VALUE(E563),Склад!#REF!,6,0),"-")</f>
        <v>-</v>
      </c>
      <c r="I563" s="61"/>
      <c r="J563" s="62" t="s">
        <v>169</v>
      </c>
      <c r="K563" s="62" t="s">
        <v>222</v>
      </c>
      <c r="L563" s="63" t="s">
        <v>49</v>
      </c>
      <c r="M563" s="64" t="s">
        <v>354</v>
      </c>
      <c r="N563" s="38" t="s">
        <v>354</v>
      </c>
      <c r="O563" s="38" t="s">
        <v>416</v>
      </c>
      <c r="P563" s="65">
        <v>18.8</v>
      </c>
      <c r="Q563" s="69">
        <v>49</v>
      </c>
      <c r="R563" s="66"/>
      <c r="S563" s="67"/>
      <c r="T563" s="68"/>
      <c r="U563" s="70"/>
      <c r="V563" s="71"/>
      <c r="W563" s="72"/>
      <c r="X563" s="73"/>
      <c r="Y563" s="71"/>
      <c r="Z563" s="72"/>
      <c r="AA563" s="74"/>
      <c r="AB563" s="75"/>
      <c r="AC563" s="71"/>
      <c r="AD563" s="72"/>
      <c r="AE563" s="76" t="str">
        <f t="shared" si="310"/>
        <v/>
      </c>
      <c r="AF563" s="76" t="str">
        <f t="shared" si="311"/>
        <v>-</v>
      </c>
      <c r="AG563" s="76" t="str">
        <f t="shared" si="312"/>
        <v>-</v>
      </c>
      <c r="AH563" s="76" t="str">
        <f t="shared" si="313"/>
        <v>-</v>
      </c>
      <c r="AI563" s="76" t="str">
        <f t="shared" si="314"/>
        <v>-</v>
      </c>
      <c r="AJ563" s="76" t="str">
        <f t="shared" si="315"/>
        <v>-</v>
      </c>
      <c r="AK563" s="76" t="str">
        <f t="shared" si="316"/>
        <v>-</v>
      </c>
      <c r="AL563" s="76" t="str">
        <f t="shared" si="317"/>
        <v>-</v>
      </c>
      <c r="AM563" s="76" t="str">
        <f t="shared" si="318"/>
        <v>-</v>
      </c>
      <c r="AN563" s="76" t="str">
        <f t="shared" si="319"/>
        <v>-</v>
      </c>
      <c r="AO563" s="77">
        <f t="shared" si="320"/>
        <v>0</v>
      </c>
      <c r="AP563" s="78" t="str">
        <f t="shared" si="321"/>
        <v/>
      </c>
      <c r="AR563" s="77">
        <f t="shared" si="348"/>
        <v>0</v>
      </c>
      <c r="AS563" s="76" t="e">
        <f t="shared" si="347"/>
        <v>#VALUE!</v>
      </c>
      <c r="AT563" s="76"/>
      <c r="AU563" s="76" t="e">
        <f t="shared" si="334"/>
        <v>#VALUE!</v>
      </c>
      <c r="AV563" s="76"/>
      <c r="AW563" s="76" t="e">
        <f t="shared" si="335"/>
        <v>#VALUE!</v>
      </c>
      <c r="AX563" s="76"/>
      <c r="AY563" s="76" t="e">
        <f t="shared" si="336"/>
        <v>#VALUE!</v>
      </c>
      <c r="AZ563" s="76"/>
      <c r="BA563" s="76" t="e">
        <f t="shared" si="337"/>
        <v>#VALUE!</v>
      </c>
      <c r="BB563" s="77" t="e">
        <f t="shared" si="338"/>
        <v>#VALUE!</v>
      </c>
      <c r="BC563" s="78" t="e">
        <f t="shared" si="339"/>
        <v>#VALUE!</v>
      </c>
      <c r="BD563" s="77">
        <v>0</v>
      </c>
      <c r="BE563" s="76">
        <v>1</v>
      </c>
      <c r="BF563" s="76"/>
      <c r="BG563" s="76">
        <v>2</v>
      </c>
      <c r="BH563" s="76"/>
      <c r="BI563" s="76">
        <v>1</v>
      </c>
      <c r="BJ563" s="76"/>
      <c r="BK563" s="76">
        <v>0</v>
      </c>
      <c r="BL563" s="76"/>
      <c r="BM563" s="76">
        <v>0</v>
      </c>
      <c r="BN563" s="80">
        <f t="shared" si="340"/>
        <v>4</v>
      </c>
      <c r="BO563" s="81">
        <f t="shared" si="341"/>
        <v>0</v>
      </c>
      <c r="BP563" s="77">
        <v>0</v>
      </c>
      <c r="BQ563" s="76">
        <v>1</v>
      </c>
      <c r="BR563" s="76"/>
      <c r="BS563" s="76">
        <v>1</v>
      </c>
      <c r="BT563" s="76"/>
      <c r="BU563" s="76">
        <v>1</v>
      </c>
      <c r="BV563" s="76"/>
      <c r="BW563" s="76">
        <v>0</v>
      </c>
      <c r="BX563" s="76"/>
      <c r="BY563" s="76">
        <v>0</v>
      </c>
      <c r="BZ563" s="80">
        <f t="shared" si="342"/>
        <v>3</v>
      </c>
      <c r="CA563" s="82">
        <f t="shared" si="343"/>
        <v>0</v>
      </c>
      <c r="CB563" s="77">
        <v>0</v>
      </c>
      <c r="CC563" s="76">
        <v>0</v>
      </c>
      <c r="CD563" s="76"/>
      <c r="CE563" s="76">
        <v>0</v>
      </c>
      <c r="CF563" s="76"/>
      <c r="CG563" s="76">
        <v>0</v>
      </c>
      <c r="CH563" s="76"/>
      <c r="CI563" s="76">
        <v>0</v>
      </c>
      <c r="CJ563" s="76"/>
      <c r="CK563" s="76">
        <v>0</v>
      </c>
      <c r="CL563" s="80">
        <f>SUM(CB563:CK563)</f>
        <v>0</v>
      </c>
      <c r="CM563" s="82">
        <f t="shared" si="344"/>
        <v>0</v>
      </c>
      <c r="CN563" s="84"/>
      <c r="CO563" s="60">
        <v>1</v>
      </c>
      <c r="CP563" s="60"/>
      <c r="CQ563" s="60">
        <v>3</v>
      </c>
      <c r="CR563" s="60"/>
      <c r="CS563" s="60">
        <v>6</v>
      </c>
      <c r="CT563" s="60"/>
      <c r="CU563" s="60">
        <v>3</v>
      </c>
      <c r="CV563" s="85"/>
      <c r="CW563" s="86">
        <v>1</v>
      </c>
      <c r="CX563" s="87">
        <f t="shared" si="345"/>
        <v>14</v>
      </c>
      <c r="CY563" s="88">
        <f t="shared" si="346"/>
        <v>0</v>
      </c>
      <c r="CZ563" s="89" t="e">
        <f>SUMIF(Склад!#REF!,E622,Склад!#REF!)</f>
        <v>#REF!</v>
      </c>
    </row>
    <row r="564" spans="1:104" s="79" customFormat="1" ht="93.95" customHeight="1" thickBot="1" x14ac:dyDescent="0.3">
      <c r="A564" s="60">
        <v>561</v>
      </c>
      <c r="B564" s="199" t="str">
        <f>VLOOKUP(C564,Склад!B:D,3,0)</f>
        <v>Шапки</v>
      </c>
      <c r="C564" s="37" t="s">
        <v>65</v>
      </c>
      <c r="D564" s="151" t="str">
        <f t="shared" si="332"/>
        <v>85993191</v>
      </c>
      <c r="E564" s="36">
        <v>8599319</v>
      </c>
      <c r="F564" s="36">
        <v>1</v>
      </c>
      <c r="G564" s="154" t="s">
        <v>211</v>
      </c>
      <c r="H564" s="196" t="str">
        <f>IFERROR(VLOOKUP(VALUE(E564),Склад!#REF!,6,0),"-")</f>
        <v>-</v>
      </c>
      <c r="I564" s="61"/>
      <c r="J564" s="62" t="s">
        <v>169</v>
      </c>
      <c r="K564" s="62" t="s">
        <v>222</v>
      </c>
      <c r="L564" s="63" t="s">
        <v>49</v>
      </c>
      <c r="M564" s="64" t="s">
        <v>354</v>
      </c>
      <c r="N564" s="38" t="s">
        <v>354</v>
      </c>
      <c r="O564" s="38" t="s">
        <v>416</v>
      </c>
      <c r="P564" s="65">
        <v>22.7</v>
      </c>
      <c r="Q564" s="69">
        <v>59</v>
      </c>
      <c r="R564" s="66"/>
      <c r="S564" s="67"/>
      <c r="T564" s="68"/>
      <c r="U564" s="70"/>
      <c r="V564" s="71"/>
      <c r="W564" s="72"/>
      <c r="X564" s="73"/>
      <c r="Y564" s="71"/>
      <c r="Z564" s="72"/>
      <c r="AA564" s="74"/>
      <c r="AB564" s="75"/>
      <c r="AC564" s="71"/>
      <c r="AD564" s="72"/>
      <c r="AE564" s="76" t="str">
        <f t="shared" si="310"/>
        <v/>
      </c>
      <c r="AF564" s="76" t="str">
        <f t="shared" si="311"/>
        <v>-</v>
      </c>
      <c r="AG564" s="76" t="str">
        <f t="shared" si="312"/>
        <v>-</v>
      </c>
      <c r="AH564" s="76" t="str">
        <f t="shared" si="313"/>
        <v>-</v>
      </c>
      <c r="AI564" s="76" t="str">
        <f t="shared" si="314"/>
        <v>-</v>
      </c>
      <c r="AJ564" s="76" t="str">
        <f t="shared" si="315"/>
        <v>-</v>
      </c>
      <c r="AK564" s="76" t="str">
        <f t="shared" si="316"/>
        <v>-</v>
      </c>
      <c r="AL564" s="76" t="str">
        <f t="shared" si="317"/>
        <v>-</v>
      </c>
      <c r="AM564" s="76" t="str">
        <f t="shared" si="318"/>
        <v>-</v>
      </c>
      <c r="AN564" s="76" t="str">
        <f t="shared" si="319"/>
        <v>-</v>
      </c>
      <c r="AO564" s="77">
        <f t="shared" si="320"/>
        <v>0</v>
      </c>
      <c r="AP564" s="78" t="str">
        <f t="shared" si="321"/>
        <v/>
      </c>
      <c r="AR564" s="77">
        <f t="shared" si="348"/>
        <v>0</v>
      </c>
      <c r="AS564" s="76" t="e">
        <f t="shared" si="347"/>
        <v>#VALUE!</v>
      </c>
      <c r="AT564" s="76"/>
      <c r="AU564" s="76" t="e">
        <f t="shared" si="334"/>
        <v>#VALUE!</v>
      </c>
      <c r="AV564" s="76"/>
      <c r="AW564" s="76" t="e">
        <f t="shared" si="335"/>
        <v>#VALUE!</v>
      </c>
      <c r="AX564" s="76"/>
      <c r="AY564" s="76" t="e">
        <f t="shared" si="336"/>
        <v>#VALUE!</v>
      </c>
      <c r="AZ564" s="76"/>
      <c r="BA564" s="76" t="e">
        <f t="shared" si="337"/>
        <v>#VALUE!</v>
      </c>
      <c r="BB564" s="77" t="e">
        <f t="shared" si="338"/>
        <v>#VALUE!</v>
      </c>
      <c r="BC564" s="78" t="e">
        <f t="shared" si="339"/>
        <v>#VALUE!</v>
      </c>
      <c r="BD564" s="77">
        <v>0</v>
      </c>
      <c r="BE564" s="76">
        <v>1</v>
      </c>
      <c r="BF564" s="76"/>
      <c r="BG564" s="76">
        <v>1</v>
      </c>
      <c r="BH564" s="76"/>
      <c r="BI564" s="76">
        <v>1</v>
      </c>
      <c r="BJ564" s="76"/>
      <c r="BK564" s="76">
        <v>1</v>
      </c>
      <c r="BL564" s="76"/>
      <c r="BM564" s="76">
        <v>0</v>
      </c>
      <c r="BN564" s="80">
        <f t="shared" si="340"/>
        <v>4</v>
      </c>
      <c r="BO564" s="81">
        <f t="shared" si="341"/>
        <v>0</v>
      </c>
      <c r="BP564" s="77">
        <v>0</v>
      </c>
      <c r="BQ564" s="76">
        <v>1</v>
      </c>
      <c r="BR564" s="76"/>
      <c r="BS564" s="76">
        <v>1</v>
      </c>
      <c r="BT564" s="76"/>
      <c r="BU564" s="76">
        <v>1</v>
      </c>
      <c r="BV564" s="76"/>
      <c r="BW564" s="76">
        <v>1</v>
      </c>
      <c r="BX564" s="76"/>
      <c r="BY564" s="76">
        <v>0</v>
      </c>
      <c r="BZ564" s="80">
        <f t="shared" si="342"/>
        <v>4</v>
      </c>
      <c r="CA564" s="82">
        <f t="shared" si="343"/>
        <v>0</v>
      </c>
      <c r="CB564" s="77">
        <v>0</v>
      </c>
      <c r="CC564" s="76">
        <v>0</v>
      </c>
      <c r="CD564" s="76"/>
      <c r="CE564" s="76">
        <v>0</v>
      </c>
      <c r="CF564" s="76"/>
      <c r="CG564" s="76">
        <v>0</v>
      </c>
      <c r="CH564" s="76"/>
      <c r="CI564" s="76">
        <v>0</v>
      </c>
      <c r="CJ564" s="76"/>
      <c r="CK564" s="76">
        <v>0</v>
      </c>
      <c r="CL564" s="83">
        <f>SUM(CB563:CK563)</f>
        <v>0</v>
      </c>
      <c r="CM564" s="82">
        <f t="shared" si="344"/>
        <v>0</v>
      </c>
      <c r="CN564" s="84"/>
      <c r="CO564" s="60">
        <v>4</v>
      </c>
      <c r="CP564" s="60"/>
      <c r="CQ564" s="60">
        <v>5</v>
      </c>
      <c r="CR564" s="60"/>
      <c r="CS564" s="60">
        <v>12</v>
      </c>
      <c r="CT564" s="60"/>
      <c r="CU564" s="60">
        <v>2</v>
      </c>
      <c r="CV564" s="85"/>
      <c r="CW564" s="86"/>
      <c r="CX564" s="87">
        <f t="shared" si="345"/>
        <v>23</v>
      </c>
      <c r="CY564" s="88">
        <f t="shared" si="346"/>
        <v>0</v>
      </c>
      <c r="CZ564" s="89" t="e">
        <f>SUMIF(Склад!#REF!,E623,Склад!#REF!)</f>
        <v>#REF!</v>
      </c>
    </row>
    <row r="565" spans="1:104" s="79" customFormat="1" ht="93.95" customHeight="1" thickBot="1" x14ac:dyDescent="0.3">
      <c r="A565" s="60">
        <v>562</v>
      </c>
      <c r="B565" s="199" t="str">
        <f>VLOOKUP(C565,Склад!B:D,3,0)</f>
        <v>Шапки</v>
      </c>
      <c r="C565" s="37" t="s">
        <v>65</v>
      </c>
      <c r="D565" s="151" t="str">
        <f t="shared" si="332"/>
        <v>85993192</v>
      </c>
      <c r="E565" s="36">
        <v>8599319</v>
      </c>
      <c r="F565" s="36">
        <v>2</v>
      </c>
      <c r="G565" s="154" t="s">
        <v>211</v>
      </c>
      <c r="H565" s="196" t="str">
        <f>IFERROR(VLOOKUP(VALUE(E565),Склад!#REF!,6,0),"-")</f>
        <v>-</v>
      </c>
      <c r="I565" s="61"/>
      <c r="J565" s="62" t="s">
        <v>169</v>
      </c>
      <c r="K565" s="62" t="s">
        <v>222</v>
      </c>
      <c r="L565" s="63" t="s">
        <v>49</v>
      </c>
      <c r="M565" s="64" t="s">
        <v>354</v>
      </c>
      <c r="N565" s="38" t="s">
        <v>354</v>
      </c>
      <c r="O565" s="38" t="s">
        <v>416</v>
      </c>
      <c r="P565" s="65">
        <v>22.7</v>
      </c>
      <c r="Q565" s="69">
        <v>59</v>
      </c>
      <c r="R565" s="66"/>
      <c r="S565" s="67"/>
      <c r="T565" s="68"/>
      <c r="U565" s="70"/>
      <c r="V565" s="71"/>
      <c r="W565" s="72"/>
      <c r="X565" s="73"/>
      <c r="Y565" s="71"/>
      <c r="Z565" s="72"/>
      <c r="AA565" s="74"/>
      <c r="AB565" s="75"/>
      <c r="AC565" s="71"/>
      <c r="AD565" s="72"/>
      <c r="AE565" s="76" t="str">
        <f t="shared" si="310"/>
        <v/>
      </c>
      <c r="AF565" s="76" t="str">
        <f t="shared" si="311"/>
        <v>-</v>
      </c>
      <c r="AG565" s="76" t="str">
        <f t="shared" si="312"/>
        <v>-</v>
      </c>
      <c r="AH565" s="76" t="str">
        <f t="shared" si="313"/>
        <v>-</v>
      </c>
      <c r="AI565" s="76" t="str">
        <f t="shared" si="314"/>
        <v>-</v>
      </c>
      <c r="AJ565" s="76" t="str">
        <f t="shared" si="315"/>
        <v>-</v>
      </c>
      <c r="AK565" s="76" t="str">
        <f t="shared" si="316"/>
        <v>-</v>
      </c>
      <c r="AL565" s="76" t="str">
        <f t="shared" si="317"/>
        <v>-</v>
      </c>
      <c r="AM565" s="76" t="str">
        <f t="shared" si="318"/>
        <v>-</v>
      </c>
      <c r="AN565" s="76" t="str">
        <f t="shared" si="319"/>
        <v>-</v>
      </c>
      <c r="AO565" s="77">
        <f t="shared" si="320"/>
        <v>0</v>
      </c>
      <c r="AP565" s="78" t="str">
        <f t="shared" si="321"/>
        <v/>
      </c>
      <c r="AR565" s="77">
        <f t="shared" si="348"/>
        <v>0</v>
      </c>
      <c r="AS565" s="76" t="e">
        <f t="shared" si="347"/>
        <v>#VALUE!</v>
      </c>
      <c r="AT565" s="76"/>
      <c r="AU565" s="76" t="e">
        <f t="shared" si="334"/>
        <v>#VALUE!</v>
      </c>
      <c r="AV565" s="76"/>
      <c r="AW565" s="76" t="e">
        <f t="shared" si="335"/>
        <v>#VALUE!</v>
      </c>
      <c r="AX565" s="76"/>
      <c r="AY565" s="76" t="e">
        <f t="shared" si="336"/>
        <v>#VALUE!</v>
      </c>
      <c r="AZ565" s="76"/>
      <c r="BA565" s="76" t="e">
        <f t="shared" si="337"/>
        <v>#VALUE!</v>
      </c>
      <c r="BB565" s="77" t="e">
        <f t="shared" si="338"/>
        <v>#VALUE!</v>
      </c>
      <c r="BC565" s="78" t="e">
        <f t="shared" si="339"/>
        <v>#VALUE!</v>
      </c>
      <c r="BD565" s="77">
        <v>0</v>
      </c>
      <c r="BE565" s="76">
        <v>1</v>
      </c>
      <c r="BF565" s="76"/>
      <c r="BG565" s="76">
        <v>1</v>
      </c>
      <c r="BH565" s="76"/>
      <c r="BI565" s="76">
        <v>1</v>
      </c>
      <c r="BJ565" s="76"/>
      <c r="BK565" s="76">
        <v>1</v>
      </c>
      <c r="BL565" s="76"/>
      <c r="BM565" s="76">
        <v>0</v>
      </c>
      <c r="BN565" s="80">
        <f t="shared" si="340"/>
        <v>4</v>
      </c>
      <c r="BO565" s="81">
        <f t="shared" si="341"/>
        <v>0</v>
      </c>
      <c r="BP565" s="77">
        <v>0</v>
      </c>
      <c r="BQ565" s="76">
        <v>1</v>
      </c>
      <c r="BR565" s="76"/>
      <c r="BS565" s="76">
        <v>1</v>
      </c>
      <c r="BT565" s="76"/>
      <c r="BU565" s="76">
        <v>1</v>
      </c>
      <c r="BV565" s="76"/>
      <c r="BW565" s="76">
        <v>1</v>
      </c>
      <c r="BX565" s="76"/>
      <c r="BY565" s="76">
        <v>0</v>
      </c>
      <c r="BZ565" s="80">
        <f t="shared" si="342"/>
        <v>4</v>
      </c>
      <c r="CA565" s="82">
        <f t="shared" si="343"/>
        <v>0</v>
      </c>
      <c r="CB565" s="77">
        <v>0</v>
      </c>
      <c r="CC565" s="76">
        <v>0</v>
      </c>
      <c r="CD565" s="76"/>
      <c r="CE565" s="76">
        <v>0</v>
      </c>
      <c r="CF565" s="76"/>
      <c r="CG565" s="76">
        <v>0</v>
      </c>
      <c r="CH565" s="76"/>
      <c r="CI565" s="76">
        <v>0</v>
      </c>
      <c r="CJ565" s="76"/>
      <c r="CK565" s="76">
        <v>0</v>
      </c>
      <c r="CL565" s="83">
        <f>SUM(CB563:CK563)</f>
        <v>0</v>
      </c>
      <c r="CM565" s="82">
        <f t="shared" si="344"/>
        <v>0</v>
      </c>
      <c r="CN565" s="84"/>
      <c r="CO565" s="60">
        <v>0</v>
      </c>
      <c r="CP565" s="60"/>
      <c r="CQ565" s="60">
        <v>3</v>
      </c>
      <c r="CR565" s="60"/>
      <c r="CS565" s="60">
        <v>3</v>
      </c>
      <c r="CT565" s="60"/>
      <c r="CU565" s="60">
        <v>4</v>
      </c>
      <c r="CV565" s="85"/>
      <c r="CW565" s="86"/>
      <c r="CX565" s="87">
        <f t="shared" si="345"/>
        <v>10</v>
      </c>
      <c r="CY565" s="88">
        <f t="shared" si="346"/>
        <v>0</v>
      </c>
      <c r="CZ565" s="89" t="e">
        <f>SUMIF(Склад!#REF!,E624,Склад!#REF!)</f>
        <v>#REF!</v>
      </c>
    </row>
    <row r="566" spans="1:104" s="79" customFormat="1" ht="93.95" customHeight="1" thickBot="1" x14ac:dyDescent="0.3">
      <c r="A566" s="60">
        <v>563</v>
      </c>
      <c r="B566" s="199" t="str">
        <f>VLOOKUP(C566,Склад!B:D,3,0)</f>
        <v>Шапки</v>
      </c>
      <c r="C566" s="37" t="s">
        <v>65</v>
      </c>
      <c r="D566" s="151" t="str">
        <f t="shared" si="332"/>
        <v>859931933</v>
      </c>
      <c r="E566" s="36">
        <v>8599319</v>
      </c>
      <c r="F566" s="36">
        <v>33</v>
      </c>
      <c r="G566" s="154" t="s">
        <v>211</v>
      </c>
      <c r="H566" s="196" t="str">
        <f>IFERROR(VLOOKUP(VALUE(E566),Склад!#REF!,6,0),"-")</f>
        <v>-</v>
      </c>
      <c r="I566" s="61"/>
      <c r="J566" s="62" t="s">
        <v>169</v>
      </c>
      <c r="K566" s="62" t="s">
        <v>222</v>
      </c>
      <c r="L566" s="63" t="s">
        <v>49</v>
      </c>
      <c r="M566" s="64" t="s">
        <v>354</v>
      </c>
      <c r="N566" s="38" t="s">
        <v>354</v>
      </c>
      <c r="O566" s="38" t="s">
        <v>416</v>
      </c>
      <c r="P566" s="65">
        <v>22.7</v>
      </c>
      <c r="Q566" s="69">
        <v>59</v>
      </c>
      <c r="R566" s="66"/>
      <c r="S566" s="67"/>
      <c r="T566" s="68"/>
      <c r="U566" s="70"/>
      <c r="V566" s="71"/>
      <c r="W566" s="72"/>
      <c r="X566" s="73"/>
      <c r="Y566" s="71"/>
      <c r="Z566" s="72"/>
      <c r="AA566" s="74"/>
      <c r="AB566" s="75"/>
      <c r="AC566" s="71"/>
      <c r="AD566" s="72"/>
      <c r="AE566" s="76" t="str">
        <f t="shared" si="310"/>
        <v/>
      </c>
      <c r="AF566" s="76" t="str">
        <f t="shared" si="311"/>
        <v>-</v>
      </c>
      <c r="AG566" s="76" t="str">
        <f t="shared" si="312"/>
        <v>-</v>
      </c>
      <c r="AH566" s="76" t="str">
        <f t="shared" si="313"/>
        <v>-</v>
      </c>
      <c r="AI566" s="76" t="str">
        <f t="shared" si="314"/>
        <v>-</v>
      </c>
      <c r="AJ566" s="76" t="str">
        <f t="shared" si="315"/>
        <v>-</v>
      </c>
      <c r="AK566" s="76" t="str">
        <f t="shared" si="316"/>
        <v>-</v>
      </c>
      <c r="AL566" s="76" t="str">
        <f t="shared" si="317"/>
        <v>-</v>
      </c>
      <c r="AM566" s="76" t="str">
        <f t="shared" si="318"/>
        <v>-</v>
      </c>
      <c r="AN566" s="76" t="str">
        <f t="shared" si="319"/>
        <v>-</v>
      </c>
      <c r="AO566" s="77">
        <f t="shared" si="320"/>
        <v>0</v>
      </c>
      <c r="AP566" s="78" t="str">
        <f t="shared" si="321"/>
        <v/>
      </c>
      <c r="AR566" s="77">
        <f t="shared" si="348"/>
        <v>0</v>
      </c>
      <c r="AS566" s="76" t="e">
        <f t="shared" si="347"/>
        <v>#VALUE!</v>
      </c>
      <c r="AT566" s="76"/>
      <c r="AU566" s="76" t="e">
        <f t="shared" si="334"/>
        <v>#VALUE!</v>
      </c>
      <c r="AV566" s="76"/>
      <c r="AW566" s="76" t="e">
        <f t="shared" si="335"/>
        <v>#VALUE!</v>
      </c>
      <c r="AX566" s="76"/>
      <c r="AY566" s="76" t="e">
        <f t="shared" si="336"/>
        <v>#VALUE!</v>
      </c>
      <c r="AZ566" s="76"/>
      <c r="BA566" s="76" t="e">
        <f t="shared" si="337"/>
        <v>#VALUE!</v>
      </c>
      <c r="BB566" s="77" t="e">
        <f t="shared" si="338"/>
        <v>#VALUE!</v>
      </c>
      <c r="BC566" s="78" t="e">
        <f t="shared" si="339"/>
        <v>#VALUE!</v>
      </c>
      <c r="BD566" s="77">
        <v>0</v>
      </c>
      <c r="BE566" s="76">
        <v>0</v>
      </c>
      <c r="BF566" s="76"/>
      <c r="BG566" s="76">
        <v>1</v>
      </c>
      <c r="BH566" s="76"/>
      <c r="BI566" s="76">
        <v>1</v>
      </c>
      <c r="BJ566" s="76"/>
      <c r="BK566" s="76">
        <v>1</v>
      </c>
      <c r="BL566" s="76"/>
      <c r="BM566" s="76">
        <v>0</v>
      </c>
      <c r="BN566" s="80">
        <f t="shared" si="340"/>
        <v>3</v>
      </c>
      <c r="BO566" s="81">
        <f t="shared" si="341"/>
        <v>0</v>
      </c>
      <c r="BP566" s="77">
        <v>0</v>
      </c>
      <c r="BQ566" s="76">
        <v>0</v>
      </c>
      <c r="BR566" s="76"/>
      <c r="BS566" s="76">
        <v>0</v>
      </c>
      <c r="BT566" s="76"/>
      <c r="BU566" s="76">
        <v>1</v>
      </c>
      <c r="BV566" s="76"/>
      <c r="BW566" s="76">
        <v>1</v>
      </c>
      <c r="BX566" s="76"/>
      <c r="BY566" s="76">
        <v>0</v>
      </c>
      <c r="BZ566" s="80">
        <f t="shared" si="342"/>
        <v>2</v>
      </c>
      <c r="CA566" s="82">
        <f t="shared" si="343"/>
        <v>0</v>
      </c>
      <c r="CB566" s="77">
        <v>0</v>
      </c>
      <c r="CC566" s="76">
        <v>0</v>
      </c>
      <c r="CD566" s="76"/>
      <c r="CE566" s="76">
        <v>0</v>
      </c>
      <c r="CF566" s="76"/>
      <c r="CG566" s="76">
        <v>0</v>
      </c>
      <c r="CH566" s="76"/>
      <c r="CI566" s="76">
        <v>0</v>
      </c>
      <c r="CJ566" s="76"/>
      <c r="CK566" s="76">
        <v>0</v>
      </c>
      <c r="CL566" s="83">
        <f>SUM(CB563:CK563)</f>
        <v>0</v>
      </c>
      <c r="CM566" s="82">
        <f t="shared" si="344"/>
        <v>0</v>
      </c>
      <c r="CN566" s="84"/>
      <c r="CO566" s="60"/>
      <c r="CP566" s="60"/>
      <c r="CQ566" s="60">
        <v>2</v>
      </c>
      <c r="CR566" s="60"/>
      <c r="CS566" s="60">
        <v>4</v>
      </c>
      <c r="CT566" s="60"/>
      <c r="CU566" s="60">
        <v>3</v>
      </c>
      <c r="CV566" s="85"/>
      <c r="CW566" s="86"/>
      <c r="CX566" s="87">
        <f t="shared" si="345"/>
        <v>9</v>
      </c>
      <c r="CY566" s="88">
        <f t="shared" si="346"/>
        <v>0</v>
      </c>
      <c r="CZ566" s="89" t="e">
        <f>SUMIF(Склад!#REF!,E625,Склад!#REF!)</f>
        <v>#REF!</v>
      </c>
    </row>
    <row r="567" spans="1:104" s="79" customFormat="1" ht="80.849999999999994" customHeight="1" thickBot="1" x14ac:dyDescent="0.3">
      <c r="A567" s="60">
        <v>564</v>
      </c>
      <c r="B567" s="199" t="e">
        <f>VLOOKUP(C567,Склад!B:D,3,0)</f>
        <v>#N/A</v>
      </c>
      <c r="C567" s="37" t="s">
        <v>66</v>
      </c>
      <c r="D567" s="151" t="str">
        <f t="shared" si="332"/>
        <v>85993381</v>
      </c>
      <c r="E567" s="36">
        <v>8599338</v>
      </c>
      <c r="F567" s="36">
        <v>1</v>
      </c>
      <c r="G567" s="154" t="s">
        <v>211</v>
      </c>
      <c r="H567" s="196" t="str">
        <f>IFERROR(VLOOKUP(VALUE(E567),Склад!#REF!,6,0),"-")</f>
        <v>-</v>
      </c>
      <c r="I567" s="61"/>
      <c r="J567" s="62" t="s">
        <v>169</v>
      </c>
      <c r="K567" s="62" t="s">
        <v>222</v>
      </c>
      <c r="L567" s="63" t="s">
        <v>49</v>
      </c>
      <c r="M567" s="64" t="s">
        <v>354</v>
      </c>
      <c r="N567" s="38" t="s">
        <v>354</v>
      </c>
      <c r="O567" s="38" t="s">
        <v>416</v>
      </c>
      <c r="P567" s="65">
        <v>22.7</v>
      </c>
      <c r="Q567" s="69">
        <v>59</v>
      </c>
      <c r="R567" s="66"/>
      <c r="S567" s="67"/>
      <c r="T567" s="68"/>
      <c r="U567" s="70"/>
      <c r="V567" s="71"/>
      <c r="W567" s="72"/>
      <c r="X567" s="73"/>
      <c r="Y567" s="71"/>
      <c r="Z567" s="72"/>
      <c r="AA567" s="74"/>
      <c r="AB567" s="75"/>
      <c r="AC567" s="71"/>
      <c r="AD567" s="72"/>
      <c r="AE567" s="76" t="str">
        <f t="shared" si="310"/>
        <v/>
      </c>
      <c r="AF567" s="76" t="str">
        <f t="shared" si="311"/>
        <v>-</v>
      </c>
      <c r="AG567" s="76" t="str">
        <f t="shared" si="312"/>
        <v>-</v>
      </c>
      <c r="AH567" s="76" t="str">
        <f t="shared" si="313"/>
        <v>-</v>
      </c>
      <c r="AI567" s="76" t="str">
        <f t="shared" si="314"/>
        <v>-</v>
      </c>
      <c r="AJ567" s="76" t="str">
        <f t="shared" si="315"/>
        <v>-</v>
      </c>
      <c r="AK567" s="76" t="str">
        <f t="shared" si="316"/>
        <v>-</v>
      </c>
      <c r="AL567" s="76" t="str">
        <f t="shared" si="317"/>
        <v>-</v>
      </c>
      <c r="AM567" s="76" t="str">
        <f t="shared" si="318"/>
        <v>-</v>
      </c>
      <c r="AN567" s="76" t="str">
        <f t="shared" si="319"/>
        <v>-</v>
      </c>
      <c r="AO567" s="77">
        <f t="shared" si="320"/>
        <v>0</v>
      </c>
      <c r="AP567" s="78" t="str">
        <f t="shared" si="321"/>
        <v/>
      </c>
      <c r="AR567" s="77">
        <f t="shared" si="348"/>
        <v>0</v>
      </c>
      <c r="AS567" s="76" t="e">
        <f t="shared" si="347"/>
        <v>#VALUE!</v>
      </c>
      <c r="AT567" s="76"/>
      <c r="AU567" s="76" t="e">
        <f t="shared" si="334"/>
        <v>#VALUE!</v>
      </c>
      <c r="AV567" s="76"/>
      <c r="AW567" s="76" t="e">
        <f t="shared" si="335"/>
        <v>#VALUE!</v>
      </c>
      <c r="AX567" s="76"/>
      <c r="AY567" s="76" t="e">
        <f t="shared" si="336"/>
        <v>#VALUE!</v>
      </c>
      <c r="AZ567" s="76"/>
      <c r="BA567" s="76" t="e">
        <f t="shared" si="337"/>
        <v>#VALUE!</v>
      </c>
      <c r="BB567" s="77" t="e">
        <f t="shared" si="338"/>
        <v>#VALUE!</v>
      </c>
      <c r="BC567" s="78" t="e">
        <f t="shared" si="339"/>
        <v>#VALUE!</v>
      </c>
      <c r="BD567" s="77">
        <v>0</v>
      </c>
      <c r="BE567" s="76">
        <v>1</v>
      </c>
      <c r="BF567" s="76"/>
      <c r="BG567" s="76">
        <v>2</v>
      </c>
      <c r="BH567" s="76"/>
      <c r="BI567" s="76">
        <v>1</v>
      </c>
      <c r="BJ567" s="76"/>
      <c r="BK567" s="76">
        <v>0</v>
      </c>
      <c r="BL567" s="76"/>
      <c r="BM567" s="76">
        <v>0</v>
      </c>
      <c r="BN567" s="80">
        <f t="shared" si="340"/>
        <v>4</v>
      </c>
      <c r="BO567" s="81">
        <f t="shared" si="341"/>
        <v>0</v>
      </c>
      <c r="BP567" s="77">
        <v>0</v>
      </c>
      <c r="BQ567" s="76">
        <v>0</v>
      </c>
      <c r="BR567" s="76"/>
      <c r="BS567" s="76">
        <v>0</v>
      </c>
      <c r="BT567" s="76"/>
      <c r="BU567" s="76">
        <v>0</v>
      </c>
      <c r="BV567" s="76"/>
      <c r="BW567" s="76">
        <v>0</v>
      </c>
      <c r="BX567" s="76"/>
      <c r="BY567" s="76">
        <v>0</v>
      </c>
      <c r="BZ567" s="80">
        <f t="shared" si="342"/>
        <v>0</v>
      </c>
      <c r="CA567" s="82">
        <f t="shared" si="343"/>
        <v>0</v>
      </c>
      <c r="CB567" s="77">
        <v>0</v>
      </c>
      <c r="CC567" s="76">
        <v>0</v>
      </c>
      <c r="CD567" s="76"/>
      <c r="CE567" s="76">
        <v>0</v>
      </c>
      <c r="CF567" s="76"/>
      <c r="CG567" s="76">
        <v>0</v>
      </c>
      <c r="CH567" s="76"/>
      <c r="CI567" s="76">
        <v>0</v>
      </c>
      <c r="CJ567" s="76"/>
      <c r="CK567" s="76">
        <v>0</v>
      </c>
      <c r="CL567" s="80">
        <f>SUM(CB567:CK567)</f>
        <v>0</v>
      </c>
      <c r="CM567" s="82">
        <f t="shared" si="344"/>
        <v>0</v>
      </c>
      <c r="CN567" s="84"/>
      <c r="CO567" s="60"/>
      <c r="CP567" s="60"/>
      <c r="CQ567" s="60"/>
      <c r="CR567" s="60"/>
      <c r="CS567" s="60">
        <v>4</v>
      </c>
      <c r="CT567" s="60"/>
      <c r="CU567" s="60">
        <v>2</v>
      </c>
      <c r="CV567" s="85"/>
      <c r="CW567" s="86"/>
      <c r="CX567" s="87">
        <f t="shared" si="345"/>
        <v>6</v>
      </c>
      <c r="CY567" s="88">
        <f t="shared" si="346"/>
        <v>0</v>
      </c>
      <c r="CZ567" s="89" t="e">
        <f>SUMIF(Склад!#REF!,E626,Склад!#REF!)</f>
        <v>#REF!</v>
      </c>
    </row>
    <row r="568" spans="1:104" s="79" customFormat="1" ht="80.849999999999994" customHeight="1" thickBot="1" x14ac:dyDescent="0.3">
      <c r="A568" s="60">
        <v>565</v>
      </c>
      <c r="B568" s="199" t="e">
        <f>VLOOKUP(C568,Склад!B:D,3,0)</f>
        <v>#N/A</v>
      </c>
      <c r="C568" s="37" t="s">
        <v>66</v>
      </c>
      <c r="D568" s="151" t="str">
        <f t="shared" si="332"/>
        <v>85993382</v>
      </c>
      <c r="E568" s="36">
        <v>8599338</v>
      </c>
      <c r="F568" s="36">
        <v>2</v>
      </c>
      <c r="G568" s="154" t="s">
        <v>211</v>
      </c>
      <c r="H568" s="196" t="str">
        <f>IFERROR(VLOOKUP(VALUE(E568),Склад!#REF!,6,0),"-")</f>
        <v>-</v>
      </c>
      <c r="I568" s="61"/>
      <c r="J568" s="62" t="s">
        <v>169</v>
      </c>
      <c r="K568" s="62" t="s">
        <v>222</v>
      </c>
      <c r="L568" s="63" t="s">
        <v>49</v>
      </c>
      <c r="M568" s="64" t="s">
        <v>354</v>
      </c>
      <c r="N568" s="38" t="s">
        <v>354</v>
      </c>
      <c r="O568" s="38" t="s">
        <v>416</v>
      </c>
      <c r="P568" s="65">
        <v>22.7</v>
      </c>
      <c r="Q568" s="69">
        <v>59</v>
      </c>
      <c r="R568" s="66"/>
      <c r="S568" s="67"/>
      <c r="T568" s="68"/>
      <c r="U568" s="70"/>
      <c r="V568" s="71"/>
      <c r="W568" s="72"/>
      <c r="X568" s="73"/>
      <c r="Y568" s="71"/>
      <c r="Z568" s="72"/>
      <c r="AA568" s="74"/>
      <c r="AB568" s="75"/>
      <c r="AC568" s="71"/>
      <c r="AD568" s="72"/>
      <c r="AE568" s="76" t="str">
        <f t="shared" si="310"/>
        <v/>
      </c>
      <c r="AF568" s="76" t="str">
        <f t="shared" si="311"/>
        <v>-</v>
      </c>
      <c r="AG568" s="76" t="str">
        <f t="shared" si="312"/>
        <v>-</v>
      </c>
      <c r="AH568" s="76" t="str">
        <f t="shared" si="313"/>
        <v>-</v>
      </c>
      <c r="AI568" s="76" t="str">
        <f t="shared" si="314"/>
        <v>-</v>
      </c>
      <c r="AJ568" s="76" t="str">
        <f t="shared" si="315"/>
        <v>-</v>
      </c>
      <c r="AK568" s="76" t="str">
        <f t="shared" si="316"/>
        <v>-</v>
      </c>
      <c r="AL568" s="76" t="str">
        <f t="shared" si="317"/>
        <v>-</v>
      </c>
      <c r="AM568" s="76" t="str">
        <f t="shared" si="318"/>
        <v>-</v>
      </c>
      <c r="AN568" s="76" t="str">
        <f t="shared" si="319"/>
        <v>-</v>
      </c>
      <c r="AO568" s="77">
        <f t="shared" si="320"/>
        <v>0</v>
      </c>
      <c r="AP568" s="78" t="str">
        <f t="shared" si="321"/>
        <v/>
      </c>
      <c r="AR568" s="77">
        <f t="shared" si="348"/>
        <v>0</v>
      </c>
      <c r="AS568" s="76" t="e">
        <f t="shared" si="347"/>
        <v>#VALUE!</v>
      </c>
      <c r="AT568" s="76"/>
      <c r="AU568" s="76" t="e">
        <f t="shared" si="334"/>
        <v>#VALUE!</v>
      </c>
      <c r="AV568" s="76"/>
      <c r="AW568" s="76" t="e">
        <f t="shared" si="335"/>
        <v>#VALUE!</v>
      </c>
      <c r="AX568" s="76"/>
      <c r="AY568" s="76" t="e">
        <f t="shared" si="336"/>
        <v>#VALUE!</v>
      </c>
      <c r="AZ568" s="76"/>
      <c r="BA568" s="76" t="e">
        <f t="shared" si="337"/>
        <v>#VALUE!</v>
      </c>
      <c r="BB568" s="77" t="e">
        <f t="shared" si="338"/>
        <v>#VALUE!</v>
      </c>
      <c r="BC568" s="78" t="e">
        <f t="shared" si="339"/>
        <v>#VALUE!</v>
      </c>
      <c r="BD568" s="77">
        <v>0</v>
      </c>
      <c r="BE568" s="76">
        <v>0</v>
      </c>
      <c r="BF568" s="76"/>
      <c r="BG568" s="76">
        <v>0</v>
      </c>
      <c r="BH568" s="76"/>
      <c r="BI568" s="76">
        <v>0</v>
      </c>
      <c r="BJ568" s="76"/>
      <c r="BK568" s="76">
        <v>0</v>
      </c>
      <c r="BL568" s="76"/>
      <c r="BM568" s="76">
        <v>0</v>
      </c>
      <c r="BN568" s="80">
        <f t="shared" si="340"/>
        <v>0</v>
      </c>
      <c r="BO568" s="81">
        <f t="shared" si="341"/>
        <v>0</v>
      </c>
      <c r="BP568" s="77">
        <v>0</v>
      </c>
      <c r="BQ568" s="76">
        <v>0</v>
      </c>
      <c r="BR568" s="76"/>
      <c r="BS568" s="76">
        <v>0</v>
      </c>
      <c r="BT568" s="76"/>
      <c r="BU568" s="76">
        <v>0</v>
      </c>
      <c r="BV568" s="76"/>
      <c r="BW568" s="76">
        <v>0</v>
      </c>
      <c r="BX568" s="76"/>
      <c r="BY568" s="76">
        <v>0</v>
      </c>
      <c r="BZ568" s="80">
        <f t="shared" si="342"/>
        <v>0</v>
      </c>
      <c r="CA568" s="82">
        <f t="shared" si="343"/>
        <v>0</v>
      </c>
      <c r="CB568" s="77">
        <v>0</v>
      </c>
      <c r="CC568" s="76">
        <v>0</v>
      </c>
      <c r="CD568" s="76"/>
      <c r="CE568" s="76">
        <v>0</v>
      </c>
      <c r="CF568" s="76"/>
      <c r="CG568" s="76">
        <v>0</v>
      </c>
      <c r="CH568" s="76"/>
      <c r="CI568" s="76">
        <v>0</v>
      </c>
      <c r="CJ568" s="76"/>
      <c r="CK568" s="76">
        <v>0</v>
      </c>
      <c r="CL568" s="80">
        <f>SUM(CB568:CK568)</f>
        <v>0</v>
      </c>
      <c r="CM568" s="82">
        <f t="shared" si="344"/>
        <v>0</v>
      </c>
      <c r="CN568" s="84"/>
      <c r="CO568" s="60"/>
      <c r="CP568" s="60"/>
      <c r="CQ568" s="60"/>
      <c r="CR568" s="60"/>
      <c r="CS568" s="60"/>
      <c r="CT568" s="60"/>
      <c r="CU568" s="60"/>
      <c r="CV568" s="85"/>
      <c r="CW568" s="86"/>
      <c r="CX568" s="87">
        <f t="shared" si="345"/>
        <v>0</v>
      </c>
      <c r="CY568" s="88">
        <f t="shared" si="346"/>
        <v>0</v>
      </c>
      <c r="CZ568" s="89" t="e">
        <f>SUMIF(Склад!#REF!,E627,Склад!#REF!)</f>
        <v>#REF!</v>
      </c>
    </row>
    <row r="569" spans="1:104" s="79" customFormat="1" ht="80.849999999999994" customHeight="1" thickBot="1" x14ac:dyDescent="0.3">
      <c r="A569" s="60">
        <v>566</v>
      </c>
      <c r="B569" s="199" t="e">
        <f>VLOOKUP(C569,Склад!B:D,3,0)</f>
        <v>#N/A</v>
      </c>
      <c r="C569" s="37" t="s">
        <v>66</v>
      </c>
      <c r="D569" s="151" t="str">
        <f t="shared" si="332"/>
        <v>859933833</v>
      </c>
      <c r="E569" s="36">
        <v>8599338</v>
      </c>
      <c r="F569" s="36">
        <v>33</v>
      </c>
      <c r="G569" s="154" t="s">
        <v>211</v>
      </c>
      <c r="H569" s="196" t="str">
        <f>IFERROR(VLOOKUP(VALUE(E569),Склад!#REF!,6,0),"-")</f>
        <v>-</v>
      </c>
      <c r="I569" s="61"/>
      <c r="J569" s="62" t="s">
        <v>169</v>
      </c>
      <c r="K569" s="62" t="s">
        <v>222</v>
      </c>
      <c r="L569" s="63" t="s">
        <v>49</v>
      </c>
      <c r="M569" s="64" t="s">
        <v>354</v>
      </c>
      <c r="N569" s="38" t="s">
        <v>354</v>
      </c>
      <c r="O569" s="38" t="s">
        <v>416</v>
      </c>
      <c r="P569" s="65">
        <v>22.7</v>
      </c>
      <c r="Q569" s="69">
        <v>59</v>
      </c>
      <c r="R569" s="66"/>
      <c r="S569" s="67"/>
      <c r="T569" s="68"/>
      <c r="U569" s="70"/>
      <c r="V569" s="71"/>
      <c r="W569" s="72"/>
      <c r="X569" s="73"/>
      <c r="Y569" s="71"/>
      <c r="Z569" s="72"/>
      <c r="AA569" s="74"/>
      <c r="AB569" s="75"/>
      <c r="AC569" s="71"/>
      <c r="AD569" s="72"/>
      <c r="AE569" s="76" t="str">
        <f t="shared" si="310"/>
        <v/>
      </c>
      <c r="AF569" s="76" t="str">
        <f t="shared" si="311"/>
        <v>-</v>
      </c>
      <c r="AG569" s="76" t="str">
        <f t="shared" si="312"/>
        <v>-</v>
      </c>
      <c r="AH569" s="76" t="str">
        <f t="shared" si="313"/>
        <v>-</v>
      </c>
      <c r="AI569" s="76" t="str">
        <f t="shared" si="314"/>
        <v>-</v>
      </c>
      <c r="AJ569" s="76" t="str">
        <f t="shared" si="315"/>
        <v>-</v>
      </c>
      <c r="AK569" s="76" t="str">
        <f t="shared" si="316"/>
        <v>-</v>
      </c>
      <c r="AL569" s="76" t="str">
        <f t="shared" si="317"/>
        <v>-</v>
      </c>
      <c r="AM569" s="76" t="str">
        <f t="shared" si="318"/>
        <v>-</v>
      </c>
      <c r="AN569" s="76" t="str">
        <f t="shared" si="319"/>
        <v>-</v>
      </c>
      <c r="AO569" s="77">
        <f t="shared" si="320"/>
        <v>0</v>
      </c>
      <c r="AP569" s="78" t="str">
        <f t="shared" si="321"/>
        <v/>
      </c>
      <c r="AR569" s="77">
        <f t="shared" si="348"/>
        <v>0</v>
      </c>
      <c r="AS569" s="76" t="e">
        <f t="shared" si="347"/>
        <v>#VALUE!</v>
      </c>
      <c r="AT569" s="76"/>
      <c r="AU569" s="76" t="e">
        <f t="shared" si="334"/>
        <v>#VALUE!</v>
      </c>
      <c r="AV569" s="76"/>
      <c r="AW569" s="76" t="e">
        <f t="shared" si="335"/>
        <v>#VALUE!</v>
      </c>
      <c r="AX569" s="76"/>
      <c r="AY569" s="76" t="e">
        <f t="shared" si="336"/>
        <v>#VALUE!</v>
      </c>
      <c r="AZ569" s="76"/>
      <c r="BA569" s="76" t="e">
        <f t="shared" si="337"/>
        <v>#VALUE!</v>
      </c>
      <c r="BB569" s="77" t="e">
        <f t="shared" si="338"/>
        <v>#VALUE!</v>
      </c>
      <c r="BC569" s="78" t="e">
        <f t="shared" si="339"/>
        <v>#VALUE!</v>
      </c>
      <c r="BD569" s="77">
        <v>0</v>
      </c>
      <c r="BE569" s="76">
        <v>0</v>
      </c>
      <c r="BF569" s="76"/>
      <c r="BG569" s="76">
        <v>0</v>
      </c>
      <c r="BH569" s="76"/>
      <c r="BI569" s="76">
        <v>0</v>
      </c>
      <c r="BJ569" s="76"/>
      <c r="BK569" s="76">
        <v>0</v>
      </c>
      <c r="BL569" s="76"/>
      <c r="BM569" s="76">
        <v>0</v>
      </c>
      <c r="BN569" s="80">
        <f t="shared" si="340"/>
        <v>0</v>
      </c>
      <c r="BO569" s="81">
        <f t="shared" si="341"/>
        <v>0</v>
      </c>
      <c r="BP569" s="77">
        <v>0</v>
      </c>
      <c r="BQ569" s="76">
        <v>0</v>
      </c>
      <c r="BR569" s="76"/>
      <c r="BS569" s="76">
        <v>0</v>
      </c>
      <c r="BT569" s="76"/>
      <c r="BU569" s="76">
        <v>0</v>
      </c>
      <c r="BV569" s="76"/>
      <c r="BW569" s="76">
        <v>0</v>
      </c>
      <c r="BX569" s="76"/>
      <c r="BY569" s="76">
        <v>0</v>
      </c>
      <c r="BZ569" s="80">
        <f t="shared" si="342"/>
        <v>0</v>
      </c>
      <c r="CA569" s="82">
        <f t="shared" si="343"/>
        <v>0</v>
      </c>
      <c r="CB569" s="77">
        <v>0</v>
      </c>
      <c r="CC569" s="76">
        <v>0</v>
      </c>
      <c r="CD569" s="76"/>
      <c r="CE569" s="76">
        <v>0</v>
      </c>
      <c r="CF569" s="76"/>
      <c r="CG569" s="76">
        <v>0</v>
      </c>
      <c r="CH569" s="76"/>
      <c r="CI569" s="76">
        <v>0</v>
      </c>
      <c r="CJ569" s="76"/>
      <c r="CK569" s="76">
        <v>0</v>
      </c>
      <c r="CL569" s="80">
        <f>SUM(CB569:CK569)</f>
        <v>0</v>
      </c>
      <c r="CM569" s="82">
        <f t="shared" si="344"/>
        <v>0</v>
      </c>
      <c r="CN569" s="84"/>
      <c r="CO569" s="60"/>
      <c r="CP569" s="60"/>
      <c r="CQ569" s="60"/>
      <c r="CR569" s="60"/>
      <c r="CS569" s="60"/>
      <c r="CT569" s="60"/>
      <c r="CU569" s="60"/>
      <c r="CV569" s="85"/>
      <c r="CW569" s="86"/>
      <c r="CX569" s="87">
        <f t="shared" si="345"/>
        <v>0</v>
      </c>
      <c r="CY569" s="88">
        <f t="shared" si="346"/>
        <v>0</v>
      </c>
      <c r="CZ569" s="89" t="e">
        <f>SUMIF(Склад!#REF!,E628,Склад!#REF!)</f>
        <v>#REF!</v>
      </c>
    </row>
    <row r="570" spans="1:104" s="79" customFormat="1" ht="93.95" customHeight="1" thickBot="1" x14ac:dyDescent="0.3">
      <c r="A570" s="60">
        <v>567</v>
      </c>
      <c r="B570" s="199" t="str">
        <f>VLOOKUP(C570,Склад!B:D,3,0)</f>
        <v>Шапки</v>
      </c>
      <c r="C570" s="37" t="s">
        <v>65</v>
      </c>
      <c r="D570" s="151" t="str">
        <f t="shared" si="332"/>
        <v>85993451</v>
      </c>
      <c r="E570" s="36">
        <v>8599345</v>
      </c>
      <c r="F570" s="36">
        <v>1</v>
      </c>
      <c r="G570" s="154" t="s">
        <v>211</v>
      </c>
      <c r="H570" s="196" t="str">
        <f>IFERROR(VLOOKUP(VALUE(E570),Склад!#REF!,6,0),"-")</f>
        <v>-</v>
      </c>
      <c r="I570" s="61"/>
      <c r="J570" s="62" t="s">
        <v>169</v>
      </c>
      <c r="K570" s="62" t="s">
        <v>222</v>
      </c>
      <c r="L570" s="63" t="s">
        <v>49</v>
      </c>
      <c r="M570" s="64" t="s">
        <v>354</v>
      </c>
      <c r="N570" s="38" t="s">
        <v>354</v>
      </c>
      <c r="O570" s="38" t="s">
        <v>416</v>
      </c>
      <c r="P570" s="65">
        <v>22.7</v>
      </c>
      <c r="Q570" s="69">
        <v>59</v>
      </c>
      <c r="R570" s="66"/>
      <c r="S570" s="67"/>
      <c r="T570" s="68"/>
      <c r="U570" s="70"/>
      <c r="V570" s="71"/>
      <c r="W570" s="72"/>
      <c r="X570" s="73"/>
      <c r="Y570" s="71"/>
      <c r="Z570" s="72"/>
      <c r="AA570" s="74"/>
      <c r="AB570" s="75"/>
      <c r="AC570" s="71"/>
      <c r="AD570" s="72"/>
      <c r="AE570" s="76" t="str">
        <f t="shared" si="310"/>
        <v/>
      </c>
      <c r="AF570" s="76" t="str">
        <f t="shared" si="311"/>
        <v>-</v>
      </c>
      <c r="AG570" s="76" t="str">
        <f t="shared" si="312"/>
        <v>-</v>
      </c>
      <c r="AH570" s="76" t="str">
        <f t="shared" si="313"/>
        <v>-</v>
      </c>
      <c r="AI570" s="76" t="str">
        <f t="shared" si="314"/>
        <v>-</v>
      </c>
      <c r="AJ570" s="76" t="str">
        <f t="shared" si="315"/>
        <v>-</v>
      </c>
      <c r="AK570" s="76" t="str">
        <f t="shared" si="316"/>
        <v>-</v>
      </c>
      <c r="AL570" s="76" t="str">
        <f t="shared" si="317"/>
        <v>-</v>
      </c>
      <c r="AM570" s="76" t="str">
        <f t="shared" si="318"/>
        <v>-</v>
      </c>
      <c r="AN570" s="76" t="str">
        <f t="shared" si="319"/>
        <v>-</v>
      </c>
      <c r="AO570" s="77">
        <f t="shared" si="320"/>
        <v>0</v>
      </c>
      <c r="AP570" s="78" t="str">
        <f t="shared" si="321"/>
        <v/>
      </c>
      <c r="AR570" s="77" t="s">
        <v>27</v>
      </c>
      <c r="AS570" s="76" t="e">
        <f t="shared" si="347"/>
        <v>#VALUE!</v>
      </c>
      <c r="AT570" s="76"/>
      <c r="AU570" s="76" t="e">
        <f t="shared" si="334"/>
        <v>#VALUE!</v>
      </c>
      <c r="AV570" s="76"/>
      <c r="AW570" s="76" t="e">
        <f t="shared" si="335"/>
        <v>#VALUE!</v>
      </c>
      <c r="AX570" s="76"/>
      <c r="AY570" s="76" t="e">
        <f t="shared" si="336"/>
        <v>#VALUE!</v>
      </c>
      <c r="AZ570" s="76"/>
      <c r="BA570" s="76" t="e">
        <f t="shared" si="337"/>
        <v>#VALUE!</v>
      </c>
      <c r="BB570" s="77" t="e">
        <f t="shared" si="338"/>
        <v>#VALUE!</v>
      </c>
      <c r="BC570" s="78" t="e">
        <f t="shared" si="339"/>
        <v>#VALUE!</v>
      </c>
      <c r="BD570" s="77" t="s">
        <v>27</v>
      </c>
      <c r="BE570" s="76">
        <v>0</v>
      </c>
      <c r="BF570" s="76"/>
      <c r="BG570" s="76">
        <v>1</v>
      </c>
      <c r="BH570" s="76"/>
      <c r="BI570" s="76">
        <v>2</v>
      </c>
      <c r="BJ570" s="76"/>
      <c r="BK570" s="76">
        <v>1</v>
      </c>
      <c r="BL570" s="76"/>
      <c r="BM570" s="76">
        <v>0</v>
      </c>
      <c r="BN570" s="80">
        <f t="shared" si="340"/>
        <v>4</v>
      </c>
      <c r="BO570" s="81">
        <f t="shared" si="341"/>
        <v>0</v>
      </c>
      <c r="BP570" s="77" t="s">
        <v>27</v>
      </c>
      <c r="BQ570" s="76">
        <v>0</v>
      </c>
      <c r="BR570" s="76"/>
      <c r="BS570" s="76">
        <v>1</v>
      </c>
      <c r="BT570" s="76"/>
      <c r="BU570" s="76">
        <v>1</v>
      </c>
      <c r="BV570" s="76"/>
      <c r="BW570" s="76">
        <v>1</v>
      </c>
      <c r="BX570" s="76"/>
      <c r="BY570" s="76">
        <v>0</v>
      </c>
      <c r="BZ570" s="80">
        <f t="shared" si="342"/>
        <v>3</v>
      </c>
      <c r="CA570" s="82">
        <f t="shared" si="343"/>
        <v>0</v>
      </c>
      <c r="CB570" s="77" t="s">
        <v>27</v>
      </c>
      <c r="CC570" s="76">
        <v>0</v>
      </c>
      <c r="CD570" s="76"/>
      <c r="CE570" s="76">
        <v>0</v>
      </c>
      <c r="CF570" s="76"/>
      <c r="CG570" s="76">
        <v>0</v>
      </c>
      <c r="CH570" s="76"/>
      <c r="CI570" s="76">
        <v>0</v>
      </c>
      <c r="CJ570" s="76"/>
      <c r="CK570" s="76">
        <v>0</v>
      </c>
      <c r="CL570" s="80">
        <f>SUM(CB570:CK570)</f>
        <v>0</v>
      </c>
      <c r="CM570" s="82">
        <f t="shared" si="344"/>
        <v>0</v>
      </c>
      <c r="CN570" s="84"/>
      <c r="CO570" s="60"/>
      <c r="CP570" s="60"/>
      <c r="CQ570" s="60">
        <v>4</v>
      </c>
      <c r="CR570" s="60"/>
      <c r="CS570" s="60">
        <v>5</v>
      </c>
      <c r="CT570" s="60"/>
      <c r="CU570" s="60">
        <v>4</v>
      </c>
      <c r="CV570" s="85"/>
      <c r="CW570" s="86"/>
      <c r="CX570" s="87">
        <f t="shared" si="345"/>
        <v>13</v>
      </c>
      <c r="CY570" s="88">
        <f t="shared" si="346"/>
        <v>0</v>
      </c>
      <c r="CZ570" s="89" t="e">
        <f>SUMIF(Склад!#REF!,E629,Склад!#REF!)</f>
        <v>#REF!</v>
      </c>
    </row>
    <row r="571" spans="1:104" s="79" customFormat="1" ht="93.95" customHeight="1" x14ac:dyDescent="0.25">
      <c r="A571" s="60">
        <v>568</v>
      </c>
      <c r="B571" s="199" t="str">
        <f>VLOOKUP(C571,Склад!B:D,3,0)</f>
        <v>Шапки</v>
      </c>
      <c r="C571" s="37" t="s">
        <v>65</v>
      </c>
      <c r="D571" s="151" t="str">
        <f t="shared" si="332"/>
        <v>85993452</v>
      </c>
      <c r="E571" s="36">
        <v>8599345</v>
      </c>
      <c r="F571" s="36">
        <v>2</v>
      </c>
      <c r="G571" s="154" t="s">
        <v>211</v>
      </c>
      <c r="H571" s="196" t="str">
        <f>IFERROR(VLOOKUP(VALUE(E571),Склад!#REF!,6,0),"-")</f>
        <v>-</v>
      </c>
      <c r="I571" s="61"/>
      <c r="J571" s="62" t="s">
        <v>169</v>
      </c>
      <c r="K571" s="62" t="s">
        <v>222</v>
      </c>
      <c r="L571" s="63" t="s">
        <v>49</v>
      </c>
      <c r="M571" s="64" t="s">
        <v>354</v>
      </c>
      <c r="N571" s="38" t="s">
        <v>354</v>
      </c>
      <c r="O571" s="38" t="s">
        <v>416</v>
      </c>
      <c r="P571" s="65">
        <v>22.7</v>
      </c>
      <c r="Q571" s="69">
        <v>59</v>
      </c>
      <c r="R571" s="66"/>
      <c r="S571" s="67"/>
      <c r="T571" s="68"/>
      <c r="U571" s="70"/>
      <c r="V571" s="71"/>
      <c r="W571" s="72"/>
      <c r="X571" s="73"/>
      <c r="Y571" s="71"/>
      <c r="Z571" s="72"/>
      <c r="AA571" s="74"/>
      <c r="AB571" s="75"/>
      <c r="AC571" s="71"/>
      <c r="AD571" s="72"/>
      <c r="AE571" s="76" t="str">
        <f t="shared" si="310"/>
        <v/>
      </c>
      <c r="AF571" s="76" t="str">
        <f t="shared" si="311"/>
        <v>-</v>
      </c>
      <c r="AG571" s="76" t="str">
        <f t="shared" si="312"/>
        <v>-</v>
      </c>
      <c r="AH571" s="76" t="str">
        <f t="shared" si="313"/>
        <v>-</v>
      </c>
      <c r="AI571" s="76" t="str">
        <f t="shared" si="314"/>
        <v>-</v>
      </c>
      <c r="AJ571" s="76" t="str">
        <f t="shared" si="315"/>
        <v>-</v>
      </c>
      <c r="AK571" s="76" t="str">
        <f t="shared" si="316"/>
        <v>-</v>
      </c>
      <c r="AL571" s="76" t="str">
        <f t="shared" si="317"/>
        <v>-</v>
      </c>
      <c r="AM571" s="76" t="str">
        <f t="shared" si="318"/>
        <v>-</v>
      </c>
      <c r="AN571" s="76" t="str">
        <f t="shared" si="319"/>
        <v>-</v>
      </c>
      <c r="AO571" s="77">
        <f t="shared" si="320"/>
        <v>0</v>
      </c>
      <c r="AP571" s="78" t="str">
        <f t="shared" si="321"/>
        <v/>
      </c>
      <c r="AR571" s="77" t="s">
        <v>27</v>
      </c>
      <c r="AS571" s="76" t="e">
        <f t="shared" si="347"/>
        <v>#VALUE!</v>
      </c>
      <c r="AT571" s="76"/>
      <c r="AU571" s="76" t="e">
        <f t="shared" si="334"/>
        <v>#VALUE!</v>
      </c>
      <c r="AV571" s="76"/>
      <c r="AW571" s="76" t="e">
        <f t="shared" si="335"/>
        <v>#VALUE!</v>
      </c>
      <c r="AX571" s="76"/>
      <c r="AY571" s="76" t="e">
        <f t="shared" si="336"/>
        <v>#VALUE!</v>
      </c>
      <c r="AZ571" s="76"/>
      <c r="BA571" s="76" t="e">
        <f t="shared" si="337"/>
        <v>#VALUE!</v>
      </c>
      <c r="BB571" s="77" t="e">
        <f t="shared" si="338"/>
        <v>#VALUE!</v>
      </c>
      <c r="BC571" s="78" t="e">
        <f t="shared" si="339"/>
        <v>#VALUE!</v>
      </c>
      <c r="BD571" s="77" t="s">
        <v>27</v>
      </c>
      <c r="BE571" s="76">
        <v>0</v>
      </c>
      <c r="BF571" s="76"/>
      <c r="BG571" s="76">
        <v>0</v>
      </c>
      <c r="BH571" s="76"/>
      <c r="BI571" s="76">
        <v>0</v>
      </c>
      <c r="BJ571" s="76"/>
      <c r="BK571" s="76">
        <v>0</v>
      </c>
      <c r="BL571" s="76"/>
      <c r="BM571" s="76">
        <v>0</v>
      </c>
      <c r="BN571" s="80">
        <f t="shared" si="340"/>
        <v>0</v>
      </c>
      <c r="BO571" s="81">
        <f t="shared" si="341"/>
        <v>0</v>
      </c>
      <c r="BP571" s="77" t="s">
        <v>27</v>
      </c>
      <c r="BQ571" s="76">
        <v>0</v>
      </c>
      <c r="BR571" s="76"/>
      <c r="BS571" s="76">
        <v>0</v>
      </c>
      <c r="BT571" s="76"/>
      <c r="BU571" s="76">
        <v>0</v>
      </c>
      <c r="BV571" s="76"/>
      <c r="BW571" s="76">
        <v>0</v>
      </c>
      <c r="BX571" s="76"/>
      <c r="BY571" s="76">
        <v>0</v>
      </c>
      <c r="BZ571" s="80">
        <f t="shared" si="342"/>
        <v>0</v>
      </c>
      <c r="CA571" s="82">
        <f t="shared" si="343"/>
        <v>0</v>
      </c>
      <c r="CB571" s="77" t="s">
        <v>27</v>
      </c>
      <c r="CC571" s="76">
        <v>0</v>
      </c>
      <c r="CD571" s="76"/>
      <c r="CE571" s="76">
        <v>0</v>
      </c>
      <c r="CF571" s="76"/>
      <c r="CG571" s="76">
        <v>0</v>
      </c>
      <c r="CH571" s="76"/>
      <c r="CI571" s="76">
        <v>0</v>
      </c>
      <c r="CJ571" s="76"/>
      <c r="CK571" s="76">
        <v>0</v>
      </c>
      <c r="CL571" s="80">
        <f>SUM(CB571:CK571)</f>
        <v>0</v>
      </c>
      <c r="CM571" s="82">
        <f t="shared" si="344"/>
        <v>0</v>
      </c>
      <c r="CN571" s="84"/>
      <c r="CO571" s="60"/>
      <c r="CP571" s="60"/>
      <c r="CQ571" s="60"/>
      <c r="CR571" s="60"/>
      <c r="CS571" s="60"/>
      <c r="CT571" s="60"/>
      <c r="CU571" s="60"/>
      <c r="CV571" s="85"/>
      <c r="CW571" s="86"/>
      <c r="CX571" s="87">
        <f t="shared" si="345"/>
        <v>0</v>
      </c>
      <c r="CY571" s="88">
        <f t="shared" si="346"/>
        <v>0</v>
      </c>
      <c r="CZ571" s="89" t="e">
        <f>SUMIF(Склад!#REF!,E630,Склад!#REF!)</f>
        <v>#REF!</v>
      </c>
    </row>
    <row r="572" spans="1:104" ht="93.95" customHeight="1" x14ac:dyDescent="0.25">
      <c r="A572" s="60">
        <v>569</v>
      </c>
      <c r="B572" s="199" t="str">
        <f>VLOOKUP(C572,Склад!B:D,3,0)</f>
        <v>Шапки</v>
      </c>
      <c r="C572" s="37" t="s">
        <v>65</v>
      </c>
      <c r="D572" s="151" t="str">
        <f t="shared" si="332"/>
        <v>859934533</v>
      </c>
      <c r="E572" s="36">
        <v>8599345</v>
      </c>
      <c r="F572" s="36">
        <v>33</v>
      </c>
      <c r="G572" s="154" t="s">
        <v>211</v>
      </c>
      <c r="H572" s="196" t="str">
        <f>IFERROR(VLOOKUP(VALUE(E572),Склад!#REF!,6,0),"-")</f>
        <v>-</v>
      </c>
      <c r="I572" s="61"/>
      <c r="J572" s="62" t="s">
        <v>169</v>
      </c>
      <c r="K572" s="62" t="s">
        <v>222</v>
      </c>
      <c r="L572" s="63" t="s">
        <v>49</v>
      </c>
      <c r="M572" s="64" t="s">
        <v>354</v>
      </c>
      <c r="N572" s="38" t="s">
        <v>354</v>
      </c>
      <c r="O572" s="38" t="s">
        <v>416</v>
      </c>
      <c r="P572" s="65">
        <v>22.7</v>
      </c>
      <c r="Q572" s="69">
        <v>59</v>
      </c>
      <c r="R572" s="66"/>
      <c r="S572" s="67"/>
      <c r="T572" s="68"/>
      <c r="U572" s="70"/>
      <c r="V572" s="71"/>
      <c r="W572" s="72"/>
      <c r="X572" s="73"/>
      <c r="Y572" s="71"/>
      <c r="Z572" s="72"/>
      <c r="AA572" s="74"/>
      <c r="AB572" s="75"/>
      <c r="AC572" s="71"/>
      <c r="AD572" s="72"/>
      <c r="AE572" s="76" t="str">
        <f t="shared" si="310"/>
        <v/>
      </c>
      <c r="AF572" s="76" t="str">
        <f t="shared" si="311"/>
        <v>-</v>
      </c>
      <c r="AG572" s="76" t="str">
        <f t="shared" si="312"/>
        <v>-</v>
      </c>
      <c r="AH572" s="76" t="str">
        <f t="shared" si="313"/>
        <v>-</v>
      </c>
      <c r="AI572" s="76" t="str">
        <f t="shared" si="314"/>
        <v>-</v>
      </c>
      <c r="AJ572" s="76" t="str">
        <f t="shared" si="315"/>
        <v>-</v>
      </c>
      <c r="AK572" s="76" t="str">
        <f t="shared" si="316"/>
        <v>-</v>
      </c>
      <c r="AL572" s="76" t="str">
        <f t="shared" si="317"/>
        <v>-</v>
      </c>
      <c r="AM572" s="76" t="str">
        <f t="shared" si="318"/>
        <v>-</v>
      </c>
      <c r="AN572" s="76" t="str">
        <f t="shared" si="319"/>
        <v>-</v>
      </c>
      <c r="AO572" s="77">
        <f t="shared" si="320"/>
        <v>0</v>
      </c>
      <c r="AP572" s="78" t="str">
        <f t="shared" si="321"/>
        <v/>
      </c>
    </row>
    <row r="573" spans="1:104" ht="93.95" customHeight="1" thickBot="1" x14ac:dyDescent="0.3">
      <c r="A573" s="60">
        <v>570</v>
      </c>
      <c r="B573" s="199" t="str">
        <f>VLOOKUP(C573,Склад!B:D,3,0)</f>
        <v>Шапки</v>
      </c>
      <c r="C573" s="37" t="s">
        <v>65</v>
      </c>
      <c r="D573" s="151" t="str">
        <f t="shared" si="332"/>
        <v>859936513</v>
      </c>
      <c r="E573" s="36">
        <v>8599365</v>
      </c>
      <c r="F573" s="36">
        <v>13</v>
      </c>
      <c r="G573" s="154" t="s">
        <v>211</v>
      </c>
      <c r="H573" s="196" t="str">
        <f>IFERROR(VLOOKUP(VALUE(E573),Склад!#REF!,6,0),"-")</f>
        <v>-</v>
      </c>
      <c r="I573" s="61"/>
      <c r="J573" s="62" t="s">
        <v>169</v>
      </c>
      <c r="K573" s="62" t="s">
        <v>222</v>
      </c>
      <c r="L573" s="63" t="s">
        <v>49</v>
      </c>
      <c r="M573" s="64" t="s">
        <v>354</v>
      </c>
      <c r="N573" s="38" t="s">
        <v>354</v>
      </c>
      <c r="O573" s="38" t="s">
        <v>416</v>
      </c>
      <c r="P573" s="65">
        <v>22.7</v>
      </c>
      <c r="Q573" s="69">
        <v>59</v>
      </c>
      <c r="R573" s="66"/>
      <c r="S573" s="67"/>
      <c r="T573" s="68"/>
      <c r="U573" s="70"/>
      <c r="V573" s="71"/>
      <c r="W573" s="72"/>
      <c r="X573" s="73"/>
      <c r="Y573" s="71"/>
      <c r="Z573" s="72"/>
      <c r="AA573" s="74"/>
      <c r="AB573" s="75"/>
      <c r="AC573" s="71"/>
      <c r="AD573" s="72"/>
      <c r="AE573" s="76" t="str">
        <f t="shared" si="310"/>
        <v/>
      </c>
      <c r="AF573" s="76" t="str">
        <f t="shared" si="311"/>
        <v>-</v>
      </c>
      <c r="AG573" s="76" t="str">
        <f t="shared" si="312"/>
        <v>-</v>
      </c>
      <c r="AH573" s="76" t="str">
        <f t="shared" si="313"/>
        <v>-</v>
      </c>
      <c r="AI573" s="76" t="str">
        <f t="shared" si="314"/>
        <v>-</v>
      </c>
      <c r="AJ573" s="76" t="str">
        <f t="shared" si="315"/>
        <v>-</v>
      </c>
      <c r="AK573" s="76" t="str">
        <f t="shared" si="316"/>
        <v>-</v>
      </c>
      <c r="AL573" s="76" t="str">
        <f t="shared" si="317"/>
        <v>-</v>
      </c>
      <c r="AM573" s="76" t="str">
        <f t="shared" si="318"/>
        <v>-</v>
      </c>
      <c r="AN573" s="76" t="str">
        <f t="shared" si="319"/>
        <v>-</v>
      </c>
      <c r="AO573" s="77">
        <f t="shared" si="320"/>
        <v>0</v>
      </c>
      <c r="AP573" s="78" t="str">
        <f t="shared" si="321"/>
        <v/>
      </c>
    </row>
    <row r="574" spans="1:104" ht="93.95" customHeight="1" x14ac:dyDescent="0.25">
      <c r="A574" s="60">
        <v>571</v>
      </c>
      <c r="B574" s="199" t="str">
        <f>VLOOKUP(C574,Склад!B:D,3,0)</f>
        <v>Шапки</v>
      </c>
      <c r="C574" s="37" t="s">
        <v>65</v>
      </c>
      <c r="D574" s="151" t="str">
        <f t="shared" si="332"/>
        <v>859936562</v>
      </c>
      <c r="E574" s="36">
        <v>8599365</v>
      </c>
      <c r="F574" s="36">
        <v>62</v>
      </c>
      <c r="G574" s="154" t="s">
        <v>211</v>
      </c>
      <c r="H574" s="196" t="str">
        <f>IFERROR(VLOOKUP(VALUE(E574),Склад!#REF!,6,0),"-")</f>
        <v>-</v>
      </c>
      <c r="I574" s="61"/>
      <c r="J574" s="62" t="s">
        <v>169</v>
      </c>
      <c r="K574" s="62" t="s">
        <v>222</v>
      </c>
      <c r="L574" s="63" t="s">
        <v>49</v>
      </c>
      <c r="M574" s="64" t="s">
        <v>354</v>
      </c>
      <c r="N574" s="38" t="s">
        <v>354</v>
      </c>
      <c r="O574" s="38" t="s">
        <v>416</v>
      </c>
      <c r="P574" s="65">
        <v>22.7</v>
      </c>
      <c r="Q574" s="69">
        <v>59</v>
      </c>
      <c r="R574" s="66"/>
      <c r="S574" s="67"/>
      <c r="T574" s="68"/>
      <c r="U574" s="70"/>
      <c r="V574" s="71"/>
      <c r="W574" s="72"/>
      <c r="X574" s="73"/>
      <c r="Y574" s="71"/>
      <c r="Z574" s="72"/>
      <c r="AA574" s="74"/>
      <c r="AB574" s="75"/>
      <c r="AC574" s="71"/>
      <c r="AD574" s="72"/>
      <c r="AE574" s="76" t="str">
        <f t="shared" si="310"/>
        <v/>
      </c>
      <c r="AF574" s="76" t="str">
        <f t="shared" si="311"/>
        <v>-</v>
      </c>
      <c r="AG574" s="76" t="str">
        <f t="shared" si="312"/>
        <v>-</v>
      </c>
      <c r="AH574" s="76" t="str">
        <f t="shared" si="313"/>
        <v>-</v>
      </c>
      <c r="AI574" s="76" t="str">
        <f t="shared" si="314"/>
        <v>-</v>
      </c>
      <c r="AJ574" s="76" t="str">
        <f t="shared" si="315"/>
        <v>-</v>
      </c>
      <c r="AK574" s="76" t="str">
        <f t="shared" si="316"/>
        <v>-</v>
      </c>
      <c r="AL574" s="76" t="str">
        <f t="shared" si="317"/>
        <v>-</v>
      </c>
      <c r="AM574" s="76" t="str">
        <f t="shared" si="318"/>
        <v>-</v>
      </c>
      <c r="AN574" s="76" t="str">
        <f t="shared" si="319"/>
        <v>-</v>
      </c>
      <c r="AO574" s="77">
        <f t="shared" si="320"/>
        <v>0</v>
      </c>
      <c r="AP574" s="78" t="str">
        <f t="shared" si="321"/>
        <v/>
      </c>
      <c r="AR574" s="230" t="s">
        <v>74</v>
      </c>
      <c r="AS574" s="232"/>
      <c r="AT574" s="233"/>
      <c r="AU574" s="234"/>
      <c r="AV574" s="93"/>
      <c r="AW574" s="230" t="s">
        <v>75</v>
      </c>
      <c r="AX574" s="231"/>
      <c r="AY574" s="232"/>
      <c r="AZ574" s="233"/>
      <c r="BA574" s="234"/>
      <c r="BD574" s="217" t="s">
        <v>85</v>
      </c>
      <c r="BE574" s="217"/>
      <c r="BF574" s="217"/>
      <c r="BG574" s="217"/>
      <c r="BH574" s="94"/>
    </row>
    <row r="575" spans="1:104" ht="93.95" customHeight="1" x14ac:dyDescent="0.25">
      <c r="A575" s="60">
        <v>572</v>
      </c>
      <c r="B575" s="199" t="str">
        <f>VLOOKUP(C575,Склад!B:D,3,0)</f>
        <v>Шапки</v>
      </c>
      <c r="C575" s="37" t="s">
        <v>65</v>
      </c>
      <c r="D575" s="151" t="str">
        <f t="shared" si="332"/>
        <v>859937526</v>
      </c>
      <c r="E575" s="36">
        <v>8599375</v>
      </c>
      <c r="F575" s="36">
        <v>26</v>
      </c>
      <c r="G575" s="154" t="s">
        <v>211</v>
      </c>
      <c r="H575" s="196" t="str">
        <f>IFERROR(VLOOKUP(VALUE(E575),Склад!#REF!,6,0),"-")</f>
        <v>-</v>
      </c>
      <c r="I575" s="61"/>
      <c r="J575" s="62" t="s">
        <v>169</v>
      </c>
      <c r="K575" s="62" t="s">
        <v>222</v>
      </c>
      <c r="L575" s="63" t="s">
        <v>49</v>
      </c>
      <c r="M575" s="64" t="s">
        <v>354</v>
      </c>
      <c r="N575" s="38" t="s">
        <v>354</v>
      </c>
      <c r="O575" s="38" t="s">
        <v>416</v>
      </c>
      <c r="P575" s="65">
        <v>22.7</v>
      </c>
      <c r="Q575" s="69">
        <v>59</v>
      </c>
      <c r="R575" s="66"/>
      <c r="S575" s="67"/>
      <c r="T575" s="68"/>
      <c r="U575" s="70"/>
      <c r="V575" s="71"/>
      <c r="W575" s="72"/>
      <c r="X575" s="73"/>
      <c r="Y575" s="71"/>
      <c r="Z575" s="72"/>
      <c r="AA575" s="74"/>
      <c r="AB575" s="75"/>
      <c r="AC575" s="71"/>
      <c r="AD575" s="72"/>
      <c r="AE575" s="76" t="str">
        <f t="shared" si="310"/>
        <v/>
      </c>
      <c r="AF575" s="76" t="str">
        <f t="shared" si="311"/>
        <v>-</v>
      </c>
      <c r="AG575" s="76" t="str">
        <f t="shared" si="312"/>
        <v>-</v>
      </c>
      <c r="AH575" s="76" t="str">
        <f t="shared" si="313"/>
        <v>-</v>
      </c>
      <c r="AI575" s="76" t="str">
        <f t="shared" si="314"/>
        <v>-</v>
      </c>
      <c r="AJ575" s="76" t="str">
        <f t="shared" si="315"/>
        <v>-</v>
      </c>
      <c r="AK575" s="76" t="str">
        <f t="shared" si="316"/>
        <v>-</v>
      </c>
      <c r="AL575" s="76" t="str">
        <f t="shared" si="317"/>
        <v>-</v>
      </c>
      <c r="AM575" s="76" t="str">
        <f t="shared" si="318"/>
        <v>-</v>
      </c>
      <c r="AN575" s="76" t="str">
        <f t="shared" si="319"/>
        <v>-</v>
      </c>
      <c r="AO575" s="77">
        <f t="shared" si="320"/>
        <v>0</v>
      </c>
      <c r="AP575" s="78" t="str">
        <f t="shared" si="321"/>
        <v/>
      </c>
      <c r="AR575" s="95">
        <f t="shared" ref="AR575:AR582" si="349">SUMIF(B:B,AV645,BN:BN)</f>
        <v>0</v>
      </c>
      <c r="AS575" s="218">
        <f t="shared" ref="AS575:AS582" si="350">SUMIF(B:B,AV645,BO:BO)</f>
        <v>0</v>
      </c>
      <c r="AT575" s="219"/>
      <c r="AU575" s="220"/>
      <c r="AV575" s="96"/>
      <c r="AW575" s="95">
        <f t="shared" ref="AW575:AW582" si="351">SUMIF(B:B,AV645,BZ:BZ)</f>
        <v>0</v>
      </c>
      <c r="AX575" s="97"/>
      <c r="AY575" s="218">
        <f t="shared" ref="AY575:AY582" si="352">SUMIF(B:B,AV645,CA:CA)</f>
        <v>0</v>
      </c>
      <c r="AZ575" s="219"/>
      <c r="BA575" s="220"/>
      <c r="BD575" s="217">
        <f t="shared" ref="BD575:BD582" si="353">SUMIF(B:B,AV645,CY:CY)</f>
        <v>0</v>
      </c>
      <c r="BE575" s="217"/>
      <c r="BF575" s="217"/>
      <c r="BG575" s="217"/>
      <c r="BH575" s="94"/>
    </row>
    <row r="576" spans="1:104" ht="93.95" customHeight="1" x14ac:dyDescent="0.25">
      <c r="A576" s="60">
        <v>573</v>
      </c>
      <c r="B576" s="199" t="str">
        <f>VLOOKUP(C576,Склад!B:D,3,0)</f>
        <v>Шапки</v>
      </c>
      <c r="C576" s="37" t="s">
        <v>197</v>
      </c>
      <c r="D576" s="151" t="str">
        <f t="shared" si="332"/>
        <v>869931213</v>
      </c>
      <c r="E576" s="36">
        <v>8699312</v>
      </c>
      <c r="F576" s="36">
        <v>13</v>
      </c>
      <c r="G576" s="154" t="s">
        <v>211</v>
      </c>
      <c r="H576" s="196" t="str">
        <f>IFERROR(VLOOKUP(VALUE(E576),Склад!#REF!,6,0),"-")</f>
        <v>-</v>
      </c>
      <c r="I576" s="61"/>
      <c r="J576" s="62" t="s">
        <v>169</v>
      </c>
      <c r="K576" s="62" t="s">
        <v>222</v>
      </c>
      <c r="L576" s="63" t="s">
        <v>49</v>
      </c>
      <c r="M576" s="64" t="s">
        <v>354</v>
      </c>
      <c r="N576" s="38" t="s">
        <v>354</v>
      </c>
      <c r="O576" s="38" t="s">
        <v>416</v>
      </c>
      <c r="P576" s="65">
        <v>26.5</v>
      </c>
      <c r="Q576" s="69">
        <v>59</v>
      </c>
      <c r="R576" s="66"/>
      <c r="S576" s="67"/>
      <c r="T576" s="68"/>
      <c r="U576" s="70"/>
      <c r="V576" s="71"/>
      <c r="W576" s="72"/>
      <c r="X576" s="73"/>
      <c r="Y576" s="71"/>
      <c r="Z576" s="72"/>
      <c r="AA576" s="74"/>
      <c r="AB576" s="75"/>
      <c r="AC576" s="71"/>
      <c r="AD576" s="72"/>
      <c r="AE576" s="76" t="str">
        <f t="shared" si="310"/>
        <v/>
      </c>
      <c r="AF576" s="76" t="str">
        <f t="shared" si="311"/>
        <v>-</v>
      </c>
      <c r="AG576" s="76" t="str">
        <f t="shared" si="312"/>
        <v>-</v>
      </c>
      <c r="AH576" s="76" t="str">
        <f t="shared" si="313"/>
        <v>-</v>
      </c>
      <c r="AI576" s="76" t="str">
        <f t="shared" si="314"/>
        <v>-</v>
      </c>
      <c r="AJ576" s="76" t="str">
        <f t="shared" si="315"/>
        <v>-</v>
      </c>
      <c r="AK576" s="76" t="str">
        <f t="shared" si="316"/>
        <v>-</v>
      </c>
      <c r="AL576" s="76" t="str">
        <f t="shared" si="317"/>
        <v>-</v>
      </c>
      <c r="AM576" s="76" t="str">
        <f t="shared" si="318"/>
        <v>-</v>
      </c>
      <c r="AN576" s="76" t="str">
        <f t="shared" si="319"/>
        <v>-</v>
      </c>
      <c r="AO576" s="77">
        <f t="shared" si="320"/>
        <v>0</v>
      </c>
      <c r="AP576" s="78" t="str">
        <f t="shared" si="321"/>
        <v/>
      </c>
      <c r="AR576" s="95">
        <f t="shared" si="349"/>
        <v>0</v>
      </c>
      <c r="AS576" s="218">
        <f t="shared" si="350"/>
        <v>0</v>
      </c>
      <c r="AT576" s="219"/>
      <c r="AU576" s="220"/>
      <c r="AV576" s="96"/>
      <c r="AW576" s="95">
        <f t="shared" si="351"/>
        <v>0</v>
      </c>
      <c r="AX576" s="97"/>
      <c r="AY576" s="218">
        <f t="shared" si="352"/>
        <v>0</v>
      </c>
      <c r="AZ576" s="219"/>
      <c r="BA576" s="220"/>
      <c r="BD576" s="217">
        <f t="shared" si="353"/>
        <v>0</v>
      </c>
      <c r="BE576" s="217"/>
      <c r="BF576" s="217"/>
      <c r="BG576" s="217"/>
      <c r="BH576" s="94"/>
    </row>
    <row r="577" spans="1:60" ht="75.599999999999994" customHeight="1" x14ac:dyDescent="0.25">
      <c r="A577" s="60">
        <v>574</v>
      </c>
      <c r="B577" s="199" t="str">
        <f>VLOOKUP(C577,Склад!B:D,3,0)</f>
        <v>Шапки</v>
      </c>
      <c r="C577" s="37" t="s">
        <v>197</v>
      </c>
      <c r="D577" s="151" t="str">
        <f t="shared" si="332"/>
        <v>869931262</v>
      </c>
      <c r="E577" s="36">
        <v>8699312</v>
      </c>
      <c r="F577" s="36">
        <v>62</v>
      </c>
      <c r="G577" s="154" t="s">
        <v>211</v>
      </c>
      <c r="H577" s="196" t="str">
        <f>IFERROR(VLOOKUP(VALUE(E577),Склад!#REF!,6,0),"-")</f>
        <v>-</v>
      </c>
      <c r="I577" s="61"/>
      <c r="J577" s="62" t="s">
        <v>169</v>
      </c>
      <c r="K577" s="62" t="s">
        <v>222</v>
      </c>
      <c r="L577" s="63" t="s">
        <v>49</v>
      </c>
      <c r="M577" s="64" t="s">
        <v>354</v>
      </c>
      <c r="N577" s="38" t="s">
        <v>354</v>
      </c>
      <c r="O577" s="38" t="s">
        <v>416</v>
      </c>
      <c r="P577" s="65">
        <v>26.5</v>
      </c>
      <c r="Q577" s="69">
        <v>59</v>
      </c>
      <c r="R577" s="66"/>
      <c r="S577" s="67"/>
      <c r="T577" s="68"/>
      <c r="U577" s="70"/>
      <c r="V577" s="71"/>
      <c r="W577" s="72"/>
      <c r="X577" s="73"/>
      <c r="Y577" s="71"/>
      <c r="Z577" s="72"/>
      <c r="AA577" s="74"/>
      <c r="AB577" s="75"/>
      <c r="AC577" s="71"/>
      <c r="AD577" s="72"/>
      <c r="AE577" s="76" t="str">
        <f t="shared" si="310"/>
        <v/>
      </c>
      <c r="AF577" s="76" t="str">
        <f t="shared" si="311"/>
        <v>-</v>
      </c>
      <c r="AG577" s="76" t="str">
        <f t="shared" si="312"/>
        <v>-</v>
      </c>
      <c r="AH577" s="76" t="str">
        <f t="shared" si="313"/>
        <v>-</v>
      </c>
      <c r="AI577" s="76" t="str">
        <f t="shared" si="314"/>
        <v>-</v>
      </c>
      <c r="AJ577" s="76" t="str">
        <f t="shared" si="315"/>
        <v>-</v>
      </c>
      <c r="AK577" s="76" t="str">
        <f t="shared" si="316"/>
        <v>-</v>
      </c>
      <c r="AL577" s="76" t="str">
        <f t="shared" si="317"/>
        <v>-</v>
      </c>
      <c r="AM577" s="76" t="str">
        <f t="shared" si="318"/>
        <v>-</v>
      </c>
      <c r="AN577" s="76" t="str">
        <f t="shared" si="319"/>
        <v>-</v>
      </c>
      <c r="AO577" s="77">
        <f t="shared" si="320"/>
        <v>0</v>
      </c>
      <c r="AP577" s="78" t="str">
        <f t="shared" si="321"/>
        <v/>
      </c>
      <c r="AR577" s="95">
        <f t="shared" si="349"/>
        <v>0</v>
      </c>
      <c r="AS577" s="218">
        <f t="shared" si="350"/>
        <v>0</v>
      </c>
      <c r="AT577" s="219"/>
      <c r="AU577" s="220"/>
      <c r="AV577" s="96"/>
      <c r="AW577" s="95">
        <f t="shared" si="351"/>
        <v>0</v>
      </c>
      <c r="AX577" s="97"/>
      <c r="AY577" s="218">
        <f t="shared" si="352"/>
        <v>0</v>
      </c>
      <c r="AZ577" s="219"/>
      <c r="BA577" s="220"/>
      <c r="BD577" s="217">
        <f t="shared" si="353"/>
        <v>0</v>
      </c>
      <c r="BE577" s="217"/>
      <c r="BF577" s="217"/>
      <c r="BG577" s="217"/>
      <c r="BH577" s="94"/>
    </row>
    <row r="578" spans="1:60" ht="93.95" customHeight="1" x14ac:dyDescent="0.25">
      <c r="A578" s="60">
        <v>575</v>
      </c>
      <c r="B578" s="199" t="str">
        <f>VLOOKUP(C578,Склад!B:D,3,0)</f>
        <v>Шапки</v>
      </c>
      <c r="C578" s="37" t="s">
        <v>67</v>
      </c>
      <c r="D578" s="151" t="str">
        <f t="shared" si="332"/>
        <v>86993521</v>
      </c>
      <c r="E578" s="36">
        <v>8699352</v>
      </c>
      <c r="F578" s="36">
        <v>1</v>
      </c>
      <c r="G578" s="154" t="s">
        <v>211</v>
      </c>
      <c r="H578" s="196" t="str">
        <f>IFERROR(VLOOKUP(VALUE(E578),Склад!#REF!,6,0),"-")</f>
        <v>-</v>
      </c>
      <c r="I578" s="61"/>
      <c r="J578" s="62" t="s">
        <v>169</v>
      </c>
      <c r="K578" s="62" t="s">
        <v>222</v>
      </c>
      <c r="L578" s="63" t="s">
        <v>49</v>
      </c>
      <c r="M578" s="64" t="s">
        <v>354</v>
      </c>
      <c r="N578" s="38" t="s">
        <v>354</v>
      </c>
      <c r="O578" s="38" t="s">
        <v>416</v>
      </c>
      <c r="P578" s="65">
        <v>22.7</v>
      </c>
      <c r="Q578" s="69">
        <v>59</v>
      </c>
      <c r="R578" s="66"/>
      <c r="S578" s="67"/>
      <c r="T578" s="68"/>
      <c r="U578" s="70"/>
      <c r="V578" s="71"/>
      <c r="W578" s="72"/>
      <c r="X578" s="73"/>
      <c r="Y578" s="71"/>
      <c r="Z578" s="72"/>
      <c r="AA578" s="74"/>
      <c r="AB578" s="75"/>
      <c r="AC578" s="71"/>
      <c r="AD578" s="72"/>
      <c r="AE578" s="76" t="str">
        <f t="shared" si="310"/>
        <v/>
      </c>
      <c r="AF578" s="76" t="str">
        <f t="shared" si="311"/>
        <v>-</v>
      </c>
      <c r="AG578" s="76" t="str">
        <f t="shared" si="312"/>
        <v>-</v>
      </c>
      <c r="AH578" s="76" t="str">
        <f t="shared" si="313"/>
        <v>-</v>
      </c>
      <c r="AI578" s="76" t="str">
        <f t="shared" si="314"/>
        <v>-</v>
      </c>
      <c r="AJ578" s="76" t="str">
        <f t="shared" si="315"/>
        <v>-</v>
      </c>
      <c r="AK578" s="76" t="str">
        <f t="shared" si="316"/>
        <v>-</v>
      </c>
      <c r="AL578" s="76" t="str">
        <f t="shared" si="317"/>
        <v>-</v>
      </c>
      <c r="AM578" s="76" t="str">
        <f t="shared" si="318"/>
        <v>-</v>
      </c>
      <c r="AN578" s="76" t="str">
        <f t="shared" si="319"/>
        <v>-</v>
      </c>
      <c r="AO578" s="77">
        <f t="shared" si="320"/>
        <v>0</v>
      </c>
      <c r="AP578" s="78" t="str">
        <f t="shared" si="321"/>
        <v/>
      </c>
      <c r="AR578" s="95">
        <f t="shared" si="349"/>
        <v>0</v>
      </c>
      <c r="AS578" s="218">
        <f t="shared" si="350"/>
        <v>0</v>
      </c>
      <c r="AT578" s="219"/>
      <c r="AU578" s="220"/>
      <c r="AV578" s="96"/>
      <c r="AW578" s="95">
        <f t="shared" si="351"/>
        <v>0</v>
      </c>
      <c r="AX578" s="97"/>
      <c r="AY578" s="218">
        <f t="shared" si="352"/>
        <v>0</v>
      </c>
      <c r="AZ578" s="219"/>
      <c r="BA578" s="220"/>
      <c r="BD578" s="217">
        <f t="shared" si="353"/>
        <v>0</v>
      </c>
      <c r="BE578" s="217"/>
      <c r="BF578" s="217"/>
      <c r="BG578" s="217"/>
      <c r="BH578" s="94"/>
    </row>
    <row r="579" spans="1:60" ht="93.95" customHeight="1" x14ac:dyDescent="0.25">
      <c r="A579" s="60">
        <v>576</v>
      </c>
      <c r="B579" s="199" t="str">
        <f>VLOOKUP(C579,Склад!B:D,3,0)</f>
        <v>Шапки</v>
      </c>
      <c r="C579" s="37" t="s">
        <v>67</v>
      </c>
      <c r="D579" s="151" t="str">
        <f t="shared" si="332"/>
        <v>86993522</v>
      </c>
      <c r="E579" s="36">
        <v>8699352</v>
      </c>
      <c r="F579" s="36">
        <v>2</v>
      </c>
      <c r="G579" s="154" t="s">
        <v>211</v>
      </c>
      <c r="H579" s="196" t="str">
        <f>IFERROR(VLOOKUP(VALUE(E579),Склад!#REF!,6,0),"-")</f>
        <v>-</v>
      </c>
      <c r="I579" s="61"/>
      <c r="J579" s="62" t="s">
        <v>169</v>
      </c>
      <c r="K579" s="62" t="s">
        <v>222</v>
      </c>
      <c r="L579" s="63" t="s">
        <v>49</v>
      </c>
      <c r="M579" s="64" t="s">
        <v>354</v>
      </c>
      <c r="N579" s="38" t="s">
        <v>354</v>
      </c>
      <c r="O579" s="38" t="s">
        <v>416</v>
      </c>
      <c r="P579" s="65">
        <v>22.7</v>
      </c>
      <c r="Q579" s="69">
        <v>59</v>
      </c>
      <c r="R579" s="66"/>
      <c r="S579" s="67"/>
      <c r="T579" s="68"/>
      <c r="U579" s="70"/>
      <c r="V579" s="71"/>
      <c r="W579" s="72"/>
      <c r="X579" s="73"/>
      <c r="Y579" s="71"/>
      <c r="Z579" s="72"/>
      <c r="AA579" s="74"/>
      <c r="AB579" s="75"/>
      <c r="AC579" s="71"/>
      <c r="AD579" s="72"/>
      <c r="AE579" s="76" t="str">
        <f t="shared" ref="AE579:AE596" si="354">IF(IFERROR(FIND($AE$3,$G579),FALSE),"","-")</f>
        <v/>
      </c>
      <c r="AF579" s="76" t="str">
        <f t="shared" ref="AF579:AF617" si="355">IF(IFERROR(FIND($AF$3,$G579),FALSE),"","-")</f>
        <v>-</v>
      </c>
      <c r="AG579" s="76" t="str">
        <f t="shared" ref="AG579:AG617" si="356">IF(IFERROR(FIND($AG$3,$G579),FALSE),"","-")</f>
        <v>-</v>
      </c>
      <c r="AH579" s="76" t="str">
        <f t="shared" ref="AH579:AH617" si="357">IF(IFERROR(FIND($AH$3,$G579),FALSE),"","-")</f>
        <v>-</v>
      </c>
      <c r="AI579" s="76" t="str">
        <f t="shared" ref="AI579:AI617" si="358">IF(IFERROR(FIND($AI$3,$G579),FALSE),"","-")</f>
        <v>-</v>
      </c>
      <c r="AJ579" s="76" t="str">
        <f t="shared" ref="AJ579:AJ617" si="359">IF(IFERROR(FIND($AJ$3,$G579),FALSE),"","-")</f>
        <v>-</v>
      </c>
      <c r="AK579" s="76" t="str">
        <f t="shared" ref="AK579:AK617" si="360">IF(IFERROR(FIND($AK$3,$G579),FALSE),"","-")</f>
        <v>-</v>
      </c>
      <c r="AL579" s="76" t="str">
        <f t="shared" ref="AL579:AL617" si="361">IF(IFERROR(FIND($AL$3,$G579),FALSE),"","-")</f>
        <v>-</v>
      </c>
      <c r="AM579" s="76" t="str">
        <f t="shared" ref="AM579:AM617" si="362">IF(IFERROR(FIND($AM$3,$G579),FALSE),"","-")</f>
        <v>-</v>
      </c>
      <c r="AN579" s="76" t="str">
        <f t="shared" ref="AN579:AN617" si="363">IF(IFERROR(FIND($AN$3,$G579),FALSE),"","-")</f>
        <v>-</v>
      </c>
      <c r="AO579" s="77">
        <f t="shared" si="320"/>
        <v>0</v>
      </c>
      <c r="AP579" s="78" t="str">
        <f t="shared" si="321"/>
        <v/>
      </c>
      <c r="AR579" s="95">
        <f t="shared" si="349"/>
        <v>0</v>
      </c>
      <c r="AS579" s="218">
        <f t="shared" si="350"/>
        <v>0</v>
      </c>
      <c r="AT579" s="219"/>
      <c r="AU579" s="220"/>
      <c r="AV579" s="96"/>
      <c r="AW579" s="95">
        <f t="shared" si="351"/>
        <v>0</v>
      </c>
      <c r="AX579" s="97"/>
      <c r="AY579" s="218">
        <f t="shared" si="352"/>
        <v>0</v>
      </c>
      <c r="AZ579" s="219"/>
      <c r="BA579" s="220"/>
      <c r="BD579" s="217">
        <f t="shared" si="353"/>
        <v>0</v>
      </c>
      <c r="BE579" s="217"/>
      <c r="BF579" s="217"/>
      <c r="BG579" s="217"/>
      <c r="BH579" s="94"/>
    </row>
    <row r="580" spans="1:60" ht="93.95" customHeight="1" x14ac:dyDescent="0.25">
      <c r="A580" s="60">
        <v>577</v>
      </c>
      <c r="B580" s="199" t="str">
        <f>VLOOKUP(C580,Склад!B:D,3,0)</f>
        <v>Шапки</v>
      </c>
      <c r="C580" s="37" t="s">
        <v>67</v>
      </c>
      <c r="D580" s="151" t="str">
        <f t="shared" si="332"/>
        <v>869935233</v>
      </c>
      <c r="E580" s="36">
        <v>8699352</v>
      </c>
      <c r="F580" s="36">
        <v>33</v>
      </c>
      <c r="G580" s="154" t="s">
        <v>211</v>
      </c>
      <c r="H580" s="196" t="str">
        <f>IFERROR(VLOOKUP(VALUE(E580),Склад!#REF!,6,0),"-")</f>
        <v>-</v>
      </c>
      <c r="I580" s="61"/>
      <c r="J580" s="62" t="s">
        <v>169</v>
      </c>
      <c r="K580" s="62" t="s">
        <v>222</v>
      </c>
      <c r="L580" s="63" t="s">
        <v>49</v>
      </c>
      <c r="M580" s="64" t="s">
        <v>354</v>
      </c>
      <c r="N580" s="38" t="s">
        <v>354</v>
      </c>
      <c r="O580" s="38" t="s">
        <v>416</v>
      </c>
      <c r="P580" s="65">
        <v>22.7</v>
      </c>
      <c r="Q580" s="69">
        <v>59</v>
      </c>
      <c r="R580" s="66"/>
      <c r="S580" s="67"/>
      <c r="T580" s="68"/>
      <c r="U580" s="70"/>
      <c r="V580" s="71"/>
      <c r="W580" s="72"/>
      <c r="X580" s="73"/>
      <c r="Y580" s="71"/>
      <c r="Z580" s="72"/>
      <c r="AA580" s="74"/>
      <c r="AB580" s="75"/>
      <c r="AC580" s="71"/>
      <c r="AD580" s="72"/>
      <c r="AE580" s="76" t="str">
        <f t="shared" si="354"/>
        <v/>
      </c>
      <c r="AF580" s="76" t="str">
        <f t="shared" si="355"/>
        <v>-</v>
      </c>
      <c r="AG580" s="76" t="str">
        <f t="shared" si="356"/>
        <v>-</v>
      </c>
      <c r="AH580" s="76" t="str">
        <f t="shared" si="357"/>
        <v>-</v>
      </c>
      <c r="AI580" s="76" t="str">
        <f t="shared" si="358"/>
        <v>-</v>
      </c>
      <c r="AJ580" s="76" t="str">
        <f t="shared" si="359"/>
        <v>-</v>
      </c>
      <c r="AK580" s="76" t="str">
        <f t="shared" si="360"/>
        <v>-</v>
      </c>
      <c r="AL580" s="76" t="str">
        <f t="shared" si="361"/>
        <v>-</v>
      </c>
      <c r="AM580" s="76" t="str">
        <f t="shared" si="362"/>
        <v>-</v>
      </c>
      <c r="AN580" s="76" t="str">
        <f t="shared" si="363"/>
        <v>-</v>
      </c>
      <c r="AO580" s="77">
        <f t="shared" ref="AO580:AO617" si="364">SUM(AE580:AN580)</f>
        <v>0</v>
      </c>
      <c r="AP580" s="78" t="str">
        <f t="shared" ref="AP580:AP617" si="365">IF(AO580&gt;0,AO580*P580,"")</f>
        <v/>
      </c>
      <c r="AR580" s="95">
        <f t="shared" si="349"/>
        <v>0</v>
      </c>
      <c r="AS580" s="218">
        <f t="shared" si="350"/>
        <v>0</v>
      </c>
      <c r="AT580" s="219"/>
      <c r="AU580" s="220"/>
      <c r="AV580" s="96"/>
      <c r="AW580" s="95">
        <f t="shared" si="351"/>
        <v>0</v>
      </c>
      <c r="AX580" s="97"/>
      <c r="AY580" s="218">
        <f t="shared" si="352"/>
        <v>0</v>
      </c>
      <c r="AZ580" s="219"/>
      <c r="BA580" s="220"/>
      <c r="BD580" s="217">
        <f t="shared" si="353"/>
        <v>0</v>
      </c>
      <c r="BE580" s="217"/>
      <c r="BF580" s="217"/>
      <c r="BG580" s="217"/>
      <c r="BH580" s="94"/>
    </row>
    <row r="581" spans="1:60" ht="93.95" customHeight="1" x14ac:dyDescent="0.25">
      <c r="A581" s="60">
        <v>578</v>
      </c>
      <c r="B581" s="199" t="e">
        <f>VLOOKUP(C581,Склад!B:D,3,0)</f>
        <v>#N/A</v>
      </c>
      <c r="C581" s="37" t="s">
        <v>343</v>
      </c>
      <c r="D581" s="151" t="str">
        <f t="shared" ref="D581:D642" si="366">E581&amp;F581</f>
        <v>91993041</v>
      </c>
      <c r="E581" s="36">
        <v>9199304</v>
      </c>
      <c r="F581" s="36">
        <v>1</v>
      </c>
      <c r="G581" s="154" t="s">
        <v>211</v>
      </c>
      <c r="H581" s="196" t="str">
        <f>IFERROR(VLOOKUP(VALUE(E581),Склад!#REF!,6,0),"-")</f>
        <v>-</v>
      </c>
      <c r="I581" s="61"/>
      <c r="J581" s="62" t="s">
        <v>169</v>
      </c>
      <c r="K581" s="62" t="s">
        <v>222</v>
      </c>
      <c r="L581" s="63" t="s">
        <v>49</v>
      </c>
      <c r="M581" s="64" t="s">
        <v>354</v>
      </c>
      <c r="N581" s="38" t="s">
        <v>354</v>
      </c>
      <c r="O581" s="38" t="s">
        <v>416</v>
      </c>
      <c r="P581" s="65">
        <v>38.1</v>
      </c>
      <c r="Q581" s="69">
        <v>99</v>
      </c>
      <c r="R581" s="66"/>
      <c r="S581" s="67"/>
      <c r="T581" s="68"/>
      <c r="U581" s="70"/>
      <c r="V581" s="71"/>
      <c r="W581" s="72"/>
      <c r="X581" s="73"/>
      <c r="Y581" s="71"/>
      <c r="Z581" s="72"/>
      <c r="AA581" s="74"/>
      <c r="AB581" s="75"/>
      <c r="AC581" s="71"/>
      <c r="AD581" s="72"/>
      <c r="AE581" s="76" t="str">
        <f t="shared" si="354"/>
        <v/>
      </c>
      <c r="AF581" s="76" t="str">
        <f t="shared" si="355"/>
        <v>-</v>
      </c>
      <c r="AG581" s="76" t="str">
        <f t="shared" si="356"/>
        <v>-</v>
      </c>
      <c r="AH581" s="76" t="str">
        <f t="shared" si="357"/>
        <v>-</v>
      </c>
      <c r="AI581" s="76" t="str">
        <f t="shared" si="358"/>
        <v>-</v>
      </c>
      <c r="AJ581" s="76" t="str">
        <f t="shared" si="359"/>
        <v>-</v>
      </c>
      <c r="AK581" s="76" t="str">
        <f t="shared" si="360"/>
        <v>-</v>
      </c>
      <c r="AL581" s="76" t="str">
        <f t="shared" si="361"/>
        <v>-</v>
      </c>
      <c r="AM581" s="76" t="str">
        <f t="shared" si="362"/>
        <v>-</v>
      </c>
      <c r="AN581" s="76" t="str">
        <f t="shared" si="363"/>
        <v>-</v>
      </c>
      <c r="AO581" s="77">
        <f t="shared" si="364"/>
        <v>0</v>
      </c>
      <c r="AP581" s="78" t="str">
        <f t="shared" si="365"/>
        <v/>
      </c>
      <c r="AR581" s="95">
        <f t="shared" si="349"/>
        <v>0</v>
      </c>
      <c r="AS581" s="218">
        <f t="shared" si="350"/>
        <v>0</v>
      </c>
      <c r="AT581" s="219"/>
      <c r="AU581" s="220"/>
      <c r="AV581" s="96"/>
      <c r="AW581" s="95">
        <f t="shared" si="351"/>
        <v>0</v>
      </c>
      <c r="AX581" s="97"/>
      <c r="AY581" s="218">
        <f t="shared" si="352"/>
        <v>0</v>
      </c>
      <c r="AZ581" s="219"/>
      <c r="BA581" s="220"/>
      <c r="BD581" s="217">
        <f t="shared" si="353"/>
        <v>0</v>
      </c>
      <c r="BE581" s="217"/>
      <c r="BF581" s="217"/>
      <c r="BG581" s="217"/>
      <c r="BH581" s="94"/>
    </row>
    <row r="582" spans="1:60" ht="93.95" customHeight="1" thickBot="1" x14ac:dyDescent="0.3">
      <c r="A582" s="60">
        <v>579</v>
      </c>
      <c r="B582" s="199" t="e">
        <f>VLOOKUP(C582,Склад!B:D,3,0)</f>
        <v>#N/A</v>
      </c>
      <c r="C582" s="37" t="s">
        <v>343</v>
      </c>
      <c r="D582" s="151" t="str">
        <f t="shared" si="366"/>
        <v>91993042</v>
      </c>
      <c r="E582" s="36">
        <v>9199304</v>
      </c>
      <c r="F582" s="36">
        <v>2</v>
      </c>
      <c r="G582" s="154" t="s">
        <v>211</v>
      </c>
      <c r="H582" s="196" t="str">
        <f>IFERROR(VLOOKUP(VALUE(E582),Склад!#REF!,6,0),"-")</f>
        <v>-</v>
      </c>
      <c r="I582" s="61"/>
      <c r="J582" s="62" t="s">
        <v>169</v>
      </c>
      <c r="K582" s="62" t="s">
        <v>222</v>
      </c>
      <c r="L582" s="63" t="s">
        <v>49</v>
      </c>
      <c r="M582" s="64" t="s">
        <v>354</v>
      </c>
      <c r="N582" s="38" t="s">
        <v>354</v>
      </c>
      <c r="O582" s="38" t="s">
        <v>416</v>
      </c>
      <c r="P582" s="65">
        <v>38.1</v>
      </c>
      <c r="Q582" s="69">
        <v>99</v>
      </c>
      <c r="R582" s="66"/>
      <c r="S582" s="67"/>
      <c r="T582" s="68"/>
      <c r="U582" s="70"/>
      <c r="V582" s="71"/>
      <c r="W582" s="72"/>
      <c r="X582" s="73"/>
      <c r="Y582" s="71"/>
      <c r="Z582" s="72"/>
      <c r="AA582" s="74"/>
      <c r="AB582" s="75"/>
      <c r="AC582" s="71"/>
      <c r="AD582" s="72"/>
      <c r="AE582" s="76" t="str">
        <f t="shared" si="354"/>
        <v/>
      </c>
      <c r="AF582" s="76" t="str">
        <f t="shared" si="355"/>
        <v>-</v>
      </c>
      <c r="AG582" s="76" t="str">
        <f t="shared" si="356"/>
        <v>-</v>
      </c>
      <c r="AH582" s="76" t="str">
        <f t="shared" si="357"/>
        <v>-</v>
      </c>
      <c r="AI582" s="76" t="str">
        <f t="shared" si="358"/>
        <v>-</v>
      </c>
      <c r="AJ582" s="76" t="str">
        <f t="shared" si="359"/>
        <v>-</v>
      </c>
      <c r="AK582" s="76" t="str">
        <f t="shared" si="360"/>
        <v>-</v>
      </c>
      <c r="AL582" s="76" t="str">
        <f t="shared" si="361"/>
        <v>-</v>
      </c>
      <c r="AM582" s="76" t="str">
        <f t="shared" si="362"/>
        <v>-</v>
      </c>
      <c r="AN582" s="76" t="str">
        <f t="shared" si="363"/>
        <v>-</v>
      </c>
      <c r="AO582" s="77">
        <f t="shared" si="364"/>
        <v>0</v>
      </c>
      <c r="AP582" s="78" t="str">
        <f t="shared" si="365"/>
        <v/>
      </c>
      <c r="AQ582" s="120"/>
      <c r="AR582" s="100">
        <f t="shared" si="349"/>
        <v>0</v>
      </c>
      <c r="AS582" s="221">
        <f t="shared" si="350"/>
        <v>0</v>
      </c>
      <c r="AT582" s="222"/>
      <c r="AU582" s="223"/>
      <c r="AV582" s="99"/>
      <c r="AW582" s="98">
        <f t="shared" si="351"/>
        <v>0</v>
      </c>
      <c r="AX582" s="100"/>
      <c r="AY582" s="221">
        <f t="shared" si="352"/>
        <v>0</v>
      </c>
      <c r="AZ582" s="222"/>
      <c r="BA582" s="223"/>
      <c r="BD582" s="217">
        <f t="shared" si="353"/>
        <v>0</v>
      </c>
      <c r="BE582" s="217"/>
      <c r="BF582" s="217"/>
      <c r="BG582" s="217"/>
      <c r="BH582" s="94"/>
    </row>
    <row r="583" spans="1:60" ht="93.95" customHeight="1" thickBot="1" x14ac:dyDescent="0.3">
      <c r="A583" s="60">
        <v>580</v>
      </c>
      <c r="B583" s="199" t="e">
        <f>VLOOKUP(C583,Склад!B:D,3,0)</f>
        <v>#N/A</v>
      </c>
      <c r="C583" s="37" t="s">
        <v>343</v>
      </c>
      <c r="D583" s="151" t="str">
        <f t="shared" si="366"/>
        <v>919930422</v>
      </c>
      <c r="E583" s="36">
        <v>9199304</v>
      </c>
      <c r="F583" s="36">
        <v>22</v>
      </c>
      <c r="G583" s="154" t="s">
        <v>211</v>
      </c>
      <c r="H583" s="196" t="str">
        <f>IFERROR(VLOOKUP(VALUE(E583),Склад!#REF!,6,0),"-")</f>
        <v>-</v>
      </c>
      <c r="I583" s="61"/>
      <c r="J583" s="62" t="s">
        <v>169</v>
      </c>
      <c r="K583" s="62" t="s">
        <v>222</v>
      </c>
      <c r="L583" s="63" t="s">
        <v>49</v>
      </c>
      <c r="M583" s="64" t="s">
        <v>354</v>
      </c>
      <c r="N583" s="38" t="s">
        <v>354</v>
      </c>
      <c r="O583" s="38" t="s">
        <v>416</v>
      </c>
      <c r="P583" s="65">
        <v>38.1</v>
      </c>
      <c r="Q583" s="69">
        <v>99</v>
      </c>
      <c r="R583" s="66"/>
      <c r="S583" s="67"/>
      <c r="T583" s="68"/>
      <c r="U583" s="70"/>
      <c r="V583" s="71"/>
      <c r="W583" s="72"/>
      <c r="X583" s="73"/>
      <c r="Y583" s="71"/>
      <c r="Z583" s="72"/>
      <c r="AA583" s="74"/>
      <c r="AB583" s="75"/>
      <c r="AC583" s="71"/>
      <c r="AD583" s="72"/>
      <c r="AE583" s="76" t="str">
        <f t="shared" si="354"/>
        <v/>
      </c>
      <c r="AF583" s="76" t="str">
        <f t="shared" si="355"/>
        <v>-</v>
      </c>
      <c r="AG583" s="76" t="str">
        <f t="shared" si="356"/>
        <v>-</v>
      </c>
      <c r="AH583" s="76" t="str">
        <f t="shared" si="357"/>
        <v>-</v>
      </c>
      <c r="AI583" s="76" t="str">
        <f t="shared" si="358"/>
        <v>-</v>
      </c>
      <c r="AJ583" s="76" t="str">
        <f t="shared" si="359"/>
        <v>-</v>
      </c>
      <c r="AK583" s="76" t="str">
        <f t="shared" si="360"/>
        <v>-</v>
      </c>
      <c r="AL583" s="76" t="str">
        <f t="shared" si="361"/>
        <v>-</v>
      </c>
      <c r="AM583" s="76" t="str">
        <f t="shared" si="362"/>
        <v>-</v>
      </c>
      <c r="AN583" s="76" t="str">
        <f t="shared" si="363"/>
        <v>-</v>
      </c>
      <c r="AO583" s="77">
        <f t="shared" si="364"/>
        <v>0</v>
      </c>
      <c r="AP583" s="78" t="str">
        <f t="shared" si="365"/>
        <v/>
      </c>
      <c r="AQ583" s="120"/>
    </row>
    <row r="584" spans="1:60" ht="93.95" customHeight="1" thickBot="1" x14ac:dyDescent="0.3">
      <c r="A584" s="60">
        <v>581</v>
      </c>
      <c r="B584" s="199" t="e">
        <f>VLOOKUP(C584,Склад!B:D,3,0)</f>
        <v>#N/A</v>
      </c>
      <c r="C584" s="37" t="s">
        <v>343</v>
      </c>
      <c r="D584" s="151" t="str">
        <f t="shared" si="366"/>
        <v>919930433</v>
      </c>
      <c r="E584" s="36">
        <v>9199304</v>
      </c>
      <c r="F584" s="36">
        <v>33</v>
      </c>
      <c r="G584" s="154" t="s">
        <v>211</v>
      </c>
      <c r="H584" s="196" t="str">
        <f>IFERROR(VLOOKUP(VALUE(E584),Склад!#REF!,6,0),"-")</f>
        <v>-</v>
      </c>
      <c r="I584" s="61"/>
      <c r="J584" s="62" t="s">
        <v>169</v>
      </c>
      <c r="K584" s="62" t="s">
        <v>222</v>
      </c>
      <c r="L584" s="63" t="s">
        <v>49</v>
      </c>
      <c r="M584" s="64" t="s">
        <v>354</v>
      </c>
      <c r="N584" s="38" t="s">
        <v>354</v>
      </c>
      <c r="O584" s="38" t="s">
        <v>416</v>
      </c>
      <c r="P584" s="65">
        <v>38.1</v>
      </c>
      <c r="Q584" s="69">
        <v>99</v>
      </c>
      <c r="R584" s="66"/>
      <c r="S584" s="67"/>
      <c r="T584" s="68"/>
      <c r="U584" s="70"/>
      <c r="V584" s="71"/>
      <c r="W584" s="72"/>
      <c r="X584" s="73"/>
      <c r="Y584" s="71"/>
      <c r="Z584" s="72"/>
      <c r="AA584" s="74"/>
      <c r="AB584" s="75"/>
      <c r="AC584" s="71"/>
      <c r="AD584" s="72"/>
      <c r="AE584" s="76" t="str">
        <f t="shared" si="354"/>
        <v/>
      </c>
      <c r="AF584" s="76" t="str">
        <f t="shared" si="355"/>
        <v>-</v>
      </c>
      <c r="AG584" s="76" t="str">
        <f t="shared" si="356"/>
        <v>-</v>
      </c>
      <c r="AH584" s="76" t="str">
        <f t="shared" si="357"/>
        <v>-</v>
      </c>
      <c r="AI584" s="76" t="str">
        <f t="shared" si="358"/>
        <v>-</v>
      </c>
      <c r="AJ584" s="76" t="str">
        <f t="shared" si="359"/>
        <v>-</v>
      </c>
      <c r="AK584" s="76" t="str">
        <f t="shared" si="360"/>
        <v>-</v>
      </c>
      <c r="AL584" s="76" t="str">
        <f t="shared" si="361"/>
        <v>-</v>
      </c>
      <c r="AM584" s="76" t="str">
        <f t="shared" si="362"/>
        <v>-</v>
      </c>
      <c r="AN584" s="76" t="str">
        <f t="shared" si="363"/>
        <v>-</v>
      </c>
      <c r="AO584" s="77">
        <f t="shared" si="364"/>
        <v>0</v>
      </c>
      <c r="AP584" s="78" t="str">
        <f t="shared" si="365"/>
        <v/>
      </c>
      <c r="AQ584" s="120"/>
      <c r="AR584" s="103">
        <f>SUM(AR575:AR583)</f>
        <v>0</v>
      </c>
      <c r="AS584" s="224">
        <f>SUM(AS575:AS583)</f>
        <v>0</v>
      </c>
      <c r="AT584" s="225"/>
      <c r="AU584" s="226"/>
      <c r="AV584" s="102"/>
      <c r="AW584" s="101">
        <f>SUM(AW575:AW583)</f>
        <v>0</v>
      </c>
      <c r="AX584" s="103"/>
      <c r="AY584" s="224">
        <f>SUM(AY575:AY583)</f>
        <v>0</v>
      </c>
      <c r="AZ584" s="225"/>
      <c r="BA584" s="226"/>
      <c r="BD584" s="217">
        <f>SUM(BD575:BG583)</f>
        <v>0</v>
      </c>
      <c r="BE584" s="217"/>
      <c r="BF584" s="217"/>
      <c r="BG584" s="217"/>
      <c r="BH584" s="94"/>
    </row>
    <row r="585" spans="1:60" ht="93.95" customHeight="1" x14ac:dyDescent="0.25">
      <c r="A585" s="60">
        <v>582</v>
      </c>
      <c r="B585" s="199" t="e">
        <f>VLOOKUP(C585,Склад!B:D,3,0)</f>
        <v>#N/A</v>
      </c>
      <c r="C585" s="37" t="s">
        <v>343</v>
      </c>
      <c r="D585" s="151" t="str">
        <f t="shared" si="366"/>
        <v>919930452</v>
      </c>
      <c r="E585" s="36">
        <v>9199304</v>
      </c>
      <c r="F585" s="36">
        <v>52</v>
      </c>
      <c r="G585" s="154" t="s">
        <v>211</v>
      </c>
      <c r="H585" s="196" t="str">
        <f>IFERROR(VLOOKUP(VALUE(E585),Склад!#REF!,6,0),"-")</f>
        <v>-</v>
      </c>
      <c r="I585" s="61"/>
      <c r="J585" s="62" t="s">
        <v>169</v>
      </c>
      <c r="K585" s="62" t="s">
        <v>222</v>
      </c>
      <c r="L585" s="63" t="s">
        <v>49</v>
      </c>
      <c r="M585" s="64" t="s">
        <v>354</v>
      </c>
      <c r="N585" s="38" t="s">
        <v>354</v>
      </c>
      <c r="O585" s="38" t="s">
        <v>416</v>
      </c>
      <c r="P585" s="65">
        <v>38.1</v>
      </c>
      <c r="Q585" s="69">
        <v>99</v>
      </c>
      <c r="R585" s="66"/>
      <c r="S585" s="67"/>
      <c r="T585" s="68"/>
      <c r="U585" s="70"/>
      <c r="V585" s="71"/>
      <c r="W585" s="72"/>
      <c r="X585" s="73"/>
      <c r="Y585" s="71"/>
      <c r="Z585" s="72"/>
      <c r="AA585" s="74"/>
      <c r="AB585" s="75"/>
      <c r="AC585" s="71"/>
      <c r="AD585" s="72"/>
      <c r="AE585" s="76" t="str">
        <f t="shared" si="354"/>
        <v/>
      </c>
      <c r="AF585" s="76" t="str">
        <f t="shared" si="355"/>
        <v>-</v>
      </c>
      <c r="AG585" s="76" t="str">
        <f t="shared" si="356"/>
        <v>-</v>
      </c>
      <c r="AH585" s="76" t="str">
        <f t="shared" si="357"/>
        <v>-</v>
      </c>
      <c r="AI585" s="76" t="str">
        <f t="shared" si="358"/>
        <v>-</v>
      </c>
      <c r="AJ585" s="76" t="str">
        <f t="shared" si="359"/>
        <v>-</v>
      </c>
      <c r="AK585" s="76" t="str">
        <f t="shared" si="360"/>
        <v>-</v>
      </c>
      <c r="AL585" s="76" t="str">
        <f t="shared" si="361"/>
        <v>-</v>
      </c>
      <c r="AM585" s="76" t="str">
        <f t="shared" si="362"/>
        <v>-</v>
      </c>
      <c r="AN585" s="76" t="str">
        <f t="shared" si="363"/>
        <v>-</v>
      </c>
      <c r="AO585" s="77">
        <f t="shared" si="364"/>
        <v>0</v>
      </c>
      <c r="AP585" s="78" t="str">
        <f t="shared" si="365"/>
        <v/>
      </c>
      <c r="AQ585" s="120"/>
    </row>
    <row r="586" spans="1:60" ht="93.95" customHeight="1" thickBot="1" x14ac:dyDescent="0.3">
      <c r="A586" s="60">
        <v>583</v>
      </c>
      <c r="B586" s="199" t="e">
        <f>VLOOKUP(C586,Склад!B:D,3,0)</f>
        <v>#N/A</v>
      </c>
      <c r="C586" s="37" t="s">
        <v>343</v>
      </c>
      <c r="D586" s="151" t="str">
        <f t="shared" si="366"/>
        <v>919930461</v>
      </c>
      <c r="E586" s="36">
        <v>9199304</v>
      </c>
      <c r="F586" s="36">
        <v>61</v>
      </c>
      <c r="G586" s="154" t="s">
        <v>211</v>
      </c>
      <c r="H586" s="196" t="str">
        <f>IFERROR(VLOOKUP(VALUE(E586),Склад!#REF!,6,0),"-")</f>
        <v>-</v>
      </c>
      <c r="I586" s="61"/>
      <c r="J586" s="62" t="s">
        <v>169</v>
      </c>
      <c r="K586" s="62" t="s">
        <v>222</v>
      </c>
      <c r="L586" s="63" t="s">
        <v>49</v>
      </c>
      <c r="M586" s="64" t="s">
        <v>354</v>
      </c>
      <c r="N586" s="38" t="s">
        <v>354</v>
      </c>
      <c r="O586" s="38" t="s">
        <v>416</v>
      </c>
      <c r="P586" s="65">
        <v>38.1</v>
      </c>
      <c r="Q586" s="69">
        <v>99</v>
      </c>
      <c r="R586" s="66"/>
      <c r="S586" s="67"/>
      <c r="T586" s="68"/>
      <c r="U586" s="70"/>
      <c r="V586" s="71"/>
      <c r="W586" s="72"/>
      <c r="X586" s="73"/>
      <c r="Y586" s="71"/>
      <c r="Z586" s="72"/>
      <c r="AA586" s="74"/>
      <c r="AB586" s="75"/>
      <c r="AC586" s="71"/>
      <c r="AD586" s="72"/>
      <c r="AE586" s="76" t="str">
        <f t="shared" si="354"/>
        <v/>
      </c>
      <c r="AF586" s="76" t="str">
        <f t="shared" si="355"/>
        <v>-</v>
      </c>
      <c r="AG586" s="76" t="str">
        <f t="shared" si="356"/>
        <v>-</v>
      </c>
      <c r="AH586" s="76" t="str">
        <f t="shared" si="357"/>
        <v>-</v>
      </c>
      <c r="AI586" s="76" t="str">
        <f t="shared" si="358"/>
        <v>-</v>
      </c>
      <c r="AJ586" s="76" t="str">
        <f t="shared" si="359"/>
        <v>-</v>
      </c>
      <c r="AK586" s="76" t="str">
        <f t="shared" si="360"/>
        <v>-</v>
      </c>
      <c r="AL586" s="76" t="str">
        <f t="shared" si="361"/>
        <v>-</v>
      </c>
      <c r="AM586" s="76" t="str">
        <f t="shared" si="362"/>
        <v>-</v>
      </c>
      <c r="AN586" s="76" t="str">
        <f t="shared" si="363"/>
        <v>-</v>
      </c>
      <c r="AO586" s="77">
        <f t="shared" si="364"/>
        <v>0</v>
      </c>
      <c r="AP586" s="78" t="str">
        <f t="shared" si="365"/>
        <v/>
      </c>
      <c r="AQ586" s="120"/>
    </row>
    <row r="587" spans="1:60" ht="93.95" customHeight="1" x14ac:dyDescent="0.25">
      <c r="A587" s="60">
        <v>584</v>
      </c>
      <c r="B587" s="199" t="e">
        <f>VLOOKUP(C587,Склад!B:D,3,0)</f>
        <v>#N/A</v>
      </c>
      <c r="C587" s="37" t="s">
        <v>343</v>
      </c>
      <c r="D587" s="151" t="str">
        <f t="shared" si="366"/>
        <v>91993048</v>
      </c>
      <c r="E587" s="36">
        <v>9199304</v>
      </c>
      <c r="F587" s="36">
        <v>8</v>
      </c>
      <c r="G587" s="154" t="s">
        <v>211</v>
      </c>
      <c r="H587" s="196" t="str">
        <f>IFERROR(VLOOKUP(VALUE(E587),Склад!#REF!,6,0),"-")</f>
        <v>-</v>
      </c>
      <c r="I587" s="61"/>
      <c r="J587" s="62" t="s">
        <v>169</v>
      </c>
      <c r="K587" s="62" t="s">
        <v>222</v>
      </c>
      <c r="L587" s="63" t="s">
        <v>49</v>
      </c>
      <c r="M587" s="64" t="s">
        <v>354</v>
      </c>
      <c r="N587" s="38" t="s">
        <v>354</v>
      </c>
      <c r="O587" s="38" t="s">
        <v>416</v>
      </c>
      <c r="P587" s="65">
        <v>38.1</v>
      </c>
      <c r="Q587" s="69">
        <v>99</v>
      </c>
      <c r="R587" s="66"/>
      <c r="S587" s="67"/>
      <c r="T587" s="68"/>
      <c r="U587" s="70"/>
      <c r="V587" s="71"/>
      <c r="W587" s="72"/>
      <c r="X587" s="73"/>
      <c r="Y587" s="71"/>
      <c r="Z587" s="72"/>
      <c r="AA587" s="74"/>
      <c r="AB587" s="75"/>
      <c r="AC587" s="71"/>
      <c r="AD587" s="72"/>
      <c r="AE587" s="76" t="str">
        <f t="shared" si="354"/>
        <v/>
      </c>
      <c r="AF587" s="76" t="str">
        <f t="shared" si="355"/>
        <v>-</v>
      </c>
      <c r="AG587" s="76" t="str">
        <f t="shared" si="356"/>
        <v>-</v>
      </c>
      <c r="AH587" s="76" t="str">
        <f t="shared" si="357"/>
        <v>-</v>
      </c>
      <c r="AI587" s="76" t="str">
        <f t="shared" si="358"/>
        <v>-</v>
      </c>
      <c r="AJ587" s="76" t="str">
        <f t="shared" si="359"/>
        <v>-</v>
      </c>
      <c r="AK587" s="76" t="str">
        <f t="shared" si="360"/>
        <v>-</v>
      </c>
      <c r="AL587" s="76" t="str">
        <f t="shared" si="361"/>
        <v>-</v>
      </c>
      <c r="AM587" s="76" t="str">
        <f t="shared" si="362"/>
        <v>-</v>
      </c>
      <c r="AN587" s="76" t="str">
        <f t="shared" si="363"/>
        <v>-</v>
      </c>
      <c r="AO587" s="77">
        <f t="shared" si="364"/>
        <v>0</v>
      </c>
      <c r="AP587" s="78" t="str">
        <f t="shared" si="365"/>
        <v/>
      </c>
      <c r="AQ587" s="120"/>
      <c r="AR587" s="231" t="s">
        <v>74</v>
      </c>
      <c r="AS587" s="232"/>
      <c r="AT587" s="233"/>
      <c r="AU587" s="234"/>
      <c r="AV587" s="93"/>
      <c r="AW587" s="230" t="s">
        <v>75</v>
      </c>
      <c r="AX587" s="231"/>
      <c r="AY587" s="232"/>
      <c r="AZ587" s="233"/>
      <c r="BA587" s="234"/>
      <c r="BD587" s="217" t="s">
        <v>85</v>
      </c>
      <c r="BE587" s="217"/>
      <c r="BF587" s="217"/>
      <c r="BG587" s="217"/>
    </row>
    <row r="588" spans="1:60" ht="93.95" customHeight="1" x14ac:dyDescent="0.25">
      <c r="A588" s="60">
        <v>585</v>
      </c>
      <c r="B588" s="199" t="e">
        <f>VLOOKUP(C588,Склад!B:D,3,0)</f>
        <v>#N/A</v>
      </c>
      <c r="C588" s="37" t="s">
        <v>343</v>
      </c>
      <c r="D588" s="151" t="str">
        <f t="shared" si="366"/>
        <v>919930481</v>
      </c>
      <c r="E588" s="36">
        <v>9199304</v>
      </c>
      <c r="F588" s="36">
        <v>81</v>
      </c>
      <c r="G588" s="154" t="s">
        <v>211</v>
      </c>
      <c r="H588" s="196" t="str">
        <f>IFERROR(VLOOKUP(VALUE(E588),Склад!#REF!,6,0),"-")</f>
        <v>-</v>
      </c>
      <c r="I588" s="61"/>
      <c r="J588" s="62" t="s">
        <v>169</v>
      </c>
      <c r="K588" s="62" t="s">
        <v>222</v>
      </c>
      <c r="L588" s="63" t="s">
        <v>49</v>
      </c>
      <c r="M588" s="64" t="s">
        <v>354</v>
      </c>
      <c r="N588" s="38" t="s">
        <v>354</v>
      </c>
      <c r="O588" s="38" t="s">
        <v>416</v>
      </c>
      <c r="P588" s="65">
        <v>38.1</v>
      </c>
      <c r="Q588" s="69">
        <v>99</v>
      </c>
      <c r="R588" s="66"/>
      <c r="S588" s="67"/>
      <c r="T588" s="68"/>
      <c r="U588" s="70"/>
      <c r="V588" s="71"/>
      <c r="W588" s="72"/>
      <c r="X588" s="73"/>
      <c r="Y588" s="71"/>
      <c r="Z588" s="72"/>
      <c r="AA588" s="74"/>
      <c r="AB588" s="75"/>
      <c r="AC588" s="71"/>
      <c r="AD588" s="72"/>
      <c r="AE588" s="76" t="str">
        <f t="shared" si="354"/>
        <v/>
      </c>
      <c r="AF588" s="76" t="str">
        <f t="shared" si="355"/>
        <v>-</v>
      </c>
      <c r="AG588" s="76" t="str">
        <f t="shared" si="356"/>
        <v>-</v>
      </c>
      <c r="AH588" s="76" t="str">
        <f t="shared" si="357"/>
        <v>-</v>
      </c>
      <c r="AI588" s="76" t="str">
        <f t="shared" si="358"/>
        <v>-</v>
      </c>
      <c r="AJ588" s="76" t="str">
        <f t="shared" si="359"/>
        <v>-</v>
      </c>
      <c r="AK588" s="76" t="str">
        <f t="shared" si="360"/>
        <v>-</v>
      </c>
      <c r="AL588" s="76" t="str">
        <f t="shared" si="361"/>
        <v>-</v>
      </c>
      <c r="AM588" s="76" t="str">
        <f t="shared" si="362"/>
        <v>-</v>
      </c>
      <c r="AN588" s="76" t="str">
        <f t="shared" si="363"/>
        <v>-</v>
      </c>
      <c r="AO588" s="77">
        <f t="shared" si="364"/>
        <v>0</v>
      </c>
      <c r="AP588" s="78" t="str">
        <f t="shared" si="365"/>
        <v/>
      </c>
      <c r="AQ588" s="120"/>
      <c r="AR588" s="97">
        <v>124</v>
      </c>
      <c r="AS588" s="218">
        <v>1858.2699999999998</v>
      </c>
      <c r="AT588" s="219"/>
      <c r="AU588" s="220"/>
      <c r="AV588" s="96"/>
      <c r="AW588" s="95">
        <v>62</v>
      </c>
      <c r="AX588" s="97"/>
      <c r="AY588" s="218">
        <v>893.82000000000039</v>
      </c>
      <c r="AZ588" s="219"/>
      <c r="BA588" s="220"/>
      <c r="BD588" s="217">
        <v>31</v>
      </c>
      <c r="BE588" s="217"/>
      <c r="BF588" s="217"/>
      <c r="BG588" s="217"/>
    </row>
    <row r="589" spans="1:60" ht="72.2" customHeight="1" x14ac:dyDescent="0.25">
      <c r="A589" s="60">
        <v>586</v>
      </c>
      <c r="B589" s="199" t="str">
        <f>VLOOKUP(C589,Склад!B:D,3,0)</f>
        <v>Шапки</v>
      </c>
      <c r="C589" s="37" t="s">
        <v>67</v>
      </c>
      <c r="D589" s="151" t="str">
        <f t="shared" si="366"/>
        <v>859938136</v>
      </c>
      <c r="E589" s="36">
        <v>8599381</v>
      </c>
      <c r="F589" s="36">
        <v>36</v>
      </c>
      <c r="G589" s="154" t="s">
        <v>211</v>
      </c>
      <c r="H589" s="196" t="str">
        <f>IFERROR(VLOOKUP(VALUE(E589),Склад!#REF!,6,0),"-")</f>
        <v>-</v>
      </c>
      <c r="I589" s="61"/>
      <c r="J589" s="62" t="s">
        <v>169</v>
      </c>
      <c r="K589" s="62" t="s">
        <v>169</v>
      </c>
      <c r="L589" s="63" t="s">
        <v>49</v>
      </c>
      <c r="M589" s="64" t="s">
        <v>354</v>
      </c>
      <c r="N589" s="38" t="s">
        <v>354</v>
      </c>
      <c r="O589" s="38" t="s">
        <v>416</v>
      </c>
      <c r="P589" s="65">
        <v>22.7</v>
      </c>
      <c r="Q589" s="69">
        <v>59</v>
      </c>
      <c r="R589" s="66"/>
      <c r="S589" s="67"/>
      <c r="T589" s="68"/>
      <c r="U589" s="70"/>
      <c r="V589" s="71"/>
      <c r="W589" s="72"/>
      <c r="X589" s="73"/>
      <c r="Y589" s="71"/>
      <c r="Z589" s="72"/>
      <c r="AA589" s="74"/>
      <c r="AB589" s="75"/>
      <c r="AC589" s="71"/>
      <c r="AD589" s="72"/>
      <c r="AE589" s="76" t="str">
        <f t="shared" si="354"/>
        <v/>
      </c>
      <c r="AF589" s="76" t="str">
        <f t="shared" si="355"/>
        <v>-</v>
      </c>
      <c r="AG589" s="76" t="str">
        <f t="shared" si="356"/>
        <v>-</v>
      </c>
      <c r="AH589" s="76" t="str">
        <f t="shared" si="357"/>
        <v>-</v>
      </c>
      <c r="AI589" s="76" t="str">
        <f t="shared" si="358"/>
        <v>-</v>
      </c>
      <c r="AJ589" s="76" t="str">
        <f t="shared" si="359"/>
        <v>-</v>
      </c>
      <c r="AK589" s="76" t="str">
        <f t="shared" si="360"/>
        <v>-</v>
      </c>
      <c r="AL589" s="76" t="str">
        <f t="shared" si="361"/>
        <v>-</v>
      </c>
      <c r="AM589" s="76" t="str">
        <f t="shared" si="362"/>
        <v>-</v>
      </c>
      <c r="AN589" s="76" t="str">
        <f t="shared" si="363"/>
        <v>-</v>
      </c>
      <c r="AO589" s="77">
        <f t="shared" si="364"/>
        <v>0</v>
      </c>
      <c r="AP589" s="78" t="str">
        <f t="shared" si="365"/>
        <v/>
      </c>
      <c r="AQ589" s="120"/>
      <c r="AR589" s="97">
        <v>118</v>
      </c>
      <c r="AS589" s="218">
        <v>2864.06</v>
      </c>
      <c r="AT589" s="219"/>
      <c r="AU589" s="220"/>
      <c r="AV589" s="96"/>
      <c r="AW589" s="95">
        <v>68</v>
      </c>
      <c r="AX589" s="97"/>
      <c r="AY589" s="218">
        <v>1649.0500000000002</v>
      </c>
      <c r="AZ589" s="219"/>
      <c r="BA589" s="220"/>
      <c r="BD589" s="217">
        <v>24</v>
      </c>
      <c r="BE589" s="217"/>
      <c r="BF589" s="217"/>
      <c r="BG589" s="217"/>
    </row>
    <row r="590" spans="1:60" ht="93.95" customHeight="1" x14ac:dyDescent="0.25">
      <c r="A590" s="60">
        <v>587</v>
      </c>
      <c r="B590" s="199" t="str">
        <f>VLOOKUP(C590,Склад!B:D,3,0)</f>
        <v>Шарфы</v>
      </c>
      <c r="C590" s="37" t="s">
        <v>320</v>
      </c>
      <c r="D590" s="151" t="str">
        <f t="shared" si="366"/>
        <v>919933536</v>
      </c>
      <c r="E590" s="36">
        <v>9199335</v>
      </c>
      <c r="F590" s="36">
        <v>36</v>
      </c>
      <c r="G590" s="154" t="s">
        <v>211</v>
      </c>
      <c r="H590" s="196" t="str">
        <f>IFERROR(VLOOKUP(VALUE(E590),Склад!#REF!,6,0),"-")</f>
        <v>-</v>
      </c>
      <c r="I590" s="61"/>
      <c r="J590" s="62" t="s">
        <v>169</v>
      </c>
      <c r="K590" s="62" t="s">
        <v>169</v>
      </c>
      <c r="L590" s="63" t="s">
        <v>49</v>
      </c>
      <c r="M590" s="64" t="s">
        <v>354</v>
      </c>
      <c r="N590" s="38" t="s">
        <v>354</v>
      </c>
      <c r="O590" s="38" t="s">
        <v>416</v>
      </c>
      <c r="P590" s="65">
        <v>34.200000000000003</v>
      </c>
      <c r="Q590" s="69">
        <v>89</v>
      </c>
      <c r="R590" s="66"/>
      <c r="S590" s="67"/>
      <c r="T590" s="68"/>
      <c r="U590" s="70"/>
      <c r="V590" s="71"/>
      <c r="W590" s="72"/>
      <c r="X590" s="73"/>
      <c r="Y590" s="71"/>
      <c r="Z590" s="72"/>
      <c r="AA590" s="74"/>
      <c r="AB590" s="75"/>
      <c r="AC590" s="71"/>
      <c r="AD590" s="72"/>
      <c r="AE590" s="76" t="str">
        <f t="shared" si="354"/>
        <v/>
      </c>
      <c r="AF590" s="76" t="str">
        <f t="shared" si="355"/>
        <v>-</v>
      </c>
      <c r="AG590" s="76" t="str">
        <f t="shared" si="356"/>
        <v>-</v>
      </c>
      <c r="AH590" s="76" t="str">
        <f t="shared" si="357"/>
        <v>-</v>
      </c>
      <c r="AI590" s="76" t="str">
        <f t="shared" si="358"/>
        <v>-</v>
      </c>
      <c r="AJ590" s="76" t="str">
        <f t="shared" si="359"/>
        <v>-</v>
      </c>
      <c r="AK590" s="76" t="str">
        <f t="shared" si="360"/>
        <v>-</v>
      </c>
      <c r="AL590" s="76" t="str">
        <f t="shared" si="361"/>
        <v>-</v>
      </c>
      <c r="AM590" s="76" t="str">
        <f t="shared" si="362"/>
        <v>-</v>
      </c>
      <c r="AN590" s="76" t="str">
        <f t="shared" si="363"/>
        <v>-</v>
      </c>
      <c r="AO590" s="77">
        <f t="shared" si="364"/>
        <v>0</v>
      </c>
      <c r="AP590" s="78" t="str">
        <f t="shared" si="365"/>
        <v/>
      </c>
      <c r="AQ590" s="120"/>
      <c r="AR590" s="97">
        <v>274</v>
      </c>
      <c r="AS590" s="218">
        <v>7269.8300000000017</v>
      </c>
      <c r="AT590" s="219"/>
      <c r="AU590" s="220"/>
      <c r="AV590" s="96"/>
      <c r="AW590" s="95">
        <v>136</v>
      </c>
      <c r="AX590" s="97"/>
      <c r="AY590" s="218">
        <v>3540.9200000000005</v>
      </c>
      <c r="AZ590" s="219"/>
      <c r="BA590" s="220"/>
      <c r="BD590" s="217">
        <v>42</v>
      </c>
      <c r="BE590" s="217"/>
      <c r="BF590" s="217"/>
      <c r="BG590" s="217"/>
    </row>
    <row r="591" spans="1:60" ht="89.65" customHeight="1" x14ac:dyDescent="0.25">
      <c r="A591" s="60">
        <v>588</v>
      </c>
      <c r="B591" s="199" t="str">
        <f>VLOOKUP(C591,Склад!B:D,3,0)</f>
        <v>Шапки</v>
      </c>
      <c r="C591" s="37" t="s">
        <v>344</v>
      </c>
      <c r="D591" s="151" t="str">
        <f t="shared" si="366"/>
        <v>859938024</v>
      </c>
      <c r="E591" s="36">
        <v>8599380</v>
      </c>
      <c r="F591" s="36">
        <v>24</v>
      </c>
      <c r="G591" s="154" t="s">
        <v>211</v>
      </c>
      <c r="H591" s="196" t="str">
        <f>IFERROR(VLOOKUP(VALUE(E591),Склад!#REF!,6,0),"-")</f>
        <v>-</v>
      </c>
      <c r="I591" s="61"/>
      <c r="J591" s="62" t="s">
        <v>169</v>
      </c>
      <c r="K591" s="62" t="s">
        <v>169</v>
      </c>
      <c r="L591" s="63" t="s">
        <v>393</v>
      </c>
      <c r="M591" s="64" t="s">
        <v>354</v>
      </c>
      <c r="N591" s="38" t="s">
        <v>354</v>
      </c>
      <c r="O591" s="38" t="s">
        <v>416</v>
      </c>
      <c r="P591" s="65">
        <v>22.7</v>
      </c>
      <c r="Q591" s="69">
        <v>59</v>
      </c>
      <c r="R591" s="66"/>
      <c r="S591" s="67"/>
      <c r="T591" s="68"/>
      <c r="U591" s="70"/>
      <c r="V591" s="71"/>
      <c r="W591" s="72"/>
      <c r="X591" s="73"/>
      <c r="Y591" s="71"/>
      <c r="Z591" s="72"/>
      <c r="AA591" s="74"/>
      <c r="AB591" s="75"/>
      <c r="AC591" s="71"/>
      <c r="AD591" s="72"/>
      <c r="AE591" s="76" t="str">
        <f t="shared" si="354"/>
        <v/>
      </c>
      <c r="AF591" s="76" t="str">
        <f t="shared" si="355"/>
        <v>-</v>
      </c>
      <c r="AG591" s="76" t="str">
        <f t="shared" si="356"/>
        <v>-</v>
      </c>
      <c r="AH591" s="76" t="str">
        <f t="shared" si="357"/>
        <v>-</v>
      </c>
      <c r="AI591" s="76" t="str">
        <f t="shared" si="358"/>
        <v>-</v>
      </c>
      <c r="AJ591" s="76" t="str">
        <f t="shared" si="359"/>
        <v>-</v>
      </c>
      <c r="AK591" s="76" t="str">
        <f t="shared" si="360"/>
        <v>-</v>
      </c>
      <c r="AL591" s="76" t="str">
        <f t="shared" si="361"/>
        <v>-</v>
      </c>
      <c r="AM591" s="76" t="str">
        <f t="shared" si="362"/>
        <v>-</v>
      </c>
      <c r="AN591" s="76" t="str">
        <f t="shared" si="363"/>
        <v>-</v>
      </c>
      <c r="AO591" s="77">
        <f t="shared" si="364"/>
        <v>0</v>
      </c>
      <c r="AP591" s="78" t="str">
        <f t="shared" si="365"/>
        <v/>
      </c>
      <c r="AQ591" s="120"/>
      <c r="AR591" s="97">
        <v>38</v>
      </c>
      <c r="AS591" s="218">
        <v>924.83999999999992</v>
      </c>
      <c r="AT591" s="219"/>
      <c r="AU591" s="220"/>
      <c r="AV591" s="96"/>
      <c r="AW591" s="95">
        <v>14</v>
      </c>
      <c r="AX591" s="97"/>
      <c r="AY591" s="218">
        <v>361.41999999999996</v>
      </c>
      <c r="AZ591" s="219"/>
      <c r="BA591" s="220"/>
      <c r="BD591" s="217">
        <v>6</v>
      </c>
      <c r="BE591" s="217"/>
      <c r="BF591" s="217"/>
      <c r="BG591" s="217"/>
    </row>
    <row r="592" spans="1:60" ht="93.95" customHeight="1" x14ac:dyDescent="0.25">
      <c r="A592" s="60">
        <v>589</v>
      </c>
      <c r="B592" s="199" t="str">
        <f>VLOOKUP(C592,Склад!B:D,3,0)</f>
        <v>Шапки</v>
      </c>
      <c r="C592" s="37" t="s">
        <v>344</v>
      </c>
      <c r="D592" s="151" t="str">
        <f t="shared" si="366"/>
        <v>859938026</v>
      </c>
      <c r="E592" s="36">
        <v>8599380</v>
      </c>
      <c r="F592" s="36">
        <v>26</v>
      </c>
      <c r="G592" s="154" t="s">
        <v>211</v>
      </c>
      <c r="H592" s="196" t="str">
        <f>IFERROR(VLOOKUP(VALUE(E592),Склад!#REF!,6,0),"-")</f>
        <v>-</v>
      </c>
      <c r="I592" s="61"/>
      <c r="J592" s="62" t="s">
        <v>169</v>
      </c>
      <c r="K592" s="62" t="s">
        <v>169</v>
      </c>
      <c r="L592" s="63" t="s">
        <v>393</v>
      </c>
      <c r="M592" s="64" t="s">
        <v>354</v>
      </c>
      <c r="N592" s="38" t="s">
        <v>354</v>
      </c>
      <c r="O592" s="38" t="s">
        <v>416</v>
      </c>
      <c r="P592" s="65">
        <v>22.7</v>
      </c>
      <c r="Q592" s="69">
        <v>59</v>
      </c>
      <c r="R592" s="66"/>
      <c r="S592" s="67"/>
      <c r="T592" s="68"/>
      <c r="U592" s="70"/>
      <c r="V592" s="71"/>
      <c r="W592" s="72"/>
      <c r="X592" s="73"/>
      <c r="Y592" s="71"/>
      <c r="Z592" s="72"/>
      <c r="AA592" s="74"/>
      <c r="AB592" s="75"/>
      <c r="AC592" s="71"/>
      <c r="AD592" s="72"/>
      <c r="AE592" s="76" t="str">
        <f t="shared" si="354"/>
        <v/>
      </c>
      <c r="AF592" s="76" t="str">
        <f t="shared" si="355"/>
        <v>-</v>
      </c>
      <c r="AG592" s="76" t="str">
        <f t="shared" si="356"/>
        <v>-</v>
      </c>
      <c r="AH592" s="76" t="str">
        <f t="shared" si="357"/>
        <v>-</v>
      </c>
      <c r="AI592" s="76" t="str">
        <f t="shared" si="358"/>
        <v>-</v>
      </c>
      <c r="AJ592" s="76" t="str">
        <f t="shared" si="359"/>
        <v>-</v>
      </c>
      <c r="AK592" s="76" t="str">
        <f t="shared" si="360"/>
        <v>-</v>
      </c>
      <c r="AL592" s="76" t="str">
        <f t="shared" si="361"/>
        <v>-</v>
      </c>
      <c r="AM592" s="76" t="str">
        <f t="shared" si="362"/>
        <v>-</v>
      </c>
      <c r="AN592" s="76" t="str">
        <f t="shared" si="363"/>
        <v>-</v>
      </c>
      <c r="AO592" s="77">
        <f t="shared" si="364"/>
        <v>0</v>
      </c>
      <c r="AP592" s="78" t="str">
        <f t="shared" si="365"/>
        <v/>
      </c>
      <c r="AQ592" s="120"/>
      <c r="AR592" s="97">
        <v>7</v>
      </c>
      <c r="AS592" s="218">
        <v>182.28</v>
      </c>
      <c r="AT592" s="219"/>
      <c r="AU592" s="220"/>
      <c r="AV592" s="96"/>
      <c r="AW592" s="95">
        <v>3</v>
      </c>
      <c r="AX592" s="97"/>
      <c r="AY592" s="218">
        <v>78.12</v>
      </c>
      <c r="AZ592" s="219"/>
      <c r="BA592" s="220"/>
      <c r="BD592" s="217">
        <v>2</v>
      </c>
      <c r="BE592" s="217"/>
      <c r="BF592" s="217"/>
      <c r="BG592" s="217"/>
    </row>
    <row r="593" spans="1:59" ht="93.95" customHeight="1" x14ac:dyDescent="0.25">
      <c r="A593" s="60">
        <v>590</v>
      </c>
      <c r="B593" s="199" t="e">
        <f>VLOOKUP(C593,Склад!B:D,3,0)</f>
        <v>#N/A</v>
      </c>
      <c r="C593" s="37" t="s">
        <v>345</v>
      </c>
      <c r="D593" s="151" t="str">
        <f t="shared" si="366"/>
        <v>919933624</v>
      </c>
      <c r="E593" s="36">
        <v>9199336</v>
      </c>
      <c r="F593" s="36">
        <v>24</v>
      </c>
      <c r="G593" s="154" t="s">
        <v>211</v>
      </c>
      <c r="H593" s="196" t="str">
        <f>IFERROR(VLOOKUP(VALUE(E593),Склад!#REF!,6,0),"-")</f>
        <v>-</v>
      </c>
      <c r="I593" s="61"/>
      <c r="J593" s="62" t="s">
        <v>169</v>
      </c>
      <c r="K593" s="62" t="s">
        <v>169</v>
      </c>
      <c r="L593" s="63" t="s">
        <v>393</v>
      </c>
      <c r="M593" s="64" t="s">
        <v>354</v>
      </c>
      <c r="N593" s="38" t="s">
        <v>354</v>
      </c>
      <c r="O593" s="38" t="s">
        <v>416</v>
      </c>
      <c r="P593" s="65">
        <v>38.1</v>
      </c>
      <c r="Q593" s="69">
        <v>99</v>
      </c>
      <c r="R593" s="66"/>
      <c r="S593" s="67"/>
      <c r="T593" s="68"/>
      <c r="U593" s="70"/>
      <c r="V593" s="71"/>
      <c r="W593" s="72"/>
      <c r="X593" s="73"/>
      <c r="Y593" s="71"/>
      <c r="Z593" s="72"/>
      <c r="AA593" s="74"/>
      <c r="AB593" s="75"/>
      <c r="AC593" s="71"/>
      <c r="AD593" s="72"/>
      <c r="AE593" s="76" t="str">
        <f t="shared" si="354"/>
        <v/>
      </c>
      <c r="AF593" s="76" t="str">
        <f t="shared" si="355"/>
        <v>-</v>
      </c>
      <c r="AG593" s="76" t="str">
        <f t="shared" si="356"/>
        <v>-</v>
      </c>
      <c r="AH593" s="76" t="str">
        <f t="shared" si="357"/>
        <v>-</v>
      </c>
      <c r="AI593" s="76" t="str">
        <f t="shared" si="358"/>
        <v>-</v>
      </c>
      <c r="AJ593" s="76" t="str">
        <f t="shared" si="359"/>
        <v>-</v>
      </c>
      <c r="AK593" s="76" t="str">
        <f t="shared" si="360"/>
        <v>-</v>
      </c>
      <c r="AL593" s="76" t="str">
        <f t="shared" si="361"/>
        <v>-</v>
      </c>
      <c r="AM593" s="76" t="str">
        <f t="shared" si="362"/>
        <v>-</v>
      </c>
      <c r="AN593" s="76" t="str">
        <f t="shared" si="363"/>
        <v>-</v>
      </c>
      <c r="AO593" s="77">
        <f t="shared" si="364"/>
        <v>0</v>
      </c>
      <c r="AP593" s="78" t="str">
        <f t="shared" si="365"/>
        <v/>
      </c>
      <c r="AQ593" s="120"/>
      <c r="AR593" s="97">
        <v>55</v>
      </c>
      <c r="AS593" s="218">
        <v>1467.3000000000002</v>
      </c>
      <c r="AT593" s="219"/>
      <c r="AU593" s="220"/>
      <c r="AV593" s="96"/>
      <c r="AW593" s="95">
        <v>46</v>
      </c>
      <c r="AX593" s="97"/>
      <c r="AY593" s="218">
        <v>1202.2499999999998</v>
      </c>
      <c r="AZ593" s="219"/>
      <c r="BA593" s="220"/>
      <c r="BD593" s="217">
        <v>16</v>
      </c>
      <c r="BE593" s="217"/>
      <c r="BF593" s="217"/>
      <c r="BG593" s="217"/>
    </row>
    <row r="594" spans="1:59" ht="93.95" customHeight="1" x14ac:dyDescent="0.25">
      <c r="A594" s="60">
        <v>591</v>
      </c>
      <c r="B594" s="199" t="e">
        <f>VLOOKUP(C594,Склад!B:D,3,0)</f>
        <v>#N/A</v>
      </c>
      <c r="C594" s="37" t="s">
        <v>345</v>
      </c>
      <c r="D594" s="151" t="str">
        <f t="shared" si="366"/>
        <v>919933626</v>
      </c>
      <c r="E594" s="36">
        <v>9199336</v>
      </c>
      <c r="F594" s="36">
        <v>26</v>
      </c>
      <c r="G594" s="154" t="s">
        <v>211</v>
      </c>
      <c r="H594" s="196" t="str">
        <f>IFERROR(VLOOKUP(VALUE(E594),Склад!#REF!,6,0),"-")</f>
        <v>-</v>
      </c>
      <c r="I594" s="61"/>
      <c r="J594" s="62" t="s">
        <v>169</v>
      </c>
      <c r="K594" s="62" t="s">
        <v>169</v>
      </c>
      <c r="L594" s="63" t="s">
        <v>393</v>
      </c>
      <c r="M594" s="64" t="s">
        <v>354</v>
      </c>
      <c r="N594" s="38" t="s">
        <v>354</v>
      </c>
      <c r="O594" s="38" t="s">
        <v>416</v>
      </c>
      <c r="P594" s="65">
        <v>38.1</v>
      </c>
      <c r="Q594" s="69">
        <v>99</v>
      </c>
      <c r="R594" s="66"/>
      <c r="S594" s="67"/>
      <c r="T594" s="68"/>
      <c r="U594" s="70"/>
      <c r="V594" s="71"/>
      <c r="W594" s="72"/>
      <c r="X594" s="73"/>
      <c r="Y594" s="71"/>
      <c r="Z594" s="72"/>
      <c r="AA594" s="74"/>
      <c r="AB594" s="75"/>
      <c r="AC594" s="71"/>
      <c r="AD594" s="72"/>
      <c r="AE594" s="76" t="str">
        <f t="shared" si="354"/>
        <v/>
      </c>
      <c r="AF594" s="76" t="str">
        <f t="shared" si="355"/>
        <v>-</v>
      </c>
      <c r="AG594" s="76" t="str">
        <f t="shared" si="356"/>
        <v>-</v>
      </c>
      <c r="AH594" s="76" t="str">
        <f t="shared" si="357"/>
        <v>-</v>
      </c>
      <c r="AI594" s="76" t="str">
        <f t="shared" si="358"/>
        <v>-</v>
      </c>
      <c r="AJ594" s="76" t="str">
        <f t="shared" si="359"/>
        <v>-</v>
      </c>
      <c r="AK594" s="76" t="str">
        <f t="shared" si="360"/>
        <v>-</v>
      </c>
      <c r="AL594" s="76" t="str">
        <f t="shared" si="361"/>
        <v>-</v>
      </c>
      <c r="AM594" s="76" t="str">
        <f t="shared" si="362"/>
        <v>-</v>
      </c>
      <c r="AN594" s="76" t="str">
        <f t="shared" si="363"/>
        <v>-</v>
      </c>
      <c r="AO594" s="77">
        <f t="shared" si="364"/>
        <v>0</v>
      </c>
      <c r="AP594" s="78" t="str">
        <f t="shared" si="365"/>
        <v/>
      </c>
      <c r="AQ594" s="120"/>
      <c r="AR594" s="97">
        <v>120</v>
      </c>
      <c r="AS594" s="218">
        <v>2083.15</v>
      </c>
      <c r="AT594" s="219"/>
      <c r="AU594" s="220"/>
      <c r="AV594" s="96"/>
      <c r="AW594" s="95">
        <v>76</v>
      </c>
      <c r="AX594" s="97"/>
      <c r="AY594" s="218">
        <v>1349.8899999999996</v>
      </c>
      <c r="AZ594" s="219"/>
      <c r="BA594" s="220"/>
      <c r="BD594" s="217">
        <v>52</v>
      </c>
      <c r="BE594" s="217"/>
      <c r="BF594" s="217"/>
      <c r="BG594" s="217"/>
    </row>
    <row r="595" spans="1:59" ht="93.95" customHeight="1" thickBot="1" x14ac:dyDescent="0.3">
      <c r="A595" s="60">
        <v>592</v>
      </c>
      <c r="B595" s="199" t="str">
        <f>VLOOKUP(C595,Склад!B:D,3,0)</f>
        <v>Шапки</v>
      </c>
      <c r="C595" s="37" t="s">
        <v>67</v>
      </c>
      <c r="D595" s="151" t="str">
        <f t="shared" si="366"/>
        <v>85993821</v>
      </c>
      <c r="E595" s="36">
        <v>8599382</v>
      </c>
      <c r="F595" s="36">
        <v>1</v>
      </c>
      <c r="G595" s="154" t="s">
        <v>211</v>
      </c>
      <c r="H595" s="196" t="str">
        <f>IFERROR(VLOOKUP(VALUE(E595),Склад!#REF!,6,0),"-")</f>
        <v>-</v>
      </c>
      <c r="I595" s="61"/>
      <c r="J595" s="62" t="s">
        <v>169</v>
      </c>
      <c r="K595" s="62" t="s">
        <v>169</v>
      </c>
      <c r="L595" s="63" t="s">
        <v>49</v>
      </c>
      <c r="M595" s="64" t="s">
        <v>354</v>
      </c>
      <c r="N595" s="38" t="s">
        <v>354</v>
      </c>
      <c r="O595" s="38" t="s">
        <v>416</v>
      </c>
      <c r="P595" s="65">
        <v>26.5</v>
      </c>
      <c r="Q595" s="69">
        <v>69</v>
      </c>
      <c r="R595" s="66"/>
      <c r="S595" s="67"/>
      <c r="T595" s="68"/>
      <c r="U595" s="70"/>
      <c r="V595" s="71"/>
      <c r="W595" s="72"/>
      <c r="X595" s="73"/>
      <c r="Y595" s="71"/>
      <c r="Z595" s="72"/>
      <c r="AA595" s="74"/>
      <c r="AB595" s="75"/>
      <c r="AC595" s="71"/>
      <c r="AD595" s="72"/>
      <c r="AE595" s="76" t="str">
        <f t="shared" si="354"/>
        <v/>
      </c>
      <c r="AF595" s="76" t="str">
        <f t="shared" si="355"/>
        <v>-</v>
      </c>
      <c r="AG595" s="76" t="str">
        <f t="shared" si="356"/>
        <v>-</v>
      </c>
      <c r="AH595" s="76" t="str">
        <f t="shared" si="357"/>
        <v>-</v>
      </c>
      <c r="AI595" s="76" t="str">
        <f t="shared" si="358"/>
        <v>-</v>
      </c>
      <c r="AJ595" s="76" t="str">
        <f t="shared" si="359"/>
        <v>-</v>
      </c>
      <c r="AK595" s="76" t="str">
        <f t="shared" si="360"/>
        <v>-</v>
      </c>
      <c r="AL595" s="76" t="str">
        <f t="shared" si="361"/>
        <v>-</v>
      </c>
      <c r="AM595" s="76" t="str">
        <f t="shared" si="362"/>
        <v>-</v>
      </c>
      <c r="AN595" s="76" t="str">
        <f t="shared" si="363"/>
        <v>-</v>
      </c>
      <c r="AO595" s="77">
        <f t="shared" si="364"/>
        <v>0</v>
      </c>
      <c r="AP595" s="78" t="str">
        <f t="shared" si="365"/>
        <v/>
      </c>
      <c r="AQ595" s="120"/>
      <c r="AR595" s="100">
        <v>128</v>
      </c>
      <c r="AS595" s="221">
        <v>4047.94</v>
      </c>
      <c r="AT595" s="222"/>
      <c r="AU595" s="223"/>
      <c r="AV595" s="99"/>
      <c r="AW595" s="98">
        <v>86</v>
      </c>
      <c r="AX595" s="100"/>
      <c r="AY595" s="221">
        <v>2706.98</v>
      </c>
      <c r="AZ595" s="222"/>
      <c r="BA595" s="223"/>
      <c r="BD595" s="217">
        <v>33</v>
      </c>
      <c r="BE595" s="217"/>
      <c r="BF595" s="217"/>
      <c r="BG595" s="217"/>
    </row>
    <row r="596" spans="1:59" ht="93.95" customHeight="1" thickBot="1" x14ac:dyDescent="0.3">
      <c r="A596" s="60">
        <v>593</v>
      </c>
      <c r="B596" s="199" t="str">
        <f>VLOOKUP(C596,Склад!B:D,3,0)</f>
        <v>Шапки</v>
      </c>
      <c r="C596" s="37" t="s">
        <v>67</v>
      </c>
      <c r="D596" s="151" t="str">
        <f t="shared" si="366"/>
        <v>859938210</v>
      </c>
      <c r="E596" s="36">
        <v>8599382</v>
      </c>
      <c r="F596" s="36">
        <v>10</v>
      </c>
      <c r="G596" s="154" t="s">
        <v>211</v>
      </c>
      <c r="H596" s="196" t="str">
        <f>IFERROR(VLOOKUP(VALUE(E596),Склад!#REF!,6,0),"-")</f>
        <v>-</v>
      </c>
      <c r="I596" s="61"/>
      <c r="J596" s="62" t="s">
        <v>169</v>
      </c>
      <c r="K596" s="62" t="s">
        <v>169</v>
      </c>
      <c r="L596" s="63" t="s">
        <v>49</v>
      </c>
      <c r="M596" s="64" t="s">
        <v>354</v>
      </c>
      <c r="N596" s="38" t="s">
        <v>354</v>
      </c>
      <c r="O596" s="38" t="s">
        <v>416</v>
      </c>
      <c r="P596" s="65">
        <v>26.5</v>
      </c>
      <c r="Q596" s="69">
        <v>69</v>
      </c>
      <c r="R596" s="66"/>
      <c r="S596" s="67"/>
      <c r="T596" s="68"/>
      <c r="U596" s="70"/>
      <c r="V596" s="71"/>
      <c r="W596" s="72"/>
      <c r="X596" s="73"/>
      <c r="Y596" s="71"/>
      <c r="Z596" s="72"/>
      <c r="AA596" s="74"/>
      <c r="AB596" s="75"/>
      <c r="AC596" s="71"/>
      <c r="AD596" s="72"/>
      <c r="AE596" s="76" t="str">
        <f t="shared" si="354"/>
        <v/>
      </c>
      <c r="AF596" s="76" t="str">
        <f t="shared" si="355"/>
        <v>-</v>
      </c>
      <c r="AG596" s="76" t="str">
        <f t="shared" si="356"/>
        <v>-</v>
      </c>
      <c r="AH596" s="76" t="str">
        <f t="shared" si="357"/>
        <v>-</v>
      </c>
      <c r="AI596" s="76" t="str">
        <f t="shared" si="358"/>
        <v>-</v>
      </c>
      <c r="AJ596" s="76" t="str">
        <f t="shared" si="359"/>
        <v>-</v>
      </c>
      <c r="AK596" s="76" t="str">
        <f t="shared" si="360"/>
        <v>-</v>
      </c>
      <c r="AL596" s="76" t="str">
        <f t="shared" si="361"/>
        <v>-</v>
      </c>
      <c r="AM596" s="76" t="str">
        <f t="shared" si="362"/>
        <v>-</v>
      </c>
      <c r="AN596" s="76" t="str">
        <f t="shared" si="363"/>
        <v>-</v>
      </c>
      <c r="AO596" s="77">
        <f t="shared" si="364"/>
        <v>0</v>
      </c>
      <c r="AP596" s="78" t="str">
        <f t="shared" si="365"/>
        <v/>
      </c>
      <c r="AQ596" s="120"/>
    </row>
    <row r="597" spans="1:59" ht="93.95" customHeight="1" thickBot="1" x14ac:dyDescent="0.3">
      <c r="A597" s="60">
        <v>594</v>
      </c>
      <c r="B597" s="199" t="str">
        <f>VLOOKUP(C597,Склад!B:D,3,0)</f>
        <v>Шапки</v>
      </c>
      <c r="C597" s="37" t="s">
        <v>67</v>
      </c>
      <c r="D597" s="151" t="str">
        <f t="shared" si="366"/>
        <v>859938220</v>
      </c>
      <c r="E597" s="36">
        <v>8599382</v>
      </c>
      <c r="F597" s="36">
        <v>20</v>
      </c>
      <c r="G597" s="154" t="s">
        <v>211</v>
      </c>
      <c r="H597" s="196" t="str">
        <f>IFERROR(VLOOKUP(VALUE(E597),Склад!#REF!,6,0),"-")</f>
        <v>-</v>
      </c>
      <c r="I597" s="61"/>
      <c r="J597" s="62" t="s">
        <v>169</v>
      </c>
      <c r="K597" s="62" t="s">
        <v>169</v>
      </c>
      <c r="L597" s="63" t="s">
        <v>49</v>
      </c>
      <c r="M597" s="64" t="s">
        <v>354</v>
      </c>
      <c r="N597" s="38" t="s">
        <v>354</v>
      </c>
      <c r="O597" s="38" t="s">
        <v>416</v>
      </c>
      <c r="P597" s="65">
        <v>26.5</v>
      </c>
      <c r="Q597" s="69">
        <v>69</v>
      </c>
      <c r="R597" s="66"/>
      <c r="S597" s="67"/>
      <c r="T597" s="68"/>
      <c r="U597" s="70"/>
      <c r="V597" s="71"/>
      <c r="W597" s="72"/>
      <c r="X597" s="73"/>
      <c r="Y597" s="71"/>
      <c r="Z597" s="72"/>
      <c r="AA597" s="74"/>
      <c r="AB597" s="75"/>
      <c r="AC597" s="71"/>
      <c r="AD597" s="72"/>
      <c r="AE597" s="76"/>
      <c r="AF597" s="76" t="str">
        <f t="shared" si="355"/>
        <v>-</v>
      </c>
      <c r="AG597" s="76" t="str">
        <f t="shared" si="356"/>
        <v>-</v>
      </c>
      <c r="AH597" s="76" t="str">
        <f t="shared" si="357"/>
        <v>-</v>
      </c>
      <c r="AI597" s="76" t="str">
        <f t="shared" si="358"/>
        <v>-</v>
      </c>
      <c r="AJ597" s="76" t="str">
        <f t="shared" si="359"/>
        <v>-</v>
      </c>
      <c r="AK597" s="76" t="str">
        <f t="shared" si="360"/>
        <v>-</v>
      </c>
      <c r="AL597" s="76" t="str">
        <f t="shared" si="361"/>
        <v>-</v>
      </c>
      <c r="AM597" s="76" t="str">
        <f t="shared" si="362"/>
        <v>-</v>
      </c>
      <c r="AN597" s="76" t="str">
        <f t="shared" si="363"/>
        <v>-</v>
      </c>
      <c r="AO597" s="77">
        <f t="shared" si="364"/>
        <v>0</v>
      </c>
      <c r="AP597" s="78" t="str">
        <f t="shared" si="365"/>
        <v/>
      </c>
      <c r="AQ597" s="120"/>
      <c r="AR597" s="103">
        <v>864</v>
      </c>
      <c r="AS597" s="224">
        <v>20697.670000000002</v>
      </c>
      <c r="AT597" s="225"/>
      <c r="AU597" s="226"/>
      <c r="AV597" s="102"/>
      <c r="AW597" s="101">
        <v>491</v>
      </c>
      <c r="AX597" s="103"/>
      <c r="AY597" s="224">
        <v>11782.45</v>
      </c>
      <c r="AZ597" s="225"/>
      <c r="BA597" s="226"/>
      <c r="BD597" s="217">
        <v>206</v>
      </c>
      <c r="BE597" s="217"/>
      <c r="BF597" s="217"/>
      <c r="BG597" s="217"/>
    </row>
    <row r="598" spans="1:59" ht="93.95" customHeight="1" x14ac:dyDescent="0.25">
      <c r="A598" s="60">
        <v>595</v>
      </c>
      <c r="B598" s="199" t="str">
        <f>VLOOKUP(C598,Склад!B:D,3,0)</f>
        <v>Шапки</v>
      </c>
      <c r="C598" s="37" t="s">
        <v>67</v>
      </c>
      <c r="D598" s="151" t="str">
        <f t="shared" si="366"/>
        <v>859938230</v>
      </c>
      <c r="E598" s="36">
        <v>8599382</v>
      </c>
      <c r="F598" s="36">
        <v>30</v>
      </c>
      <c r="G598" s="154" t="s">
        <v>211</v>
      </c>
      <c r="H598" s="196" t="str">
        <f>IFERROR(VLOOKUP(VALUE(E598),Склад!#REF!,6,0),"-")</f>
        <v>-</v>
      </c>
      <c r="I598" s="61"/>
      <c r="J598" s="62" t="s">
        <v>169</v>
      </c>
      <c r="K598" s="62" t="s">
        <v>169</v>
      </c>
      <c r="L598" s="63" t="s">
        <v>49</v>
      </c>
      <c r="M598" s="64" t="s">
        <v>354</v>
      </c>
      <c r="N598" s="38" t="s">
        <v>354</v>
      </c>
      <c r="O598" s="38" t="s">
        <v>416</v>
      </c>
      <c r="P598" s="65">
        <v>26.5</v>
      </c>
      <c r="Q598" s="69">
        <v>69</v>
      </c>
      <c r="R598" s="66"/>
      <c r="S598" s="67"/>
      <c r="T598" s="68"/>
      <c r="U598" s="70"/>
      <c r="V598" s="71"/>
      <c r="W598" s="72"/>
      <c r="X598" s="73"/>
      <c r="Y598" s="71"/>
      <c r="Z598" s="72"/>
      <c r="AA598" s="74"/>
      <c r="AB598" s="75"/>
      <c r="AC598" s="71"/>
      <c r="AD598" s="72"/>
      <c r="AE598" s="76" t="str">
        <f t="shared" ref="AE598:AE617" si="367">IF(IFERROR(FIND($AE$3,$G598),FALSE),"","-")</f>
        <v/>
      </c>
      <c r="AF598" s="76" t="str">
        <f t="shared" si="355"/>
        <v>-</v>
      </c>
      <c r="AG598" s="76" t="str">
        <f t="shared" si="356"/>
        <v>-</v>
      </c>
      <c r="AH598" s="76" t="str">
        <f t="shared" si="357"/>
        <v>-</v>
      </c>
      <c r="AI598" s="76" t="str">
        <f t="shared" si="358"/>
        <v>-</v>
      </c>
      <c r="AJ598" s="76" t="str">
        <f t="shared" si="359"/>
        <v>-</v>
      </c>
      <c r="AK598" s="76" t="str">
        <f t="shared" si="360"/>
        <v>-</v>
      </c>
      <c r="AL598" s="76" t="str">
        <f t="shared" si="361"/>
        <v>-</v>
      </c>
      <c r="AM598" s="76" t="str">
        <f t="shared" si="362"/>
        <v>-</v>
      </c>
      <c r="AN598" s="76" t="str">
        <f t="shared" si="363"/>
        <v>-</v>
      </c>
      <c r="AO598" s="77">
        <f t="shared" si="364"/>
        <v>0</v>
      </c>
      <c r="AP598" s="78" t="str">
        <f t="shared" si="365"/>
        <v/>
      </c>
      <c r="AQ598" s="120"/>
    </row>
    <row r="599" spans="1:59" ht="93.95" customHeight="1" x14ac:dyDescent="0.25">
      <c r="A599" s="60">
        <v>596</v>
      </c>
      <c r="B599" s="199" t="str">
        <f>VLOOKUP(C599,Склад!B:D,3,0)</f>
        <v>Шапки</v>
      </c>
      <c r="C599" s="37" t="s">
        <v>67</v>
      </c>
      <c r="D599" s="151" t="str">
        <f t="shared" si="366"/>
        <v>85993824</v>
      </c>
      <c r="E599" s="36">
        <v>8599382</v>
      </c>
      <c r="F599" s="36">
        <v>4</v>
      </c>
      <c r="G599" s="154" t="s">
        <v>211</v>
      </c>
      <c r="H599" s="196" t="str">
        <f>IFERROR(VLOOKUP(VALUE(E599),Склад!#REF!,6,0),"-")</f>
        <v>-</v>
      </c>
      <c r="I599" s="61"/>
      <c r="J599" s="62" t="s">
        <v>169</v>
      </c>
      <c r="K599" s="62" t="s">
        <v>169</v>
      </c>
      <c r="L599" s="63" t="s">
        <v>49</v>
      </c>
      <c r="M599" s="64" t="s">
        <v>354</v>
      </c>
      <c r="N599" s="38" t="s">
        <v>354</v>
      </c>
      <c r="O599" s="38" t="s">
        <v>416</v>
      </c>
      <c r="P599" s="65">
        <v>26.5</v>
      </c>
      <c r="Q599" s="69">
        <v>69</v>
      </c>
      <c r="R599" s="66"/>
      <c r="S599" s="67"/>
      <c r="T599" s="68"/>
      <c r="U599" s="70"/>
      <c r="V599" s="71"/>
      <c r="W599" s="72"/>
      <c r="X599" s="73"/>
      <c r="Y599" s="71"/>
      <c r="Z599" s="72"/>
      <c r="AA599" s="74"/>
      <c r="AB599" s="75"/>
      <c r="AC599" s="71"/>
      <c r="AD599" s="72"/>
      <c r="AE599" s="76" t="str">
        <f t="shared" si="367"/>
        <v/>
      </c>
      <c r="AF599" s="76" t="str">
        <f t="shared" si="355"/>
        <v>-</v>
      </c>
      <c r="AG599" s="76" t="str">
        <f t="shared" si="356"/>
        <v>-</v>
      </c>
      <c r="AH599" s="76" t="str">
        <f t="shared" si="357"/>
        <v>-</v>
      </c>
      <c r="AI599" s="76" t="str">
        <f t="shared" si="358"/>
        <v>-</v>
      </c>
      <c r="AJ599" s="76" t="str">
        <f t="shared" si="359"/>
        <v>-</v>
      </c>
      <c r="AK599" s="76" t="str">
        <f t="shared" si="360"/>
        <v>-</v>
      </c>
      <c r="AL599" s="76" t="str">
        <f t="shared" si="361"/>
        <v>-</v>
      </c>
      <c r="AM599" s="76" t="str">
        <f t="shared" si="362"/>
        <v>-</v>
      </c>
      <c r="AN599" s="76" t="str">
        <f t="shared" si="363"/>
        <v>-</v>
      </c>
      <c r="AO599" s="77">
        <f t="shared" si="364"/>
        <v>0</v>
      </c>
      <c r="AP599" s="78" t="str">
        <f t="shared" si="365"/>
        <v/>
      </c>
      <c r="AQ599" s="120"/>
    </row>
    <row r="600" spans="1:59" ht="93.95" customHeight="1" x14ac:dyDescent="0.25">
      <c r="A600" s="60">
        <v>597</v>
      </c>
      <c r="B600" s="199" t="str">
        <f>VLOOKUP(C600,Склад!B:D,3,0)</f>
        <v>Шапки</v>
      </c>
      <c r="C600" s="37" t="s">
        <v>67</v>
      </c>
      <c r="D600" s="151" t="str">
        <f t="shared" si="366"/>
        <v>859938289</v>
      </c>
      <c r="E600" s="36">
        <v>8599382</v>
      </c>
      <c r="F600" s="36">
        <v>89</v>
      </c>
      <c r="G600" s="154" t="s">
        <v>211</v>
      </c>
      <c r="H600" s="196" t="str">
        <f>IFERROR(VLOOKUP(VALUE(E600),Склад!#REF!,6,0),"-")</f>
        <v>-</v>
      </c>
      <c r="I600" s="61"/>
      <c r="J600" s="62" t="s">
        <v>169</v>
      </c>
      <c r="K600" s="62" t="s">
        <v>169</v>
      </c>
      <c r="L600" s="63" t="s">
        <v>49</v>
      </c>
      <c r="M600" s="64" t="s">
        <v>354</v>
      </c>
      <c r="N600" s="38" t="s">
        <v>354</v>
      </c>
      <c r="O600" s="38" t="s">
        <v>416</v>
      </c>
      <c r="P600" s="65">
        <v>26.5</v>
      </c>
      <c r="Q600" s="69">
        <v>69</v>
      </c>
      <c r="R600" s="66"/>
      <c r="S600" s="67"/>
      <c r="T600" s="68"/>
      <c r="U600" s="70"/>
      <c r="V600" s="71"/>
      <c r="W600" s="72"/>
      <c r="X600" s="73"/>
      <c r="Y600" s="71"/>
      <c r="Z600" s="72"/>
      <c r="AA600" s="74"/>
      <c r="AB600" s="75"/>
      <c r="AC600" s="71"/>
      <c r="AD600" s="72"/>
      <c r="AE600" s="76" t="str">
        <f t="shared" si="367"/>
        <v/>
      </c>
      <c r="AF600" s="76" t="str">
        <f t="shared" si="355"/>
        <v>-</v>
      </c>
      <c r="AG600" s="76" t="str">
        <f t="shared" si="356"/>
        <v>-</v>
      </c>
      <c r="AH600" s="76" t="str">
        <f t="shared" si="357"/>
        <v>-</v>
      </c>
      <c r="AI600" s="76" t="str">
        <f t="shared" si="358"/>
        <v>-</v>
      </c>
      <c r="AJ600" s="76" t="str">
        <f t="shared" si="359"/>
        <v>-</v>
      </c>
      <c r="AK600" s="76" t="str">
        <f t="shared" si="360"/>
        <v>-</v>
      </c>
      <c r="AL600" s="76" t="str">
        <f t="shared" si="361"/>
        <v>-</v>
      </c>
      <c r="AM600" s="76" t="str">
        <f t="shared" si="362"/>
        <v>-</v>
      </c>
      <c r="AN600" s="76" t="str">
        <f t="shared" si="363"/>
        <v>-</v>
      </c>
      <c r="AO600" s="77">
        <f t="shared" si="364"/>
        <v>0</v>
      </c>
      <c r="AP600" s="78" t="str">
        <f t="shared" si="365"/>
        <v/>
      </c>
      <c r="AQ600" s="120"/>
    </row>
    <row r="601" spans="1:59" ht="93.95" customHeight="1" x14ac:dyDescent="0.25">
      <c r="A601" s="60">
        <v>598</v>
      </c>
      <c r="B601" s="199" t="str">
        <f>VLOOKUP(C601,Склад!B:D,3,0)</f>
        <v>Шапки</v>
      </c>
      <c r="C601" s="37" t="s">
        <v>67</v>
      </c>
      <c r="D601" s="151" t="str">
        <f t="shared" si="366"/>
        <v>859937324</v>
      </c>
      <c r="E601" s="36">
        <v>8599373</v>
      </c>
      <c r="F601" s="36">
        <v>24</v>
      </c>
      <c r="G601" s="154" t="s">
        <v>211</v>
      </c>
      <c r="H601" s="196" t="str">
        <f>IFERROR(VLOOKUP(VALUE(E601),Склад!#REF!,6,0),"-")</f>
        <v>-</v>
      </c>
      <c r="I601" s="61"/>
      <c r="J601" s="62" t="s">
        <v>169</v>
      </c>
      <c r="K601" s="62" t="s">
        <v>222</v>
      </c>
      <c r="L601" s="63" t="s">
        <v>394</v>
      </c>
      <c r="M601" s="64" t="s">
        <v>354</v>
      </c>
      <c r="N601" s="38" t="s">
        <v>354</v>
      </c>
      <c r="O601" s="38" t="s">
        <v>416</v>
      </c>
      <c r="P601" s="65">
        <v>22.7</v>
      </c>
      <c r="Q601" s="69">
        <v>59</v>
      </c>
      <c r="R601" s="66"/>
      <c r="S601" s="67"/>
      <c r="T601" s="68"/>
      <c r="U601" s="70"/>
      <c r="V601" s="71"/>
      <c r="W601" s="72"/>
      <c r="X601" s="73"/>
      <c r="Y601" s="71"/>
      <c r="Z601" s="72"/>
      <c r="AA601" s="74"/>
      <c r="AB601" s="75"/>
      <c r="AC601" s="71"/>
      <c r="AD601" s="72"/>
      <c r="AE601" s="76" t="str">
        <f t="shared" si="367"/>
        <v/>
      </c>
      <c r="AF601" s="76" t="str">
        <f t="shared" si="355"/>
        <v>-</v>
      </c>
      <c r="AG601" s="76" t="str">
        <f t="shared" si="356"/>
        <v>-</v>
      </c>
      <c r="AH601" s="76" t="str">
        <f t="shared" si="357"/>
        <v>-</v>
      </c>
      <c r="AI601" s="76" t="str">
        <f t="shared" si="358"/>
        <v>-</v>
      </c>
      <c r="AJ601" s="76" t="str">
        <f t="shared" si="359"/>
        <v>-</v>
      </c>
      <c r="AK601" s="76" t="str">
        <f t="shared" si="360"/>
        <v>-</v>
      </c>
      <c r="AL601" s="76" t="str">
        <f t="shared" si="361"/>
        <v>-</v>
      </c>
      <c r="AM601" s="76" t="str">
        <f t="shared" si="362"/>
        <v>-</v>
      </c>
      <c r="AN601" s="76" t="str">
        <f t="shared" si="363"/>
        <v>-</v>
      </c>
      <c r="AO601" s="77">
        <f t="shared" si="364"/>
        <v>0</v>
      </c>
      <c r="AP601" s="78" t="str">
        <f t="shared" si="365"/>
        <v/>
      </c>
      <c r="AQ601" s="120"/>
    </row>
    <row r="602" spans="1:59" ht="93.95" customHeight="1" x14ac:dyDescent="0.25">
      <c r="A602" s="60">
        <v>599</v>
      </c>
      <c r="B602" s="199" t="str">
        <f>VLOOKUP(C602,Склад!B:D,3,0)</f>
        <v>Шапки</v>
      </c>
      <c r="C602" s="37" t="s">
        <v>67</v>
      </c>
      <c r="D602" s="151" t="str">
        <f t="shared" si="366"/>
        <v>859937338</v>
      </c>
      <c r="E602" s="36">
        <v>8599373</v>
      </c>
      <c r="F602" s="36">
        <v>38</v>
      </c>
      <c r="G602" s="154" t="s">
        <v>211</v>
      </c>
      <c r="H602" s="196" t="str">
        <f>IFERROR(VLOOKUP(VALUE(E602),Склад!#REF!,6,0),"-")</f>
        <v>-</v>
      </c>
      <c r="I602" s="61"/>
      <c r="J602" s="62" t="s">
        <v>169</v>
      </c>
      <c r="K602" s="62" t="s">
        <v>222</v>
      </c>
      <c r="L602" s="63" t="s">
        <v>394</v>
      </c>
      <c r="M602" s="64" t="s">
        <v>354</v>
      </c>
      <c r="N602" s="38" t="s">
        <v>354</v>
      </c>
      <c r="O602" s="38" t="s">
        <v>416</v>
      </c>
      <c r="P602" s="65">
        <v>22.7</v>
      </c>
      <c r="Q602" s="69">
        <v>59</v>
      </c>
      <c r="R602" s="66"/>
      <c r="S602" s="67"/>
      <c r="T602" s="68"/>
      <c r="U602" s="70"/>
      <c r="V602" s="71"/>
      <c r="W602" s="72"/>
      <c r="X602" s="73"/>
      <c r="Y602" s="71"/>
      <c r="Z602" s="72"/>
      <c r="AA602" s="74"/>
      <c r="AB602" s="75"/>
      <c r="AC602" s="71"/>
      <c r="AD602" s="72"/>
      <c r="AE602" s="76" t="str">
        <f t="shared" si="367"/>
        <v/>
      </c>
      <c r="AF602" s="76" t="str">
        <f t="shared" si="355"/>
        <v>-</v>
      </c>
      <c r="AG602" s="76" t="str">
        <f t="shared" si="356"/>
        <v>-</v>
      </c>
      <c r="AH602" s="76" t="str">
        <f t="shared" si="357"/>
        <v>-</v>
      </c>
      <c r="AI602" s="76" t="str">
        <f t="shared" si="358"/>
        <v>-</v>
      </c>
      <c r="AJ602" s="76" t="str">
        <f t="shared" si="359"/>
        <v>-</v>
      </c>
      <c r="AK602" s="76" t="str">
        <f t="shared" si="360"/>
        <v>-</v>
      </c>
      <c r="AL602" s="76" t="str">
        <f t="shared" si="361"/>
        <v>-</v>
      </c>
      <c r="AM602" s="76" t="str">
        <f t="shared" si="362"/>
        <v>-</v>
      </c>
      <c r="AN602" s="76" t="str">
        <f t="shared" si="363"/>
        <v>-</v>
      </c>
      <c r="AO602" s="77">
        <f t="shared" si="364"/>
        <v>0</v>
      </c>
      <c r="AP602" s="78" t="str">
        <f t="shared" si="365"/>
        <v/>
      </c>
      <c r="AQ602" s="120"/>
    </row>
    <row r="603" spans="1:59" ht="93.95" customHeight="1" x14ac:dyDescent="0.25">
      <c r="A603" s="60">
        <v>600</v>
      </c>
      <c r="B603" s="199" t="str">
        <f>VLOOKUP(C603,Склад!B:D,3,0)</f>
        <v>Шапки</v>
      </c>
      <c r="C603" s="37" t="s">
        <v>198</v>
      </c>
      <c r="D603" s="151" t="str">
        <f t="shared" si="366"/>
        <v>85991281</v>
      </c>
      <c r="E603" s="36">
        <v>8599128</v>
      </c>
      <c r="F603" s="36">
        <v>1</v>
      </c>
      <c r="G603" s="154" t="s">
        <v>211</v>
      </c>
      <c r="H603" s="196" t="str">
        <f>IFERROR(VLOOKUP(VALUE(E603),Склад!#REF!,6,0),"-")</f>
        <v>-</v>
      </c>
      <c r="I603" s="61"/>
      <c r="J603" s="62" t="s">
        <v>33</v>
      </c>
      <c r="K603" s="62" t="s">
        <v>33</v>
      </c>
      <c r="L603" s="63" t="s">
        <v>395</v>
      </c>
      <c r="M603" s="64" t="s">
        <v>354</v>
      </c>
      <c r="N603" s="38" t="s">
        <v>354</v>
      </c>
      <c r="O603" s="38" t="s">
        <v>416</v>
      </c>
      <c r="P603" s="65">
        <v>15</v>
      </c>
      <c r="Q603" s="69">
        <v>39</v>
      </c>
      <c r="R603" s="66"/>
      <c r="S603" s="67"/>
      <c r="T603" s="68"/>
      <c r="U603" s="70"/>
      <c r="V603" s="71"/>
      <c r="W603" s="72"/>
      <c r="X603" s="73"/>
      <c r="Y603" s="71"/>
      <c r="Z603" s="72"/>
      <c r="AA603" s="74"/>
      <c r="AB603" s="75"/>
      <c r="AC603" s="71"/>
      <c r="AD603" s="72"/>
      <c r="AE603" s="76" t="str">
        <f t="shared" si="367"/>
        <v/>
      </c>
      <c r="AF603" s="76" t="str">
        <f t="shared" si="355"/>
        <v>-</v>
      </c>
      <c r="AG603" s="76" t="str">
        <f t="shared" si="356"/>
        <v>-</v>
      </c>
      <c r="AH603" s="76" t="str">
        <f t="shared" si="357"/>
        <v>-</v>
      </c>
      <c r="AI603" s="76" t="str">
        <f t="shared" si="358"/>
        <v>-</v>
      </c>
      <c r="AJ603" s="76" t="str">
        <f t="shared" si="359"/>
        <v>-</v>
      </c>
      <c r="AK603" s="76" t="str">
        <f t="shared" si="360"/>
        <v>-</v>
      </c>
      <c r="AL603" s="76" t="str">
        <f t="shared" si="361"/>
        <v>-</v>
      </c>
      <c r="AM603" s="76" t="str">
        <f t="shared" si="362"/>
        <v>-</v>
      </c>
      <c r="AN603" s="76" t="str">
        <f t="shared" si="363"/>
        <v>-</v>
      </c>
      <c r="AO603" s="77">
        <f t="shared" si="364"/>
        <v>0</v>
      </c>
      <c r="AP603" s="78" t="str">
        <f t="shared" si="365"/>
        <v/>
      </c>
      <c r="AQ603" s="120"/>
    </row>
    <row r="604" spans="1:59" ht="93.95" customHeight="1" x14ac:dyDescent="0.25">
      <c r="A604" s="60">
        <v>601</v>
      </c>
      <c r="B604" s="199" t="str">
        <f>VLOOKUP(C604,Склад!B:D,3,0)</f>
        <v>Шапки</v>
      </c>
      <c r="C604" s="37" t="s">
        <v>198</v>
      </c>
      <c r="D604" s="151" t="str">
        <f t="shared" si="366"/>
        <v>85991285</v>
      </c>
      <c r="E604" s="36">
        <v>8599128</v>
      </c>
      <c r="F604" s="36">
        <v>5</v>
      </c>
      <c r="G604" s="154" t="s">
        <v>211</v>
      </c>
      <c r="H604" s="196" t="str">
        <f>IFERROR(VLOOKUP(VALUE(E604),Склад!#REF!,6,0),"-")</f>
        <v>-</v>
      </c>
      <c r="I604" s="61"/>
      <c r="J604" s="62" t="s">
        <v>33</v>
      </c>
      <c r="K604" s="62" t="s">
        <v>33</v>
      </c>
      <c r="L604" s="63" t="s">
        <v>395</v>
      </c>
      <c r="M604" s="64" t="s">
        <v>354</v>
      </c>
      <c r="N604" s="38" t="s">
        <v>354</v>
      </c>
      <c r="O604" s="38" t="s">
        <v>416</v>
      </c>
      <c r="P604" s="65">
        <v>15</v>
      </c>
      <c r="Q604" s="69">
        <v>39</v>
      </c>
      <c r="R604" s="66"/>
      <c r="S604" s="67"/>
      <c r="T604" s="68"/>
      <c r="U604" s="70"/>
      <c r="V604" s="71"/>
      <c r="W604" s="72"/>
      <c r="X604" s="73"/>
      <c r="Y604" s="71"/>
      <c r="Z604" s="72"/>
      <c r="AA604" s="74"/>
      <c r="AB604" s="75"/>
      <c r="AC604" s="71"/>
      <c r="AD604" s="72"/>
      <c r="AE604" s="76" t="str">
        <f t="shared" si="367"/>
        <v/>
      </c>
      <c r="AF604" s="76" t="str">
        <f t="shared" si="355"/>
        <v>-</v>
      </c>
      <c r="AG604" s="76" t="str">
        <f t="shared" si="356"/>
        <v>-</v>
      </c>
      <c r="AH604" s="76" t="str">
        <f t="shared" si="357"/>
        <v>-</v>
      </c>
      <c r="AI604" s="76" t="str">
        <f t="shared" si="358"/>
        <v>-</v>
      </c>
      <c r="AJ604" s="76" t="str">
        <f t="shared" si="359"/>
        <v>-</v>
      </c>
      <c r="AK604" s="76" t="str">
        <f t="shared" si="360"/>
        <v>-</v>
      </c>
      <c r="AL604" s="76" t="str">
        <f t="shared" si="361"/>
        <v>-</v>
      </c>
      <c r="AM604" s="76" t="str">
        <f t="shared" si="362"/>
        <v>-</v>
      </c>
      <c r="AN604" s="76" t="str">
        <f t="shared" si="363"/>
        <v>-</v>
      </c>
      <c r="AO604" s="77">
        <f t="shared" si="364"/>
        <v>0</v>
      </c>
      <c r="AP604" s="78" t="str">
        <f t="shared" si="365"/>
        <v/>
      </c>
    </row>
    <row r="605" spans="1:59" ht="93.95" customHeight="1" x14ac:dyDescent="0.25">
      <c r="A605" s="60">
        <v>602</v>
      </c>
      <c r="B605" s="199" t="e">
        <f>VLOOKUP(C605,Склад!B:D,3,0)</f>
        <v>#N/A</v>
      </c>
      <c r="C605" s="37" t="s">
        <v>346</v>
      </c>
      <c r="D605" s="151" t="str">
        <f t="shared" si="366"/>
        <v>859937723</v>
      </c>
      <c r="E605" s="36">
        <v>8599377</v>
      </c>
      <c r="F605" s="36">
        <v>23</v>
      </c>
      <c r="G605" s="154" t="s">
        <v>211</v>
      </c>
      <c r="H605" s="196" t="str">
        <f>IFERROR(VLOOKUP(VALUE(E605),Склад!#REF!,6,0),"-")</f>
        <v>-</v>
      </c>
      <c r="I605" s="61"/>
      <c r="J605" s="62" t="s">
        <v>169</v>
      </c>
      <c r="K605" s="62" t="s">
        <v>169</v>
      </c>
      <c r="L605" s="63" t="s">
        <v>396</v>
      </c>
      <c r="M605" s="64" t="s">
        <v>354</v>
      </c>
      <c r="N605" s="38" t="s">
        <v>354</v>
      </c>
      <c r="O605" s="38" t="s">
        <v>416</v>
      </c>
      <c r="P605" s="65">
        <v>26.5</v>
      </c>
      <c r="Q605" s="69">
        <v>69</v>
      </c>
      <c r="R605" s="66"/>
      <c r="S605" s="67"/>
      <c r="T605" s="68"/>
      <c r="U605" s="70"/>
      <c r="V605" s="71"/>
      <c r="W605" s="72"/>
      <c r="X605" s="73"/>
      <c r="Y605" s="71"/>
      <c r="Z605" s="72"/>
      <c r="AA605" s="74"/>
      <c r="AB605" s="75"/>
      <c r="AC605" s="71"/>
      <c r="AD605" s="72"/>
      <c r="AE605" s="76" t="str">
        <f t="shared" si="367"/>
        <v/>
      </c>
      <c r="AF605" s="76" t="str">
        <f t="shared" si="355"/>
        <v>-</v>
      </c>
      <c r="AG605" s="76" t="str">
        <f t="shared" si="356"/>
        <v>-</v>
      </c>
      <c r="AH605" s="76" t="str">
        <f t="shared" si="357"/>
        <v>-</v>
      </c>
      <c r="AI605" s="76" t="str">
        <f t="shared" si="358"/>
        <v>-</v>
      </c>
      <c r="AJ605" s="76" t="str">
        <f t="shared" si="359"/>
        <v>-</v>
      </c>
      <c r="AK605" s="76" t="str">
        <f t="shared" si="360"/>
        <v>-</v>
      </c>
      <c r="AL605" s="76" t="str">
        <f t="shared" si="361"/>
        <v>-</v>
      </c>
      <c r="AM605" s="76" t="str">
        <f t="shared" si="362"/>
        <v>-</v>
      </c>
      <c r="AN605" s="76" t="str">
        <f t="shared" si="363"/>
        <v>-</v>
      </c>
      <c r="AO605" s="77">
        <f t="shared" si="364"/>
        <v>0</v>
      </c>
      <c r="AP605" s="78" t="str">
        <f t="shared" si="365"/>
        <v/>
      </c>
    </row>
    <row r="606" spans="1:59" ht="93.95" customHeight="1" x14ac:dyDescent="0.25">
      <c r="A606" s="60">
        <v>603</v>
      </c>
      <c r="B606" s="199" t="e">
        <f>VLOOKUP(C606,Склад!B:D,3,0)</f>
        <v>#N/A</v>
      </c>
      <c r="C606" s="37" t="s">
        <v>346</v>
      </c>
      <c r="D606" s="151" t="str">
        <f t="shared" si="366"/>
        <v>859937755</v>
      </c>
      <c r="E606" s="36">
        <v>8599377</v>
      </c>
      <c r="F606" s="36">
        <v>55</v>
      </c>
      <c r="G606" s="154" t="s">
        <v>211</v>
      </c>
      <c r="H606" s="196" t="str">
        <f>IFERROR(VLOOKUP(VALUE(E606),Склад!#REF!,6,0),"-")</f>
        <v>-</v>
      </c>
      <c r="I606" s="61"/>
      <c r="J606" s="62" t="s">
        <v>169</v>
      </c>
      <c r="K606" s="62" t="s">
        <v>169</v>
      </c>
      <c r="L606" s="63" t="s">
        <v>396</v>
      </c>
      <c r="M606" s="64" t="s">
        <v>354</v>
      </c>
      <c r="N606" s="38" t="s">
        <v>354</v>
      </c>
      <c r="O606" s="38" t="s">
        <v>416</v>
      </c>
      <c r="P606" s="65">
        <v>26.5</v>
      </c>
      <c r="Q606" s="69">
        <v>69</v>
      </c>
      <c r="R606" s="66"/>
      <c r="S606" s="67"/>
      <c r="T606" s="68"/>
      <c r="U606" s="70"/>
      <c r="V606" s="71"/>
      <c r="W606" s="72"/>
      <c r="X606" s="73"/>
      <c r="Y606" s="71"/>
      <c r="Z606" s="72"/>
      <c r="AA606" s="74"/>
      <c r="AB606" s="75"/>
      <c r="AC606" s="71"/>
      <c r="AD606" s="72"/>
      <c r="AE606" s="76" t="str">
        <f t="shared" si="367"/>
        <v/>
      </c>
      <c r="AF606" s="76" t="str">
        <f t="shared" si="355"/>
        <v>-</v>
      </c>
      <c r="AG606" s="76" t="str">
        <f t="shared" si="356"/>
        <v>-</v>
      </c>
      <c r="AH606" s="76" t="str">
        <f t="shared" si="357"/>
        <v>-</v>
      </c>
      <c r="AI606" s="76" t="str">
        <f t="shared" si="358"/>
        <v>-</v>
      </c>
      <c r="AJ606" s="76" t="str">
        <f t="shared" si="359"/>
        <v>-</v>
      </c>
      <c r="AK606" s="76" t="str">
        <f t="shared" si="360"/>
        <v>-</v>
      </c>
      <c r="AL606" s="76" t="str">
        <f t="shared" si="361"/>
        <v>-</v>
      </c>
      <c r="AM606" s="76" t="str">
        <f t="shared" si="362"/>
        <v>-</v>
      </c>
      <c r="AN606" s="76" t="str">
        <f t="shared" si="363"/>
        <v>-</v>
      </c>
      <c r="AO606" s="77">
        <f t="shared" si="364"/>
        <v>0</v>
      </c>
      <c r="AP606" s="78" t="str">
        <f t="shared" si="365"/>
        <v/>
      </c>
    </row>
    <row r="607" spans="1:59" ht="93.95" customHeight="1" x14ac:dyDescent="0.25">
      <c r="A607" s="60">
        <v>604</v>
      </c>
      <c r="B607" s="199" t="e">
        <f>VLOOKUP(C607,Склад!B:D,3,0)</f>
        <v>#N/A</v>
      </c>
      <c r="C607" s="37" t="s">
        <v>347</v>
      </c>
      <c r="D607" s="151" t="str">
        <f t="shared" si="366"/>
        <v>919190499</v>
      </c>
      <c r="E607" s="36">
        <v>9191904</v>
      </c>
      <c r="F607" s="36">
        <v>99</v>
      </c>
      <c r="G607" s="154" t="s">
        <v>211</v>
      </c>
      <c r="H607" s="196" t="str">
        <f>IFERROR(VLOOKUP(VALUE(E607),Склад!#REF!,6,0),"-")</f>
        <v>-</v>
      </c>
      <c r="I607" s="61"/>
      <c r="J607" s="62" t="s">
        <v>169</v>
      </c>
      <c r="K607" s="62" t="s">
        <v>169</v>
      </c>
      <c r="L607" s="63" t="s">
        <v>397</v>
      </c>
      <c r="M607" s="64" t="s">
        <v>354</v>
      </c>
      <c r="N607" s="38" t="s">
        <v>354</v>
      </c>
      <c r="O607" s="38" t="s">
        <v>425</v>
      </c>
      <c r="P607" s="65">
        <v>26.5</v>
      </c>
      <c r="Q607" s="69">
        <v>69</v>
      </c>
      <c r="R607" s="66"/>
      <c r="S607" s="67"/>
      <c r="T607" s="68"/>
      <c r="U607" s="70"/>
      <c r="V607" s="71"/>
      <c r="W607" s="72"/>
      <c r="X607" s="73"/>
      <c r="Y607" s="71"/>
      <c r="Z607" s="72"/>
      <c r="AA607" s="74"/>
      <c r="AB607" s="75"/>
      <c r="AC607" s="71"/>
      <c r="AD607" s="72"/>
      <c r="AE607" s="76" t="str">
        <f t="shared" si="367"/>
        <v/>
      </c>
      <c r="AF607" s="76" t="str">
        <f t="shared" si="355"/>
        <v>-</v>
      </c>
      <c r="AG607" s="76" t="str">
        <f t="shared" si="356"/>
        <v>-</v>
      </c>
      <c r="AH607" s="76" t="str">
        <f t="shared" si="357"/>
        <v>-</v>
      </c>
      <c r="AI607" s="76" t="str">
        <f t="shared" si="358"/>
        <v>-</v>
      </c>
      <c r="AJ607" s="76" t="str">
        <f t="shared" si="359"/>
        <v>-</v>
      </c>
      <c r="AK607" s="76" t="str">
        <f t="shared" si="360"/>
        <v>-</v>
      </c>
      <c r="AL607" s="76" t="str">
        <f t="shared" si="361"/>
        <v>-</v>
      </c>
      <c r="AM607" s="76" t="str">
        <f t="shared" si="362"/>
        <v>-</v>
      </c>
      <c r="AN607" s="76" t="str">
        <f t="shared" si="363"/>
        <v>-</v>
      </c>
      <c r="AO607" s="77">
        <f t="shared" si="364"/>
        <v>0</v>
      </c>
      <c r="AP607" s="78" t="str">
        <f t="shared" si="365"/>
        <v/>
      </c>
    </row>
    <row r="608" spans="1:59" ht="93.95" customHeight="1" x14ac:dyDescent="0.25">
      <c r="A608" s="60">
        <v>605</v>
      </c>
      <c r="B608" s="199" t="e">
        <f>VLOOKUP(C608,Склад!B:D,3,0)</f>
        <v>#N/A</v>
      </c>
      <c r="C608" s="37" t="s">
        <v>347</v>
      </c>
      <c r="D608" s="151" t="str">
        <f t="shared" si="366"/>
        <v>919190599</v>
      </c>
      <c r="E608" s="36">
        <v>9191905</v>
      </c>
      <c r="F608" s="36">
        <v>99</v>
      </c>
      <c r="G608" s="154" t="s">
        <v>211</v>
      </c>
      <c r="H608" s="196" t="str">
        <f>IFERROR(VLOOKUP(VALUE(E608),Склад!#REF!,6,0),"-")</f>
        <v>-</v>
      </c>
      <c r="I608" s="61"/>
      <c r="J608" s="62" t="s">
        <v>169</v>
      </c>
      <c r="K608" s="62" t="s">
        <v>169</v>
      </c>
      <c r="L608" s="63" t="s">
        <v>397</v>
      </c>
      <c r="M608" s="64" t="s">
        <v>354</v>
      </c>
      <c r="N608" s="38" t="s">
        <v>354</v>
      </c>
      <c r="O608" s="38" t="s">
        <v>425</v>
      </c>
      <c r="P608" s="65">
        <v>26.5</v>
      </c>
      <c r="Q608" s="69">
        <v>69</v>
      </c>
      <c r="R608" s="66"/>
      <c r="S608" s="67"/>
      <c r="T608" s="68"/>
      <c r="U608" s="70"/>
      <c r="V608" s="71"/>
      <c r="W608" s="72"/>
      <c r="X608" s="73"/>
      <c r="Y608" s="71"/>
      <c r="Z608" s="72"/>
      <c r="AA608" s="74"/>
      <c r="AB608" s="75"/>
      <c r="AC608" s="71"/>
      <c r="AD608" s="72"/>
      <c r="AE608" s="76" t="str">
        <f t="shared" si="367"/>
        <v/>
      </c>
      <c r="AF608" s="76" t="str">
        <f t="shared" si="355"/>
        <v>-</v>
      </c>
      <c r="AG608" s="76" t="str">
        <f t="shared" si="356"/>
        <v>-</v>
      </c>
      <c r="AH608" s="76" t="str">
        <f t="shared" si="357"/>
        <v>-</v>
      </c>
      <c r="AI608" s="76" t="str">
        <f t="shared" si="358"/>
        <v>-</v>
      </c>
      <c r="AJ608" s="76" t="str">
        <f t="shared" si="359"/>
        <v>-</v>
      </c>
      <c r="AK608" s="76" t="str">
        <f t="shared" si="360"/>
        <v>-</v>
      </c>
      <c r="AL608" s="76" t="str">
        <f t="shared" si="361"/>
        <v>-</v>
      </c>
      <c r="AM608" s="76" t="str">
        <f t="shared" si="362"/>
        <v>-</v>
      </c>
      <c r="AN608" s="76" t="str">
        <f t="shared" si="363"/>
        <v>-</v>
      </c>
      <c r="AO608" s="77">
        <f t="shared" si="364"/>
        <v>0</v>
      </c>
      <c r="AP608" s="78" t="str">
        <f t="shared" si="365"/>
        <v/>
      </c>
    </row>
    <row r="609" spans="1:42" ht="93.95" customHeight="1" x14ac:dyDescent="0.25">
      <c r="A609" s="60">
        <v>606</v>
      </c>
      <c r="B609" s="199" t="str">
        <f>VLOOKUP(C609,Склад!B:D,3,0)</f>
        <v>Шарфы</v>
      </c>
      <c r="C609" s="37" t="s">
        <v>320</v>
      </c>
      <c r="D609" s="151" t="str">
        <f t="shared" si="366"/>
        <v>91993141</v>
      </c>
      <c r="E609" s="36">
        <v>9199314</v>
      </c>
      <c r="F609" s="36">
        <v>1</v>
      </c>
      <c r="G609" s="154" t="s">
        <v>211</v>
      </c>
      <c r="H609" s="196" t="str">
        <f>IFERROR(VLOOKUP(VALUE(E609),Склад!#REF!,6,0),"-")</f>
        <v>-</v>
      </c>
      <c r="I609" s="61"/>
      <c r="J609" s="62" t="s">
        <v>33</v>
      </c>
      <c r="K609" s="62" t="s">
        <v>33</v>
      </c>
      <c r="L609" s="63" t="s">
        <v>49</v>
      </c>
      <c r="M609" s="64" t="s">
        <v>354</v>
      </c>
      <c r="N609" s="38" t="s">
        <v>354</v>
      </c>
      <c r="O609" s="38" t="s">
        <v>416</v>
      </c>
      <c r="P609" s="65">
        <v>22.7</v>
      </c>
      <c r="Q609" s="69">
        <v>59</v>
      </c>
      <c r="R609" s="66"/>
      <c r="S609" s="67"/>
      <c r="T609" s="68"/>
      <c r="U609" s="70"/>
      <c r="V609" s="71"/>
      <c r="W609" s="72"/>
      <c r="X609" s="73"/>
      <c r="Y609" s="71"/>
      <c r="Z609" s="72"/>
      <c r="AA609" s="74"/>
      <c r="AB609" s="75"/>
      <c r="AC609" s="71"/>
      <c r="AD609" s="72"/>
      <c r="AE609" s="76" t="str">
        <f t="shared" si="367"/>
        <v/>
      </c>
      <c r="AF609" s="76" t="str">
        <f t="shared" si="355"/>
        <v>-</v>
      </c>
      <c r="AG609" s="76" t="str">
        <f t="shared" si="356"/>
        <v>-</v>
      </c>
      <c r="AH609" s="76" t="str">
        <f t="shared" si="357"/>
        <v>-</v>
      </c>
      <c r="AI609" s="76" t="str">
        <f t="shared" si="358"/>
        <v>-</v>
      </c>
      <c r="AJ609" s="76" t="str">
        <f t="shared" si="359"/>
        <v>-</v>
      </c>
      <c r="AK609" s="76" t="str">
        <f t="shared" si="360"/>
        <v>-</v>
      </c>
      <c r="AL609" s="76" t="str">
        <f t="shared" si="361"/>
        <v>-</v>
      </c>
      <c r="AM609" s="76" t="str">
        <f t="shared" si="362"/>
        <v>-</v>
      </c>
      <c r="AN609" s="76" t="str">
        <f t="shared" si="363"/>
        <v>-</v>
      </c>
      <c r="AO609" s="77">
        <f t="shared" si="364"/>
        <v>0</v>
      </c>
      <c r="AP609" s="78" t="str">
        <f t="shared" si="365"/>
        <v/>
      </c>
    </row>
    <row r="610" spans="1:42" ht="93.95" customHeight="1" x14ac:dyDescent="0.25">
      <c r="A610" s="60">
        <v>607</v>
      </c>
      <c r="B610" s="199" t="str">
        <f>VLOOKUP(C610,Склад!B:D,3,0)</f>
        <v>Шарфы</v>
      </c>
      <c r="C610" s="37" t="s">
        <v>320</v>
      </c>
      <c r="D610" s="151" t="str">
        <f t="shared" si="366"/>
        <v>91993142</v>
      </c>
      <c r="E610" s="36">
        <v>9199314</v>
      </c>
      <c r="F610" s="36">
        <v>2</v>
      </c>
      <c r="G610" s="154" t="s">
        <v>211</v>
      </c>
      <c r="H610" s="196" t="str">
        <f>IFERROR(VLOOKUP(VALUE(E610),Склад!#REF!,6,0),"-")</f>
        <v>-</v>
      </c>
      <c r="I610" s="61"/>
      <c r="J610" s="62" t="s">
        <v>33</v>
      </c>
      <c r="K610" s="62" t="s">
        <v>33</v>
      </c>
      <c r="L610" s="63" t="s">
        <v>49</v>
      </c>
      <c r="M610" s="64" t="s">
        <v>354</v>
      </c>
      <c r="N610" s="38" t="s">
        <v>354</v>
      </c>
      <c r="O610" s="38" t="s">
        <v>416</v>
      </c>
      <c r="P610" s="65">
        <v>22.7</v>
      </c>
      <c r="Q610" s="69">
        <v>59</v>
      </c>
      <c r="R610" s="66"/>
      <c r="S610" s="67"/>
      <c r="T610" s="68"/>
      <c r="U610" s="70"/>
      <c r="V610" s="71"/>
      <c r="W610" s="72"/>
      <c r="X610" s="73"/>
      <c r="Y610" s="71"/>
      <c r="Z610" s="72"/>
      <c r="AA610" s="74"/>
      <c r="AB610" s="75"/>
      <c r="AC610" s="71"/>
      <c r="AD610" s="72"/>
      <c r="AE610" s="76" t="str">
        <f t="shared" si="367"/>
        <v/>
      </c>
      <c r="AF610" s="76" t="str">
        <f t="shared" si="355"/>
        <v>-</v>
      </c>
      <c r="AG610" s="76" t="str">
        <f t="shared" si="356"/>
        <v>-</v>
      </c>
      <c r="AH610" s="76" t="str">
        <f t="shared" si="357"/>
        <v>-</v>
      </c>
      <c r="AI610" s="76" t="str">
        <f t="shared" si="358"/>
        <v>-</v>
      </c>
      <c r="AJ610" s="76" t="str">
        <f t="shared" si="359"/>
        <v>-</v>
      </c>
      <c r="AK610" s="76" t="str">
        <f t="shared" si="360"/>
        <v>-</v>
      </c>
      <c r="AL610" s="76" t="str">
        <f t="shared" si="361"/>
        <v>-</v>
      </c>
      <c r="AM610" s="76" t="str">
        <f t="shared" si="362"/>
        <v>-</v>
      </c>
      <c r="AN610" s="76" t="str">
        <f t="shared" si="363"/>
        <v>-</v>
      </c>
      <c r="AO610" s="77">
        <f t="shared" si="364"/>
        <v>0</v>
      </c>
      <c r="AP610" s="78" t="str">
        <f t="shared" si="365"/>
        <v/>
      </c>
    </row>
    <row r="611" spans="1:42" ht="93.95" customHeight="1" x14ac:dyDescent="0.25">
      <c r="A611" s="60">
        <v>608</v>
      </c>
      <c r="B611" s="199" t="str">
        <f>VLOOKUP(C611,Склад!B:D,3,0)</f>
        <v>Шарфы</v>
      </c>
      <c r="C611" s="37" t="s">
        <v>320</v>
      </c>
      <c r="D611" s="151" t="str">
        <f t="shared" si="366"/>
        <v>919931443</v>
      </c>
      <c r="E611" s="36">
        <v>9199314</v>
      </c>
      <c r="F611" s="36">
        <v>43</v>
      </c>
      <c r="G611" s="154" t="s">
        <v>211</v>
      </c>
      <c r="H611" s="196" t="str">
        <f>IFERROR(VLOOKUP(VALUE(E611),Склад!#REF!,6,0),"-")</f>
        <v>-</v>
      </c>
      <c r="I611" s="61"/>
      <c r="J611" s="62" t="s">
        <v>33</v>
      </c>
      <c r="K611" s="62" t="s">
        <v>33</v>
      </c>
      <c r="L611" s="63" t="s">
        <v>49</v>
      </c>
      <c r="M611" s="64" t="s">
        <v>354</v>
      </c>
      <c r="N611" s="38" t="s">
        <v>354</v>
      </c>
      <c r="O611" s="38" t="s">
        <v>416</v>
      </c>
      <c r="P611" s="65">
        <v>22.7</v>
      </c>
      <c r="Q611" s="69">
        <v>59</v>
      </c>
      <c r="R611" s="66"/>
      <c r="S611" s="67"/>
      <c r="T611" s="68"/>
      <c r="U611" s="70"/>
      <c r="V611" s="71"/>
      <c r="W611" s="72"/>
      <c r="X611" s="73"/>
      <c r="Y611" s="71"/>
      <c r="Z611" s="72"/>
      <c r="AA611" s="74"/>
      <c r="AB611" s="75"/>
      <c r="AC611" s="71"/>
      <c r="AD611" s="72"/>
      <c r="AE611" s="76" t="str">
        <f t="shared" si="367"/>
        <v/>
      </c>
      <c r="AF611" s="76" t="str">
        <f t="shared" si="355"/>
        <v>-</v>
      </c>
      <c r="AG611" s="76" t="str">
        <f t="shared" si="356"/>
        <v>-</v>
      </c>
      <c r="AH611" s="76" t="str">
        <f t="shared" si="357"/>
        <v>-</v>
      </c>
      <c r="AI611" s="76" t="str">
        <f t="shared" si="358"/>
        <v>-</v>
      </c>
      <c r="AJ611" s="76" t="str">
        <f t="shared" si="359"/>
        <v>-</v>
      </c>
      <c r="AK611" s="76" t="str">
        <f t="shared" si="360"/>
        <v>-</v>
      </c>
      <c r="AL611" s="76" t="str">
        <f t="shared" si="361"/>
        <v>-</v>
      </c>
      <c r="AM611" s="76" t="str">
        <f t="shared" si="362"/>
        <v>-</v>
      </c>
      <c r="AN611" s="76" t="str">
        <f t="shared" si="363"/>
        <v>-</v>
      </c>
      <c r="AO611" s="77">
        <f t="shared" si="364"/>
        <v>0</v>
      </c>
      <c r="AP611" s="78" t="str">
        <f t="shared" si="365"/>
        <v/>
      </c>
    </row>
    <row r="612" spans="1:42" ht="93.95" customHeight="1" x14ac:dyDescent="0.25">
      <c r="A612" s="60">
        <v>609</v>
      </c>
      <c r="B612" s="199" t="str">
        <f>VLOOKUP(C612,Склад!B:D,3,0)</f>
        <v>Шарфы</v>
      </c>
      <c r="C612" s="37" t="s">
        <v>320</v>
      </c>
      <c r="D612" s="151" t="str">
        <f t="shared" si="366"/>
        <v>919931483</v>
      </c>
      <c r="E612" s="36">
        <v>9199314</v>
      </c>
      <c r="F612" s="36">
        <v>83</v>
      </c>
      <c r="G612" s="154" t="s">
        <v>211</v>
      </c>
      <c r="H612" s="196" t="str">
        <f>IFERROR(VLOOKUP(VALUE(E612),Склад!#REF!,6,0),"-")</f>
        <v>-</v>
      </c>
      <c r="I612" s="61"/>
      <c r="J612" s="62" t="s">
        <v>33</v>
      </c>
      <c r="K612" s="62" t="s">
        <v>33</v>
      </c>
      <c r="L612" s="63" t="s">
        <v>49</v>
      </c>
      <c r="M612" s="64" t="s">
        <v>354</v>
      </c>
      <c r="N612" s="38" t="s">
        <v>354</v>
      </c>
      <c r="O612" s="38" t="s">
        <v>416</v>
      </c>
      <c r="P612" s="65">
        <v>22.7</v>
      </c>
      <c r="Q612" s="69">
        <v>59</v>
      </c>
      <c r="R612" s="66"/>
      <c r="S612" s="67"/>
      <c r="T612" s="68"/>
      <c r="U612" s="70"/>
      <c r="V612" s="71"/>
      <c r="W612" s="72"/>
      <c r="X612" s="73"/>
      <c r="Y612" s="71"/>
      <c r="Z612" s="72"/>
      <c r="AA612" s="74"/>
      <c r="AB612" s="75"/>
      <c r="AC612" s="71"/>
      <c r="AD612" s="72"/>
      <c r="AE612" s="76" t="str">
        <f t="shared" si="367"/>
        <v/>
      </c>
      <c r="AF612" s="76" t="str">
        <f t="shared" si="355"/>
        <v>-</v>
      </c>
      <c r="AG612" s="76" t="str">
        <f t="shared" si="356"/>
        <v>-</v>
      </c>
      <c r="AH612" s="76" t="str">
        <f t="shared" si="357"/>
        <v>-</v>
      </c>
      <c r="AI612" s="76" t="str">
        <f t="shared" si="358"/>
        <v>-</v>
      </c>
      <c r="AJ612" s="76" t="str">
        <f t="shared" si="359"/>
        <v>-</v>
      </c>
      <c r="AK612" s="76" t="str">
        <f t="shared" si="360"/>
        <v>-</v>
      </c>
      <c r="AL612" s="76" t="str">
        <f t="shared" si="361"/>
        <v>-</v>
      </c>
      <c r="AM612" s="76" t="str">
        <f t="shared" si="362"/>
        <v>-</v>
      </c>
      <c r="AN612" s="76" t="str">
        <f t="shared" si="363"/>
        <v>-</v>
      </c>
      <c r="AO612" s="77">
        <f t="shared" si="364"/>
        <v>0</v>
      </c>
      <c r="AP612" s="78" t="str">
        <f t="shared" si="365"/>
        <v/>
      </c>
    </row>
    <row r="613" spans="1:42" ht="93.95" customHeight="1" x14ac:dyDescent="0.25">
      <c r="A613" s="60">
        <v>610</v>
      </c>
      <c r="B613" s="199" t="str">
        <f>VLOOKUP(C613,Склад!B:D,3,0)</f>
        <v>Шарфы</v>
      </c>
      <c r="C613" s="37" t="s">
        <v>348</v>
      </c>
      <c r="D613" s="151" t="str">
        <f t="shared" si="366"/>
        <v>919932227</v>
      </c>
      <c r="E613" s="36">
        <v>9199322</v>
      </c>
      <c r="F613" s="36">
        <v>27</v>
      </c>
      <c r="G613" s="154" t="s">
        <v>211</v>
      </c>
      <c r="H613" s="196" t="str">
        <f>IFERROR(VLOOKUP(VALUE(E613),Склад!#REF!,6,0),"-")</f>
        <v>-</v>
      </c>
      <c r="I613" s="61"/>
      <c r="J613" s="62" t="s">
        <v>33</v>
      </c>
      <c r="K613" s="62" t="s">
        <v>33</v>
      </c>
      <c r="L613" s="63" t="s">
        <v>49</v>
      </c>
      <c r="M613" s="64" t="s">
        <v>354</v>
      </c>
      <c r="N613" s="38" t="s">
        <v>354</v>
      </c>
      <c r="O613" s="38" t="s">
        <v>416</v>
      </c>
      <c r="P613" s="65">
        <v>26.5</v>
      </c>
      <c r="Q613" s="69">
        <v>69</v>
      </c>
      <c r="R613" s="66"/>
      <c r="S613" s="67"/>
      <c r="T613" s="68"/>
      <c r="U613" s="70"/>
      <c r="V613" s="71"/>
      <c r="W613" s="72"/>
      <c r="X613" s="73"/>
      <c r="Y613" s="71"/>
      <c r="Z613" s="72"/>
      <c r="AA613" s="74"/>
      <c r="AB613" s="75"/>
      <c r="AC613" s="71"/>
      <c r="AD613" s="72"/>
      <c r="AE613" s="76" t="str">
        <f t="shared" si="367"/>
        <v/>
      </c>
      <c r="AF613" s="76" t="str">
        <f t="shared" si="355"/>
        <v>-</v>
      </c>
      <c r="AG613" s="76" t="str">
        <f t="shared" si="356"/>
        <v>-</v>
      </c>
      <c r="AH613" s="76" t="str">
        <f t="shared" si="357"/>
        <v>-</v>
      </c>
      <c r="AI613" s="76" t="str">
        <f t="shared" si="358"/>
        <v>-</v>
      </c>
      <c r="AJ613" s="76" t="str">
        <f t="shared" si="359"/>
        <v>-</v>
      </c>
      <c r="AK613" s="76" t="str">
        <f t="shared" si="360"/>
        <v>-</v>
      </c>
      <c r="AL613" s="76" t="str">
        <f t="shared" si="361"/>
        <v>-</v>
      </c>
      <c r="AM613" s="76" t="str">
        <f t="shared" si="362"/>
        <v>-</v>
      </c>
      <c r="AN613" s="76" t="str">
        <f t="shared" si="363"/>
        <v>-</v>
      </c>
      <c r="AO613" s="77">
        <f t="shared" si="364"/>
        <v>0</v>
      </c>
      <c r="AP613" s="78" t="str">
        <f t="shared" si="365"/>
        <v/>
      </c>
    </row>
    <row r="614" spans="1:42" ht="93.95" customHeight="1" x14ac:dyDescent="0.25">
      <c r="A614" s="60">
        <v>611</v>
      </c>
      <c r="B614" s="199" t="str">
        <f>VLOOKUP(C614,Склад!B:D,3,0)</f>
        <v>Шарфы</v>
      </c>
      <c r="C614" s="37" t="s">
        <v>320</v>
      </c>
      <c r="D614" s="151" t="str">
        <f t="shared" si="366"/>
        <v>919932926</v>
      </c>
      <c r="E614" s="36">
        <v>9199329</v>
      </c>
      <c r="F614" s="36">
        <v>26</v>
      </c>
      <c r="G614" s="154" t="s">
        <v>211</v>
      </c>
      <c r="H614" s="196" t="str">
        <f>IFERROR(VLOOKUP(VALUE(E614),Склад!#REF!,6,0),"-")</f>
        <v>-</v>
      </c>
      <c r="I614" s="61"/>
      <c r="J614" s="62" t="s">
        <v>33</v>
      </c>
      <c r="K614" s="62" t="s">
        <v>33</v>
      </c>
      <c r="L614" s="63" t="s">
        <v>49</v>
      </c>
      <c r="M614" s="64" t="s">
        <v>354</v>
      </c>
      <c r="N614" s="38" t="s">
        <v>354</v>
      </c>
      <c r="O614" s="38" t="s">
        <v>416</v>
      </c>
      <c r="P614" s="65">
        <v>26.5</v>
      </c>
      <c r="Q614" s="69">
        <v>69</v>
      </c>
      <c r="R614" s="66"/>
      <c r="S614" s="67"/>
      <c r="T614" s="68"/>
      <c r="U614" s="70"/>
      <c r="V614" s="71"/>
      <c r="W614" s="72"/>
      <c r="X614" s="73"/>
      <c r="Y614" s="71"/>
      <c r="Z614" s="72"/>
      <c r="AA614" s="74"/>
      <c r="AB614" s="75"/>
      <c r="AC614" s="71"/>
      <c r="AD614" s="72"/>
      <c r="AE614" s="76" t="str">
        <f t="shared" si="367"/>
        <v/>
      </c>
      <c r="AF614" s="76" t="str">
        <f t="shared" si="355"/>
        <v>-</v>
      </c>
      <c r="AG614" s="76" t="str">
        <f t="shared" si="356"/>
        <v>-</v>
      </c>
      <c r="AH614" s="76" t="str">
        <f t="shared" si="357"/>
        <v>-</v>
      </c>
      <c r="AI614" s="76" t="str">
        <f t="shared" si="358"/>
        <v>-</v>
      </c>
      <c r="AJ614" s="76" t="str">
        <f t="shared" si="359"/>
        <v>-</v>
      </c>
      <c r="AK614" s="76" t="str">
        <f t="shared" si="360"/>
        <v>-</v>
      </c>
      <c r="AL614" s="76" t="str">
        <f t="shared" si="361"/>
        <v>-</v>
      </c>
      <c r="AM614" s="76" t="str">
        <f t="shared" si="362"/>
        <v>-</v>
      </c>
      <c r="AN614" s="76" t="str">
        <f t="shared" si="363"/>
        <v>-</v>
      </c>
      <c r="AO614" s="77">
        <f t="shared" si="364"/>
        <v>0</v>
      </c>
      <c r="AP614" s="78" t="str">
        <f t="shared" si="365"/>
        <v/>
      </c>
    </row>
    <row r="615" spans="1:42" ht="93.95" customHeight="1" x14ac:dyDescent="0.25">
      <c r="A615" s="60">
        <v>612</v>
      </c>
      <c r="B615" s="199" t="e">
        <f>VLOOKUP(C615,Склад!B:D,3,0)</f>
        <v>#N/A</v>
      </c>
      <c r="C615" s="37" t="s">
        <v>349</v>
      </c>
      <c r="D615" s="151" t="str">
        <f t="shared" si="366"/>
        <v>919933029</v>
      </c>
      <c r="E615" s="36">
        <v>9199330</v>
      </c>
      <c r="F615" s="36">
        <v>29</v>
      </c>
      <c r="G615" s="154" t="s">
        <v>211</v>
      </c>
      <c r="H615" s="196" t="str">
        <f>IFERROR(VLOOKUP(VALUE(E615),Склад!#REF!,6,0),"-")</f>
        <v>-</v>
      </c>
      <c r="I615" s="61"/>
      <c r="J615" s="62" t="s">
        <v>33</v>
      </c>
      <c r="K615" s="62" t="s">
        <v>33</v>
      </c>
      <c r="L615" s="63" t="s">
        <v>49</v>
      </c>
      <c r="M615" s="64" t="s">
        <v>354</v>
      </c>
      <c r="N615" s="38" t="s">
        <v>354</v>
      </c>
      <c r="O615" s="38" t="s">
        <v>416</v>
      </c>
      <c r="P615" s="65">
        <v>30.4</v>
      </c>
      <c r="Q615" s="69">
        <v>79</v>
      </c>
      <c r="R615" s="66"/>
      <c r="S615" s="67"/>
      <c r="T615" s="68"/>
      <c r="U615" s="70"/>
      <c r="V615" s="71"/>
      <c r="W615" s="72"/>
      <c r="X615" s="73"/>
      <c r="Y615" s="71"/>
      <c r="Z615" s="72"/>
      <c r="AA615" s="74"/>
      <c r="AB615" s="75"/>
      <c r="AC615" s="71"/>
      <c r="AD615" s="72"/>
      <c r="AE615" s="76" t="str">
        <f t="shared" si="367"/>
        <v/>
      </c>
      <c r="AF615" s="76" t="str">
        <f t="shared" si="355"/>
        <v>-</v>
      </c>
      <c r="AG615" s="76" t="str">
        <f t="shared" si="356"/>
        <v>-</v>
      </c>
      <c r="AH615" s="76" t="str">
        <f t="shared" si="357"/>
        <v>-</v>
      </c>
      <c r="AI615" s="76" t="str">
        <f t="shared" si="358"/>
        <v>-</v>
      </c>
      <c r="AJ615" s="76" t="str">
        <f t="shared" si="359"/>
        <v>-</v>
      </c>
      <c r="AK615" s="76" t="str">
        <f t="shared" si="360"/>
        <v>-</v>
      </c>
      <c r="AL615" s="76" t="str">
        <f t="shared" si="361"/>
        <v>-</v>
      </c>
      <c r="AM615" s="76" t="str">
        <f t="shared" si="362"/>
        <v>-</v>
      </c>
      <c r="AN615" s="76" t="str">
        <f t="shared" si="363"/>
        <v>-</v>
      </c>
      <c r="AO615" s="77">
        <f t="shared" si="364"/>
        <v>0</v>
      </c>
      <c r="AP615" s="78" t="str">
        <f t="shared" si="365"/>
        <v/>
      </c>
    </row>
    <row r="616" spans="1:42" ht="93.95" customHeight="1" x14ac:dyDescent="0.25">
      <c r="A616" s="60">
        <v>613</v>
      </c>
      <c r="B616" s="199" t="e">
        <f>VLOOKUP(C616,Склад!B:D,3,0)</f>
        <v>#N/A</v>
      </c>
      <c r="C616" s="37" t="s">
        <v>349</v>
      </c>
      <c r="D616" s="151" t="str">
        <f t="shared" si="366"/>
        <v>919933038</v>
      </c>
      <c r="E616" s="36">
        <v>9199330</v>
      </c>
      <c r="F616" s="36">
        <v>38</v>
      </c>
      <c r="G616" s="154" t="s">
        <v>211</v>
      </c>
      <c r="H616" s="196" t="str">
        <f>IFERROR(VLOOKUP(VALUE(E616),Склад!#REF!,6,0),"-")</f>
        <v>-</v>
      </c>
      <c r="I616" s="61"/>
      <c r="J616" s="62" t="s">
        <v>33</v>
      </c>
      <c r="K616" s="62" t="s">
        <v>33</v>
      </c>
      <c r="L616" s="63" t="s">
        <v>49</v>
      </c>
      <c r="M616" s="64" t="s">
        <v>354</v>
      </c>
      <c r="N616" s="38" t="s">
        <v>354</v>
      </c>
      <c r="O616" s="38" t="s">
        <v>416</v>
      </c>
      <c r="P616" s="65">
        <v>30.4</v>
      </c>
      <c r="Q616" s="69">
        <v>79</v>
      </c>
      <c r="R616" s="66"/>
      <c r="S616" s="67"/>
      <c r="T616" s="68"/>
      <c r="U616" s="70"/>
      <c r="V616" s="71"/>
      <c r="W616" s="72"/>
      <c r="X616" s="73"/>
      <c r="Y616" s="71"/>
      <c r="Z616" s="72"/>
      <c r="AA616" s="74"/>
      <c r="AB616" s="75"/>
      <c r="AC616" s="71"/>
      <c r="AD616" s="72"/>
      <c r="AE616" s="76" t="str">
        <f t="shared" si="367"/>
        <v/>
      </c>
      <c r="AF616" s="76" t="str">
        <f t="shared" si="355"/>
        <v>-</v>
      </c>
      <c r="AG616" s="76" t="str">
        <f t="shared" si="356"/>
        <v>-</v>
      </c>
      <c r="AH616" s="76" t="str">
        <f t="shared" si="357"/>
        <v>-</v>
      </c>
      <c r="AI616" s="76" t="str">
        <f t="shared" si="358"/>
        <v>-</v>
      </c>
      <c r="AJ616" s="76" t="str">
        <f t="shared" si="359"/>
        <v>-</v>
      </c>
      <c r="AK616" s="76" t="str">
        <f t="shared" si="360"/>
        <v>-</v>
      </c>
      <c r="AL616" s="76" t="str">
        <f t="shared" si="361"/>
        <v>-</v>
      </c>
      <c r="AM616" s="76" t="str">
        <f t="shared" si="362"/>
        <v>-</v>
      </c>
      <c r="AN616" s="76" t="str">
        <f t="shared" si="363"/>
        <v>-</v>
      </c>
      <c r="AO616" s="77">
        <f t="shared" si="364"/>
        <v>0</v>
      </c>
      <c r="AP616" s="78" t="str">
        <f t="shared" si="365"/>
        <v/>
      </c>
    </row>
    <row r="617" spans="1:42" ht="93.95" customHeight="1" thickBot="1" x14ac:dyDescent="0.3">
      <c r="A617" s="139">
        <v>614</v>
      </c>
      <c r="B617" s="199" t="str">
        <f>VLOOKUP(C617,Склад!B:D,3,0)</f>
        <v>Шарфы</v>
      </c>
      <c r="C617" s="140" t="s">
        <v>320</v>
      </c>
      <c r="D617" s="152" t="str">
        <f t="shared" si="366"/>
        <v>919933143</v>
      </c>
      <c r="E617" s="141">
        <v>9199331</v>
      </c>
      <c r="F617" s="141">
        <v>43</v>
      </c>
      <c r="G617" s="156" t="s">
        <v>211</v>
      </c>
      <c r="H617" s="196" t="str">
        <f>IFERROR(VLOOKUP(VALUE(E617),Склад!#REF!,6,0),"-")</f>
        <v>-</v>
      </c>
      <c r="I617" s="142"/>
      <c r="J617" s="143" t="s">
        <v>33</v>
      </c>
      <c r="K617" s="143" t="s">
        <v>33</v>
      </c>
      <c r="L617" s="133" t="s">
        <v>49</v>
      </c>
      <c r="M617" s="135" t="s">
        <v>354</v>
      </c>
      <c r="N617" s="134" t="s">
        <v>354</v>
      </c>
      <c r="O617" s="134" t="s">
        <v>416</v>
      </c>
      <c r="P617" s="144">
        <v>26.5</v>
      </c>
      <c r="Q617" s="145">
        <v>69</v>
      </c>
      <c r="R617" s="172"/>
      <c r="S617" s="173"/>
      <c r="T617" s="174"/>
      <c r="U617" s="175"/>
      <c r="V617" s="176"/>
      <c r="W617" s="177"/>
      <c r="X617" s="178"/>
      <c r="Y617" s="176"/>
      <c r="Z617" s="177"/>
      <c r="AA617" s="179"/>
      <c r="AB617" s="180"/>
      <c r="AC617" s="176"/>
      <c r="AD617" s="177"/>
      <c r="AE617" s="146" t="str">
        <f t="shared" si="367"/>
        <v/>
      </c>
      <c r="AF617" s="146" t="str">
        <f t="shared" si="355"/>
        <v>-</v>
      </c>
      <c r="AG617" s="146" t="str">
        <f t="shared" si="356"/>
        <v>-</v>
      </c>
      <c r="AH617" s="146" t="str">
        <f t="shared" si="357"/>
        <v>-</v>
      </c>
      <c r="AI617" s="146" t="str">
        <f t="shared" si="358"/>
        <v>-</v>
      </c>
      <c r="AJ617" s="146" t="str">
        <f t="shared" si="359"/>
        <v>-</v>
      </c>
      <c r="AK617" s="146" t="str">
        <f t="shared" si="360"/>
        <v>-</v>
      </c>
      <c r="AL617" s="146" t="str">
        <f t="shared" si="361"/>
        <v>-</v>
      </c>
      <c r="AM617" s="146" t="str">
        <f t="shared" si="362"/>
        <v>-</v>
      </c>
      <c r="AN617" s="146" t="str">
        <f t="shared" si="363"/>
        <v>-</v>
      </c>
      <c r="AO617" s="147">
        <f t="shared" si="364"/>
        <v>0</v>
      </c>
      <c r="AP617" s="148" t="str">
        <f t="shared" si="365"/>
        <v/>
      </c>
    </row>
    <row r="618" spans="1:42" ht="51.75" thickBot="1" x14ac:dyDescent="0.3">
      <c r="A618" s="7" t="s">
        <v>77</v>
      </c>
      <c r="B618" s="199" t="str">
        <f>VLOOKUP(C618,Склад!B:D,3,0)</f>
        <v>Группа</v>
      </c>
      <c r="C618" s="5" t="s">
        <v>8</v>
      </c>
      <c r="D618" s="150" t="str">
        <f t="shared" si="366"/>
        <v>АртикулЦвет</v>
      </c>
      <c r="E618" s="5" t="s">
        <v>9</v>
      </c>
      <c r="F618" s="5" t="s">
        <v>10</v>
      </c>
      <c r="G618" s="153" t="s">
        <v>200</v>
      </c>
      <c r="H618" s="196" t="str">
        <f>IFERROR(VLOOKUP(VALUE(E618),Склад!#REF!,6,0),"-")</f>
        <v>-</v>
      </c>
      <c r="I618" s="5" t="s">
        <v>11</v>
      </c>
      <c r="J618" s="6" t="s">
        <v>407</v>
      </c>
      <c r="K618" s="6" t="s">
        <v>12</v>
      </c>
      <c r="L618" s="7" t="s">
        <v>13</v>
      </c>
      <c r="M618" s="8" t="s">
        <v>92</v>
      </c>
      <c r="N618" s="5" t="s">
        <v>350</v>
      </c>
      <c r="O618" s="5" t="s">
        <v>414</v>
      </c>
      <c r="P618" s="39" t="s">
        <v>28</v>
      </c>
      <c r="Q618" s="137" t="s">
        <v>15</v>
      </c>
      <c r="R618" s="30" t="s">
        <v>119</v>
      </c>
      <c r="S618" s="181" t="e">
        <f>R618*1.1</f>
        <v>#VALUE!</v>
      </c>
      <c r="T618" s="182"/>
      <c r="U618" s="26" t="s">
        <v>16</v>
      </c>
      <c r="V618" s="10" t="s">
        <v>17</v>
      </c>
      <c r="W618" s="11" t="s">
        <v>18</v>
      </c>
      <c r="X618" s="227" t="s">
        <v>19</v>
      </c>
      <c r="Y618" s="228"/>
      <c r="Z618" s="11" t="s">
        <v>20</v>
      </c>
      <c r="AA618" s="227" t="s">
        <v>126</v>
      </c>
      <c r="AB618" s="229"/>
      <c r="AC618" s="228"/>
      <c r="AD618" s="11" t="s">
        <v>20</v>
      </c>
      <c r="AE618" s="13" t="s">
        <v>145</v>
      </c>
      <c r="AF618" s="13" t="s">
        <v>146</v>
      </c>
      <c r="AG618" s="136"/>
      <c r="AH618" s="13" t="s">
        <v>147</v>
      </c>
      <c r="AI618" s="136"/>
      <c r="AJ618" s="13" t="s">
        <v>148</v>
      </c>
      <c r="AK618" s="136"/>
      <c r="AL618" s="16" t="s">
        <v>149</v>
      </c>
      <c r="AM618" s="136"/>
      <c r="AN618" s="13" t="s">
        <v>150</v>
      </c>
      <c r="AO618" s="14" t="s">
        <v>22</v>
      </c>
      <c r="AP618" s="11" t="s">
        <v>23</v>
      </c>
    </row>
    <row r="619" spans="1:42" ht="93.95" customHeight="1" x14ac:dyDescent="0.25">
      <c r="A619" s="37">
        <v>615</v>
      </c>
      <c r="B619" s="199" t="e">
        <f>VLOOKUP(C619,Склад!B:D,3,0)</f>
        <v>#N/A</v>
      </c>
      <c r="C619" s="37" t="s">
        <v>408</v>
      </c>
      <c r="D619" s="151" t="str">
        <f t="shared" si="366"/>
        <v>94911011</v>
      </c>
      <c r="E619" s="36">
        <v>9491101</v>
      </c>
      <c r="F619" s="36">
        <v>1</v>
      </c>
      <c r="G619" s="154" t="s">
        <v>422</v>
      </c>
      <c r="H619" s="196" t="str">
        <f>IFERROR(VLOOKUP(VALUE(E619),Склад!#REF!,6,0),"-")</f>
        <v>-</v>
      </c>
      <c r="I619" s="61"/>
      <c r="J619" s="62" t="s">
        <v>33</v>
      </c>
      <c r="K619" s="62" t="s">
        <v>406</v>
      </c>
      <c r="L619" s="131" t="s">
        <v>357</v>
      </c>
      <c r="M619" s="132" t="s">
        <v>356</v>
      </c>
      <c r="N619" s="36" t="s">
        <v>419</v>
      </c>
      <c r="O619" s="36" t="s">
        <v>415</v>
      </c>
      <c r="P619" s="149">
        <v>30.4</v>
      </c>
      <c r="Q619" s="69">
        <v>79</v>
      </c>
      <c r="R619" s="164"/>
      <c r="S619" s="67"/>
      <c r="T619" s="68"/>
      <c r="U619" s="165"/>
      <c r="V619" s="166"/>
      <c r="W619" s="167"/>
      <c r="X619" s="168"/>
      <c r="Y619" s="166"/>
      <c r="Z619" s="167"/>
      <c r="AA619" s="169"/>
      <c r="AB619" s="170"/>
      <c r="AC619" s="166"/>
      <c r="AD619" s="167"/>
      <c r="AE619" s="76"/>
      <c r="AF619" s="76" t="str">
        <f t="shared" ref="AF619:AF642" si="368">IF(IFERROR(FIND($AF$618,$G619),FALSE),"","-")</f>
        <v/>
      </c>
      <c r="AG619" s="138"/>
      <c r="AH619" s="76" t="str">
        <f t="shared" ref="AH619:AH642" si="369">IF(IFERROR(FIND($AH$618,$G619),FALSE),"","-")</f>
        <v/>
      </c>
      <c r="AI619" s="138"/>
      <c r="AJ619" s="76" t="str">
        <f t="shared" ref="AJ619:AJ642" si="370">IF(IFERROR(FIND($AJ$618,$G619),FALSE),"","-")</f>
        <v/>
      </c>
      <c r="AK619" s="138"/>
      <c r="AL619" s="76" t="str">
        <f t="shared" ref="AL619:AL642" si="371">IF(IFERROR(FIND($AL$618,$G619),FALSE),"","-")</f>
        <v/>
      </c>
      <c r="AM619" s="138"/>
      <c r="AN619" s="76" t="str">
        <f t="shared" ref="AN619:AN642" si="372">IF(IFERROR(FIND($AN$618,$G619),FALSE),"","-")</f>
        <v/>
      </c>
      <c r="AO619" s="77">
        <f t="shared" ref="AO619:AO630" si="373">SUM(AE619:AN619)</f>
        <v>0</v>
      </c>
      <c r="AP619" s="78" t="str">
        <f t="shared" ref="AP619:AP642" si="374">IF(AO619&gt;0,AO619*P619,"")</f>
        <v/>
      </c>
    </row>
    <row r="620" spans="1:42" ht="93.95" customHeight="1" x14ac:dyDescent="0.25">
      <c r="A620" s="60">
        <v>616</v>
      </c>
      <c r="B620" s="199" t="e">
        <f>VLOOKUP(C620,Склад!B:D,3,0)</f>
        <v>#N/A</v>
      </c>
      <c r="C620" s="37" t="s">
        <v>408</v>
      </c>
      <c r="D620" s="151" t="str">
        <f t="shared" si="366"/>
        <v>94911016</v>
      </c>
      <c r="E620" s="36">
        <v>9491101</v>
      </c>
      <c r="F620" s="36">
        <v>6</v>
      </c>
      <c r="G620" s="154" t="s">
        <v>422</v>
      </c>
      <c r="H620" s="196" t="str">
        <f>IFERROR(VLOOKUP(VALUE(E620),Склад!#REF!,6,0),"-")</f>
        <v>-</v>
      </c>
      <c r="I620" s="61"/>
      <c r="J620" s="62" t="s">
        <v>33</v>
      </c>
      <c r="K620" s="62" t="s">
        <v>406</v>
      </c>
      <c r="L620" s="63" t="s">
        <v>357</v>
      </c>
      <c r="M620" s="64" t="s">
        <v>356</v>
      </c>
      <c r="N620" s="38" t="s">
        <v>419</v>
      </c>
      <c r="O620" s="38" t="s">
        <v>415</v>
      </c>
      <c r="P620" s="65">
        <v>30.4</v>
      </c>
      <c r="Q620" s="69">
        <v>79</v>
      </c>
      <c r="R620" s="66"/>
      <c r="S620" s="67"/>
      <c r="T620" s="68"/>
      <c r="U620" s="70"/>
      <c r="V620" s="71"/>
      <c r="W620" s="72"/>
      <c r="X620" s="73"/>
      <c r="Y620" s="71"/>
      <c r="Z620" s="72"/>
      <c r="AA620" s="74"/>
      <c r="AB620" s="75"/>
      <c r="AC620" s="71"/>
      <c r="AD620" s="72"/>
      <c r="AE620" s="76"/>
      <c r="AF620" s="76" t="str">
        <f t="shared" si="368"/>
        <v/>
      </c>
      <c r="AG620" s="138"/>
      <c r="AH620" s="76" t="str">
        <f t="shared" si="369"/>
        <v/>
      </c>
      <c r="AI620" s="138"/>
      <c r="AJ620" s="76" t="str">
        <f t="shared" si="370"/>
        <v/>
      </c>
      <c r="AK620" s="138"/>
      <c r="AL620" s="76" t="str">
        <f t="shared" si="371"/>
        <v/>
      </c>
      <c r="AM620" s="138"/>
      <c r="AN620" s="76" t="str">
        <f t="shared" si="372"/>
        <v/>
      </c>
      <c r="AO620" s="77">
        <f t="shared" si="373"/>
        <v>0</v>
      </c>
      <c r="AP620" s="78" t="str">
        <f t="shared" si="374"/>
        <v/>
      </c>
    </row>
    <row r="621" spans="1:42" ht="93.95" customHeight="1" x14ac:dyDescent="0.25">
      <c r="A621" s="60">
        <v>617</v>
      </c>
      <c r="B621" s="199" t="e">
        <f>VLOOKUP(C621,Склад!B:D,3,0)</f>
        <v>#N/A</v>
      </c>
      <c r="C621" s="37" t="s">
        <v>199</v>
      </c>
      <c r="D621" s="151" t="str">
        <f t="shared" si="366"/>
        <v>94971021</v>
      </c>
      <c r="E621" s="36">
        <v>9497102</v>
      </c>
      <c r="F621" s="36">
        <v>1</v>
      </c>
      <c r="G621" s="154" t="s">
        <v>422</v>
      </c>
      <c r="H621" s="196" t="str">
        <f>IFERROR(VLOOKUP(VALUE(E621),Склад!#REF!,6,0),"-")</f>
        <v>-</v>
      </c>
      <c r="I621" s="61"/>
      <c r="J621" s="62" t="s">
        <v>33</v>
      </c>
      <c r="K621" s="62" t="s">
        <v>222</v>
      </c>
      <c r="L621" s="63" t="s">
        <v>417</v>
      </c>
      <c r="M621" s="64" t="s">
        <v>356</v>
      </c>
      <c r="N621" s="38" t="s">
        <v>354</v>
      </c>
      <c r="O621" s="38" t="s">
        <v>416</v>
      </c>
      <c r="P621" s="65">
        <v>30.4</v>
      </c>
      <c r="Q621" s="69">
        <v>69</v>
      </c>
      <c r="R621" s="66"/>
      <c r="S621" s="67"/>
      <c r="T621" s="68"/>
      <c r="U621" s="70"/>
      <c r="V621" s="71"/>
      <c r="W621" s="72"/>
      <c r="X621" s="73"/>
      <c r="Y621" s="71"/>
      <c r="Z621" s="72"/>
      <c r="AA621" s="74"/>
      <c r="AB621" s="75"/>
      <c r="AC621" s="71"/>
      <c r="AD621" s="72"/>
      <c r="AE621" s="76"/>
      <c r="AF621" s="76" t="str">
        <f t="shared" si="368"/>
        <v/>
      </c>
      <c r="AG621" s="138"/>
      <c r="AH621" s="76" t="str">
        <f t="shared" si="369"/>
        <v/>
      </c>
      <c r="AI621" s="138"/>
      <c r="AJ621" s="76" t="str">
        <f t="shared" si="370"/>
        <v/>
      </c>
      <c r="AK621" s="138"/>
      <c r="AL621" s="76" t="str">
        <f t="shared" si="371"/>
        <v/>
      </c>
      <c r="AM621" s="138"/>
      <c r="AN621" s="76" t="str">
        <f t="shared" si="372"/>
        <v/>
      </c>
      <c r="AO621" s="77">
        <f t="shared" si="373"/>
        <v>0</v>
      </c>
      <c r="AP621" s="78" t="str">
        <f t="shared" si="374"/>
        <v/>
      </c>
    </row>
    <row r="622" spans="1:42" ht="93.95" customHeight="1" x14ac:dyDescent="0.25">
      <c r="A622" s="60">
        <v>618</v>
      </c>
      <c r="B622" s="199" t="e">
        <f>VLOOKUP(C622,Склад!B:D,3,0)</f>
        <v>#N/A</v>
      </c>
      <c r="C622" s="37" t="s">
        <v>199</v>
      </c>
      <c r="D622" s="151" t="str">
        <f t="shared" si="366"/>
        <v>94971026</v>
      </c>
      <c r="E622" s="36">
        <v>9497102</v>
      </c>
      <c r="F622" s="36">
        <v>6</v>
      </c>
      <c r="G622" s="154" t="s">
        <v>422</v>
      </c>
      <c r="H622" s="196" t="str">
        <f>IFERROR(VLOOKUP(VALUE(E622),Склад!#REF!,6,0),"-")</f>
        <v>-</v>
      </c>
      <c r="I622" s="61"/>
      <c r="J622" s="62" t="s">
        <v>33</v>
      </c>
      <c r="K622" s="62" t="s">
        <v>222</v>
      </c>
      <c r="L622" s="63" t="s">
        <v>417</v>
      </c>
      <c r="M622" s="64" t="s">
        <v>356</v>
      </c>
      <c r="N622" s="38" t="s">
        <v>354</v>
      </c>
      <c r="O622" s="38" t="s">
        <v>416</v>
      </c>
      <c r="P622" s="65">
        <v>30.4</v>
      </c>
      <c r="Q622" s="69">
        <v>69</v>
      </c>
      <c r="R622" s="66"/>
      <c r="S622" s="67"/>
      <c r="T622" s="68"/>
      <c r="U622" s="70"/>
      <c r="V622" s="71"/>
      <c r="W622" s="72"/>
      <c r="X622" s="73"/>
      <c r="Y622" s="71"/>
      <c r="Z622" s="72"/>
      <c r="AA622" s="74"/>
      <c r="AB622" s="75"/>
      <c r="AC622" s="71"/>
      <c r="AD622" s="72"/>
      <c r="AE622" s="76"/>
      <c r="AF622" s="76" t="str">
        <f t="shared" si="368"/>
        <v/>
      </c>
      <c r="AG622" s="138"/>
      <c r="AH622" s="76" t="str">
        <f t="shared" si="369"/>
        <v/>
      </c>
      <c r="AI622" s="138"/>
      <c r="AJ622" s="76" t="str">
        <f t="shared" si="370"/>
        <v/>
      </c>
      <c r="AK622" s="138"/>
      <c r="AL622" s="76" t="str">
        <f t="shared" si="371"/>
        <v/>
      </c>
      <c r="AM622" s="138"/>
      <c r="AN622" s="76" t="str">
        <f t="shared" si="372"/>
        <v/>
      </c>
      <c r="AO622" s="77">
        <f t="shared" si="373"/>
        <v>0</v>
      </c>
      <c r="AP622" s="78" t="str">
        <f t="shared" si="374"/>
        <v/>
      </c>
    </row>
    <row r="623" spans="1:42" ht="93.95" customHeight="1" x14ac:dyDescent="0.25">
      <c r="A623" s="60">
        <v>619</v>
      </c>
      <c r="B623" s="199" t="e">
        <f>VLOOKUP(C623,Склад!B:D,3,0)</f>
        <v>#N/A</v>
      </c>
      <c r="C623" s="37" t="s">
        <v>199</v>
      </c>
      <c r="D623" s="151" t="str">
        <f t="shared" si="366"/>
        <v>949710313</v>
      </c>
      <c r="E623" s="36">
        <v>9497103</v>
      </c>
      <c r="F623" s="36">
        <v>13</v>
      </c>
      <c r="G623" s="154" t="s">
        <v>422</v>
      </c>
      <c r="H623" s="196" t="str">
        <f>IFERROR(VLOOKUP(VALUE(E623),Склад!#REF!,6,0),"-")</f>
        <v>-</v>
      </c>
      <c r="I623" s="61"/>
      <c r="J623" s="62" t="s">
        <v>33</v>
      </c>
      <c r="K623" s="62" t="s">
        <v>354</v>
      </c>
      <c r="L623" s="63" t="s">
        <v>58</v>
      </c>
      <c r="M623" s="64" t="s">
        <v>396</v>
      </c>
      <c r="N623" s="38" t="s">
        <v>354</v>
      </c>
      <c r="O623" s="38" t="s">
        <v>416</v>
      </c>
      <c r="P623" s="65">
        <v>30.4</v>
      </c>
      <c r="Q623" s="69">
        <v>79</v>
      </c>
      <c r="R623" s="66"/>
      <c r="S623" s="67"/>
      <c r="T623" s="68"/>
      <c r="U623" s="70"/>
      <c r="V623" s="71"/>
      <c r="W623" s="72"/>
      <c r="X623" s="73"/>
      <c r="Y623" s="71"/>
      <c r="Z623" s="72"/>
      <c r="AA623" s="74"/>
      <c r="AB623" s="75"/>
      <c r="AC623" s="71"/>
      <c r="AD623" s="72"/>
      <c r="AE623" s="76"/>
      <c r="AF623" s="76" t="str">
        <f t="shared" si="368"/>
        <v/>
      </c>
      <c r="AG623" s="138"/>
      <c r="AH623" s="76" t="str">
        <f t="shared" si="369"/>
        <v/>
      </c>
      <c r="AI623" s="138"/>
      <c r="AJ623" s="76" t="str">
        <f t="shared" si="370"/>
        <v/>
      </c>
      <c r="AK623" s="138"/>
      <c r="AL623" s="76" t="str">
        <f t="shared" si="371"/>
        <v/>
      </c>
      <c r="AM623" s="138"/>
      <c r="AN623" s="76" t="str">
        <f t="shared" si="372"/>
        <v/>
      </c>
      <c r="AO623" s="77">
        <f t="shared" si="373"/>
        <v>0</v>
      </c>
      <c r="AP623" s="78" t="str">
        <f t="shared" si="374"/>
        <v/>
      </c>
    </row>
    <row r="624" spans="1:42" ht="93.95" customHeight="1" x14ac:dyDescent="0.25">
      <c r="A624" s="60">
        <v>620</v>
      </c>
      <c r="B624" s="199" t="str">
        <f>VLOOKUP(C624,Склад!B:D,3,0)</f>
        <v>Перчатки</v>
      </c>
      <c r="C624" s="37" t="s">
        <v>105</v>
      </c>
      <c r="D624" s="151" t="str">
        <f t="shared" si="366"/>
        <v>94971041</v>
      </c>
      <c r="E624" s="36">
        <v>9497104</v>
      </c>
      <c r="F624" s="36">
        <v>1</v>
      </c>
      <c r="G624" s="154" t="s">
        <v>422</v>
      </c>
      <c r="H624" s="196" t="str">
        <f>IFERROR(VLOOKUP(VALUE(E624),Склад!#REF!,6,0),"-")</f>
        <v>-</v>
      </c>
      <c r="I624" s="61"/>
      <c r="J624" s="62" t="s">
        <v>33</v>
      </c>
      <c r="K624" s="62" t="s">
        <v>222</v>
      </c>
      <c r="L624" s="63" t="s">
        <v>418</v>
      </c>
      <c r="M624" s="64" t="s">
        <v>356</v>
      </c>
      <c r="N624" s="38" t="s">
        <v>354</v>
      </c>
      <c r="O624" s="38" t="s">
        <v>416</v>
      </c>
      <c r="P624" s="65">
        <v>26.5</v>
      </c>
      <c r="Q624" s="69">
        <v>69</v>
      </c>
      <c r="R624" s="66"/>
      <c r="S624" s="67"/>
      <c r="T624" s="68"/>
      <c r="U624" s="70"/>
      <c r="V624" s="71"/>
      <c r="W624" s="72"/>
      <c r="X624" s="73"/>
      <c r="Y624" s="71"/>
      <c r="Z624" s="72"/>
      <c r="AA624" s="74"/>
      <c r="AB624" s="75"/>
      <c r="AC624" s="71"/>
      <c r="AD624" s="72"/>
      <c r="AE624" s="76"/>
      <c r="AF624" s="76" t="str">
        <f t="shared" si="368"/>
        <v/>
      </c>
      <c r="AG624" s="138"/>
      <c r="AH624" s="76" t="str">
        <f t="shared" si="369"/>
        <v/>
      </c>
      <c r="AI624" s="138"/>
      <c r="AJ624" s="76" t="str">
        <f t="shared" si="370"/>
        <v/>
      </c>
      <c r="AK624" s="138"/>
      <c r="AL624" s="76" t="str">
        <f t="shared" si="371"/>
        <v/>
      </c>
      <c r="AM624" s="138"/>
      <c r="AN624" s="76" t="str">
        <f t="shared" si="372"/>
        <v/>
      </c>
      <c r="AO624" s="77">
        <f t="shared" si="373"/>
        <v>0</v>
      </c>
      <c r="AP624" s="78" t="str">
        <f t="shared" si="374"/>
        <v/>
      </c>
    </row>
    <row r="625" spans="1:103" ht="93.95" customHeight="1" x14ac:dyDescent="0.25">
      <c r="A625" s="60">
        <v>621</v>
      </c>
      <c r="B625" s="199" t="str">
        <f>VLOOKUP(C625,Склад!B:D,3,0)</f>
        <v>Перчатки</v>
      </c>
      <c r="C625" s="37" t="s">
        <v>105</v>
      </c>
      <c r="D625" s="151" t="str">
        <f t="shared" si="366"/>
        <v>949710462</v>
      </c>
      <c r="E625" s="36">
        <v>9497104</v>
      </c>
      <c r="F625" s="36">
        <v>62</v>
      </c>
      <c r="G625" s="154" t="s">
        <v>422</v>
      </c>
      <c r="H625" s="196" t="str">
        <f>IFERROR(VLOOKUP(VALUE(E625),Склад!#REF!,6,0),"-")</f>
        <v>-</v>
      </c>
      <c r="I625" s="61"/>
      <c r="J625" s="62" t="s">
        <v>33</v>
      </c>
      <c r="K625" s="62" t="s">
        <v>222</v>
      </c>
      <c r="L625" s="63" t="s">
        <v>418</v>
      </c>
      <c r="M625" s="64" t="s">
        <v>356</v>
      </c>
      <c r="N625" s="38" t="s">
        <v>354</v>
      </c>
      <c r="O625" s="38" t="s">
        <v>416</v>
      </c>
      <c r="P625" s="65">
        <v>26.5</v>
      </c>
      <c r="Q625" s="69">
        <v>69</v>
      </c>
      <c r="R625" s="66"/>
      <c r="S625" s="67"/>
      <c r="T625" s="68"/>
      <c r="U625" s="70"/>
      <c r="V625" s="71"/>
      <c r="W625" s="72"/>
      <c r="X625" s="73"/>
      <c r="Y625" s="71"/>
      <c r="Z625" s="72"/>
      <c r="AA625" s="74"/>
      <c r="AB625" s="75"/>
      <c r="AC625" s="71"/>
      <c r="AD625" s="72"/>
      <c r="AE625" s="76"/>
      <c r="AF625" s="76" t="str">
        <f t="shared" si="368"/>
        <v/>
      </c>
      <c r="AG625" s="138"/>
      <c r="AH625" s="76" t="str">
        <f t="shared" si="369"/>
        <v/>
      </c>
      <c r="AI625" s="138"/>
      <c r="AJ625" s="76" t="str">
        <f t="shared" si="370"/>
        <v/>
      </c>
      <c r="AK625" s="138"/>
      <c r="AL625" s="76" t="str">
        <f t="shared" si="371"/>
        <v/>
      </c>
      <c r="AM625" s="138"/>
      <c r="AN625" s="76" t="str">
        <f t="shared" si="372"/>
        <v/>
      </c>
      <c r="AO625" s="77">
        <f t="shared" si="373"/>
        <v>0</v>
      </c>
      <c r="AP625" s="78" t="str">
        <f t="shared" si="374"/>
        <v/>
      </c>
    </row>
    <row r="626" spans="1:103" ht="93.95" customHeight="1" x14ac:dyDescent="0.25">
      <c r="A626" s="60">
        <v>622</v>
      </c>
      <c r="B626" s="199" t="e">
        <f>VLOOKUP(C626,Склад!B:D,3,0)</f>
        <v>#N/A</v>
      </c>
      <c r="C626" s="37" t="s">
        <v>409</v>
      </c>
      <c r="D626" s="151" t="str">
        <f t="shared" si="366"/>
        <v>94972051</v>
      </c>
      <c r="E626" s="36">
        <v>9497205</v>
      </c>
      <c r="F626" s="36">
        <v>1</v>
      </c>
      <c r="G626" s="154" t="s">
        <v>422</v>
      </c>
      <c r="H626" s="196" t="str">
        <f>IFERROR(VLOOKUP(VALUE(E626),Склад!#REF!,6,0),"-")</f>
        <v>-</v>
      </c>
      <c r="I626" s="61"/>
      <c r="J626" s="62" t="s">
        <v>33</v>
      </c>
      <c r="K626" s="62" t="s">
        <v>222</v>
      </c>
      <c r="L626" s="63" t="s">
        <v>419</v>
      </c>
      <c r="M626" s="64" t="s">
        <v>356</v>
      </c>
      <c r="N626" s="38" t="s">
        <v>49</v>
      </c>
      <c r="O626" s="38" t="s">
        <v>416</v>
      </c>
      <c r="P626" s="65">
        <v>30.4</v>
      </c>
      <c r="Q626" s="69">
        <v>79</v>
      </c>
      <c r="R626" s="66"/>
      <c r="S626" s="67"/>
      <c r="T626" s="68"/>
      <c r="U626" s="70"/>
      <c r="V626" s="71"/>
      <c r="W626" s="72"/>
      <c r="X626" s="73"/>
      <c r="Y626" s="71"/>
      <c r="Z626" s="72"/>
      <c r="AA626" s="74"/>
      <c r="AB626" s="75"/>
      <c r="AC626" s="71"/>
      <c r="AD626" s="72"/>
      <c r="AE626" s="76"/>
      <c r="AF626" s="76" t="str">
        <f t="shared" si="368"/>
        <v/>
      </c>
      <c r="AG626" s="138"/>
      <c r="AH626" s="76" t="str">
        <f t="shared" si="369"/>
        <v/>
      </c>
      <c r="AI626" s="138"/>
      <c r="AJ626" s="76" t="str">
        <f t="shared" si="370"/>
        <v/>
      </c>
      <c r="AK626" s="138"/>
      <c r="AL626" s="76" t="str">
        <f t="shared" si="371"/>
        <v/>
      </c>
      <c r="AM626" s="138"/>
      <c r="AN626" s="76" t="str">
        <f t="shared" si="372"/>
        <v/>
      </c>
      <c r="AO626" s="77">
        <f t="shared" si="373"/>
        <v>0</v>
      </c>
      <c r="AP626" s="78" t="str">
        <f t="shared" si="374"/>
        <v/>
      </c>
    </row>
    <row r="627" spans="1:103" s="34" customFormat="1" ht="93.95" customHeight="1" x14ac:dyDescent="0.25">
      <c r="A627" s="60">
        <v>623</v>
      </c>
      <c r="B627" s="199" t="str">
        <f>VLOOKUP(C627,Склад!B:D,3,0)</f>
        <v>Перчатки</v>
      </c>
      <c r="C627" s="37" t="s">
        <v>106</v>
      </c>
      <c r="D627" s="151" t="str">
        <f t="shared" si="366"/>
        <v>949721672</v>
      </c>
      <c r="E627" s="36">
        <v>9497216</v>
      </c>
      <c r="F627" s="36">
        <v>72</v>
      </c>
      <c r="G627" s="154" t="s">
        <v>422</v>
      </c>
      <c r="H627" s="196" t="str">
        <f>IFERROR(VLOOKUP(VALUE(E627),Склад!#REF!,6,0),"-")</f>
        <v>-</v>
      </c>
      <c r="I627" s="61"/>
      <c r="J627" s="62" t="s">
        <v>33</v>
      </c>
      <c r="K627" s="62" t="s">
        <v>222</v>
      </c>
      <c r="L627" s="63" t="s">
        <v>419</v>
      </c>
      <c r="M627" s="64" t="s">
        <v>356</v>
      </c>
      <c r="N627" s="38" t="s">
        <v>354</v>
      </c>
      <c r="O627" s="38" t="s">
        <v>416</v>
      </c>
      <c r="P627" s="65">
        <v>30.4</v>
      </c>
      <c r="Q627" s="69">
        <v>79</v>
      </c>
      <c r="R627" s="66"/>
      <c r="S627" s="67"/>
      <c r="T627" s="68"/>
      <c r="U627" s="70"/>
      <c r="V627" s="71"/>
      <c r="W627" s="72"/>
      <c r="X627" s="73"/>
      <c r="Y627" s="71"/>
      <c r="Z627" s="72"/>
      <c r="AA627" s="74"/>
      <c r="AB627" s="75"/>
      <c r="AC627" s="71"/>
      <c r="AD627" s="72"/>
      <c r="AE627" s="76"/>
      <c r="AF627" s="76" t="str">
        <f t="shared" si="368"/>
        <v/>
      </c>
      <c r="AG627" s="138"/>
      <c r="AH627" s="76" t="str">
        <f t="shared" si="369"/>
        <v/>
      </c>
      <c r="AI627" s="138"/>
      <c r="AJ627" s="76" t="str">
        <f t="shared" si="370"/>
        <v/>
      </c>
      <c r="AK627" s="138"/>
      <c r="AL627" s="76" t="str">
        <f t="shared" si="371"/>
        <v/>
      </c>
      <c r="AM627" s="138"/>
      <c r="AN627" s="76" t="str">
        <f t="shared" si="372"/>
        <v/>
      </c>
      <c r="AO627" s="77">
        <f t="shared" si="373"/>
        <v>0</v>
      </c>
      <c r="AP627" s="78" t="str">
        <f t="shared" si="374"/>
        <v/>
      </c>
    </row>
    <row r="628" spans="1:103" ht="93.95" customHeight="1" x14ac:dyDescent="0.25">
      <c r="A628" s="60">
        <v>624</v>
      </c>
      <c r="B628" s="199" t="e">
        <f>VLOOKUP(C628,Склад!B:D,3,0)</f>
        <v>#N/A</v>
      </c>
      <c r="C628" s="37" t="s">
        <v>410</v>
      </c>
      <c r="D628" s="151" t="str">
        <f t="shared" si="366"/>
        <v>949722363</v>
      </c>
      <c r="E628" s="36">
        <v>9497223</v>
      </c>
      <c r="F628" s="36">
        <v>63</v>
      </c>
      <c r="G628" s="154" t="s">
        <v>422</v>
      </c>
      <c r="H628" s="196" t="str">
        <f>IFERROR(VLOOKUP(VALUE(E628),Склад!#REF!,6,0),"-")</f>
        <v>-</v>
      </c>
      <c r="I628" s="61"/>
      <c r="J628" s="62" t="s">
        <v>33</v>
      </c>
      <c r="K628" s="62" t="s">
        <v>354</v>
      </c>
      <c r="L628" s="63" t="s">
        <v>419</v>
      </c>
      <c r="M628" s="64" t="s">
        <v>356</v>
      </c>
      <c r="N628" s="38" t="s">
        <v>420</v>
      </c>
      <c r="O628" s="38" t="s">
        <v>416</v>
      </c>
      <c r="P628" s="65">
        <v>38.1</v>
      </c>
      <c r="Q628" s="69">
        <v>99</v>
      </c>
      <c r="R628" s="66"/>
      <c r="S628" s="67"/>
      <c r="T628" s="68"/>
      <c r="U628" s="70"/>
      <c r="V628" s="71"/>
      <c r="W628" s="72"/>
      <c r="X628" s="73"/>
      <c r="Y628" s="71"/>
      <c r="Z628" s="72"/>
      <c r="AA628" s="74"/>
      <c r="AB628" s="75"/>
      <c r="AC628" s="71"/>
      <c r="AD628" s="72"/>
      <c r="AE628" s="76"/>
      <c r="AF628" s="76" t="str">
        <f t="shared" si="368"/>
        <v/>
      </c>
      <c r="AG628" s="138"/>
      <c r="AH628" s="76" t="str">
        <f t="shared" si="369"/>
        <v/>
      </c>
      <c r="AI628" s="138"/>
      <c r="AJ628" s="76" t="str">
        <f t="shared" si="370"/>
        <v/>
      </c>
      <c r="AK628" s="138"/>
      <c r="AL628" s="76" t="str">
        <f t="shared" si="371"/>
        <v/>
      </c>
      <c r="AM628" s="138"/>
      <c r="AN628" s="76" t="str">
        <f t="shared" si="372"/>
        <v/>
      </c>
      <c r="AO628" s="77">
        <f t="shared" si="373"/>
        <v>0</v>
      </c>
      <c r="AP628" s="78" t="str">
        <f t="shared" si="374"/>
        <v/>
      </c>
      <c r="BN628" s="27"/>
      <c r="BO628" s="27"/>
      <c r="BZ628" s="27"/>
      <c r="CA628" s="27"/>
      <c r="CL628" s="27"/>
      <c r="CM628" s="27"/>
      <c r="CN628" s="27"/>
      <c r="CO628" s="27"/>
      <c r="CP628" s="27"/>
      <c r="CQ628" s="27"/>
      <c r="CR628" s="27"/>
      <c r="CS628" s="27"/>
      <c r="CT628" s="27"/>
      <c r="CU628" s="27"/>
      <c r="CV628" s="27"/>
      <c r="CW628" s="27"/>
      <c r="CX628" s="27"/>
      <c r="CY628" s="27"/>
    </row>
    <row r="629" spans="1:103" ht="93.95" customHeight="1" x14ac:dyDescent="0.25">
      <c r="A629" s="60">
        <v>625</v>
      </c>
      <c r="B629" s="199" t="e">
        <f>VLOOKUP(C629,Склад!B:D,3,0)</f>
        <v>#N/A</v>
      </c>
      <c r="C629" s="37" t="s">
        <v>411</v>
      </c>
      <c r="D629" s="151" t="str">
        <f t="shared" si="366"/>
        <v>94972251</v>
      </c>
      <c r="E629" s="36">
        <v>9497225</v>
      </c>
      <c r="F629" s="36">
        <v>1</v>
      </c>
      <c r="G629" s="154" t="s">
        <v>422</v>
      </c>
      <c r="H629" s="196" t="str">
        <f>IFERROR(VLOOKUP(VALUE(E629),Склад!#REF!,6,0),"-")</f>
        <v>-</v>
      </c>
      <c r="I629" s="61"/>
      <c r="J629" s="62" t="s">
        <v>33</v>
      </c>
      <c r="K629" s="62" t="s">
        <v>354</v>
      </c>
      <c r="L629" s="63" t="s">
        <v>419</v>
      </c>
      <c r="M629" s="64" t="s">
        <v>356</v>
      </c>
      <c r="N629" s="38" t="s">
        <v>354</v>
      </c>
      <c r="O629" s="38" t="s">
        <v>416</v>
      </c>
      <c r="P629" s="65">
        <v>38.1</v>
      </c>
      <c r="Q629" s="69">
        <v>99</v>
      </c>
      <c r="R629" s="66"/>
      <c r="S629" s="67"/>
      <c r="T629" s="68"/>
      <c r="U629" s="70"/>
      <c r="V629" s="71"/>
      <c r="W629" s="72"/>
      <c r="X629" s="73"/>
      <c r="Y629" s="71"/>
      <c r="Z629" s="72"/>
      <c r="AA629" s="74"/>
      <c r="AB629" s="75"/>
      <c r="AC629" s="71"/>
      <c r="AD629" s="72"/>
      <c r="AE629" s="76"/>
      <c r="AF629" s="76" t="str">
        <f t="shared" si="368"/>
        <v/>
      </c>
      <c r="AG629" s="138"/>
      <c r="AH629" s="76" t="str">
        <f t="shared" si="369"/>
        <v/>
      </c>
      <c r="AI629" s="138"/>
      <c r="AJ629" s="76" t="str">
        <f t="shared" si="370"/>
        <v/>
      </c>
      <c r="AK629" s="138"/>
      <c r="AL629" s="76" t="str">
        <f t="shared" si="371"/>
        <v/>
      </c>
      <c r="AM629" s="138"/>
      <c r="AN629" s="76" t="str">
        <f t="shared" si="372"/>
        <v/>
      </c>
      <c r="AO629" s="77">
        <f t="shared" si="373"/>
        <v>0</v>
      </c>
      <c r="AP629" s="78" t="str">
        <f t="shared" si="374"/>
        <v/>
      </c>
      <c r="BN629" s="27"/>
      <c r="BO629" s="27"/>
      <c r="BZ629" s="27"/>
      <c r="CA629" s="27"/>
      <c r="CL629" s="27"/>
      <c r="CM629" s="27"/>
      <c r="CN629" s="27"/>
      <c r="CO629" s="27"/>
      <c r="CP629" s="27"/>
      <c r="CQ629" s="27"/>
      <c r="CR629" s="27"/>
      <c r="CS629" s="27"/>
      <c r="CT629" s="27"/>
      <c r="CU629" s="27"/>
      <c r="CV629" s="27"/>
      <c r="CW629" s="27"/>
      <c r="CX629" s="27"/>
      <c r="CY629" s="27"/>
    </row>
    <row r="630" spans="1:103" ht="93.95" customHeight="1" x14ac:dyDescent="0.25">
      <c r="A630" s="60">
        <v>626</v>
      </c>
      <c r="B630" s="199" t="e">
        <f>VLOOKUP(C630,Склад!B:D,3,0)</f>
        <v>#N/A</v>
      </c>
      <c r="C630" s="37" t="s">
        <v>411</v>
      </c>
      <c r="D630" s="151" t="str">
        <f t="shared" si="366"/>
        <v>94972256</v>
      </c>
      <c r="E630" s="36">
        <v>9497225</v>
      </c>
      <c r="F630" s="36">
        <v>6</v>
      </c>
      <c r="G630" s="154" t="s">
        <v>422</v>
      </c>
      <c r="H630" s="196" t="str">
        <f>IFERROR(VLOOKUP(VALUE(E630),Склад!#REF!,6,0),"-")</f>
        <v>-</v>
      </c>
      <c r="I630" s="61"/>
      <c r="J630" s="62" t="s">
        <v>33</v>
      </c>
      <c r="K630" s="62" t="s">
        <v>354</v>
      </c>
      <c r="L630" s="63" t="s">
        <v>419</v>
      </c>
      <c r="M630" s="64" t="s">
        <v>356</v>
      </c>
      <c r="N630" s="38" t="s">
        <v>354</v>
      </c>
      <c r="O630" s="38" t="s">
        <v>416</v>
      </c>
      <c r="P630" s="65">
        <v>38.1</v>
      </c>
      <c r="Q630" s="69">
        <v>99</v>
      </c>
      <c r="R630" s="66"/>
      <c r="S630" s="67"/>
      <c r="T630" s="68"/>
      <c r="U630" s="70"/>
      <c r="V630" s="71"/>
      <c r="W630" s="72"/>
      <c r="X630" s="73"/>
      <c r="Y630" s="71"/>
      <c r="Z630" s="72"/>
      <c r="AA630" s="74"/>
      <c r="AB630" s="75"/>
      <c r="AC630" s="71"/>
      <c r="AD630" s="72"/>
      <c r="AE630" s="76"/>
      <c r="AF630" s="76" t="str">
        <f t="shared" si="368"/>
        <v/>
      </c>
      <c r="AG630" s="138"/>
      <c r="AH630" s="76" t="str">
        <f t="shared" si="369"/>
        <v/>
      </c>
      <c r="AI630" s="138"/>
      <c r="AJ630" s="76" t="str">
        <f t="shared" si="370"/>
        <v/>
      </c>
      <c r="AK630" s="138"/>
      <c r="AL630" s="76" t="str">
        <f t="shared" si="371"/>
        <v/>
      </c>
      <c r="AM630" s="138"/>
      <c r="AN630" s="76" t="str">
        <f t="shared" si="372"/>
        <v/>
      </c>
      <c r="AO630" s="77">
        <f t="shared" si="373"/>
        <v>0</v>
      </c>
      <c r="AP630" s="78" t="str">
        <f t="shared" si="374"/>
        <v/>
      </c>
      <c r="BN630" s="27"/>
      <c r="BO630" s="27"/>
      <c r="BZ630" s="27"/>
      <c r="CA630" s="27"/>
      <c r="CL630" s="27"/>
      <c r="CM630" s="27"/>
      <c r="CN630" s="27"/>
      <c r="CO630" s="27"/>
      <c r="CP630" s="27"/>
      <c r="CQ630" s="27"/>
      <c r="CR630" s="27"/>
      <c r="CS630" s="27"/>
      <c r="CT630" s="27"/>
      <c r="CU630" s="27"/>
      <c r="CV630" s="27"/>
      <c r="CW630" s="27"/>
      <c r="CX630" s="27"/>
      <c r="CY630" s="27"/>
    </row>
    <row r="631" spans="1:103" ht="93.95" customHeight="1" x14ac:dyDescent="0.25">
      <c r="A631" s="60">
        <v>627</v>
      </c>
      <c r="B631" s="199" t="str">
        <f>VLOOKUP(C631,Склад!B:D,3,0)</f>
        <v>Перчатки</v>
      </c>
      <c r="C631" s="37" t="s">
        <v>106</v>
      </c>
      <c r="D631" s="151" t="str">
        <f t="shared" si="366"/>
        <v>94972261</v>
      </c>
      <c r="E631" s="36">
        <v>9497226</v>
      </c>
      <c r="F631" s="36">
        <v>1</v>
      </c>
      <c r="G631" s="154" t="s">
        <v>422</v>
      </c>
      <c r="H631" s="196" t="str">
        <f>IFERROR(VLOOKUP(VALUE(E631),Склад!#REF!,6,0),"-")</f>
        <v>-</v>
      </c>
      <c r="I631" s="61"/>
      <c r="J631" s="62" t="s">
        <v>33</v>
      </c>
      <c r="K631" s="62" t="s">
        <v>354</v>
      </c>
      <c r="L631" s="63" t="s">
        <v>419</v>
      </c>
      <c r="M631" s="64" t="s">
        <v>356</v>
      </c>
      <c r="N631" s="38" t="s">
        <v>354</v>
      </c>
      <c r="O631" s="38" t="s">
        <v>416</v>
      </c>
      <c r="P631" s="65">
        <v>38.1</v>
      </c>
      <c r="Q631" s="69">
        <v>99</v>
      </c>
      <c r="R631" s="66"/>
      <c r="S631" s="67"/>
      <c r="T631" s="68"/>
      <c r="U631" s="70"/>
      <c r="V631" s="71"/>
      <c r="W631" s="72"/>
      <c r="X631" s="73"/>
      <c r="Y631" s="71"/>
      <c r="Z631" s="72"/>
      <c r="AA631" s="74"/>
      <c r="AB631" s="75"/>
      <c r="AC631" s="71"/>
      <c r="AD631" s="72"/>
      <c r="AE631" s="76"/>
      <c r="AF631" s="76" t="str">
        <f t="shared" si="368"/>
        <v/>
      </c>
      <c r="AG631" s="138"/>
      <c r="AH631" s="76" t="str">
        <f t="shared" si="369"/>
        <v/>
      </c>
      <c r="AI631" s="138"/>
      <c r="AJ631" s="76" t="str">
        <f t="shared" si="370"/>
        <v/>
      </c>
      <c r="AK631" s="138"/>
      <c r="AL631" s="76" t="str">
        <f t="shared" si="371"/>
        <v/>
      </c>
      <c r="AM631" s="138"/>
      <c r="AN631" s="76" t="str">
        <f t="shared" si="372"/>
        <v/>
      </c>
      <c r="AO631" s="77">
        <f t="shared" ref="AO631:AO642" si="375">SUM(AE631:AN631)</f>
        <v>0</v>
      </c>
      <c r="AP631" s="78" t="str">
        <f t="shared" si="374"/>
        <v/>
      </c>
      <c r="BN631" s="27"/>
      <c r="BO631" s="27"/>
      <c r="BZ631" s="27"/>
      <c r="CA631" s="27"/>
      <c r="CL631" s="27"/>
      <c r="CM631" s="27"/>
      <c r="CN631" s="27"/>
      <c r="CO631" s="27"/>
      <c r="CP631" s="27"/>
      <c r="CQ631" s="27"/>
      <c r="CR631" s="27"/>
      <c r="CS631" s="27"/>
      <c r="CT631" s="27"/>
      <c r="CU631" s="27"/>
      <c r="CV631" s="27"/>
      <c r="CW631" s="27"/>
      <c r="CX631" s="27"/>
      <c r="CY631" s="27"/>
    </row>
    <row r="632" spans="1:103" ht="93.95" customHeight="1" x14ac:dyDescent="0.25">
      <c r="A632" s="60">
        <v>628</v>
      </c>
      <c r="B632" s="199" t="e">
        <f>VLOOKUP(C632,Склад!B:D,3,0)</f>
        <v>#N/A</v>
      </c>
      <c r="C632" s="37" t="s">
        <v>151</v>
      </c>
      <c r="D632" s="151" t="str">
        <f t="shared" si="366"/>
        <v>94975066</v>
      </c>
      <c r="E632" s="36">
        <v>9497506</v>
      </c>
      <c r="F632" s="36">
        <v>6</v>
      </c>
      <c r="G632" s="154" t="s">
        <v>423</v>
      </c>
      <c r="H632" s="196" t="str">
        <f>IFERROR(VLOOKUP(VALUE(E632),Склад!#REF!,6,0),"-")</f>
        <v>-</v>
      </c>
      <c r="I632" s="61"/>
      <c r="J632" s="62" t="s">
        <v>33</v>
      </c>
      <c r="K632" s="62" t="s">
        <v>33</v>
      </c>
      <c r="L632" s="63" t="s">
        <v>420</v>
      </c>
      <c r="M632" s="64" t="s">
        <v>354</v>
      </c>
      <c r="N632" s="38" t="s">
        <v>368</v>
      </c>
      <c r="O632" s="38" t="s">
        <v>416</v>
      </c>
      <c r="P632" s="65">
        <v>57.3</v>
      </c>
      <c r="Q632" s="69">
        <v>149</v>
      </c>
      <c r="R632" s="66"/>
      <c r="S632" s="67"/>
      <c r="T632" s="68"/>
      <c r="U632" s="70"/>
      <c r="V632" s="71"/>
      <c r="W632" s="72"/>
      <c r="X632" s="73"/>
      <c r="Y632" s="71"/>
      <c r="Z632" s="72"/>
      <c r="AA632" s="74"/>
      <c r="AB632" s="75"/>
      <c r="AC632" s="71"/>
      <c r="AD632" s="72"/>
      <c r="AE632" s="76"/>
      <c r="AF632" s="76" t="str">
        <f t="shared" si="368"/>
        <v/>
      </c>
      <c r="AG632" s="138"/>
      <c r="AH632" s="76" t="str">
        <f t="shared" si="369"/>
        <v/>
      </c>
      <c r="AI632" s="138"/>
      <c r="AJ632" s="76" t="str">
        <f t="shared" si="370"/>
        <v/>
      </c>
      <c r="AK632" s="138"/>
      <c r="AL632" s="76" t="str">
        <f t="shared" si="371"/>
        <v/>
      </c>
      <c r="AM632" s="138"/>
      <c r="AN632" s="76" t="str">
        <f t="shared" si="372"/>
        <v/>
      </c>
      <c r="AO632" s="77">
        <f t="shared" si="375"/>
        <v>0</v>
      </c>
      <c r="AP632" s="78" t="str">
        <f t="shared" si="374"/>
        <v/>
      </c>
      <c r="BN632" s="27"/>
      <c r="BO632" s="27"/>
      <c r="BZ632" s="27"/>
      <c r="CA632" s="27"/>
      <c r="CL632" s="27"/>
      <c r="CM632" s="27"/>
      <c r="CN632" s="27"/>
      <c r="CO632" s="27"/>
      <c r="CP632" s="27"/>
      <c r="CQ632" s="27"/>
      <c r="CR632" s="27"/>
      <c r="CS632" s="27"/>
      <c r="CT632" s="27"/>
      <c r="CU632" s="27"/>
      <c r="CV632" s="27"/>
      <c r="CW632" s="27"/>
      <c r="CX632" s="27"/>
      <c r="CY632" s="27"/>
    </row>
    <row r="633" spans="1:103" ht="93.95" customHeight="1" x14ac:dyDescent="0.25">
      <c r="A633" s="60">
        <v>629</v>
      </c>
      <c r="B633" s="199" t="e">
        <f>VLOOKUP(C633,Склад!B:D,3,0)</f>
        <v>#N/A</v>
      </c>
      <c r="C633" s="37" t="s">
        <v>107</v>
      </c>
      <c r="D633" s="151" t="str">
        <f t="shared" si="366"/>
        <v>94972061</v>
      </c>
      <c r="E633" s="36">
        <v>9497206</v>
      </c>
      <c r="F633" s="36">
        <v>1</v>
      </c>
      <c r="G633" s="154" t="s">
        <v>422</v>
      </c>
      <c r="H633" s="196" t="str">
        <f>IFERROR(VLOOKUP(VALUE(E633),Склад!#REF!,6,0),"-")</f>
        <v>-</v>
      </c>
      <c r="I633" s="61"/>
      <c r="J633" s="62" t="s">
        <v>33</v>
      </c>
      <c r="K633" s="62" t="s">
        <v>222</v>
      </c>
      <c r="L633" s="63" t="s">
        <v>419</v>
      </c>
      <c r="M633" s="64" t="s">
        <v>356</v>
      </c>
      <c r="N633" s="38" t="s">
        <v>354</v>
      </c>
      <c r="O633" s="38" t="s">
        <v>416</v>
      </c>
      <c r="P633" s="65">
        <v>30.4</v>
      </c>
      <c r="Q633" s="69">
        <v>79</v>
      </c>
      <c r="R633" s="66"/>
      <c r="S633" s="67"/>
      <c r="T633" s="68"/>
      <c r="U633" s="70"/>
      <c r="V633" s="71"/>
      <c r="W633" s="72"/>
      <c r="X633" s="73"/>
      <c r="Y633" s="71"/>
      <c r="Z633" s="72"/>
      <c r="AA633" s="74"/>
      <c r="AB633" s="75"/>
      <c r="AC633" s="71"/>
      <c r="AD633" s="72"/>
      <c r="AE633" s="76"/>
      <c r="AF633" s="76" t="str">
        <f t="shared" si="368"/>
        <v/>
      </c>
      <c r="AG633" s="138"/>
      <c r="AH633" s="76" t="str">
        <f t="shared" si="369"/>
        <v/>
      </c>
      <c r="AI633" s="138"/>
      <c r="AJ633" s="76" t="str">
        <f t="shared" si="370"/>
        <v/>
      </c>
      <c r="AK633" s="138"/>
      <c r="AL633" s="76" t="str">
        <f t="shared" si="371"/>
        <v/>
      </c>
      <c r="AM633" s="138"/>
      <c r="AN633" s="76" t="str">
        <f t="shared" si="372"/>
        <v/>
      </c>
      <c r="AO633" s="77">
        <f t="shared" si="375"/>
        <v>0</v>
      </c>
      <c r="AP633" s="78" t="str">
        <f t="shared" si="374"/>
        <v/>
      </c>
      <c r="BN633" s="27"/>
      <c r="BO633" s="27"/>
      <c r="BZ633" s="27"/>
      <c r="CA633" s="27"/>
      <c r="CL633" s="27"/>
      <c r="CM633" s="27"/>
      <c r="CN633" s="27"/>
      <c r="CO633" s="27"/>
      <c r="CP633" s="27"/>
      <c r="CQ633" s="27"/>
      <c r="CR633" s="27"/>
      <c r="CS633" s="27"/>
      <c r="CT633" s="27"/>
      <c r="CU633" s="27"/>
      <c r="CV633" s="27"/>
      <c r="CW633" s="27"/>
      <c r="CX633" s="27"/>
      <c r="CY633" s="27"/>
    </row>
    <row r="634" spans="1:103" ht="93.95" customHeight="1" x14ac:dyDescent="0.25">
      <c r="A634" s="60">
        <v>630</v>
      </c>
      <c r="B634" s="199" t="e">
        <f>VLOOKUP(C634,Склад!B:D,3,0)</f>
        <v>#N/A</v>
      </c>
      <c r="C634" s="37" t="s">
        <v>107</v>
      </c>
      <c r="D634" s="151" t="str">
        <f t="shared" si="366"/>
        <v>94972066</v>
      </c>
      <c r="E634" s="36">
        <v>9497206</v>
      </c>
      <c r="F634" s="36">
        <v>6</v>
      </c>
      <c r="G634" s="154" t="s">
        <v>422</v>
      </c>
      <c r="H634" s="196" t="str">
        <f>IFERROR(VLOOKUP(VALUE(E634),Склад!#REF!,6,0),"-")</f>
        <v>-</v>
      </c>
      <c r="I634" s="61"/>
      <c r="J634" s="62" t="s">
        <v>33</v>
      </c>
      <c r="K634" s="62" t="s">
        <v>222</v>
      </c>
      <c r="L634" s="63" t="s">
        <v>419</v>
      </c>
      <c r="M634" s="64" t="s">
        <v>356</v>
      </c>
      <c r="N634" s="38" t="s">
        <v>354</v>
      </c>
      <c r="O634" s="38" t="s">
        <v>416</v>
      </c>
      <c r="P634" s="65">
        <v>30.4</v>
      </c>
      <c r="Q634" s="69">
        <v>79</v>
      </c>
      <c r="R634" s="66"/>
      <c r="S634" s="67"/>
      <c r="T634" s="68"/>
      <c r="U634" s="70"/>
      <c r="V634" s="71"/>
      <c r="W634" s="72"/>
      <c r="X634" s="73"/>
      <c r="Y634" s="71"/>
      <c r="Z634" s="72"/>
      <c r="AA634" s="74"/>
      <c r="AB634" s="75"/>
      <c r="AC634" s="71"/>
      <c r="AD634" s="72"/>
      <c r="AE634" s="76"/>
      <c r="AF634" s="76" t="str">
        <f t="shared" si="368"/>
        <v/>
      </c>
      <c r="AG634" s="138"/>
      <c r="AH634" s="76" t="str">
        <f t="shared" si="369"/>
        <v/>
      </c>
      <c r="AI634" s="138"/>
      <c r="AJ634" s="76" t="str">
        <f t="shared" si="370"/>
        <v/>
      </c>
      <c r="AK634" s="138"/>
      <c r="AL634" s="76" t="str">
        <f t="shared" si="371"/>
        <v/>
      </c>
      <c r="AM634" s="138"/>
      <c r="AN634" s="76" t="str">
        <f t="shared" si="372"/>
        <v/>
      </c>
      <c r="AO634" s="77">
        <f t="shared" si="375"/>
        <v>0</v>
      </c>
      <c r="AP634" s="78" t="str">
        <f t="shared" si="374"/>
        <v/>
      </c>
      <c r="BN634" s="27"/>
      <c r="BO634" s="27"/>
      <c r="BZ634" s="27"/>
      <c r="CA634" s="27"/>
      <c r="CL634" s="27"/>
      <c r="CM634" s="27"/>
      <c r="CN634" s="27"/>
      <c r="CO634" s="27"/>
      <c r="CP634" s="27"/>
      <c r="CQ634" s="27"/>
      <c r="CR634" s="27"/>
      <c r="CS634" s="27"/>
      <c r="CT634" s="27"/>
      <c r="CU634" s="27"/>
      <c r="CV634" s="27"/>
      <c r="CW634" s="27"/>
      <c r="CX634" s="27"/>
      <c r="CY634" s="27"/>
    </row>
    <row r="635" spans="1:103" ht="93.95" customHeight="1" x14ac:dyDescent="0.25">
      <c r="A635" s="60">
        <v>631</v>
      </c>
      <c r="B635" s="199" t="str">
        <f>VLOOKUP(C635,Склад!B:D,3,0)</f>
        <v>Перчатки</v>
      </c>
      <c r="C635" s="37" t="s">
        <v>152</v>
      </c>
      <c r="D635" s="151" t="str">
        <f t="shared" si="366"/>
        <v>949750761</v>
      </c>
      <c r="E635" s="36">
        <v>9497507</v>
      </c>
      <c r="F635" s="36">
        <v>61</v>
      </c>
      <c r="G635" s="154" t="s">
        <v>423</v>
      </c>
      <c r="H635" s="196" t="str">
        <f>IFERROR(VLOOKUP(VALUE(E635),Склад!#REF!,6,0),"-")</f>
        <v>-</v>
      </c>
      <c r="I635" s="61"/>
      <c r="J635" s="62" t="s">
        <v>429</v>
      </c>
      <c r="K635" s="62" t="s">
        <v>222</v>
      </c>
      <c r="L635" s="63" t="s">
        <v>420</v>
      </c>
      <c r="M635" s="64" t="s">
        <v>356</v>
      </c>
      <c r="N635" s="38" t="s">
        <v>354</v>
      </c>
      <c r="O635" s="38" t="s">
        <v>416</v>
      </c>
      <c r="P635" s="65">
        <v>38.1</v>
      </c>
      <c r="Q635" s="69">
        <v>99</v>
      </c>
      <c r="R635" s="66"/>
      <c r="S635" s="67"/>
      <c r="T635" s="68"/>
      <c r="U635" s="70"/>
      <c r="V635" s="71"/>
      <c r="W635" s="72"/>
      <c r="X635" s="73"/>
      <c r="Y635" s="71"/>
      <c r="Z635" s="72"/>
      <c r="AA635" s="74"/>
      <c r="AB635" s="75"/>
      <c r="AC635" s="71"/>
      <c r="AD635" s="72"/>
      <c r="AE635" s="76"/>
      <c r="AF635" s="76" t="str">
        <f t="shared" si="368"/>
        <v/>
      </c>
      <c r="AG635" s="138"/>
      <c r="AH635" s="76" t="str">
        <f t="shared" si="369"/>
        <v/>
      </c>
      <c r="AI635" s="138"/>
      <c r="AJ635" s="76" t="str">
        <f t="shared" si="370"/>
        <v/>
      </c>
      <c r="AK635" s="138"/>
      <c r="AL635" s="76" t="str">
        <f t="shared" si="371"/>
        <v/>
      </c>
      <c r="AM635" s="138"/>
      <c r="AN635" s="76" t="str">
        <f t="shared" si="372"/>
        <v/>
      </c>
      <c r="AO635" s="77">
        <f t="shared" si="375"/>
        <v>0</v>
      </c>
      <c r="AP635" s="78" t="str">
        <f t="shared" si="374"/>
        <v/>
      </c>
      <c r="BN635" s="27"/>
      <c r="BO635" s="27"/>
      <c r="BZ635" s="27"/>
      <c r="CA635" s="27"/>
      <c r="CL635" s="27"/>
      <c r="CM635" s="27"/>
      <c r="CN635" s="27"/>
      <c r="CO635" s="27"/>
      <c r="CP635" s="27"/>
      <c r="CQ635" s="27"/>
      <c r="CR635" s="27"/>
      <c r="CS635" s="27"/>
      <c r="CT635" s="27"/>
      <c r="CU635" s="27"/>
      <c r="CV635" s="27"/>
      <c r="CW635" s="27"/>
      <c r="CX635" s="27"/>
      <c r="CY635" s="27"/>
    </row>
    <row r="636" spans="1:103" ht="73.900000000000006" customHeight="1" x14ac:dyDescent="0.25">
      <c r="A636" s="60">
        <v>632</v>
      </c>
      <c r="B636" s="199" t="str">
        <f>VLOOKUP(C636,Склад!B:D,3,0)</f>
        <v>Перчатки</v>
      </c>
      <c r="C636" s="37" t="s">
        <v>152</v>
      </c>
      <c r="D636" s="151" t="str">
        <f t="shared" si="366"/>
        <v>94975106</v>
      </c>
      <c r="E636" s="36">
        <v>9497510</v>
      </c>
      <c r="F636" s="36">
        <v>6</v>
      </c>
      <c r="G636" s="154" t="s">
        <v>422</v>
      </c>
      <c r="H636" s="196" t="str">
        <f>IFERROR(VLOOKUP(VALUE(E636),Склад!#REF!,6,0),"-")</f>
        <v>-</v>
      </c>
      <c r="I636" s="61"/>
      <c r="J636" s="62" t="s">
        <v>429</v>
      </c>
      <c r="K636" s="62" t="s">
        <v>222</v>
      </c>
      <c r="L636" s="63" t="s">
        <v>420</v>
      </c>
      <c r="M636" s="64" t="s">
        <v>356</v>
      </c>
      <c r="N636" s="38" t="s">
        <v>354</v>
      </c>
      <c r="O636" s="38" t="s">
        <v>416</v>
      </c>
      <c r="P636" s="65">
        <v>38.1</v>
      </c>
      <c r="Q636" s="69">
        <v>99</v>
      </c>
      <c r="R636" s="66"/>
      <c r="S636" s="67"/>
      <c r="T636" s="68"/>
      <c r="U636" s="70"/>
      <c r="V636" s="71"/>
      <c r="W636" s="72"/>
      <c r="X636" s="73"/>
      <c r="Y636" s="71"/>
      <c r="Z636" s="72"/>
      <c r="AA636" s="74"/>
      <c r="AB636" s="75"/>
      <c r="AC636" s="71"/>
      <c r="AD636" s="72"/>
      <c r="AE636" s="76"/>
      <c r="AF636" s="76" t="str">
        <f t="shared" si="368"/>
        <v/>
      </c>
      <c r="AG636" s="138"/>
      <c r="AH636" s="76" t="str">
        <f t="shared" si="369"/>
        <v/>
      </c>
      <c r="AI636" s="138"/>
      <c r="AJ636" s="76" t="str">
        <f t="shared" si="370"/>
        <v/>
      </c>
      <c r="AK636" s="138"/>
      <c r="AL636" s="76" t="str">
        <f t="shared" si="371"/>
        <v/>
      </c>
      <c r="AM636" s="138"/>
      <c r="AN636" s="76" t="str">
        <f t="shared" si="372"/>
        <v/>
      </c>
      <c r="AO636" s="77">
        <f t="shared" si="375"/>
        <v>0</v>
      </c>
      <c r="AP636" s="78" t="str">
        <f t="shared" si="374"/>
        <v/>
      </c>
      <c r="BN636" s="27"/>
      <c r="BO636" s="27"/>
      <c r="BZ636" s="27"/>
      <c r="CA636" s="27"/>
      <c r="CL636" s="27"/>
      <c r="CM636" s="27"/>
      <c r="CN636" s="27"/>
      <c r="CO636" s="27"/>
      <c r="CP636" s="27"/>
      <c r="CQ636" s="27"/>
      <c r="CR636" s="27"/>
      <c r="CS636" s="27"/>
      <c r="CT636" s="27"/>
      <c r="CU636" s="27"/>
      <c r="CV636" s="27"/>
      <c r="CW636" s="27"/>
      <c r="CX636" s="27"/>
      <c r="CY636" s="27"/>
    </row>
    <row r="637" spans="1:103" ht="93.95" customHeight="1" x14ac:dyDescent="0.25">
      <c r="A637" s="60">
        <v>633</v>
      </c>
      <c r="B637" s="199" t="e">
        <f>VLOOKUP(C637,Склад!B:D,3,0)</f>
        <v>#N/A</v>
      </c>
      <c r="C637" s="37" t="s">
        <v>412</v>
      </c>
      <c r="D637" s="151" t="str">
        <f t="shared" si="366"/>
        <v>94979011</v>
      </c>
      <c r="E637" s="36">
        <v>9497901</v>
      </c>
      <c r="F637" s="36">
        <v>1</v>
      </c>
      <c r="G637" s="154" t="s">
        <v>422</v>
      </c>
      <c r="H637" s="196" t="str">
        <f>IFERROR(VLOOKUP(VALUE(E637),Склад!#REF!,6,0),"-")</f>
        <v>-</v>
      </c>
      <c r="I637" s="61"/>
      <c r="J637" s="62" t="s">
        <v>33</v>
      </c>
      <c r="K637" s="62" t="s">
        <v>222</v>
      </c>
      <c r="L637" s="63" t="s">
        <v>368</v>
      </c>
      <c r="M637" s="64" t="s">
        <v>109</v>
      </c>
      <c r="N637" s="38" t="s">
        <v>354</v>
      </c>
      <c r="O637" s="38" t="s">
        <v>416</v>
      </c>
      <c r="P637" s="65">
        <v>53.5</v>
      </c>
      <c r="Q637" s="69">
        <v>129</v>
      </c>
      <c r="R637" s="66"/>
      <c r="S637" s="67"/>
      <c r="T637" s="68"/>
      <c r="U637" s="70"/>
      <c r="V637" s="71"/>
      <c r="W637" s="72"/>
      <c r="X637" s="73"/>
      <c r="Y637" s="71"/>
      <c r="Z637" s="72"/>
      <c r="AA637" s="74"/>
      <c r="AB637" s="75"/>
      <c r="AC637" s="71"/>
      <c r="AD637" s="72"/>
      <c r="AE637" s="76"/>
      <c r="AF637" s="76" t="str">
        <f t="shared" si="368"/>
        <v/>
      </c>
      <c r="AG637" s="138"/>
      <c r="AH637" s="76" t="str">
        <f t="shared" si="369"/>
        <v/>
      </c>
      <c r="AI637" s="138"/>
      <c r="AJ637" s="76" t="str">
        <f t="shared" si="370"/>
        <v/>
      </c>
      <c r="AK637" s="138"/>
      <c r="AL637" s="76" t="str">
        <f t="shared" si="371"/>
        <v/>
      </c>
      <c r="AM637" s="138"/>
      <c r="AN637" s="76" t="str">
        <f t="shared" si="372"/>
        <v/>
      </c>
      <c r="AO637" s="77">
        <f t="shared" si="375"/>
        <v>0</v>
      </c>
      <c r="AP637" s="78" t="str">
        <f t="shared" si="374"/>
        <v/>
      </c>
      <c r="BN637" s="27"/>
      <c r="BO637" s="27"/>
      <c r="BZ637" s="27"/>
      <c r="CA637" s="27"/>
      <c r="CL637" s="27"/>
      <c r="CM637" s="27"/>
      <c r="CN637" s="27"/>
      <c r="CO637" s="27"/>
      <c r="CP637" s="27"/>
      <c r="CQ637" s="27"/>
      <c r="CR637" s="27"/>
      <c r="CS637" s="27"/>
      <c r="CT637" s="27"/>
      <c r="CU637" s="27"/>
      <c r="CV637" s="27"/>
      <c r="CW637" s="27"/>
      <c r="CX637" s="27"/>
      <c r="CY637" s="27"/>
    </row>
    <row r="638" spans="1:103" ht="93.95" customHeight="1" x14ac:dyDescent="0.25">
      <c r="A638" s="60">
        <v>634</v>
      </c>
      <c r="B638" s="199" t="e">
        <f>VLOOKUP(C638,Склад!B:D,3,0)</f>
        <v>#N/A</v>
      </c>
      <c r="C638" s="37" t="s">
        <v>412</v>
      </c>
      <c r="D638" s="151" t="str">
        <f t="shared" si="366"/>
        <v>94979012</v>
      </c>
      <c r="E638" s="36">
        <v>9497901</v>
      </c>
      <c r="F638" s="36">
        <v>2</v>
      </c>
      <c r="G638" s="154" t="s">
        <v>422</v>
      </c>
      <c r="H638" s="196" t="str">
        <f>IFERROR(VLOOKUP(VALUE(E638),Склад!#REF!,6,0),"-")</f>
        <v>-</v>
      </c>
      <c r="I638" s="61"/>
      <c r="J638" s="62" t="s">
        <v>33</v>
      </c>
      <c r="K638" s="62" t="s">
        <v>222</v>
      </c>
      <c r="L638" s="63" t="s">
        <v>368</v>
      </c>
      <c r="M638" s="64" t="s">
        <v>109</v>
      </c>
      <c r="N638" s="38" t="s">
        <v>354</v>
      </c>
      <c r="O638" s="38" t="s">
        <v>416</v>
      </c>
      <c r="P638" s="65">
        <v>53.5</v>
      </c>
      <c r="Q638" s="69">
        <v>129</v>
      </c>
      <c r="R638" s="66"/>
      <c r="S638" s="67"/>
      <c r="T638" s="68"/>
      <c r="U638" s="70"/>
      <c r="V638" s="71"/>
      <c r="W638" s="72"/>
      <c r="X638" s="73"/>
      <c r="Y638" s="71"/>
      <c r="Z638" s="72"/>
      <c r="AA638" s="74"/>
      <c r="AB638" s="75"/>
      <c r="AC638" s="71"/>
      <c r="AD638" s="72"/>
      <c r="AE638" s="76"/>
      <c r="AF638" s="76" t="str">
        <f t="shared" si="368"/>
        <v/>
      </c>
      <c r="AG638" s="138"/>
      <c r="AH638" s="76" t="str">
        <f t="shared" si="369"/>
        <v/>
      </c>
      <c r="AI638" s="138"/>
      <c r="AJ638" s="76" t="str">
        <f t="shared" si="370"/>
        <v/>
      </c>
      <c r="AK638" s="138"/>
      <c r="AL638" s="76" t="str">
        <f t="shared" si="371"/>
        <v/>
      </c>
      <c r="AM638" s="138"/>
      <c r="AN638" s="76" t="str">
        <f t="shared" si="372"/>
        <v/>
      </c>
      <c r="AO638" s="77">
        <f t="shared" si="375"/>
        <v>0</v>
      </c>
      <c r="AP638" s="78" t="str">
        <f t="shared" si="374"/>
        <v/>
      </c>
      <c r="BN638" s="27"/>
      <c r="BO638" s="27"/>
      <c r="BZ638" s="27"/>
      <c r="CA638" s="27"/>
      <c r="CL638" s="27"/>
      <c r="CM638" s="27"/>
      <c r="CN638" s="27"/>
      <c r="CO638" s="27"/>
      <c r="CP638" s="27"/>
      <c r="CQ638" s="27"/>
      <c r="CR638" s="27"/>
      <c r="CS638" s="27"/>
      <c r="CT638" s="27"/>
      <c r="CU638" s="27"/>
      <c r="CV638" s="27"/>
      <c r="CW638" s="27"/>
      <c r="CX638" s="27"/>
      <c r="CY638" s="27"/>
    </row>
    <row r="639" spans="1:103" ht="93.95" customHeight="1" x14ac:dyDescent="0.25">
      <c r="A639" s="60">
        <v>635</v>
      </c>
      <c r="B639" s="199" t="e">
        <f>VLOOKUP(C639,Склад!B:D,3,0)</f>
        <v>#N/A</v>
      </c>
      <c r="C639" s="37" t="s">
        <v>412</v>
      </c>
      <c r="D639" s="151" t="str">
        <f t="shared" si="366"/>
        <v>949790162</v>
      </c>
      <c r="E639" s="36">
        <v>9497901</v>
      </c>
      <c r="F639" s="36">
        <v>62</v>
      </c>
      <c r="G639" s="154" t="s">
        <v>422</v>
      </c>
      <c r="H639" s="196" t="str">
        <f>IFERROR(VLOOKUP(VALUE(E639),Склад!#REF!,6,0),"-")</f>
        <v>-</v>
      </c>
      <c r="I639" s="61"/>
      <c r="J639" s="62" t="s">
        <v>33</v>
      </c>
      <c r="K639" s="62" t="s">
        <v>222</v>
      </c>
      <c r="L639" s="63" t="s">
        <v>368</v>
      </c>
      <c r="M639" s="64" t="s">
        <v>109</v>
      </c>
      <c r="N639" s="38" t="s">
        <v>354</v>
      </c>
      <c r="O639" s="38" t="s">
        <v>416</v>
      </c>
      <c r="P639" s="65">
        <v>53.5</v>
      </c>
      <c r="Q639" s="69">
        <v>129</v>
      </c>
      <c r="R639" s="66"/>
      <c r="S639" s="67"/>
      <c r="T639" s="68"/>
      <c r="U639" s="70"/>
      <c r="V639" s="71"/>
      <c r="W639" s="72"/>
      <c r="X639" s="73"/>
      <c r="Y639" s="71"/>
      <c r="Z639" s="72"/>
      <c r="AA639" s="74"/>
      <c r="AB639" s="75"/>
      <c r="AC639" s="71"/>
      <c r="AD639" s="72"/>
      <c r="AE639" s="76"/>
      <c r="AF639" s="76" t="str">
        <f t="shared" si="368"/>
        <v/>
      </c>
      <c r="AG639" s="138"/>
      <c r="AH639" s="76" t="str">
        <f t="shared" si="369"/>
        <v/>
      </c>
      <c r="AI639" s="138"/>
      <c r="AJ639" s="76" t="str">
        <f t="shared" si="370"/>
        <v/>
      </c>
      <c r="AK639" s="138"/>
      <c r="AL639" s="76" t="str">
        <f t="shared" si="371"/>
        <v/>
      </c>
      <c r="AM639" s="138"/>
      <c r="AN639" s="76" t="str">
        <f t="shared" si="372"/>
        <v/>
      </c>
      <c r="AO639" s="77">
        <f t="shared" si="375"/>
        <v>0</v>
      </c>
      <c r="AP639" s="78" t="str">
        <f t="shared" si="374"/>
        <v/>
      </c>
      <c r="BN639" s="27"/>
      <c r="BO639" s="27"/>
      <c r="BZ639" s="27"/>
      <c r="CA639" s="27"/>
      <c r="CL639" s="27"/>
      <c r="CM639" s="27"/>
      <c r="CN639" s="27"/>
      <c r="CO639" s="27"/>
      <c r="CP639" s="27"/>
      <c r="CQ639" s="27"/>
      <c r="CR639" s="27"/>
      <c r="CS639" s="27"/>
      <c r="CT639" s="27"/>
      <c r="CU639" s="27"/>
      <c r="CV639" s="27"/>
      <c r="CW639" s="27"/>
      <c r="CX639" s="27"/>
      <c r="CY639" s="27"/>
    </row>
    <row r="640" spans="1:103" ht="93.95" customHeight="1" x14ac:dyDescent="0.25">
      <c r="A640" s="60">
        <v>636</v>
      </c>
      <c r="B640" s="199" t="e">
        <f>VLOOKUP(C640,Склад!B:D,3,0)</f>
        <v>#N/A</v>
      </c>
      <c r="C640" s="37" t="s">
        <v>412</v>
      </c>
      <c r="D640" s="151" t="str">
        <f t="shared" si="366"/>
        <v>949790168</v>
      </c>
      <c r="E640" s="36">
        <v>9497901</v>
      </c>
      <c r="F640" s="36">
        <v>68</v>
      </c>
      <c r="G640" s="154" t="s">
        <v>422</v>
      </c>
      <c r="H640" s="196" t="str">
        <f>IFERROR(VLOOKUP(VALUE(E640),Склад!#REF!,6,0),"-")</f>
        <v>-</v>
      </c>
      <c r="I640" s="61"/>
      <c r="J640" s="62" t="s">
        <v>33</v>
      </c>
      <c r="K640" s="62" t="s">
        <v>222</v>
      </c>
      <c r="L640" s="63" t="s">
        <v>368</v>
      </c>
      <c r="M640" s="64" t="s">
        <v>109</v>
      </c>
      <c r="N640" s="38" t="s">
        <v>354</v>
      </c>
      <c r="O640" s="38" t="s">
        <v>416</v>
      </c>
      <c r="P640" s="65">
        <v>53.5</v>
      </c>
      <c r="Q640" s="69">
        <v>129</v>
      </c>
      <c r="R640" s="66"/>
      <c r="S640" s="67"/>
      <c r="T640" s="68"/>
      <c r="U640" s="70"/>
      <c r="V640" s="71"/>
      <c r="W640" s="72"/>
      <c r="X640" s="73"/>
      <c r="Y640" s="71"/>
      <c r="Z640" s="72"/>
      <c r="AA640" s="74"/>
      <c r="AB640" s="75"/>
      <c r="AC640" s="71"/>
      <c r="AD640" s="72"/>
      <c r="AE640" s="76"/>
      <c r="AF640" s="76" t="str">
        <f t="shared" si="368"/>
        <v/>
      </c>
      <c r="AG640" s="138"/>
      <c r="AH640" s="76" t="str">
        <f t="shared" si="369"/>
        <v/>
      </c>
      <c r="AI640" s="138"/>
      <c r="AJ640" s="76" t="str">
        <f t="shared" si="370"/>
        <v/>
      </c>
      <c r="AK640" s="138"/>
      <c r="AL640" s="76" t="str">
        <f t="shared" si="371"/>
        <v/>
      </c>
      <c r="AM640" s="138"/>
      <c r="AN640" s="76" t="str">
        <f t="shared" si="372"/>
        <v/>
      </c>
      <c r="AO640" s="77">
        <f t="shared" si="375"/>
        <v>0</v>
      </c>
      <c r="AP640" s="78" t="str">
        <f t="shared" si="374"/>
        <v/>
      </c>
      <c r="BN640" s="27"/>
      <c r="BO640" s="27"/>
      <c r="BZ640" s="27"/>
      <c r="CA640" s="27"/>
      <c r="CL640" s="27"/>
      <c r="CM640" s="27"/>
      <c r="CN640" s="27"/>
      <c r="CO640" s="27"/>
      <c r="CP640" s="27"/>
      <c r="CQ640" s="27"/>
      <c r="CR640" s="27"/>
      <c r="CS640" s="27"/>
      <c r="CT640" s="27"/>
      <c r="CU640" s="27"/>
      <c r="CV640" s="27"/>
      <c r="CW640" s="27"/>
      <c r="CX640" s="27"/>
      <c r="CY640" s="27"/>
    </row>
    <row r="641" spans="1:103" ht="93.95" customHeight="1" x14ac:dyDescent="0.25">
      <c r="A641" s="60">
        <v>637</v>
      </c>
      <c r="B641" s="199" t="e">
        <f>VLOOKUP(C641,Склад!B:D,3,0)</f>
        <v>#N/A</v>
      </c>
      <c r="C641" s="37" t="s">
        <v>412</v>
      </c>
      <c r="D641" s="151" t="str">
        <f t="shared" si="366"/>
        <v>949790172</v>
      </c>
      <c r="E641" s="36">
        <v>9497901</v>
      </c>
      <c r="F641" s="36">
        <v>72</v>
      </c>
      <c r="G641" s="154" t="s">
        <v>422</v>
      </c>
      <c r="H641" s="196" t="str">
        <f>IFERROR(VLOOKUP(VALUE(E641),Склад!#REF!,6,0),"-")</f>
        <v>-</v>
      </c>
      <c r="I641" s="61"/>
      <c r="J641" s="62" t="s">
        <v>33</v>
      </c>
      <c r="K641" s="62" t="s">
        <v>222</v>
      </c>
      <c r="L641" s="63" t="s">
        <v>368</v>
      </c>
      <c r="M641" s="64" t="s">
        <v>109</v>
      </c>
      <c r="N641" s="38" t="s">
        <v>354</v>
      </c>
      <c r="O641" s="38" t="s">
        <v>416</v>
      </c>
      <c r="P641" s="65">
        <v>53.5</v>
      </c>
      <c r="Q641" s="69">
        <v>129</v>
      </c>
      <c r="R641" s="66"/>
      <c r="S641" s="67"/>
      <c r="T641" s="68"/>
      <c r="U641" s="70"/>
      <c r="V641" s="71"/>
      <c r="W641" s="72"/>
      <c r="X641" s="73"/>
      <c r="Y641" s="71"/>
      <c r="Z641" s="72"/>
      <c r="AA641" s="74"/>
      <c r="AB641" s="75"/>
      <c r="AC641" s="71"/>
      <c r="AD641" s="72"/>
      <c r="AE641" s="76"/>
      <c r="AF641" s="76" t="str">
        <f t="shared" si="368"/>
        <v/>
      </c>
      <c r="AG641" s="138"/>
      <c r="AH641" s="76" t="str">
        <f t="shared" si="369"/>
        <v/>
      </c>
      <c r="AI641" s="138"/>
      <c r="AJ641" s="76" t="str">
        <f t="shared" si="370"/>
        <v/>
      </c>
      <c r="AK641" s="138"/>
      <c r="AL641" s="76" t="str">
        <f t="shared" si="371"/>
        <v/>
      </c>
      <c r="AM641" s="138"/>
      <c r="AN641" s="76" t="str">
        <f t="shared" si="372"/>
        <v/>
      </c>
      <c r="AO641" s="77">
        <f t="shared" si="375"/>
        <v>0</v>
      </c>
      <c r="AP641" s="78" t="str">
        <f t="shared" si="374"/>
        <v/>
      </c>
      <c r="BN641" s="27"/>
      <c r="BO641" s="27"/>
      <c r="BZ641" s="27"/>
      <c r="CA641" s="27"/>
      <c r="CL641" s="27"/>
      <c r="CM641" s="27"/>
      <c r="CN641" s="27"/>
      <c r="CO641" s="27"/>
      <c r="CP641" s="27"/>
      <c r="CQ641" s="27"/>
      <c r="CR641" s="27"/>
      <c r="CS641" s="27"/>
      <c r="CT641" s="27"/>
      <c r="CU641" s="27"/>
      <c r="CV641" s="27"/>
      <c r="CW641" s="27"/>
      <c r="CX641" s="27"/>
      <c r="CY641" s="27"/>
    </row>
    <row r="642" spans="1:103" ht="93.95" customHeight="1" x14ac:dyDescent="0.25">
      <c r="A642" s="60">
        <v>638</v>
      </c>
      <c r="B642" s="199" t="e">
        <f>VLOOKUP(C642,Склад!B:D,3,0)</f>
        <v>#N/A</v>
      </c>
      <c r="C642" s="37" t="s">
        <v>413</v>
      </c>
      <c r="D642" s="151" t="str">
        <f t="shared" si="366"/>
        <v>949790866</v>
      </c>
      <c r="E642" s="36">
        <v>9497908</v>
      </c>
      <c r="F642" s="36">
        <v>66</v>
      </c>
      <c r="G642" s="154" t="s">
        <v>423</v>
      </c>
      <c r="H642" s="196" t="str">
        <f>IFERROR(VLOOKUP(VALUE(E642),Склад!#REF!,6,0),"-")</f>
        <v>-</v>
      </c>
      <c r="I642" s="61"/>
      <c r="J642" s="62" t="s">
        <v>429</v>
      </c>
      <c r="K642" s="62" t="s">
        <v>429</v>
      </c>
      <c r="L642" s="63" t="s">
        <v>421</v>
      </c>
      <c r="M642" s="64" t="s">
        <v>356</v>
      </c>
      <c r="N642" s="38" t="s">
        <v>354</v>
      </c>
      <c r="O642" s="38" t="s">
        <v>416</v>
      </c>
      <c r="P642" s="65">
        <v>38.1</v>
      </c>
      <c r="Q642" s="69">
        <v>99</v>
      </c>
      <c r="R642" s="66"/>
      <c r="S642" s="67"/>
      <c r="T642" s="68"/>
      <c r="U642" s="70"/>
      <c r="V642" s="71"/>
      <c r="W642" s="72"/>
      <c r="X642" s="73"/>
      <c r="Y642" s="71"/>
      <c r="Z642" s="72"/>
      <c r="AA642" s="74"/>
      <c r="AB642" s="75"/>
      <c r="AC642" s="71"/>
      <c r="AD642" s="72"/>
      <c r="AE642" s="76"/>
      <c r="AF642" s="76" t="str">
        <f t="shared" si="368"/>
        <v/>
      </c>
      <c r="AG642" s="138"/>
      <c r="AH642" s="76" t="str">
        <f t="shared" si="369"/>
        <v/>
      </c>
      <c r="AI642" s="138"/>
      <c r="AJ642" s="76" t="str">
        <f t="shared" si="370"/>
        <v/>
      </c>
      <c r="AK642" s="138"/>
      <c r="AL642" s="76" t="str">
        <f t="shared" si="371"/>
        <v/>
      </c>
      <c r="AM642" s="138"/>
      <c r="AN642" s="76" t="str">
        <f t="shared" si="372"/>
        <v/>
      </c>
      <c r="AO642" s="77">
        <f t="shared" si="375"/>
        <v>0</v>
      </c>
      <c r="AP642" s="78" t="str">
        <f t="shared" si="374"/>
        <v/>
      </c>
      <c r="BN642" s="27"/>
      <c r="BO642" s="27"/>
      <c r="BZ642" s="27"/>
      <c r="CA642" s="27"/>
      <c r="CL642" s="27"/>
      <c r="CM642" s="27"/>
      <c r="CN642" s="27"/>
      <c r="CO642" s="27"/>
      <c r="CP642" s="27"/>
      <c r="CQ642" s="27"/>
      <c r="CR642" s="27"/>
      <c r="CS642" s="27"/>
      <c r="CT642" s="27"/>
      <c r="CU642" s="27"/>
      <c r="CV642" s="27"/>
      <c r="CW642" s="27"/>
      <c r="CX642" s="27"/>
      <c r="CY642" s="27"/>
    </row>
    <row r="643" spans="1:103" ht="15.75" thickBot="1" x14ac:dyDescent="0.3">
      <c r="P643" s="27"/>
      <c r="Q643" s="27"/>
      <c r="R643" s="27"/>
      <c r="S643" s="27"/>
      <c r="T643" s="27"/>
      <c r="AH643" s="40"/>
      <c r="AI643" s="33"/>
      <c r="AJ643" s="109"/>
      <c r="AK643" s="110"/>
      <c r="AL643" s="110"/>
      <c r="BN643" s="27"/>
      <c r="BO643" s="27"/>
      <c r="BZ643" s="27"/>
      <c r="CA643" s="27"/>
      <c r="CL643" s="27"/>
      <c r="CM643" s="27"/>
      <c r="CN643" s="27"/>
      <c r="CO643" s="27"/>
      <c r="CP643" s="27"/>
      <c r="CQ643" s="27"/>
      <c r="CR643" s="27"/>
      <c r="CS643" s="27"/>
      <c r="CT643" s="27"/>
      <c r="CU643" s="27"/>
      <c r="CV643" s="27"/>
      <c r="CW643" s="27"/>
      <c r="CX643" s="27"/>
      <c r="CY643" s="27"/>
    </row>
    <row r="644" spans="1:103" x14ac:dyDescent="0.25">
      <c r="H644" s="194">
        <f>SUM(H4:H642)</f>
        <v>0</v>
      </c>
      <c r="P644" s="27"/>
      <c r="Q644" s="111">
        <v>2021</v>
      </c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200" t="s">
        <v>0</v>
      </c>
      <c r="AC644" s="201"/>
      <c r="AD644" s="202"/>
      <c r="AE644" s="203"/>
      <c r="AF644" s="157"/>
      <c r="AG644" s="200" t="s">
        <v>73</v>
      </c>
      <c r="AH644" s="204"/>
      <c r="AI644" s="201"/>
      <c r="AJ644" s="202"/>
      <c r="AK644" s="203"/>
      <c r="AL644" s="111"/>
      <c r="AM644" s="121"/>
      <c r="AN644" s="121"/>
      <c r="AO644" s="122"/>
      <c r="AP644" s="122"/>
      <c r="AQ644" s="122"/>
      <c r="AR644" s="122"/>
      <c r="AS644" s="123"/>
      <c r="AT644" s="122"/>
      <c r="AU644" s="122"/>
      <c r="AV644" s="122"/>
      <c r="AW644" s="122"/>
      <c r="AX644" s="122"/>
      <c r="AY644" s="120"/>
      <c r="BN644" s="27"/>
      <c r="BO644" s="27"/>
      <c r="BZ644" s="27"/>
      <c r="CA644" s="27"/>
      <c r="CL644" s="27"/>
      <c r="CM644" s="27"/>
      <c r="CN644" s="27"/>
      <c r="CO644" s="27"/>
      <c r="CP644" s="27"/>
      <c r="CQ644" s="27"/>
      <c r="CR644" s="27"/>
      <c r="CS644" s="27"/>
      <c r="CT644" s="27"/>
      <c r="CU644" s="27"/>
      <c r="CV644" s="27"/>
      <c r="CW644" s="27"/>
      <c r="CX644" s="27"/>
      <c r="CY644" s="27"/>
    </row>
    <row r="645" spans="1:103" x14ac:dyDescent="0.25">
      <c r="P645" s="27"/>
      <c r="Q645" s="158" t="e">
        <f t="shared" ref="Q645:Q652" si="376">AC645/AB645</f>
        <v>#DIV/0!</v>
      </c>
      <c r="R645" s="21" t="e">
        <f>Q645*0.8*0.96*72*1.25*3.5</f>
        <v>#DIV/0!</v>
      </c>
      <c r="S645" s="22" t="s">
        <v>70</v>
      </c>
      <c r="T645" s="18"/>
      <c r="U645" s="18"/>
      <c r="V645" s="18"/>
      <c r="W645" s="18"/>
      <c r="X645" s="18"/>
      <c r="Y645" s="18"/>
      <c r="Z645" s="18"/>
      <c r="AA645" s="18"/>
      <c r="AB645" s="23">
        <f t="shared" ref="AB645:AB652" si="377">SUMIF(D:D,S645,AL:AL)</f>
        <v>0</v>
      </c>
      <c r="AC645" s="205">
        <f t="shared" ref="AC645:AC652" si="378">SUMIF(D:D,S645,AM:AM)</f>
        <v>0</v>
      </c>
      <c r="AD645" s="206"/>
      <c r="AE645" s="207"/>
      <c r="AF645" s="28">
        <f>(AB645-AB658)/AB658</f>
        <v>-1</v>
      </c>
      <c r="AG645" s="114">
        <f t="shared" ref="AG645:AG652" si="379">SUMIF(D:D,S645,AY:AY)</f>
        <v>0</v>
      </c>
      <c r="AH645" s="115"/>
      <c r="AI645" s="205">
        <f t="shared" ref="AI645:AI652" si="380">SUMIF(D:D,S645,AZ:AZ)</f>
        <v>0</v>
      </c>
      <c r="AJ645" s="206"/>
      <c r="AK645" s="207"/>
      <c r="AL645" s="113"/>
      <c r="AM645" s="124"/>
      <c r="AN645" s="125"/>
      <c r="AO645" s="125"/>
      <c r="AP645" s="126"/>
      <c r="AQ645" s="126"/>
      <c r="AR645" s="126"/>
      <c r="AS645" s="127"/>
      <c r="AT645" s="125"/>
      <c r="AU645" s="125"/>
      <c r="AV645" s="126"/>
      <c r="AW645" s="126"/>
      <c r="AX645" s="126"/>
      <c r="AY645" s="120"/>
      <c r="BN645" s="27"/>
      <c r="BO645" s="27"/>
      <c r="BZ645" s="27"/>
      <c r="CA645" s="27"/>
      <c r="CL645" s="27"/>
      <c r="CM645" s="27"/>
      <c r="CN645" s="27"/>
      <c r="CO645" s="27"/>
      <c r="CP645" s="27"/>
      <c r="CQ645" s="27"/>
      <c r="CR645" s="27"/>
      <c r="CS645" s="27"/>
      <c r="CT645" s="27"/>
      <c r="CU645" s="27"/>
      <c r="CV645" s="27"/>
      <c r="CW645" s="27"/>
      <c r="CX645" s="27"/>
      <c r="CY645" s="27"/>
    </row>
    <row r="646" spans="1:103" x14ac:dyDescent="0.25">
      <c r="P646" s="27"/>
      <c r="Q646" s="158" t="e">
        <f t="shared" si="376"/>
        <v>#DIV/0!</v>
      </c>
      <c r="R646" s="21" t="e">
        <f t="shared" ref="R646:R652" si="381">Q646*0.8*0.96*72*1.25*3.5</f>
        <v>#DIV/0!</v>
      </c>
      <c r="S646" s="22" t="s">
        <v>86</v>
      </c>
      <c r="T646" s="18"/>
      <c r="U646" s="18"/>
      <c r="V646" s="18"/>
      <c r="W646" s="18"/>
      <c r="X646" s="18"/>
      <c r="Y646" s="18"/>
      <c r="Z646" s="18"/>
      <c r="AA646" s="18"/>
      <c r="AB646" s="23">
        <f t="shared" si="377"/>
        <v>0</v>
      </c>
      <c r="AC646" s="205">
        <f t="shared" si="378"/>
        <v>0</v>
      </c>
      <c r="AD646" s="206"/>
      <c r="AE646" s="207"/>
      <c r="AF646" s="28">
        <f t="shared" ref="AF646:AF652" si="382">(AB646-AB659)/AB659</f>
        <v>-1</v>
      </c>
      <c r="AG646" s="114">
        <f t="shared" si="379"/>
        <v>0</v>
      </c>
      <c r="AH646" s="115"/>
      <c r="AI646" s="205">
        <f t="shared" si="380"/>
        <v>0</v>
      </c>
      <c r="AJ646" s="206"/>
      <c r="AK646" s="207"/>
      <c r="AL646" s="113"/>
      <c r="AM646" s="124"/>
      <c r="AN646" s="128"/>
      <c r="AO646" s="121"/>
      <c r="AP646" s="126"/>
      <c r="AQ646" s="126"/>
      <c r="AR646" s="126"/>
      <c r="AS646" s="127"/>
      <c r="AT646" s="121"/>
      <c r="AU646" s="121"/>
      <c r="AV646" s="126"/>
      <c r="AW646" s="126"/>
      <c r="AX646" s="126"/>
      <c r="AY646" s="120"/>
      <c r="BN646" s="27"/>
      <c r="BO646" s="27"/>
      <c r="BZ646" s="27"/>
      <c r="CA646" s="27"/>
      <c r="CL646" s="27"/>
      <c r="CM646" s="27"/>
      <c r="CN646" s="27"/>
      <c r="CO646" s="27"/>
      <c r="CP646" s="27"/>
      <c r="CQ646" s="27"/>
      <c r="CR646" s="27"/>
      <c r="CS646" s="27"/>
      <c r="CT646" s="27"/>
      <c r="CU646" s="27"/>
      <c r="CV646" s="27"/>
      <c r="CW646" s="27"/>
      <c r="CX646" s="27"/>
      <c r="CY646" s="27"/>
    </row>
    <row r="647" spans="1:103" x14ac:dyDescent="0.25">
      <c r="P647" s="27"/>
      <c r="Q647" s="158" t="e">
        <f t="shared" si="376"/>
        <v>#DIV/0!</v>
      </c>
      <c r="R647" s="21" t="e">
        <f t="shared" si="381"/>
        <v>#DIV/0!</v>
      </c>
      <c r="S647" s="22" t="s">
        <v>87</v>
      </c>
      <c r="T647" s="18"/>
      <c r="U647" s="18"/>
      <c r="V647" s="18"/>
      <c r="W647" s="18"/>
      <c r="X647" s="18"/>
      <c r="Y647" s="18"/>
      <c r="Z647" s="18"/>
      <c r="AA647" s="18"/>
      <c r="AB647" s="23">
        <f t="shared" si="377"/>
        <v>0</v>
      </c>
      <c r="AC647" s="205">
        <f t="shared" si="378"/>
        <v>0</v>
      </c>
      <c r="AD647" s="206"/>
      <c r="AE647" s="207"/>
      <c r="AF647" s="28">
        <f t="shared" si="382"/>
        <v>-1</v>
      </c>
      <c r="AG647" s="114">
        <f t="shared" si="379"/>
        <v>0</v>
      </c>
      <c r="AH647" s="115"/>
      <c r="AI647" s="205">
        <f t="shared" si="380"/>
        <v>0</v>
      </c>
      <c r="AJ647" s="206"/>
      <c r="AK647" s="207"/>
      <c r="AL647" s="113"/>
      <c r="AM647" s="124"/>
      <c r="AN647" s="125"/>
      <c r="AO647" s="125"/>
      <c r="AP647" s="126"/>
      <c r="AQ647" s="126"/>
      <c r="AR647" s="126"/>
      <c r="AS647" s="127"/>
      <c r="AT647" s="125"/>
      <c r="AU647" s="125"/>
      <c r="AV647" s="126"/>
      <c r="AW647" s="126"/>
      <c r="AX647" s="126"/>
      <c r="AY647" s="120"/>
      <c r="BN647" s="27"/>
      <c r="BO647" s="27"/>
      <c r="BZ647" s="27"/>
      <c r="CA647" s="27"/>
      <c r="CL647" s="27"/>
      <c r="CM647" s="27"/>
      <c r="CN647" s="27"/>
      <c r="CO647" s="27"/>
      <c r="CP647" s="27"/>
      <c r="CQ647" s="27"/>
      <c r="CR647" s="27"/>
      <c r="CS647" s="27"/>
      <c r="CT647" s="27"/>
      <c r="CU647" s="27"/>
      <c r="CV647" s="27"/>
      <c r="CW647" s="27"/>
      <c r="CX647" s="27"/>
      <c r="CY647" s="27"/>
    </row>
    <row r="648" spans="1:103" x14ac:dyDescent="0.25">
      <c r="P648" s="27"/>
      <c r="Q648" s="158" t="e">
        <f t="shared" si="376"/>
        <v>#DIV/0!</v>
      </c>
      <c r="R648" s="21" t="e">
        <f t="shared" si="381"/>
        <v>#DIV/0!</v>
      </c>
      <c r="S648" s="22" t="s">
        <v>71</v>
      </c>
      <c r="T648" s="18"/>
      <c r="U648" s="18"/>
      <c r="V648" s="18"/>
      <c r="W648" s="18"/>
      <c r="X648" s="18"/>
      <c r="Y648" s="18"/>
      <c r="Z648" s="18"/>
      <c r="AA648" s="18"/>
      <c r="AB648" s="23">
        <f t="shared" si="377"/>
        <v>0</v>
      </c>
      <c r="AC648" s="205">
        <f t="shared" si="378"/>
        <v>0</v>
      </c>
      <c r="AD648" s="206"/>
      <c r="AE648" s="207"/>
      <c r="AF648" s="28">
        <f t="shared" si="382"/>
        <v>-1</v>
      </c>
      <c r="AG648" s="114">
        <f t="shared" si="379"/>
        <v>0</v>
      </c>
      <c r="AH648" s="115"/>
      <c r="AI648" s="205">
        <f t="shared" si="380"/>
        <v>0</v>
      </c>
      <c r="AJ648" s="206"/>
      <c r="AK648" s="207"/>
      <c r="AL648" s="113"/>
      <c r="AM648" s="124"/>
      <c r="AN648" s="128"/>
      <c r="AO648" s="121"/>
      <c r="AP648" s="126"/>
      <c r="AQ648" s="126"/>
      <c r="AR648" s="126"/>
      <c r="AS648" s="127"/>
      <c r="AT648" s="121"/>
      <c r="AU648" s="121"/>
      <c r="AV648" s="126"/>
      <c r="AW648" s="126"/>
      <c r="AX648" s="126"/>
      <c r="AY648" s="120"/>
      <c r="BN648" s="27"/>
      <c r="BO648" s="27"/>
      <c r="BZ648" s="27"/>
      <c r="CA648" s="27"/>
      <c r="CL648" s="27"/>
      <c r="CM648" s="27"/>
      <c r="CN648" s="27"/>
      <c r="CO648" s="27"/>
      <c r="CP648" s="27"/>
      <c r="CQ648" s="27"/>
      <c r="CR648" s="27"/>
      <c r="CS648" s="27"/>
      <c r="CT648" s="27"/>
      <c r="CU648" s="27"/>
      <c r="CV648" s="27"/>
      <c r="CW648" s="27"/>
      <c r="CX648" s="27"/>
      <c r="CY648" s="27"/>
    </row>
    <row r="649" spans="1:103" x14ac:dyDescent="0.25">
      <c r="P649" s="27"/>
      <c r="Q649" s="158" t="e">
        <f t="shared" si="376"/>
        <v>#DIV/0!</v>
      </c>
      <c r="R649" s="21" t="e">
        <f t="shared" si="381"/>
        <v>#DIV/0!</v>
      </c>
      <c r="S649" s="22" t="s">
        <v>136</v>
      </c>
      <c r="T649" s="18"/>
      <c r="U649" s="18"/>
      <c r="V649" s="18"/>
      <c r="W649" s="18"/>
      <c r="X649" s="18"/>
      <c r="Y649" s="18"/>
      <c r="Z649" s="18"/>
      <c r="AA649" s="18"/>
      <c r="AB649" s="23">
        <f t="shared" si="377"/>
        <v>0</v>
      </c>
      <c r="AC649" s="205">
        <f t="shared" si="378"/>
        <v>0</v>
      </c>
      <c r="AD649" s="206"/>
      <c r="AE649" s="207"/>
      <c r="AF649" s="28">
        <f t="shared" si="382"/>
        <v>-1</v>
      </c>
      <c r="AG649" s="114">
        <f t="shared" si="379"/>
        <v>0</v>
      </c>
      <c r="AH649" s="115"/>
      <c r="AI649" s="205">
        <f t="shared" si="380"/>
        <v>0</v>
      </c>
      <c r="AJ649" s="206"/>
      <c r="AK649" s="207"/>
      <c r="AL649" s="113"/>
      <c r="AM649" s="124"/>
      <c r="AN649" s="125"/>
      <c r="AO649" s="125"/>
      <c r="AP649" s="126"/>
      <c r="AQ649" s="126"/>
      <c r="AR649" s="126"/>
      <c r="AS649" s="127"/>
      <c r="AT649" s="125"/>
      <c r="AU649" s="125"/>
      <c r="AV649" s="126"/>
      <c r="AW649" s="126"/>
      <c r="AX649" s="126"/>
      <c r="AY649" s="120"/>
      <c r="BN649" s="27"/>
      <c r="BO649" s="27"/>
      <c r="BZ649" s="27"/>
      <c r="CA649" s="27"/>
      <c r="CL649" s="27"/>
      <c r="CM649" s="27"/>
      <c r="CN649" s="27"/>
      <c r="CO649" s="27"/>
      <c r="CP649" s="27"/>
      <c r="CQ649" s="27"/>
      <c r="CR649" s="27"/>
      <c r="CS649" s="27"/>
      <c r="CT649" s="27"/>
      <c r="CU649" s="27"/>
      <c r="CV649" s="27"/>
      <c r="CW649" s="27"/>
      <c r="CX649" s="27"/>
      <c r="CY649" s="27"/>
    </row>
    <row r="650" spans="1:103" x14ac:dyDescent="0.25">
      <c r="P650" s="27"/>
      <c r="Q650" s="158" t="e">
        <f t="shared" si="376"/>
        <v>#DIV/0!</v>
      </c>
      <c r="R650" s="21" t="e">
        <f t="shared" si="381"/>
        <v>#DIV/0!</v>
      </c>
      <c r="S650" s="22" t="s">
        <v>104</v>
      </c>
      <c r="T650" s="18"/>
      <c r="U650" s="18"/>
      <c r="V650" s="18"/>
      <c r="W650" s="18"/>
      <c r="X650" s="18"/>
      <c r="Y650" s="18"/>
      <c r="Z650" s="18"/>
      <c r="AA650" s="18"/>
      <c r="AB650" s="23">
        <f t="shared" si="377"/>
        <v>0</v>
      </c>
      <c r="AC650" s="205">
        <f t="shared" si="378"/>
        <v>0</v>
      </c>
      <c r="AD650" s="206"/>
      <c r="AE650" s="207"/>
      <c r="AF650" s="28">
        <f t="shared" si="382"/>
        <v>-1</v>
      </c>
      <c r="AG650" s="114">
        <f t="shared" si="379"/>
        <v>0</v>
      </c>
      <c r="AH650" s="115"/>
      <c r="AI650" s="205">
        <f t="shared" si="380"/>
        <v>0</v>
      </c>
      <c r="AJ650" s="206"/>
      <c r="AK650" s="207"/>
      <c r="AL650" s="113"/>
      <c r="AM650" s="124"/>
      <c r="AN650" s="125"/>
      <c r="AO650" s="125"/>
      <c r="AP650" s="126"/>
      <c r="AQ650" s="126"/>
      <c r="AR650" s="126"/>
      <c r="AS650" s="127"/>
      <c r="AT650" s="125"/>
      <c r="AU650" s="125"/>
      <c r="AV650" s="126"/>
      <c r="AW650" s="126"/>
      <c r="AX650" s="126"/>
      <c r="AY650" s="120"/>
      <c r="BN650" s="27"/>
      <c r="BO650" s="27"/>
      <c r="BZ650" s="27"/>
      <c r="CA650" s="27"/>
      <c r="CL650" s="27"/>
      <c r="CM650" s="27"/>
      <c r="CN650" s="27"/>
      <c r="CO650" s="27"/>
      <c r="CP650" s="27"/>
      <c r="CQ650" s="27"/>
      <c r="CR650" s="27"/>
      <c r="CS650" s="27"/>
      <c r="CT650" s="27"/>
      <c r="CU650" s="27"/>
      <c r="CV650" s="27"/>
      <c r="CW650" s="27"/>
      <c r="CX650" s="27"/>
      <c r="CY650" s="27"/>
    </row>
    <row r="651" spans="1:103" x14ac:dyDescent="0.25">
      <c r="P651" s="27"/>
      <c r="Q651" s="158" t="e">
        <f t="shared" si="376"/>
        <v>#DIV/0!</v>
      </c>
      <c r="R651" s="21" t="e">
        <f t="shared" si="381"/>
        <v>#DIV/0!</v>
      </c>
      <c r="S651" s="22" t="s">
        <v>72</v>
      </c>
      <c r="T651" s="18"/>
      <c r="U651" s="18"/>
      <c r="V651" s="18"/>
      <c r="W651" s="18"/>
      <c r="X651" s="18"/>
      <c r="Y651" s="18"/>
      <c r="Z651" s="18"/>
      <c r="AA651" s="18"/>
      <c r="AB651" s="23">
        <f t="shared" si="377"/>
        <v>0</v>
      </c>
      <c r="AC651" s="205">
        <f t="shared" si="378"/>
        <v>0</v>
      </c>
      <c r="AD651" s="206"/>
      <c r="AE651" s="207"/>
      <c r="AF651" s="28">
        <f t="shared" si="382"/>
        <v>-1</v>
      </c>
      <c r="AG651" s="114">
        <f t="shared" si="379"/>
        <v>0</v>
      </c>
      <c r="AH651" s="115"/>
      <c r="AI651" s="205">
        <f t="shared" si="380"/>
        <v>0</v>
      </c>
      <c r="AJ651" s="206"/>
      <c r="AK651" s="207"/>
      <c r="AL651" s="113"/>
      <c r="AM651" s="124"/>
      <c r="AN651" s="125"/>
      <c r="AO651" s="125"/>
      <c r="AP651" s="126"/>
      <c r="AQ651" s="126"/>
      <c r="AR651" s="126"/>
      <c r="AS651" s="127"/>
      <c r="AT651" s="125"/>
      <c r="AU651" s="125"/>
      <c r="AV651" s="126"/>
      <c r="AW651" s="126"/>
      <c r="AX651" s="126"/>
      <c r="AY651" s="120"/>
      <c r="BN651" s="27"/>
      <c r="BO651" s="27"/>
      <c r="BZ651" s="27"/>
      <c r="CA651" s="27"/>
      <c r="CL651" s="27"/>
      <c r="CM651" s="27"/>
      <c r="CN651" s="27"/>
      <c r="CO651" s="27"/>
      <c r="CP651" s="27"/>
      <c r="CQ651" s="27"/>
      <c r="CR651" s="27"/>
      <c r="CS651" s="27"/>
      <c r="CT651" s="27"/>
      <c r="CU651" s="27"/>
      <c r="CV651" s="27"/>
      <c r="CW651" s="27"/>
      <c r="CX651" s="27"/>
      <c r="CY651" s="27"/>
    </row>
    <row r="652" spans="1:103" ht="15.75" thickBot="1" x14ac:dyDescent="0.3">
      <c r="P652" s="27"/>
      <c r="Q652" s="158" t="e">
        <f t="shared" si="376"/>
        <v>#DIV/0!</v>
      </c>
      <c r="R652" s="21" t="e">
        <f t="shared" si="381"/>
        <v>#DIV/0!</v>
      </c>
      <c r="S652" s="22" t="s">
        <v>69</v>
      </c>
      <c r="T652" s="18"/>
      <c r="U652" s="18"/>
      <c r="V652" s="18"/>
      <c r="W652" s="18"/>
      <c r="X652" s="18"/>
      <c r="Y652" s="18"/>
      <c r="Z652" s="18"/>
      <c r="AA652" s="18"/>
      <c r="AB652" s="24">
        <f t="shared" si="377"/>
        <v>0</v>
      </c>
      <c r="AC652" s="208">
        <f t="shared" si="378"/>
        <v>0</v>
      </c>
      <c r="AD652" s="209"/>
      <c r="AE652" s="210"/>
      <c r="AF652" s="28">
        <f t="shared" si="382"/>
        <v>-1</v>
      </c>
      <c r="AG652" s="116">
        <f t="shared" si="379"/>
        <v>0</v>
      </c>
      <c r="AH652" s="117"/>
      <c r="AI652" s="208">
        <f t="shared" si="380"/>
        <v>0</v>
      </c>
      <c r="AJ652" s="209"/>
      <c r="AK652" s="210"/>
      <c r="AL652" s="113"/>
      <c r="AM652" s="124"/>
      <c r="AN652" s="125"/>
      <c r="AO652" s="125"/>
      <c r="AP652" s="126"/>
      <c r="AQ652" s="126"/>
      <c r="AR652" s="126"/>
      <c r="AS652" s="127"/>
      <c r="AT652" s="125"/>
      <c r="AU652" s="125"/>
      <c r="AV652" s="126"/>
      <c r="AW652" s="126"/>
      <c r="AX652" s="126"/>
      <c r="AY652" s="120"/>
      <c r="BN652" s="27"/>
      <c r="BO652" s="27"/>
      <c r="BZ652" s="27"/>
      <c r="CA652" s="27"/>
      <c r="CL652" s="27"/>
      <c r="CM652" s="27"/>
      <c r="CN652" s="27"/>
      <c r="CO652" s="27"/>
      <c r="CP652" s="27"/>
      <c r="CQ652" s="27"/>
      <c r="CR652" s="27"/>
      <c r="CS652" s="27"/>
      <c r="CT652" s="27"/>
      <c r="CU652" s="27"/>
      <c r="CV652" s="27"/>
      <c r="CW652" s="27"/>
      <c r="CX652" s="27"/>
      <c r="CY652" s="27"/>
    </row>
    <row r="653" spans="1:103" ht="15.75" thickBot="1" x14ac:dyDescent="0.3">
      <c r="P653" s="27"/>
      <c r="Q653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/>
      <c r="AF653"/>
      <c r="AG653"/>
      <c r="AH653"/>
      <c r="AI653"/>
      <c r="AJ653"/>
      <c r="AK653"/>
      <c r="AL653" s="112"/>
      <c r="AM653" s="121"/>
      <c r="AN653" s="121"/>
      <c r="AO653" s="125"/>
      <c r="AP653" s="125"/>
      <c r="AQ653" s="125"/>
      <c r="AR653" s="125"/>
      <c r="AS653" s="125"/>
      <c r="AT653" s="125"/>
      <c r="AU653" s="125"/>
      <c r="AV653" s="125"/>
      <c r="AW653" s="125"/>
      <c r="AX653" s="125"/>
      <c r="AY653" s="120"/>
      <c r="BN653" s="27"/>
      <c r="BO653" s="27"/>
      <c r="BZ653" s="27"/>
      <c r="CA653" s="27"/>
      <c r="CL653" s="27"/>
      <c r="CM653" s="27"/>
      <c r="CN653" s="27"/>
      <c r="CO653" s="27"/>
      <c r="CP653" s="27"/>
      <c r="CQ653" s="27"/>
      <c r="CR653" s="27"/>
      <c r="CS653" s="27"/>
      <c r="CT653" s="27"/>
      <c r="CU653" s="27"/>
      <c r="CV653" s="27"/>
      <c r="CW653" s="27"/>
      <c r="CX653" s="27"/>
      <c r="CY653" s="27"/>
    </row>
    <row r="654" spans="1:103" ht="15.75" thickBot="1" x14ac:dyDescent="0.3">
      <c r="P654" s="27"/>
      <c r="Q654"/>
      <c r="R654" s="18"/>
      <c r="S654" s="22" t="s">
        <v>76</v>
      </c>
      <c r="T654" s="18"/>
      <c r="U654" s="18"/>
      <c r="V654" s="18"/>
      <c r="W654" s="18"/>
      <c r="X654" s="18"/>
      <c r="Y654" s="18"/>
      <c r="Z654" s="18"/>
      <c r="AA654" s="18"/>
      <c r="AB654" s="25">
        <f>SUM(AB645:AB653)</f>
        <v>0</v>
      </c>
      <c r="AC654" s="211">
        <f>SUM(AC645:AE653)</f>
        <v>0</v>
      </c>
      <c r="AD654" s="212"/>
      <c r="AE654" s="213"/>
      <c r="AF654" s="159"/>
      <c r="AG654" s="118">
        <f>SUM(AG645:AG653)</f>
        <v>0</v>
      </c>
      <c r="AH654" s="119"/>
      <c r="AI654" s="211">
        <f>SUM(AI645:AI653)</f>
        <v>0</v>
      </c>
      <c r="AJ654" s="212"/>
      <c r="AK654" s="213"/>
      <c r="AL654" s="112"/>
      <c r="AM654" s="121"/>
      <c r="AN654" s="125"/>
      <c r="AO654" s="125"/>
      <c r="AP654" s="126"/>
      <c r="AQ654" s="126"/>
      <c r="AR654" s="126"/>
      <c r="AS654" s="122"/>
      <c r="AT654" s="125"/>
      <c r="AU654" s="125"/>
      <c r="AV654" s="126"/>
      <c r="AW654" s="126"/>
      <c r="AX654" s="126"/>
      <c r="AY654" s="120"/>
      <c r="BN654" s="27"/>
      <c r="BO654" s="27"/>
      <c r="BZ654" s="27"/>
      <c r="CA654" s="27"/>
      <c r="CL654" s="27"/>
      <c r="CM654" s="27"/>
      <c r="CN654" s="27"/>
      <c r="CO654" s="27"/>
      <c r="CP654" s="27"/>
      <c r="CQ654" s="27"/>
      <c r="CR654" s="27"/>
      <c r="CS654" s="27"/>
      <c r="CT654" s="27"/>
      <c r="CU654" s="27"/>
      <c r="CV654" s="27"/>
      <c r="CW654" s="27"/>
      <c r="CX654" s="27"/>
      <c r="CY654" s="27"/>
    </row>
    <row r="655" spans="1:103" ht="15.75" thickBot="1" x14ac:dyDescent="0.3">
      <c r="P655" s="27"/>
      <c r="Q655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214">
        <f>AC654*0.8*0.96</f>
        <v>0</v>
      </c>
      <c r="AD655" s="215"/>
      <c r="AE655" s="216"/>
      <c r="AF655" s="160"/>
      <c r="AG655"/>
      <c r="AH655"/>
      <c r="AI655"/>
      <c r="AJ655"/>
      <c r="AK655"/>
      <c r="AL655" s="112"/>
      <c r="AM655" s="121"/>
      <c r="AN655" s="125"/>
      <c r="AO655" s="125"/>
      <c r="AP655" s="129"/>
      <c r="AQ655" s="129"/>
      <c r="AR655" s="129"/>
      <c r="AS655" s="130"/>
      <c r="AT655" s="125"/>
      <c r="AU655" s="125"/>
      <c r="AV655" s="125"/>
      <c r="AW655" s="125"/>
      <c r="AX655" s="121"/>
      <c r="AY655" s="120"/>
      <c r="BN655" s="27"/>
      <c r="BO655" s="27"/>
      <c r="BZ655" s="27"/>
      <c r="CA655" s="27"/>
      <c r="CL655" s="27"/>
      <c r="CM655" s="27"/>
      <c r="CN655" s="27"/>
      <c r="CO655" s="27"/>
      <c r="CP655" s="27"/>
      <c r="CQ655" s="27"/>
      <c r="CR655" s="27"/>
      <c r="CS655" s="27"/>
      <c r="CT655" s="27"/>
      <c r="CU655" s="27"/>
      <c r="CV655" s="27"/>
      <c r="CW655" s="27"/>
      <c r="CX655" s="27"/>
      <c r="CY655" s="27"/>
    </row>
    <row r="656" spans="1:103" ht="15.75" thickBot="1" x14ac:dyDescent="0.3">
      <c r="P656" s="27"/>
      <c r="Q656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/>
      <c r="AF656"/>
      <c r="AG656"/>
      <c r="AH656"/>
      <c r="AI656"/>
      <c r="AJ656"/>
      <c r="AK656"/>
      <c r="AL656" s="112"/>
      <c r="AM656" s="121"/>
      <c r="AN656" s="121"/>
      <c r="AO656" s="125"/>
      <c r="AP656" s="125"/>
      <c r="AQ656" s="125"/>
      <c r="AR656" s="125"/>
      <c r="AS656" s="125"/>
      <c r="AT656" s="125"/>
      <c r="AU656" s="125"/>
      <c r="AV656" s="125"/>
      <c r="AW656" s="125"/>
      <c r="AX656" s="125"/>
      <c r="AY656" s="120"/>
      <c r="BN656" s="27"/>
      <c r="BO656" s="27"/>
      <c r="BZ656" s="27"/>
      <c r="CA656" s="27"/>
      <c r="CL656" s="27"/>
      <c r="CM656" s="27"/>
      <c r="CN656" s="27"/>
      <c r="CO656" s="27"/>
      <c r="CP656" s="27"/>
      <c r="CQ656" s="27"/>
      <c r="CR656" s="27"/>
      <c r="CS656" s="27"/>
      <c r="CT656" s="27"/>
      <c r="CU656" s="27"/>
      <c r="CV656" s="27"/>
      <c r="CW656" s="27"/>
      <c r="CX656" s="27"/>
      <c r="CY656" s="27"/>
    </row>
    <row r="657" spans="8:103" x14ac:dyDescent="0.25">
      <c r="P657" s="27"/>
      <c r="Q657" s="111">
        <v>2020</v>
      </c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200" t="s">
        <v>0</v>
      </c>
      <c r="AC657" s="201"/>
      <c r="AD657" s="202"/>
      <c r="AE657" s="203"/>
      <c r="AF657" s="157"/>
      <c r="AG657" s="200" t="s">
        <v>73</v>
      </c>
      <c r="AH657" s="204"/>
      <c r="AI657" s="201"/>
      <c r="AJ657" s="202"/>
      <c r="AK657" s="203"/>
      <c r="AL657" s="111"/>
      <c r="AM657" s="121"/>
      <c r="AN657" s="121"/>
      <c r="AO657" s="122"/>
      <c r="AP657" s="122"/>
      <c r="AQ657" s="122"/>
      <c r="AR657" s="122"/>
      <c r="AS657" s="123"/>
      <c r="AT657" s="122"/>
      <c r="AU657" s="122"/>
      <c r="AV657" s="122"/>
      <c r="AW657" s="122"/>
      <c r="AX657" s="122"/>
      <c r="AY657" s="120"/>
      <c r="BN657" s="27"/>
      <c r="BO657" s="27"/>
      <c r="BZ657" s="27"/>
      <c r="CA657" s="27"/>
      <c r="CL657" s="27"/>
      <c r="CM657" s="27"/>
      <c r="CN657" s="27"/>
      <c r="CO657" s="27"/>
      <c r="CP657" s="27"/>
      <c r="CQ657" s="27"/>
      <c r="CR657" s="27"/>
      <c r="CS657" s="27"/>
      <c r="CT657" s="27"/>
      <c r="CU657" s="27"/>
      <c r="CV657" s="27"/>
      <c r="CW657" s="27"/>
      <c r="CX657" s="27"/>
      <c r="CY657" s="27"/>
    </row>
    <row r="658" spans="8:103" x14ac:dyDescent="0.25">
      <c r="P658" s="27"/>
      <c r="Q658" s="158">
        <v>19.116666666666667</v>
      </c>
      <c r="R658" s="21">
        <v>4624.7039999999997</v>
      </c>
      <c r="S658" s="22" t="s">
        <v>70</v>
      </c>
      <c r="T658" s="18"/>
      <c r="U658" s="18"/>
      <c r="V658" s="18"/>
      <c r="W658" s="18"/>
      <c r="X658" s="18"/>
      <c r="Y658" s="18"/>
      <c r="Z658" s="18"/>
      <c r="AA658" s="18"/>
      <c r="AB658" s="23">
        <v>480</v>
      </c>
      <c r="AC658" s="205">
        <v>9176</v>
      </c>
      <c r="AD658" s="206"/>
      <c r="AE658" s="207"/>
      <c r="AF658" s="161"/>
      <c r="AG658" s="114">
        <v>374</v>
      </c>
      <c r="AH658" s="115"/>
      <c r="AI658" s="205">
        <v>5775.94</v>
      </c>
      <c r="AJ658" s="206"/>
      <c r="AK658" s="207"/>
      <c r="AL658" s="113"/>
      <c r="AM658" s="124"/>
      <c r="AN658" s="128"/>
      <c r="AO658" s="121"/>
      <c r="AP658" s="126"/>
      <c r="AQ658" s="126"/>
      <c r="AR658" s="126"/>
      <c r="AS658" s="122"/>
      <c r="AT658" s="121"/>
      <c r="AU658" s="121"/>
      <c r="AV658" s="126"/>
      <c r="AW658" s="126"/>
      <c r="AX658" s="126"/>
      <c r="AY658" s="120"/>
      <c r="BN658" s="27"/>
      <c r="BO658" s="27"/>
      <c r="BZ658" s="27"/>
      <c r="CA658" s="27"/>
      <c r="CL658" s="27"/>
      <c r="CM658" s="27"/>
      <c r="CN658" s="27"/>
      <c r="CO658" s="27"/>
      <c r="CP658" s="27"/>
      <c r="CQ658" s="27"/>
      <c r="CR658" s="27"/>
      <c r="CS658" s="27"/>
      <c r="CT658" s="27"/>
      <c r="CU658" s="27"/>
      <c r="CV658" s="27"/>
      <c r="CW658" s="27"/>
      <c r="CX658" s="27"/>
      <c r="CY658" s="27"/>
    </row>
    <row r="659" spans="8:103" x14ac:dyDescent="0.25">
      <c r="P659" s="27"/>
      <c r="Q659" s="158">
        <v>31.9631970260223</v>
      </c>
      <c r="R659" s="21">
        <v>7732.5366245353162</v>
      </c>
      <c r="S659" s="22" t="s">
        <v>86</v>
      </c>
      <c r="T659" s="18"/>
      <c r="U659" s="18"/>
      <c r="V659" s="18"/>
      <c r="W659" s="18"/>
      <c r="X659" s="18"/>
      <c r="Y659" s="18"/>
      <c r="Z659" s="18"/>
      <c r="AA659" s="18"/>
      <c r="AB659" s="23">
        <v>538</v>
      </c>
      <c r="AC659" s="205">
        <v>17196.199999999997</v>
      </c>
      <c r="AD659" s="206"/>
      <c r="AE659" s="207"/>
      <c r="AF659" s="161"/>
      <c r="AG659" s="114">
        <v>548</v>
      </c>
      <c r="AH659" s="115"/>
      <c r="AI659" s="205">
        <v>13419.17</v>
      </c>
      <c r="AJ659" s="206"/>
      <c r="AK659" s="207"/>
      <c r="AL659" s="113"/>
      <c r="AM659" s="124"/>
      <c r="AN659" s="128"/>
      <c r="AO659" s="121"/>
      <c r="AP659" s="126"/>
      <c r="AQ659" s="126"/>
      <c r="AR659" s="126"/>
      <c r="AS659" s="122"/>
      <c r="AT659" s="121"/>
      <c r="AU659" s="121"/>
      <c r="AV659" s="126"/>
      <c r="AW659" s="126"/>
      <c r="AX659" s="126"/>
      <c r="AY659" s="120"/>
      <c r="BN659" s="27"/>
      <c r="BO659" s="27"/>
      <c r="BZ659" s="27"/>
      <c r="CA659" s="27"/>
      <c r="CL659" s="27"/>
      <c r="CM659" s="27"/>
      <c r="CN659" s="27"/>
      <c r="CO659" s="27"/>
      <c r="CP659" s="27"/>
      <c r="CQ659" s="27"/>
      <c r="CR659" s="27"/>
      <c r="CS659" s="27"/>
      <c r="CT659" s="27"/>
      <c r="CU659" s="27"/>
      <c r="CV659" s="27"/>
      <c r="CW659" s="27"/>
      <c r="CX659" s="27"/>
      <c r="CY659" s="27"/>
    </row>
    <row r="660" spans="8:103" x14ac:dyDescent="0.25">
      <c r="P660" s="27"/>
      <c r="Q660" s="158">
        <v>34.11831210191081</v>
      </c>
      <c r="R660" s="21">
        <v>8253.9020636942641</v>
      </c>
      <c r="S660" s="22" t="s">
        <v>87</v>
      </c>
      <c r="T660" s="18"/>
      <c r="U660" s="18"/>
      <c r="V660" s="18"/>
      <c r="W660" s="18"/>
      <c r="X660" s="18"/>
      <c r="Y660" s="18"/>
      <c r="Z660" s="18"/>
      <c r="AA660" s="18"/>
      <c r="AB660" s="23">
        <v>1256</v>
      </c>
      <c r="AC660" s="205">
        <v>42852.599999999977</v>
      </c>
      <c r="AD660" s="206"/>
      <c r="AE660" s="207"/>
      <c r="AF660" s="161"/>
      <c r="AG660" s="114">
        <v>1270</v>
      </c>
      <c r="AH660" s="115"/>
      <c r="AI660" s="205">
        <v>33634.820000000007</v>
      </c>
      <c r="AJ660" s="206"/>
      <c r="AK660" s="207"/>
      <c r="AL660" s="113"/>
      <c r="AM660" s="124"/>
      <c r="AN660" s="128"/>
      <c r="AO660" s="121"/>
      <c r="AP660" s="126"/>
      <c r="AQ660" s="126"/>
      <c r="AR660" s="126"/>
      <c r="AS660" s="122"/>
      <c r="AT660" s="121"/>
      <c r="AU660" s="121"/>
      <c r="AV660" s="126"/>
      <c r="AW660" s="126"/>
      <c r="AX660" s="126"/>
      <c r="AY660" s="120"/>
      <c r="BN660" s="27"/>
      <c r="BO660" s="27"/>
      <c r="BZ660" s="27"/>
      <c r="CA660" s="27"/>
      <c r="CL660" s="27"/>
      <c r="CM660" s="27"/>
      <c r="CN660" s="27"/>
      <c r="CO660" s="27"/>
      <c r="CP660" s="27"/>
      <c r="CQ660" s="27"/>
      <c r="CR660" s="27"/>
      <c r="CS660" s="27"/>
      <c r="CT660" s="27"/>
      <c r="CU660" s="27"/>
      <c r="CV660" s="27"/>
      <c r="CW660" s="27"/>
      <c r="CX660" s="27"/>
      <c r="CY660" s="27"/>
    </row>
    <row r="661" spans="8:103" x14ac:dyDescent="0.25">
      <c r="P661" s="27"/>
      <c r="Q661" s="158">
        <v>32.474803149606295</v>
      </c>
      <c r="R661" s="21">
        <v>7856.3043779527552</v>
      </c>
      <c r="S661" s="22" t="s">
        <v>71</v>
      </c>
      <c r="T661" s="18"/>
      <c r="U661" s="18"/>
      <c r="V661" s="18"/>
      <c r="W661" s="18"/>
      <c r="X661" s="18"/>
      <c r="Y661" s="18"/>
      <c r="Z661" s="18"/>
      <c r="AA661" s="18"/>
      <c r="AB661" s="23">
        <v>127</v>
      </c>
      <c r="AC661" s="205">
        <v>4124.2999999999993</v>
      </c>
      <c r="AD661" s="206"/>
      <c r="AE661" s="207"/>
      <c r="AF661" s="161"/>
      <c r="AG661" s="114">
        <v>249</v>
      </c>
      <c r="AH661" s="115"/>
      <c r="AI661" s="205">
        <v>6326.12</v>
      </c>
      <c r="AJ661" s="206"/>
      <c r="AK661" s="207"/>
      <c r="AL661" s="113"/>
      <c r="AM661" s="124"/>
      <c r="AN661" s="128"/>
      <c r="AO661" s="121"/>
      <c r="AP661" s="126"/>
      <c r="AQ661" s="126"/>
      <c r="AR661" s="126"/>
      <c r="AS661" s="122"/>
      <c r="AT661" s="121"/>
      <c r="AU661" s="121"/>
      <c r="AV661" s="126"/>
      <c r="AW661" s="126"/>
      <c r="AX661" s="126"/>
      <c r="AY661" s="120"/>
      <c r="BN661" s="27"/>
      <c r="BO661" s="27"/>
      <c r="BZ661" s="27"/>
      <c r="CA661" s="27"/>
      <c r="CL661" s="27"/>
      <c r="CM661" s="27"/>
      <c r="CN661" s="27"/>
      <c r="CO661" s="27"/>
      <c r="CP661" s="27"/>
      <c r="CQ661" s="27"/>
      <c r="CR661" s="27"/>
      <c r="CS661" s="27"/>
      <c r="CT661" s="27"/>
      <c r="CU661" s="27"/>
      <c r="CV661" s="27"/>
      <c r="CW661" s="27"/>
      <c r="CX661" s="27"/>
      <c r="CY661" s="27"/>
    </row>
    <row r="662" spans="8:103" x14ac:dyDescent="0.25">
      <c r="P662" s="27"/>
      <c r="Q662" s="158">
        <v>33.9</v>
      </c>
      <c r="R662" s="21">
        <v>8201.0879999999997</v>
      </c>
      <c r="S662" s="22" t="s">
        <v>136</v>
      </c>
      <c r="T662" s="18"/>
      <c r="U662" s="18"/>
      <c r="V662" s="18"/>
      <c r="W662" s="18"/>
      <c r="X662" s="18"/>
      <c r="Y662" s="18"/>
      <c r="Z662" s="18"/>
      <c r="AA662" s="18"/>
      <c r="AB662" s="23">
        <v>27</v>
      </c>
      <c r="AC662" s="205">
        <v>915.3</v>
      </c>
      <c r="AD662" s="206"/>
      <c r="AE662" s="207"/>
      <c r="AF662" s="161"/>
      <c r="AG662" s="114">
        <v>17</v>
      </c>
      <c r="AH662" s="115"/>
      <c r="AI662" s="205">
        <v>442.67999999999995</v>
      </c>
      <c r="AJ662" s="206"/>
      <c r="AK662" s="207"/>
      <c r="AL662" s="113"/>
      <c r="AM662" s="124"/>
      <c r="AN662" s="128"/>
      <c r="AO662" s="121"/>
      <c r="AP662" s="126"/>
      <c r="AQ662" s="126"/>
      <c r="AR662" s="126"/>
      <c r="AS662" s="122"/>
      <c r="AT662" s="121"/>
      <c r="AU662" s="121"/>
      <c r="AV662" s="126"/>
      <c r="AW662" s="126"/>
      <c r="AX662" s="126"/>
      <c r="AY662" s="120"/>
      <c r="BN662" s="27"/>
      <c r="BO662" s="27"/>
      <c r="BZ662" s="27"/>
      <c r="CA662" s="27"/>
      <c r="CL662" s="27"/>
      <c r="CM662" s="27"/>
      <c r="CN662" s="27"/>
      <c r="CO662" s="27"/>
      <c r="CP662" s="27"/>
      <c r="CQ662" s="27"/>
      <c r="CR662" s="27"/>
      <c r="CS662" s="27"/>
      <c r="CT662" s="27"/>
      <c r="CU662" s="27"/>
      <c r="CV662" s="27"/>
      <c r="CW662" s="27"/>
      <c r="CX662" s="27"/>
      <c r="CY662" s="27"/>
    </row>
    <row r="663" spans="8:103" x14ac:dyDescent="0.25">
      <c r="P663" s="27"/>
      <c r="Q663" s="158">
        <v>34.913824884792625</v>
      </c>
      <c r="R663" s="21">
        <v>8446.3525161290308</v>
      </c>
      <c r="S663" s="22" t="s">
        <v>104</v>
      </c>
      <c r="T663" s="18"/>
      <c r="U663" s="18"/>
      <c r="V663" s="18"/>
      <c r="W663" s="18"/>
      <c r="X663" s="18"/>
      <c r="Y663" s="18"/>
      <c r="Z663" s="18"/>
      <c r="AA663" s="18"/>
      <c r="AB663" s="23">
        <v>217</v>
      </c>
      <c r="AC663" s="205">
        <v>7576.3</v>
      </c>
      <c r="AD663" s="206"/>
      <c r="AE663" s="207"/>
      <c r="AF663" s="161"/>
      <c r="AG663" s="114">
        <v>152</v>
      </c>
      <c r="AH663" s="115"/>
      <c r="AI663" s="205">
        <v>3920.52</v>
      </c>
      <c r="AJ663" s="206"/>
      <c r="AK663" s="207"/>
      <c r="AL663" s="113"/>
      <c r="AM663" s="124"/>
      <c r="AN663" s="128"/>
      <c r="AO663" s="121"/>
      <c r="AP663" s="126"/>
      <c r="AQ663" s="126"/>
      <c r="AR663" s="126"/>
      <c r="AS663" s="122"/>
      <c r="AT663" s="121"/>
      <c r="AU663" s="121"/>
      <c r="AV663" s="126"/>
      <c r="AW663" s="126"/>
      <c r="AX663" s="126"/>
      <c r="AY663" s="120"/>
      <c r="BN663" s="27"/>
      <c r="BO663" s="27"/>
      <c r="BZ663" s="27"/>
      <c r="CA663" s="27"/>
      <c r="CL663" s="27"/>
      <c r="CM663" s="27"/>
      <c r="CN663" s="27"/>
      <c r="CO663" s="27"/>
      <c r="CP663" s="27"/>
      <c r="CQ663" s="27"/>
      <c r="CR663" s="27"/>
      <c r="CS663" s="27"/>
      <c r="CT663" s="27"/>
      <c r="CU663" s="27"/>
      <c r="CV663" s="27"/>
      <c r="CW663" s="27"/>
      <c r="CX663" s="27"/>
      <c r="CY663" s="27"/>
    </row>
    <row r="664" spans="8:103" x14ac:dyDescent="0.25">
      <c r="P664" s="27"/>
      <c r="Q664" s="158">
        <v>22.903838771593094</v>
      </c>
      <c r="R664" s="21">
        <v>5540.8966756238024</v>
      </c>
      <c r="S664" s="22" t="s">
        <v>72</v>
      </c>
      <c r="T664" s="18"/>
      <c r="U664" s="18"/>
      <c r="V664" s="18"/>
      <c r="W664" s="18"/>
      <c r="X664" s="18"/>
      <c r="Y664" s="18"/>
      <c r="Z664" s="18"/>
      <c r="AA664" s="18"/>
      <c r="AB664" s="23">
        <v>521</v>
      </c>
      <c r="AC664" s="205">
        <v>11932.900000000001</v>
      </c>
      <c r="AD664" s="206"/>
      <c r="AE664" s="207"/>
      <c r="AF664" s="161"/>
      <c r="AG664" s="114">
        <v>457</v>
      </c>
      <c r="AH664" s="115"/>
      <c r="AI664" s="205">
        <v>7693.810000000004</v>
      </c>
      <c r="AJ664" s="206"/>
      <c r="AK664" s="207"/>
      <c r="AL664" s="113"/>
      <c r="AM664" s="124"/>
      <c r="AN664" s="125"/>
      <c r="AO664" s="125"/>
      <c r="AP664" s="126"/>
      <c r="AQ664" s="126"/>
      <c r="AR664" s="126"/>
      <c r="AS664" s="122"/>
      <c r="AT664" s="125"/>
      <c r="AU664" s="125"/>
      <c r="AV664" s="126"/>
      <c r="AW664" s="126"/>
      <c r="AX664" s="126"/>
      <c r="AY664" s="120"/>
      <c r="BN664" s="27"/>
      <c r="BO664" s="27"/>
      <c r="BZ664" s="27"/>
      <c r="CA664" s="27"/>
      <c r="CL664" s="27"/>
      <c r="CM664" s="27"/>
      <c r="CN664" s="27"/>
      <c r="CO664" s="27"/>
      <c r="CP664" s="27"/>
      <c r="CQ664" s="27"/>
      <c r="CR664" s="27"/>
      <c r="CS664" s="27"/>
      <c r="CT664" s="27"/>
      <c r="CU664" s="27"/>
      <c r="CV664" s="27"/>
      <c r="CW664" s="27"/>
      <c r="CX664" s="27"/>
      <c r="CY664" s="27"/>
    </row>
    <row r="665" spans="8:103" ht="15.75" thickBot="1" x14ac:dyDescent="0.3">
      <c r="P665" s="27"/>
      <c r="Q665" s="158">
        <v>41.306912442396303</v>
      </c>
      <c r="R665" s="21">
        <v>9992.9682580645149</v>
      </c>
      <c r="S665" s="22" t="s">
        <v>69</v>
      </c>
      <c r="T665" s="18"/>
      <c r="U665" s="18"/>
      <c r="V665" s="18"/>
      <c r="W665" s="18"/>
      <c r="X665" s="18"/>
      <c r="Y665" s="18"/>
      <c r="Z665" s="18"/>
      <c r="AA665" s="18"/>
      <c r="AB665" s="24">
        <v>434</v>
      </c>
      <c r="AC665" s="208">
        <v>17927.199999999997</v>
      </c>
      <c r="AD665" s="209"/>
      <c r="AE665" s="210"/>
      <c r="AF665" s="162"/>
      <c r="AG665" s="116">
        <v>314</v>
      </c>
      <c r="AH665" s="117"/>
      <c r="AI665" s="208">
        <v>11012.96</v>
      </c>
      <c r="AJ665" s="209"/>
      <c r="AK665" s="210"/>
      <c r="AL665" s="113"/>
      <c r="AM665" s="124"/>
      <c r="AN665" s="128"/>
      <c r="AO665" s="121"/>
      <c r="AP665" s="126"/>
      <c r="AQ665" s="126"/>
      <c r="AR665" s="126"/>
      <c r="AS665" s="122"/>
      <c r="AT665" s="121"/>
      <c r="AU665" s="121"/>
      <c r="AV665" s="126"/>
      <c r="AW665" s="126"/>
      <c r="AX665" s="126"/>
      <c r="AY665" s="120"/>
      <c r="BN665" s="27"/>
      <c r="BO665" s="27"/>
      <c r="BZ665" s="27"/>
      <c r="CA665" s="27"/>
      <c r="CL665" s="27"/>
      <c r="CM665" s="27"/>
      <c r="CN665" s="27"/>
      <c r="CO665" s="27"/>
      <c r="CP665" s="27"/>
      <c r="CQ665" s="27"/>
      <c r="CR665" s="27"/>
      <c r="CS665" s="27"/>
      <c r="CT665" s="27"/>
      <c r="CU665" s="27"/>
      <c r="CV665" s="27"/>
      <c r="CW665" s="27"/>
      <c r="CX665" s="27"/>
      <c r="CY665" s="27"/>
    </row>
    <row r="666" spans="8:103" ht="15.75" thickBot="1" x14ac:dyDescent="0.3">
      <c r="P666" s="27"/>
      <c r="Q666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/>
      <c r="AF666"/>
      <c r="AG666"/>
      <c r="AH666"/>
      <c r="AI666"/>
      <c r="AJ666"/>
      <c r="AK666"/>
      <c r="AL666" s="112"/>
      <c r="AM666" s="121"/>
      <c r="AN666" s="121"/>
      <c r="AO666" s="125"/>
      <c r="AP666" s="125"/>
      <c r="AQ666" s="125"/>
      <c r="AR666" s="125"/>
      <c r="AS666" s="125"/>
      <c r="AT666" s="125"/>
      <c r="AU666" s="125"/>
      <c r="AV666" s="125"/>
      <c r="AW666" s="125"/>
      <c r="AX666" s="125"/>
      <c r="AY666" s="120"/>
      <c r="BN666" s="27"/>
      <c r="BO666" s="27"/>
      <c r="BZ666" s="27"/>
      <c r="CA666" s="27"/>
      <c r="CL666" s="27"/>
      <c r="CM666" s="27"/>
      <c r="CN666" s="27"/>
      <c r="CO666" s="27"/>
      <c r="CP666" s="27"/>
      <c r="CQ666" s="27"/>
      <c r="CR666" s="27"/>
      <c r="CS666" s="27"/>
      <c r="CT666" s="27"/>
      <c r="CU666" s="27"/>
      <c r="CV666" s="27"/>
      <c r="CW666" s="27"/>
      <c r="CX666" s="27"/>
      <c r="CY666" s="27"/>
    </row>
    <row r="667" spans="8:103" ht="15.75" thickBot="1" x14ac:dyDescent="0.3">
      <c r="P667" s="27"/>
      <c r="Q667"/>
      <c r="R667" s="18"/>
      <c r="S667" s="22" t="s">
        <v>76</v>
      </c>
      <c r="T667" s="18"/>
      <c r="U667" s="18"/>
      <c r="V667" s="18"/>
      <c r="W667" s="18"/>
      <c r="X667" s="18"/>
      <c r="Y667" s="18"/>
      <c r="Z667" s="18"/>
      <c r="AA667" s="18"/>
      <c r="AB667" s="25">
        <v>3600</v>
      </c>
      <c r="AC667" s="211">
        <v>111700.79999999997</v>
      </c>
      <c r="AD667" s="212"/>
      <c r="AE667" s="213"/>
      <c r="AF667" s="159"/>
      <c r="AG667" s="118">
        <v>3381</v>
      </c>
      <c r="AH667" s="119"/>
      <c r="AI667" s="211">
        <v>82226.020000000019</v>
      </c>
      <c r="AJ667" s="212"/>
      <c r="AK667" s="213"/>
      <c r="AL667" s="112"/>
      <c r="AM667" s="121"/>
      <c r="AN667" s="125"/>
      <c r="AO667" s="125"/>
      <c r="AP667" s="126"/>
      <c r="AQ667" s="126"/>
      <c r="AR667" s="126"/>
      <c r="AS667" s="122"/>
      <c r="AT667" s="125"/>
      <c r="AU667" s="125"/>
      <c r="AV667" s="126"/>
      <c r="AW667" s="126"/>
      <c r="AX667" s="126"/>
      <c r="AY667" s="120"/>
      <c r="BN667" s="27"/>
      <c r="BO667" s="27"/>
      <c r="BZ667" s="27"/>
      <c r="CA667" s="27"/>
      <c r="CL667" s="27"/>
      <c r="CM667" s="27"/>
      <c r="CN667" s="27"/>
      <c r="CO667" s="27"/>
      <c r="CP667" s="27"/>
      <c r="CQ667" s="27"/>
      <c r="CR667" s="27"/>
      <c r="CS667" s="27"/>
      <c r="CT667" s="27"/>
      <c r="CU667" s="27"/>
      <c r="CV667" s="27"/>
      <c r="CW667" s="27"/>
      <c r="CX667" s="27"/>
      <c r="CY667" s="27"/>
    </row>
    <row r="668" spans="8:103" ht="15.75" thickBot="1" x14ac:dyDescent="0.3">
      <c r="P668" s="27"/>
      <c r="Q66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214">
        <v>89360.639999999985</v>
      </c>
      <c r="AD668" s="215"/>
      <c r="AE668" s="216"/>
      <c r="AF668" s="160"/>
      <c r="AG668"/>
      <c r="AH668"/>
      <c r="AI668"/>
      <c r="AJ668"/>
      <c r="AK668"/>
      <c r="AL668" s="112"/>
      <c r="AM668" s="125"/>
      <c r="AN668" s="125"/>
      <c r="AO668" s="125"/>
      <c r="AP668" s="129"/>
      <c r="AQ668" s="129"/>
      <c r="AR668" s="129"/>
      <c r="AS668" s="130"/>
      <c r="AT668" s="125"/>
      <c r="AU668" s="125"/>
      <c r="AV668" s="125"/>
      <c r="AW668" s="125"/>
      <c r="AX668" s="121"/>
      <c r="AY668" s="120"/>
      <c r="BN668" s="27"/>
      <c r="BO668" s="27"/>
      <c r="BZ668" s="27"/>
      <c r="CA668" s="27"/>
      <c r="CL668" s="27"/>
      <c r="CM668" s="27"/>
      <c r="CN668" s="27"/>
      <c r="CO668" s="27"/>
      <c r="CP668" s="27"/>
      <c r="CQ668" s="27"/>
      <c r="CR668" s="27"/>
      <c r="CS668" s="27"/>
      <c r="CT668" s="27"/>
      <c r="CU668" s="27"/>
      <c r="CV668" s="27"/>
      <c r="CW668" s="27"/>
      <c r="CX668" s="27"/>
      <c r="CY668" s="27"/>
    </row>
    <row r="669" spans="8:103" x14ac:dyDescent="0.25">
      <c r="H669" s="197"/>
      <c r="J669" s="27"/>
      <c r="P669" s="27"/>
      <c r="Q669" s="27"/>
      <c r="R669" s="27"/>
      <c r="S669" s="27"/>
      <c r="T669" s="27"/>
      <c r="AL669" s="120"/>
      <c r="AM669" s="120"/>
      <c r="AN669" s="120"/>
      <c r="AO669" s="120"/>
      <c r="AP669" s="120"/>
      <c r="AQ669" s="120"/>
      <c r="AR669" s="120"/>
      <c r="AS669" s="120"/>
      <c r="AT669" s="120"/>
      <c r="AU669" s="120"/>
      <c r="AV669" s="120"/>
      <c r="AW669" s="120"/>
      <c r="AX669" s="120"/>
      <c r="AY669" s="120"/>
      <c r="BN669" s="27"/>
      <c r="BO669" s="27"/>
      <c r="BZ669" s="27"/>
      <c r="CA669" s="27"/>
      <c r="CL669" s="27"/>
      <c r="CM669" s="27"/>
      <c r="CN669" s="27"/>
      <c r="CO669" s="27"/>
      <c r="CP669" s="27"/>
      <c r="CQ669" s="27"/>
      <c r="CR669" s="27"/>
      <c r="CS669" s="27"/>
      <c r="CT669" s="27"/>
      <c r="CU669" s="27"/>
      <c r="CV669" s="27"/>
      <c r="CW669" s="27"/>
      <c r="CX669" s="27"/>
      <c r="CY669" s="27"/>
    </row>
    <row r="670" spans="8:103" x14ac:dyDescent="0.25">
      <c r="H670" s="197"/>
      <c r="J670" s="27"/>
      <c r="P670" s="27"/>
      <c r="Q670" s="27"/>
      <c r="R670" s="27"/>
      <c r="S670" s="27"/>
      <c r="T670" s="27"/>
      <c r="AL670" s="120"/>
      <c r="AM670" s="120"/>
      <c r="AN670" s="120"/>
      <c r="AO670" s="120"/>
      <c r="AP670" s="120"/>
      <c r="AQ670" s="120"/>
      <c r="AR670" s="120"/>
      <c r="AS670" s="120"/>
      <c r="AT670" s="120"/>
      <c r="AU670" s="120"/>
      <c r="AV670" s="120"/>
      <c r="AW670" s="120"/>
      <c r="AX670" s="120"/>
      <c r="AY670" s="120"/>
      <c r="BN670" s="27"/>
      <c r="BO670" s="27"/>
      <c r="BZ670" s="27"/>
      <c r="CA670" s="27"/>
      <c r="CL670" s="27"/>
      <c r="CM670" s="27"/>
      <c r="CN670" s="27"/>
      <c r="CO670" s="27"/>
      <c r="CP670" s="27"/>
      <c r="CQ670" s="27"/>
      <c r="CR670" s="27"/>
      <c r="CS670" s="27"/>
      <c r="CT670" s="27"/>
      <c r="CU670" s="27"/>
      <c r="CV670" s="27"/>
      <c r="CW670" s="27"/>
      <c r="CX670" s="27"/>
      <c r="CY670" s="27"/>
    </row>
    <row r="671" spans="8:103" x14ac:dyDescent="0.25">
      <c r="H671" s="197"/>
      <c r="J671" s="27"/>
      <c r="P671" s="27"/>
      <c r="Q671" s="27"/>
      <c r="R671" s="27"/>
      <c r="S671" s="27"/>
      <c r="T671" s="27"/>
      <c r="AL671" s="120"/>
      <c r="AM671" s="120"/>
      <c r="AN671" s="120"/>
      <c r="AO671" s="120"/>
      <c r="AP671" s="120"/>
      <c r="AQ671" s="120"/>
      <c r="AR671" s="120"/>
      <c r="AS671" s="120"/>
      <c r="AT671" s="120"/>
      <c r="AU671" s="120"/>
      <c r="AV671" s="120"/>
      <c r="AW671" s="120"/>
      <c r="AX671" s="120"/>
      <c r="AY671" s="120"/>
      <c r="BN671" s="27"/>
      <c r="BO671" s="27"/>
      <c r="BZ671" s="27"/>
      <c r="CA671" s="27"/>
      <c r="CL671" s="27"/>
      <c r="CM671" s="27"/>
      <c r="CN671" s="27"/>
      <c r="CO671" s="27"/>
      <c r="CP671" s="27"/>
      <c r="CQ671" s="27"/>
      <c r="CR671" s="27"/>
      <c r="CS671" s="27"/>
      <c r="CT671" s="27"/>
      <c r="CU671" s="27"/>
      <c r="CV671" s="27"/>
      <c r="CW671" s="27"/>
      <c r="CX671" s="27"/>
      <c r="CY671" s="27"/>
    </row>
    <row r="672" spans="8:103" x14ac:dyDescent="0.25">
      <c r="H672" s="197"/>
      <c r="J672" s="27"/>
      <c r="P672" s="27"/>
      <c r="Q672" s="27"/>
      <c r="R672" s="27"/>
      <c r="S672" s="27"/>
      <c r="T672" s="27"/>
      <c r="AM672" s="120"/>
      <c r="AN672" s="120"/>
      <c r="AO672" s="120"/>
      <c r="AP672" s="120"/>
      <c r="AQ672" s="120"/>
      <c r="AR672" s="120"/>
      <c r="AS672" s="120"/>
      <c r="AT672" s="120"/>
      <c r="AU672" s="120"/>
      <c r="AV672" s="120"/>
      <c r="AW672" s="120"/>
      <c r="AX672" s="120"/>
      <c r="AY672" s="120"/>
      <c r="BN672" s="27"/>
      <c r="BO672" s="27"/>
      <c r="BZ672" s="27"/>
      <c r="CA672" s="27"/>
      <c r="CL672" s="27"/>
      <c r="CM672" s="27"/>
      <c r="CN672" s="27"/>
      <c r="CO672" s="27"/>
      <c r="CP672" s="27"/>
      <c r="CQ672" s="27"/>
      <c r="CR672" s="27"/>
      <c r="CS672" s="27"/>
      <c r="CT672" s="27"/>
      <c r="CU672" s="27"/>
      <c r="CV672" s="27"/>
      <c r="CW672" s="27"/>
      <c r="CX672" s="27"/>
      <c r="CY672" s="27"/>
    </row>
    <row r="673" spans="8:106" x14ac:dyDescent="0.25">
      <c r="H673" s="197"/>
      <c r="J673" s="27"/>
      <c r="P673" s="27"/>
      <c r="Q673" s="27"/>
      <c r="R673" s="27"/>
      <c r="S673" s="27"/>
      <c r="T673" s="27"/>
      <c r="AM673" s="120"/>
      <c r="AN673" s="120"/>
      <c r="AO673" s="120"/>
      <c r="AP673" s="120"/>
      <c r="AQ673" s="120"/>
      <c r="AR673" s="120"/>
      <c r="AS673" s="120"/>
      <c r="AT673" s="120"/>
      <c r="AU673" s="120"/>
      <c r="AV673" s="120"/>
      <c r="AW673" s="120"/>
      <c r="AX673" s="120"/>
      <c r="AY673" s="120"/>
      <c r="BN673" s="27"/>
      <c r="BO673" s="27"/>
      <c r="BZ673" s="27"/>
      <c r="CA673" s="27"/>
      <c r="CL673" s="27"/>
      <c r="CM673" s="27"/>
      <c r="CN673" s="27"/>
      <c r="CO673" s="27"/>
      <c r="CP673" s="27"/>
      <c r="CQ673" s="27"/>
      <c r="CR673" s="27"/>
      <c r="CS673" s="27"/>
      <c r="CT673" s="27"/>
      <c r="CU673" s="27"/>
      <c r="CV673" s="27"/>
      <c r="CW673" s="27"/>
      <c r="CX673" s="27"/>
      <c r="CY673" s="27"/>
    </row>
    <row r="674" spans="8:106" x14ac:dyDescent="0.25">
      <c r="H674" s="197"/>
      <c r="J674" s="27"/>
      <c r="P674" s="27"/>
      <c r="Q674" s="27"/>
      <c r="R674" s="27"/>
      <c r="S674" s="27"/>
      <c r="T674" s="27"/>
      <c r="AM674" s="120"/>
      <c r="AN674" s="120"/>
      <c r="AO674" s="120"/>
      <c r="AP674" s="120"/>
      <c r="AQ674" s="120"/>
      <c r="AR674" s="120"/>
      <c r="AS674" s="120"/>
      <c r="AT674" s="120"/>
      <c r="AU674" s="120"/>
      <c r="AV674" s="120"/>
      <c r="AW674" s="120"/>
      <c r="AX674" s="120"/>
      <c r="AY674" s="120"/>
      <c r="BN674" s="27"/>
      <c r="BO674" s="27"/>
      <c r="BZ674" s="27"/>
      <c r="CA674" s="27"/>
      <c r="CL674" s="27"/>
      <c r="CM674" s="27"/>
      <c r="CN674" s="27"/>
      <c r="CO674" s="27"/>
      <c r="CP674" s="27"/>
      <c r="CQ674" s="27"/>
      <c r="CR674" s="27"/>
      <c r="CS674" s="27"/>
      <c r="CT674" s="27"/>
      <c r="CU674" s="27"/>
      <c r="CV674" s="27"/>
      <c r="CW674" s="27"/>
      <c r="CX674" s="27"/>
      <c r="CY674" s="27"/>
    </row>
    <row r="675" spans="8:106" x14ac:dyDescent="0.25">
      <c r="H675" s="197"/>
      <c r="J675" s="27"/>
      <c r="P675" s="27"/>
      <c r="Q675" s="27"/>
      <c r="R675" s="27"/>
      <c r="S675" s="27"/>
      <c r="T675" s="27"/>
      <c r="AM675" s="120"/>
      <c r="AN675" s="120"/>
      <c r="AO675" s="120"/>
      <c r="AP675" s="120"/>
      <c r="AQ675" s="120"/>
      <c r="AR675" s="120"/>
      <c r="AS675" s="120"/>
      <c r="AT675" s="120"/>
      <c r="AU675" s="120"/>
      <c r="AV675" s="120"/>
      <c r="AW675" s="120"/>
      <c r="AX675" s="120"/>
      <c r="AY675" s="120"/>
      <c r="BN675" s="27"/>
      <c r="BO675" s="27"/>
      <c r="BZ675" s="27"/>
      <c r="CA675" s="27"/>
      <c r="CL675" s="27"/>
      <c r="CM675" s="27"/>
      <c r="CN675" s="27"/>
      <c r="CO675" s="27"/>
      <c r="CP675" s="27"/>
      <c r="CQ675" s="27"/>
      <c r="CR675" s="27"/>
      <c r="CS675" s="27"/>
      <c r="CT675" s="27"/>
      <c r="CU675" s="27"/>
      <c r="CV675" s="27"/>
      <c r="CW675" s="27"/>
      <c r="CX675" s="27"/>
      <c r="CY675" s="27"/>
    </row>
    <row r="676" spans="8:106" x14ac:dyDescent="0.25">
      <c r="H676" s="197"/>
      <c r="J676" s="27"/>
      <c r="P676" s="27"/>
      <c r="Q676" s="27"/>
      <c r="R676" s="27"/>
      <c r="S676" s="27"/>
      <c r="T676" s="27"/>
      <c r="AM676" s="120"/>
      <c r="AN676" s="120"/>
      <c r="AO676" s="120"/>
      <c r="AP676" s="120"/>
      <c r="AQ676" s="120"/>
      <c r="AR676" s="120"/>
      <c r="AS676" s="120"/>
      <c r="AT676" s="120"/>
      <c r="AU676" s="120"/>
      <c r="AV676" s="120"/>
      <c r="AW676" s="120"/>
      <c r="AX676" s="120"/>
      <c r="AY676" s="120"/>
      <c r="BN676" s="27"/>
      <c r="BO676" s="27"/>
      <c r="BZ676" s="27"/>
      <c r="CA676" s="27"/>
      <c r="CL676" s="27"/>
      <c r="CM676" s="27"/>
      <c r="CN676" s="27"/>
      <c r="CO676" s="27"/>
      <c r="CP676" s="27"/>
      <c r="CQ676" s="27"/>
      <c r="CR676" s="27"/>
      <c r="CS676" s="27"/>
      <c r="CT676" s="27"/>
      <c r="CU676" s="27"/>
      <c r="CV676" s="27"/>
      <c r="CW676" s="27"/>
      <c r="CX676" s="27"/>
      <c r="CY676" s="27"/>
    </row>
    <row r="677" spans="8:106" x14ac:dyDescent="0.25">
      <c r="H677" s="197"/>
      <c r="J677" s="27"/>
      <c r="P677" s="27"/>
      <c r="Q677" s="27"/>
      <c r="R677" s="27"/>
      <c r="S677" s="27"/>
      <c r="T677" s="27"/>
      <c r="BN677" s="27"/>
      <c r="BO677" s="27"/>
      <c r="BZ677" s="27"/>
      <c r="CA677" s="27"/>
      <c r="CL677" s="27"/>
      <c r="CM677" s="27"/>
      <c r="CN677" s="27"/>
      <c r="CO677" s="27"/>
      <c r="CP677" s="27"/>
      <c r="CQ677" s="27"/>
      <c r="CR677" s="27"/>
      <c r="CS677" s="27"/>
      <c r="CT677" s="27"/>
      <c r="CU677" s="27"/>
      <c r="CV677" s="27"/>
      <c r="CW677" s="27"/>
      <c r="CX677" s="27"/>
      <c r="CY677" s="27"/>
    </row>
    <row r="678" spans="8:106" x14ac:dyDescent="0.25"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43"/>
      <c r="BO678" s="43"/>
      <c r="BP678" s="34"/>
      <c r="BQ678" s="34"/>
      <c r="BR678" s="34"/>
      <c r="BS678" s="34"/>
      <c r="BT678" s="34"/>
      <c r="BU678" s="34"/>
      <c r="BV678" s="34"/>
      <c r="BW678" s="34"/>
      <c r="BX678" s="34"/>
      <c r="BY678" s="34"/>
      <c r="BZ678" s="43"/>
      <c r="CA678" s="43"/>
      <c r="CB678" s="34"/>
      <c r="CC678" s="34"/>
      <c r="CD678" s="34"/>
      <c r="CE678" s="34"/>
      <c r="CF678" s="34"/>
      <c r="CG678" s="34"/>
      <c r="CH678" s="34"/>
      <c r="CI678" s="34"/>
      <c r="CJ678" s="34"/>
      <c r="CK678" s="34"/>
      <c r="CL678" s="43"/>
      <c r="CM678" s="43"/>
      <c r="CN678" s="44"/>
      <c r="CO678" s="44"/>
      <c r="CP678" s="44"/>
      <c r="CQ678" s="44"/>
      <c r="CR678" s="44"/>
      <c r="CS678" s="44"/>
      <c r="CT678" s="44"/>
      <c r="CU678" s="44"/>
      <c r="CV678" s="44"/>
      <c r="CW678" s="44"/>
      <c r="CX678" s="43"/>
      <c r="CY678" s="44"/>
      <c r="CZ678" s="34"/>
      <c r="DA678" s="34"/>
      <c r="DB678" s="34"/>
    </row>
  </sheetData>
  <mergeCells count="124">
    <mergeCell ref="BD593:BG593"/>
    <mergeCell ref="AS594:AU594"/>
    <mergeCell ref="AY594:BA594"/>
    <mergeCell ref="BD594:BG594"/>
    <mergeCell ref="AS595:AU595"/>
    <mergeCell ref="AY595:BA595"/>
    <mergeCell ref="BD595:BG595"/>
    <mergeCell ref="AS597:AU597"/>
    <mergeCell ref="AY597:BA597"/>
    <mergeCell ref="BD597:BG597"/>
    <mergeCell ref="BD589:BG589"/>
    <mergeCell ref="AS590:AU590"/>
    <mergeCell ref="AY590:BA590"/>
    <mergeCell ref="BD590:BG590"/>
    <mergeCell ref="AS591:AU591"/>
    <mergeCell ref="AY591:BA591"/>
    <mergeCell ref="BD591:BG591"/>
    <mergeCell ref="AS592:AU592"/>
    <mergeCell ref="AY592:BA592"/>
    <mergeCell ref="BD592:BG592"/>
    <mergeCell ref="CB559:CL559"/>
    <mergeCell ref="AR587:AU587"/>
    <mergeCell ref="AW587:BA587"/>
    <mergeCell ref="BD587:BG587"/>
    <mergeCell ref="BD559:BN559"/>
    <mergeCell ref="BP559:BZ559"/>
    <mergeCell ref="AS588:AU588"/>
    <mergeCell ref="AY588:BA588"/>
    <mergeCell ref="BD588:BG588"/>
    <mergeCell ref="AS581:AU581"/>
    <mergeCell ref="AY581:BA581"/>
    <mergeCell ref="AY577:BA577"/>
    <mergeCell ref="AR574:AU574"/>
    <mergeCell ref="AS575:AU575"/>
    <mergeCell ref="AE1:AF1"/>
    <mergeCell ref="AH1:AN1"/>
    <mergeCell ref="AR1:AS1"/>
    <mergeCell ref="X2:Z2"/>
    <mergeCell ref="AE2:AN2"/>
    <mergeCell ref="AU1:BA1"/>
    <mergeCell ref="BD1:BN1"/>
    <mergeCell ref="CN3:CX3"/>
    <mergeCell ref="CN1:CX1"/>
    <mergeCell ref="BP1:BZ1"/>
    <mergeCell ref="BD3:BN3"/>
    <mergeCell ref="CB1:CL1"/>
    <mergeCell ref="CB3:CL3"/>
    <mergeCell ref="BP3:BZ3"/>
    <mergeCell ref="AR2:BA2"/>
    <mergeCell ref="X3:Y3"/>
    <mergeCell ref="AA3:AC3"/>
    <mergeCell ref="X618:Y618"/>
    <mergeCell ref="AA618:AC618"/>
    <mergeCell ref="AW574:BA574"/>
    <mergeCell ref="AY575:BA575"/>
    <mergeCell ref="AY578:BA578"/>
    <mergeCell ref="AS578:AU578"/>
    <mergeCell ref="AS589:AU589"/>
    <mergeCell ref="AY589:BA589"/>
    <mergeCell ref="AS593:AU593"/>
    <mergeCell ref="AY593:BA593"/>
    <mergeCell ref="AC667:AE667"/>
    <mergeCell ref="AI667:AK667"/>
    <mergeCell ref="AC668:AE668"/>
    <mergeCell ref="BD579:BG579"/>
    <mergeCell ref="AS580:AU580"/>
    <mergeCell ref="AY580:BA580"/>
    <mergeCell ref="BD580:BG580"/>
    <mergeCell ref="BD584:BG584"/>
    <mergeCell ref="BD574:BG574"/>
    <mergeCell ref="AS576:AU576"/>
    <mergeCell ref="AY576:BA576"/>
    <mergeCell ref="BD576:BG576"/>
    <mergeCell ref="AS577:AU577"/>
    <mergeCell ref="AS579:AU579"/>
    <mergeCell ref="AY579:BA579"/>
    <mergeCell ref="AS582:AU582"/>
    <mergeCell ref="AY582:BA582"/>
    <mergeCell ref="BD575:BG575"/>
    <mergeCell ref="BD578:BG578"/>
    <mergeCell ref="BD581:BG581"/>
    <mergeCell ref="BD582:BG582"/>
    <mergeCell ref="BD577:BG577"/>
    <mergeCell ref="AS584:AU584"/>
    <mergeCell ref="AY584:BA584"/>
    <mergeCell ref="AC661:AE661"/>
    <mergeCell ref="AI661:AK661"/>
    <mergeCell ref="AC662:AE662"/>
    <mergeCell ref="AI662:AK662"/>
    <mergeCell ref="AC663:AE663"/>
    <mergeCell ref="AI663:AK663"/>
    <mergeCell ref="AC664:AE664"/>
    <mergeCell ref="AI664:AK664"/>
    <mergeCell ref="AC665:AE665"/>
    <mergeCell ref="AI665:AK665"/>
    <mergeCell ref="AC655:AE655"/>
    <mergeCell ref="AB657:AE657"/>
    <mergeCell ref="AG657:AK657"/>
    <mergeCell ref="AC658:AE658"/>
    <mergeCell ref="AI658:AK658"/>
    <mergeCell ref="AC659:AE659"/>
    <mergeCell ref="AI659:AK659"/>
    <mergeCell ref="AC660:AE660"/>
    <mergeCell ref="AI660:AK660"/>
    <mergeCell ref="AC649:AE649"/>
    <mergeCell ref="AI649:AK649"/>
    <mergeCell ref="AC650:AE650"/>
    <mergeCell ref="AI650:AK650"/>
    <mergeCell ref="AC651:AE651"/>
    <mergeCell ref="AI651:AK651"/>
    <mergeCell ref="AC652:AE652"/>
    <mergeCell ref="AI652:AK652"/>
    <mergeCell ref="AC654:AE654"/>
    <mergeCell ref="AI654:AK654"/>
    <mergeCell ref="AB644:AE644"/>
    <mergeCell ref="AG644:AK644"/>
    <mergeCell ref="AC645:AE645"/>
    <mergeCell ref="AI645:AK645"/>
    <mergeCell ref="AC646:AE646"/>
    <mergeCell ref="AI646:AK646"/>
    <mergeCell ref="AC647:AE647"/>
    <mergeCell ref="AI647:AK647"/>
    <mergeCell ref="AC648:AE648"/>
    <mergeCell ref="AI648:AK648"/>
  </mergeCells>
  <phoneticPr fontId="9" type="noConversion"/>
  <conditionalFormatting sqref="AE4:AP642">
    <cfRule type="expression" dxfId="4" priority="5" stopIfTrue="1">
      <formula>AND(AE4&lt;&gt;"",ISNUMBER(AE4),AE4&gt;0)</formula>
    </cfRule>
    <cfRule type="cellIs" dxfId="3" priority="6" stopIfTrue="1" operator="equal">
      <formula>"-"</formula>
    </cfRule>
  </conditionalFormatting>
  <conditionalFormatting sqref="H4:H642">
    <cfRule type="cellIs" dxfId="2" priority="2" operator="equal">
      <formula>"-"</formula>
    </cfRule>
    <cfRule type="cellIs" dxfId="1" priority="3" operator="greaterThan">
      <formula>0</formula>
    </cfRule>
  </conditionalFormatting>
  <conditionalFormatting sqref="B4:B700">
    <cfRule type="expression" dxfId="0" priority="1">
      <formula>IFERROR(B4,TRUE)</formula>
    </cfRule>
  </conditionalFormatting>
  <pageMargins left="0.7" right="0.7" top="0.75" bottom="0.75" header="0.3" footer="0.3"/>
  <pageSetup paperSize="9"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O2068"/>
  <sheetViews>
    <sheetView workbookViewId="0">
      <pane ySplit="1" topLeftCell="A2" activePane="bottomLeft" state="frozen"/>
      <selection pane="bottomLeft" activeCell="D2" sqref="D2"/>
    </sheetView>
  </sheetViews>
  <sheetFormatPr defaultRowHeight="15" outlineLevelCol="1" x14ac:dyDescent="0.25"/>
  <cols>
    <col min="2" max="2" width="40.28515625" bestFit="1" customWidth="1"/>
    <col min="3" max="3" width="10.7109375" bestFit="1" customWidth="1"/>
    <col min="4" max="4" width="10.85546875" bestFit="1" customWidth="1"/>
    <col min="5" max="5" width="14.85546875" style="267" bestFit="1" customWidth="1"/>
    <col min="6" max="6" width="89.85546875" style="198" bestFit="1" customWidth="1"/>
    <col min="7" max="7" width="14.28515625" style="198" bestFit="1" customWidth="1"/>
    <col min="8" max="8" width="8" style="198" bestFit="1" customWidth="1"/>
    <col min="9" max="9" width="9.85546875" style="198" bestFit="1" customWidth="1"/>
    <col min="10" max="10" width="9" style="198" bestFit="1" customWidth="1"/>
    <col min="11" max="11" width="7.140625" style="198" bestFit="1" customWidth="1"/>
    <col min="12" max="12" width="9.42578125" style="198" bestFit="1" customWidth="1"/>
    <col min="13" max="14" width="10.7109375" hidden="1" customWidth="1" outlineLevel="1"/>
    <col min="15" max="15" width="10.7109375" customWidth="1" collapsed="1"/>
  </cols>
  <sheetData>
    <row r="1" spans="1:14" x14ac:dyDescent="0.25">
      <c r="A1" s="260" t="s">
        <v>435</v>
      </c>
      <c r="B1" s="260" t="s">
        <v>8</v>
      </c>
      <c r="C1" s="260" t="s">
        <v>471</v>
      </c>
      <c r="D1" s="263" t="s">
        <v>68</v>
      </c>
      <c r="E1" s="265" t="s">
        <v>472</v>
      </c>
      <c r="F1" s="183" t="s">
        <v>473</v>
      </c>
      <c r="G1" s="185" t="s">
        <v>432</v>
      </c>
      <c r="H1" s="187" t="s">
        <v>120</v>
      </c>
      <c r="I1" s="187" t="s">
        <v>433</v>
      </c>
      <c r="J1" s="187" t="s">
        <v>121</v>
      </c>
      <c r="K1" s="187" t="s">
        <v>474</v>
      </c>
      <c r="L1" s="187" t="s">
        <v>434</v>
      </c>
      <c r="M1" s="187" t="s">
        <v>471</v>
      </c>
      <c r="N1" s="187" t="s">
        <v>68</v>
      </c>
    </row>
    <row r="2" spans="1:14" x14ac:dyDescent="0.25">
      <c r="A2" s="261">
        <f>_xlfn.LET(_xlpm.START,FIND("арт. ",F2)+5,_xlpm.END,FIND(" ",F2,_xlpm.START),VALUE(TRIM(MID(F2,_xlpm.START,_xlpm.END-_xlpm.START))))</f>
        <v>9291107</v>
      </c>
      <c r="B2" s="261" t="str">
        <f>_xlfn.LET(_xlpm.START,FIND("арт. ",F2)+13,_xlpm.END,FIND("(",F2),TRIM(MID(F2,_xlpm.START,_xlpm.END-_xlpm.START)))</f>
        <v>BOMBER CAP COTTON/PES</v>
      </c>
      <c r="C2" s="261" t="str">
        <f>_xlfn.LET(_xlpm.START,1,_xlpm.END,FIND("S",F2),TRIM(MID(F2,_xlpm.START,_xlpm.END-_xlpm.START)))</f>
        <v>Шапка</v>
      </c>
      <c r="D2" s="264" t="str">
        <f>VLOOKUP(C2,M:N,2,0)</f>
        <v>Шапки</v>
      </c>
      <c r="E2" s="266" t="s">
        <v>475</v>
      </c>
      <c r="F2" s="184" t="s">
        <v>2190</v>
      </c>
      <c r="G2" s="186" t="s">
        <v>116</v>
      </c>
      <c r="H2" s="188" t="s">
        <v>3737</v>
      </c>
      <c r="I2" s="190">
        <v>7</v>
      </c>
      <c r="J2" s="191" t="s">
        <v>4007</v>
      </c>
      <c r="K2" s="262"/>
      <c r="L2" s="193">
        <v>7</v>
      </c>
      <c r="M2" s="198" t="s">
        <v>437</v>
      </c>
      <c r="N2" s="198" t="s">
        <v>438</v>
      </c>
    </row>
    <row r="3" spans="1:14" x14ac:dyDescent="0.25">
      <c r="A3" s="261">
        <f t="shared" ref="A3:A66" si="0">_xlfn.LET(_xlpm.START,FIND("арт. ",F3)+5,_xlpm.END,FIND(" ",F3,_xlpm.START),VALUE(TRIM(MID(F3,_xlpm.START,_xlpm.END-_xlpm.START))))</f>
        <v>9291107</v>
      </c>
      <c r="B3" s="261" t="str">
        <f t="shared" ref="B3:B66" si="1">_xlfn.LET(_xlpm.START,FIND("арт. ",F3)+13,_xlpm.END,FIND("(",F3),TRIM(MID(F3,_xlpm.START,_xlpm.END-_xlpm.START)))</f>
        <v>BOMBER CAP COTTON/PES</v>
      </c>
      <c r="C3" s="261" t="str">
        <f t="shared" ref="C3:C66" si="2">_xlfn.LET(_xlpm.START,1,_xlpm.END,FIND("S",F3),TRIM(MID(F3,_xlpm.START,_xlpm.END-_xlpm.START)))</f>
        <v>Шапка</v>
      </c>
      <c r="D3" s="264" t="str">
        <f>VLOOKUP(C3,M:N,2,0)</f>
        <v>Шапки</v>
      </c>
      <c r="E3" s="266" t="s">
        <v>477</v>
      </c>
      <c r="F3" s="184" t="s">
        <v>2190</v>
      </c>
      <c r="G3" s="186" t="s">
        <v>112</v>
      </c>
      <c r="H3" s="188" t="s">
        <v>3737</v>
      </c>
      <c r="I3" s="190">
        <v>13</v>
      </c>
      <c r="J3" s="191" t="s">
        <v>4006</v>
      </c>
      <c r="K3" s="262"/>
      <c r="L3" s="193">
        <v>13</v>
      </c>
      <c r="M3" s="198" t="s">
        <v>439</v>
      </c>
      <c r="N3" s="198" t="s">
        <v>440</v>
      </c>
    </row>
    <row r="4" spans="1:14" x14ac:dyDescent="0.25">
      <c r="A4" s="261">
        <f t="shared" si="0"/>
        <v>9291107</v>
      </c>
      <c r="B4" s="261" t="str">
        <f t="shared" si="1"/>
        <v>BOMBER CAP COTTON/PES</v>
      </c>
      <c r="C4" s="261" t="str">
        <f t="shared" si="2"/>
        <v>Шапка</v>
      </c>
      <c r="D4" s="264" t="str">
        <f>VLOOKUP(C4,M:N,2,0)</f>
        <v>Шапки</v>
      </c>
      <c r="E4" s="266" t="s">
        <v>478</v>
      </c>
      <c r="F4" s="184" t="s">
        <v>2190</v>
      </c>
      <c r="G4" s="186" t="s">
        <v>113</v>
      </c>
      <c r="H4" s="188" t="s">
        <v>3737</v>
      </c>
      <c r="I4" s="190">
        <v>8</v>
      </c>
      <c r="J4" s="191" t="s">
        <v>4004</v>
      </c>
      <c r="K4" s="262"/>
      <c r="L4" s="193">
        <v>8</v>
      </c>
      <c r="M4" s="198" t="s">
        <v>70</v>
      </c>
      <c r="N4" s="198" t="s">
        <v>441</v>
      </c>
    </row>
    <row r="5" spans="1:14" x14ac:dyDescent="0.25">
      <c r="A5" s="261">
        <f t="shared" si="0"/>
        <v>9291106</v>
      </c>
      <c r="B5" s="261" t="str">
        <f t="shared" si="1"/>
        <v>BOMBER CAP SOFT COTTON/CORD</v>
      </c>
      <c r="C5" s="261" t="str">
        <f t="shared" si="2"/>
        <v>Шапка</v>
      </c>
      <c r="D5" s="264" t="str">
        <f>VLOOKUP(C5,M:N,2,0)</f>
        <v>Шапки</v>
      </c>
      <c r="E5" s="266" t="s">
        <v>480</v>
      </c>
      <c r="F5" s="184" t="s">
        <v>2186</v>
      </c>
      <c r="G5" s="186" t="s">
        <v>116</v>
      </c>
      <c r="H5" s="188" t="s">
        <v>3737</v>
      </c>
      <c r="I5" s="190">
        <v>8</v>
      </c>
      <c r="J5" s="191" t="s">
        <v>4004</v>
      </c>
      <c r="K5" s="262"/>
      <c r="L5" s="193">
        <v>8</v>
      </c>
      <c r="M5" s="198" t="s">
        <v>70</v>
      </c>
      <c r="N5" s="198" t="s">
        <v>441</v>
      </c>
    </row>
    <row r="6" spans="1:14" x14ac:dyDescent="0.25">
      <c r="A6" s="261">
        <f t="shared" si="0"/>
        <v>9291106</v>
      </c>
      <c r="B6" s="261" t="str">
        <f t="shared" si="1"/>
        <v>BOMBER CAP SOFT COTTON/CORD</v>
      </c>
      <c r="C6" s="261" t="str">
        <f t="shared" si="2"/>
        <v>Шапка</v>
      </c>
      <c r="D6" s="264" t="str">
        <f>VLOOKUP(C6,M:N,2,0)</f>
        <v>Шапки</v>
      </c>
      <c r="E6" s="266" t="s">
        <v>481</v>
      </c>
      <c r="F6" s="184" t="s">
        <v>2186</v>
      </c>
      <c r="G6" s="186" t="s">
        <v>112</v>
      </c>
      <c r="H6" s="188" t="s">
        <v>3735</v>
      </c>
      <c r="I6" s="190">
        <v>13</v>
      </c>
      <c r="J6" s="191" t="s">
        <v>4005</v>
      </c>
      <c r="K6" s="262"/>
      <c r="L6" s="193">
        <v>13</v>
      </c>
      <c r="M6" s="198" t="s">
        <v>442</v>
      </c>
      <c r="N6" s="198" t="s">
        <v>443</v>
      </c>
    </row>
    <row r="7" spans="1:14" x14ac:dyDescent="0.25">
      <c r="A7" s="261">
        <f t="shared" si="0"/>
        <v>9291106</v>
      </c>
      <c r="B7" s="261" t="str">
        <f t="shared" si="1"/>
        <v>BOMBER CAP SOFT COTTON/CORD</v>
      </c>
      <c r="C7" s="261" t="str">
        <f t="shared" si="2"/>
        <v>Шапка</v>
      </c>
      <c r="D7" s="264" t="str">
        <f>VLOOKUP(C7,M:N,2,0)</f>
        <v>Шапки</v>
      </c>
      <c r="E7" s="268" t="s">
        <v>482</v>
      </c>
      <c r="F7" s="269" t="s">
        <v>2186</v>
      </c>
      <c r="G7" s="269" t="s">
        <v>113</v>
      </c>
      <c r="H7" s="269" t="s">
        <v>3737</v>
      </c>
      <c r="I7" s="269">
        <v>8</v>
      </c>
      <c r="J7" s="269" t="s">
        <v>4004</v>
      </c>
      <c r="K7" s="269"/>
      <c r="L7" s="269">
        <v>8</v>
      </c>
      <c r="M7" s="198" t="s">
        <v>444</v>
      </c>
      <c r="N7" s="198" t="s">
        <v>444</v>
      </c>
    </row>
    <row r="8" spans="1:14" x14ac:dyDescent="0.25">
      <c r="A8" s="261">
        <f t="shared" si="0"/>
        <v>3598113</v>
      </c>
      <c r="B8" s="261" t="str">
        <f t="shared" si="1"/>
        <v>WESTERN WOOLFELT</v>
      </c>
      <c r="C8" s="261" t="str">
        <f t="shared" si="2"/>
        <v>Шляпа</v>
      </c>
      <c r="D8" s="264" t="str">
        <f>VLOOKUP(C8,M:N,2,0)</f>
        <v>Шляпы</v>
      </c>
      <c r="E8" s="268" t="s">
        <v>484</v>
      </c>
      <c r="F8" s="269" t="s">
        <v>3125</v>
      </c>
      <c r="G8" s="269" t="s">
        <v>116</v>
      </c>
      <c r="H8" s="269" t="s">
        <v>4227</v>
      </c>
      <c r="I8" s="269">
        <v>6</v>
      </c>
      <c r="J8" s="269" t="s">
        <v>4228</v>
      </c>
      <c r="K8" s="269"/>
      <c r="L8" s="269">
        <v>6</v>
      </c>
      <c r="M8" s="198" t="s">
        <v>445</v>
      </c>
      <c r="N8" s="198" t="s">
        <v>446</v>
      </c>
    </row>
    <row r="9" spans="1:14" x14ac:dyDescent="0.25">
      <c r="A9" s="261">
        <f t="shared" si="0"/>
        <v>3598113</v>
      </c>
      <c r="B9" s="261" t="str">
        <f t="shared" si="1"/>
        <v>WESTERN WOOLFELT</v>
      </c>
      <c r="C9" s="261" t="str">
        <f t="shared" si="2"/>
        <v>Шляпа</v>
      </c>
      <c r="D9" s="264" t="str">
        <f>VLOOKUP(C9,M:N,2,0)</f>
        <v>Шляпы</v>
      </c>
      <c r="E9" s="266" t="s">
        <v>485</v>
      </c>
      <c r="F9" s="184" t="s">
        <v>3125</v>
      </c>
      <c r="G9" s="186" t="s">
        <v>112</v>
      </c>
      <c r="H9" s="188" t="s">
        <v>4227</v>
      </c>
      <c r="I9" s="190">
        <v>9</v>
      </c>
      <c r="J9" s="188" t="s">
        <v>4229</v>
      </c>
      <c r="K9" s="262"/>
      <c r="L9" s="193">
        <v>9</v>
      </c>
      <c r="M9" s="198" t="s">
        <v>466</v>
      </c>
      <c r="N9" s="198" t="s">
        <v>447</v>
      </c>
    </row>
    <row r="10" spans="1:14" x14ac:dyDescent="0.25">
      <c r="A10" s="261">
        <f t="shared" si="0"/>
        <v>3598113</v>
      </c>
      <c r="B10" s="261" t="str">
        <f t="shared" si="1"/>
        <v>WESTERN WOOLFELT</v>
      </c>
      <c r="C10" s="261" t="str">
        <f t="shared" si="2"/>
        <v>Шляпа</v>
      </c>
      <c r="D10" s="264" t="str">
        <f>VLOOKUP(C10,M:N,2,0)</f>
        <v>Шляпы</v>
      </c>
      <c r="E10" s="266" t="s">
        <v>487</v>
      </c>
      <c r="F10" s="184" t="s">
        <v>3125</v>
      </c>
      <c r="G10" s="186" t="s">
        <v>113</v>
      </c>
      <c r="H10" s="188" t="s">
        <v>4227</v>
      </c>
      <c r="I10" s="190">
        <v>6</v>
      </c>
      <c r="J10" s="188" t="s">
        <v>4228</v>
      </c>
      <c r="K10" s="262"/>
      <c r="L10" s="193">
        <v>6</v>
      </c>
      <c r="M10" s="198" t="s">
        <v>430</v>
      </c>
      <c r="N10" s="198" t="s">
        <v>448</v>
      </c>
    </row>
    <row r="11" spans="1:14" x14ac:dyDescent="0.25">
      <c r="A11" s="261">
        <f t="shared" si="0"/>
        <v>3598113</v>
      </c>
      <c r="B11" s="261" t="str">
        <f t="shared" si="1"/>
        <v>WESTERN WOOLFELT</v>
      </c>
      <c r="C11" s="261" t="str">
        <f t="shared" si="2"/>
        <v>Шляпа</v>
      </c>
      <c r="D11" s="264" t="str">
        <f>VLOOKUP(C11,M:N,2,0)</f>
        <v>Шляпы</v>
      </c>
      <c r="E11" s="268" t="s">
        <v>488</v>
      </c>
      <c r="F11" s="269" t="s">
        <v>3125</v>
      </c>
      <c r="G11" s="269" t="s">
        <v>118</v>
      </c>
      <c r="H11" s="269" t="s">
        <v>4227</v>
      </c>
      <c r="I11" s="269">
        <v>1</v>
      </c>
      <c r="J11" s="269" t="s">
        <v>4227</v>
      </c>
      <c r="K11" s="269"/>
      <c r="L11" s="269">
        <v>1</v>
      </c>
      <c r="M11" s="198" t="s">
        <v>449</v>
      </c>
      <c r="N11" s="198" t="s">
        <v>450</v>
      </c>
    </row>
    <row r="12" spans="1:14" x14ac:dyDescent="0.25">
      <c r="A12" s="261">
        <f t="shared" si="0"/>
        <v>9290305</v>
      </c>
      <c r="B12" s="261" t="str">
        <f t="shared" si="1"/>
        <v>BOMBER CAP SHADOW PLAID</v>
      </c>
      <c r="C12" s="261" t="str">
        <f t="shared" si="2"/>
        <v>Шапка</v>
      </c>
      <c r="D12" s="264" t="str">
        <f>VLOOKUP(C12,M:N,2,0)</f>
        <v>Шапки</v>
      </c>
      <c r="E12" s="268" t="s">
        <v>489</v>
      </c>
      <c r="F12" s="269" t="s">
        <v>2169</v>
      </c>
      <c r="G12" s="269" t="s">
        <v>116</v>
      </c>
      <c r="H12" s="269" t="s">
        <v>3737</v>
      </c>
      <c r="I12" s="269">
        <v>10</v>
      </c>
      <c r="J12" s="269" t="s">
        <v>3995</v>
      </c>
      <c r="K12" s="269"/>
      <c r="L12" s="269">
        <v>10</v>
      </c>
      <c r="M12" s="198" t="s">
        <v>451</v>
      </c>
      <c r="N12" s="198" t="s">
        <v>452</v>
      </c>
    </row>
    <row r="13" spans="1:14" x14ac:dyDescent="0.25">
      <c r="A13" s="261">
        <f t="shared" si="0"/>
        <v>9290305</v>
      </c>
      <c r="B13" s="261" t="str">
        <f t="shared" si="1"/>
        <v>BOMBER CAP SHADOW PLAID</v>
      </c>
      <c r="C13" s="261" t="str">
        <f t="shared" si="2"/>
        <v>Шапка</v>
      </c>
      <c r="D13" s="264" t="str">
        <f>VLOOKUP(C13,M:N,2,0)</f>
        <v>Шапки</v>
      </c>
      <c r="E13" s="268" t="s">
        <v>490</v>
      </c>
      <c r="F13" s="269" t="s">
        <v>2169</v>
      </c>
      <c r="G13" s="269" t="s">
        <v>112</v>
      </c>
      <c r="H13" s="269" t="s">
        <v>3737</v>
      </c>
      <c r="I13" s="269">
        <v>16</v>
      </c>
      <c r="J13" s="269" t="s">
        <v>3994</v>
      </c>
      <c r="K13" s="269"/>
      <c r="L13" s="269">
        <v>16</v>
      </c>
      <c r="M13" s="198" t="s">
        <v>453</v>
      </c>
      <c r="N13" s="198" t="s">
        <v>453</v>
      </c>
    </row>
    <row r="14" spans="1:14" x14ac:dyDescent="0.25">
      <c r="A14" s="261">
        <f t="shared" si="0"/>
        <v>9290305</v>
      </c>
      <c r="B14" s="261" t="str">
        <f t="shared" si="1"/>
        <v>BOMBER CAP SHADOW PLAID</v>
      </c>
      <c r="C14" s="261" t="str">
        <f t="shared" si="2"/>
        <v>Шапка</v>
      </c>
      <c r="D14" s="264" t="str">
        <f>VLOOKUP(C14,M:N,2,0)</f>
        <v>Шапки</v>
      </c>
      <c r="E14" s="268" t="s">
        <v>491</v>
      </c>
      <c r="F14" s="269" t="s">
        <v>2169</v>
      </c>
      <c r="G14" s="269" t="s">
        <v>113</v>
      </c>
      <c r="H14" s="269" t="s">
        <v>3737</v>
      </c>
      <c r="I14" s="269">
        <v>12</v>
      </c>
      <c r="J14" s="269" t="s">
        <v>3993</v>
      </c>
      <c r="K14" s="269"/>
      <c r="L14" s="269">
        <v>12</v>
      </c>
      <c r="M14" s="198" t="s">
        <v>467</v>
      </c>
      <c r="N14" s="198" t="s">
        <v>454</v>
      </c>
    </row>
    <row r="15" spans="1:14" x14ac:dyDescent="0.25">
      <c r="A15" s="261">
        <f t="shared" si="0"/>
        <v>8599361</v>
      </c>
      <c r="B15" s="261" t="str">
        <f t="shared" si="1"/>
        <v>BEANIE WOOL</v>
      </c>
      <c r="C15" s="261" t="str">
        <f t="shared" si="2"/>
        <v>Шапка</v>
      </c>
      <c r="D15" s="264" t="str">
        <f>VLOOKUP(C15,M:N,2,0)</f>
        <v>Шапки</v>
      </c>
      <c r="E15" s="268" t="s">
        <v>492</v>
      </c>
      <c r="F15" s="269" t="s">
        <v>2064</v>
      </c>
      <c r="G15" s="269" t="s">
        <v>117</v>
      </c>
      <c r="H15" s="269" t="s">
        <v>3281</v>
      </c>
      <c r="I15" s="269">
        <v>15</v>
      </c>
      <c r="J15" s="269" t="s">
        <v>3961</v>
      </c>
      <c r="K15" s="269"/>
      <c r="L15" s="269">
        <v>15</v>
      </c>
      <c r="M15" s="198" t="s">
        <v>468</v>
      </c>
      <c r="N15" s="198" t="s">
        <v>455</v>
      </c>
    </row>
    <row r="16" spans="1:14" x14ac:dyDescent="0.25">
      <c r="A16" s="261">
        <f t="shared" si="0"/>
        <v>8599361</v>
      </c>
      <c r="B16" s="261" t="str">
        <f t="shared" si="1"/>
        <v>BEANIE WOOL</v>
      </c>
      <c r="C16" s="261" t="str">
        <f t="shared" si="2"/>
        <v>Шапка</v>
      </c>
      <c r="D16" s="264" t="str">
        <f>VLOOKUP(C16,M:N,2,0)</f>
        <v>Шапки</v>
      </c>
      <c r="E16" s="268" t="s">
        <v>493</v>
      </c>
      <c r="F16" s="269" t="s">
        <v>2062</v>
      </c>
      <c r="G16" s="269" t="s">
        <v>117</v>
      </c>
      <c r="H16" s="269" t="s">
        <v>3281</v>
      </c>
      <c r="I16" s="269">
        <v>15</v>
      </c>
      <c r="J16" s="269" t="s">
        <v>3961</v>
      </c>
      <c r="K16" s="269"/>
      <c r="L16" s="269">
        <v>15</v>
      </c>
      <c r="M16" s="198" t="s">
        <v>136</v>
      </c>
      <c r="N16" s="198" t="s">
        <v>456</v>
      </c>
    </row>
    <row r="17" spans="1:14" x14ac:dyDescent="0.25">
      <c r="A17" s="261">
        <f t="shared" si="0"/>
        <v>8599361</v>
      </c>
      <c r="B17" s="261" t="str">
        <f t="shared" si="1"/>
        <v>BEANIE WOOL</v>
      </c>
      <c r="C17" s="261" t="str">
        <f t="shared" si="2"/>
        <v>Шапка</v>
      </c>
      <c r="D17" s="264" t="str">
        <f>VLOOKUP(C17,M:N,2,0)</f>
        <v>Шапки</v>
      </c>
      <c r="E17" s="268" t="s">
        <v>494</v>
      </c>
      <c r="F17" s="269" t="s">
        <v>2066</v>
      </c>
      <c r="G17" s="269" t="s">
        <v>117</v>
      </c>
      <c r="H17" s="269" t="s">
        <v>3281</v>
      </c>
      <c r="I17" s="269">
        <v>20</v>
      </c>
      <c r="J17" s="269" t="s">
        <v>3962</v>
      </c>
      <c r="K17" s="269"/>
      <c r="L17" s="269">
        <v>20</v>
      </c>
      <c r="M17" s="198" t="s">
        <v>469</v>
      </c>
      <c r="N17" s="198" t="s">
        <v>457</v>
      </c>
    </row>
    <row r="18" spans="1:14" x14ac:dyDescent="0.25">
      <c r="A18" s="261">
        <f t="shared" si="0"/>
        <v>8599361</v>
      </c>
      <c r="B18" s="261" t="str">
        <f t="shared" si="1"/>
        <v>BEANIE WOOL</v>
      </c>
      <c r="C18" s="261" t="str">
        <f t="shared" si="2"/>
        <v>Шапка</v>
      </c>
      <c r="D18" s="264" t="str">
        <f>VLOOKUP(C18,M:N,2,0)</f>
        <v>Шапки</v>
      </c>
      <c r="E18" s="268" t="s">
        <v>495</v>
      </c>
      <c r="F18" s="269" t="s">
        <v>2068</v>
      </c>
      <c r="G18" s="269" t="s">
        <v>117</v>
      </c>
      <c r="H18" s="269" t="s">
        <v>3281</v>
      </c>
      <c r="I18" s="269">
        <v>20</v>
      </c>
      <c r="J18" s="269" t="s">
        <v>3962</v>
      </c>
      <c r="K18" s="269"/>
      <c r="L18" s="269">
        <v>20</v>
      </c>
      <c r="M18" s="198" t="s">
        <v>104</v>
      </c>
      <c r="N18" s="198" t="s">
        <v>104</v>
      </c>
    </row>
    <row r="19" spans="1:14" x14ac:dyDescent="0.25">
      <c r="A19" s="261">
        <f t="shared" si="0"/>
        <v>6847306</v>
      </c>
      <c r="B19" s="261" t="str">
        <f t="shared" si="1"/>
        <v>HATTERAS CALF SPLIT</v>
      </c>
      <c r="C19" s="261" t="str">
        <f t="shared" si="2"/>
        <v>Кепка</v>
      </c>
      <c r="D19" s="264" t="str">
        <f>VLOOKUP(C19,M:N,2,0)</f>
        <v>Кепки</v>
      </c>
      <c r="E19" s="268" t="s">
        <v>497</v>
      </c>
      <c r="F19" s="269" t="s">
        <v>1556</v>
      </c>
      <c r="G19" s="269" t="s">
        <v>122</v>
      </c>
      <c r="H19" s="269" t="s">
        <v>3817</v>
      </c>
      <c r="I19" s="269">
        <v>1</v>
      </c>
      <c r="J19" s="269" t="s">
        <v>3817</v>
      </c>
      <c r="K19" s="269"/>
      <c r="L19" s="269">
        <v>1</v>
      </c>
      <c r="M19" s="198" t="s">
        <v>458</v>
      </c>
      <c r="N19" s="198" t="s">
        <v>459</v>
      </c>
    </row>
    <row r="20" spans="1:14" x14ac:dyDescent="0.25">
      <c r="A20" s="261">
        <f t="shared" si="0"/>
        <v>6847306</v>
      </c>
      <c r="B20" s="261" t="str">
        <f t="shared" si="1"/>
        <v>HATTERAS CALF SPLIT</v>
      </c>
      <c r="C20" s="261" t="str">
        <f t="shared" si="2"/>
        <v>Кепка</v>
      </c>
      <c r="D20" s="264" t="str">
        <f>VLOOKUP(C20,M:N,2,0)</f>
        <v>Кепки</v>
      </c>
      <c r="E20" s="268" t="s">
        <v>498</v>
      </c>
      <c r="F20" s="269" t="s">
        <v>1556</v>
      </c>
      <c r="G20" s="269" t="s">
        <v>116</v>
      </c>
      <c r="H20" s="269" t="s">
        <v>3817</v>
      </c>
      <c r="I20" s="269">
        <v>4</v>
      </c>
      <c r="J20" s="269" t="s">
        <v>3818</v>
      </c>
      <c r="K20" s="269"/>
      <c r="L20" s="269">
        <v>4</v>
      </c>
      <c r="M20" s="198" t="s">
        <v>460</v>
      </c>
      <c r="N20" s="198" t="s">
        <v>461</v>
      </c>
    </row>
    <row r="21" spans="1:14" x14ac:dyDescent="0.25">
      <c r="A21" s="261">
        <f t="shared" si="0"/>
        <v>6847306</v>
      </c>
      <c r="B21" s="261" t="str">
        <f t="shared" si="1"/>
        <v>HATTERAS CALF SPLIT</v>
      </c>
      <c r="C21" s="261" t="str">
        <f t="shared" si="2"/>
        <v>Кепка</v>
      </c>
      <c r="D21" s="264" t="str">
        <f>VLOOKUP(C21,M:N,2,0)</f>
        <v>Кепки</v>
      </c>
      <c r="E21" s="268" t="s">
        <v>499</v>
      </c>
      <c r="F21" s="269" t="s">
        <v>1556</v>
      </c>
      <c r="G21" s="269" t="s">
        <v>112</v>
      </c>
      <c r="H21" s="269" t="s">
        <v>3817</v>
      </c>
      <c r="I21" s="269">
        <v>6</v>
      </c>
      <c r="J21" s="269" t="s">
        <v>3819</v>
      </c>
      <c r="K21" s="269"/>
      <c r="L21" s="269">
        <v>6</v>
      </c>
      <c r="M21" s="198" t="s">
        <v>470</v>
      </c>
      <c r="N21" s="198" t="s">
        <v>462</v>
      </c>
    </row>
    <row r="22" spans="1:14" x14ac:dyDescent="0.25">
      <c r="A22" s="261">
        <f t="shared" si="0"/>
        <v>6847306</v>
      </c>
      <c r="B22" s="261" t="str">
        <f t="shared" si="1"/>
        <v>HATTERAS CALF SPLIT</v>
      </c>
      <c r="C22" s="261" t="str">
        <f t="shared" si="2"/>
        <v>Кепка</v>
      </c>
      <c r="D22" s="264" t="str">
        <f>VLOOKUP(C22,M:N,2,0)</f>
        <v>Кепки</v>
      </c>
      <c r="E22" s="268" t="s">
        <v>500</v>
      </c>
      <c r="F22" s="269" t="s">
        <v>1556</v>
      </c>
      <c r="G22" s="269" t="s">
        <v>113</v>
      </c>
      <c r="H22" s="269" t="s">
        <v>3817</v>
      </c>
      <c r="I22" s="269">
        <v>4</v>
      </c>
      <c r="J22" s="269" t="s">
        <v>3818</v>
      </c>
      <c r="K22" s="269"/>
      <c r="L22" s="269">
        <v>4</v>
      </c>
      <c r="M22" s="198" t="s">
        <v>463</v>
      </c>
      <c r="N22" s="198" t="s">
        <v>463</v>
      </c>
    </row>
    <row r="23" spans="1:14" x14ac:dyDescent="0.25">
      <c r="A23" s="261">
        <f t="shared" si="0"/>
        <v>6840528</v>
      </c>
      <c r="B23" s="261" t="str">
        <f t="shared" si="1"/>
        <v>HATTERAS VIRGIN WOOL</v>
      </c>
      <c r="C23" s="261" t="str">
        <f t="shared" si="2"/>
        <v>Кепка</v>
      </c>
      <c r="D23" s="264" t="str">
        <f>VLOOKUP(C23,M:N,2,0)</f>
        <v>Кепки</v>
      </c>
      <c r="E23" s="268" t="s">
        <v>502</v>
      </c>
      <c r="F23" s="269" t="s">
        <v>1337</v>
      </c>
      <c r="G23" s="269" t="s">
        <v>122</v>
      </c>
      <c r="H23" s="269" t="s">
        <v>3735</v>
      </c>
      <c r="I23" s="269">
        <v>3</v>
      </c>
      <c r="J23" s="269" t="s">
        <v>3740</v>
      </c>
      <c r="K23" s="269"/>
      <c r="L23" s="269">
        <v>3</v>
      </c>
      <c r="M23" s="198" t="s">
        <v>464</v>
      </c>
      <c r="N23" s="198" t="s">
        <v>459</v>
      </c>
    </row>
    <row r="24" spans="1:14" x14ac:dyDescent="0.25">
      <c r="A24" s="261">
        <f t="shared" si="0"/>
        <v>6840528</v>
      </c>
      <c r="B24" s="261" t="str">
        <f t="shared" si="1"/>
        <v>HATTERAS VIRGIN WOOL</v>
      </c>
      <c r="C24" s="261" t="str">
        <f t="shared" si="2"/>
        <v>Кепка</v>
      </c>
      <c r="D24" s="264" t="str">
        <f>VLOOKUP(C24,M:N,2,0)</f>
        <v>Кепки</v>
      </c>
      <c r="E24" s="266" t="s">
        <v>503</v>
      </c>
      <c r="F24" s="184" t="s">
        <v>1337</v>
      </c>
      <c r="G24" s="186" t="s">
        <v>123</v>
      </c>
      <c r="H24" s="188" t="s">
        <v>3735</v>
      </c>
      <c r="I24" s="190">
        <v>1</v>
      </c>
      <c r="J24" s="191" t="s">
        <v>3735</v>
      </c>
      <c r="K24" s="262"/>
      <c r="L24" s="193">
        <v>1</v>
      </c>
      <c r="M24" s="198" t="s">
        <v>72</v>
      </c>
      <c r="N24" s="198" t="s">
        <v>436</v>
      </c>
    </row>
    <row r="25" spans="1:14" x14ac:dyDescent="0.25">
      <c r="A25" s="261">
        <f t="shared" si="0"/>
        <v>6840528</v>
      </c>
      <c r="B25" s="261" t="str">
        <f t="shared" si="1"/>
        <v>HATTERAS VIRGIN WOOL</v>
      </c>
      <c r="C25" s="261" t="str">
        <f t="shared" si="2"/>
        <v>Кепка</v>
      </c>
      <c r="D25" s="264" t="str">
        <f>VLOOKUP(C25,M:N,2,0)</f>
        <v>Кепки</v>
      </c>
      <c r="E25" s="266" t="s">
        <v>504</v>
      </c>
      <c r="F25" s="184" t="s">
        <v>1337</v>
      </c>
      <c r="G25" s="186" t="s">
        <v>116</v>
      </c>
      <c r="H25" s="188" t="s">
        <v>3735</v>
      </c>
      <c r="I25" s="190">
        <v>9</v>
      </c>
      <c r="J25" s="191" t="s">
        <v>3736</v>
      </c>
      <c r="K25" s="262"/>
      <c r="L25" s="193">
        <v>9</v>
      </c>
      <c r="M25" s="198" t="s">
        <v>431</v>
      </c>
      <c r="N25" s="198" t="s">
        <v>459</v>
      </c>
    </row>
    <row r="26" spans="1:14" x14ac:dyDescent="0.25">
      <c r="A26" s="261">
        <f t="shared" si="0"/>
        <v>6840528</v>
      </c>
      <c r="B26" s="261" t="str">
        <f t="shared" si="1"/>
        <v>HATTERAS VIRGIN WOOL</v>
      </c>
      <c r="C26" s="261" t="str">
        <f t="shared" si="2"/>
        <v>Кепка</v>
      </c>
      <c r="D26" s="264" t="str">
        <f>VLOOKUP(C26,M:N,2,0)</f>
        <v>Кепки</v>
      </c>
      <c r="E26" s="266" t="s">
        <v>505</v>
      </c>
      <c r="F26" s="184" t="s">
        <v>1337</v>
      </c>
      <c r="G26" s="186" t="s">
        <v>115</v>
      </c>
      <c r="H26" s="188" t="s">
        <v>3737</v>
      </c>
      <c r="I26" s="190">
        <v>4</v>
      </c>
      <c r="J26" s="188" t="s">
        <v>3738</v>
      </c>
      <c r="K26" s="262"/>
      <c r="L26" s="193">
        <v>4</v>
      </c>
      <c r="M26" s="198" t="s">
        <v>69</v>
      </c>
      <c r="N26" s="198" t="s">
        <v>465</v>
      </c>
    </row>
    <row r="27" spans="1:14" x14ac:dyDescent="0.25">
      <c r="A27" s="261">
        <f t="shared" si="0"/>
        <v>6840528</v>
      </c>
      <c r="B27" s="261" t="str">
        <f t="shared" si="1"/>
        <v>HATTERAS VIRGIN WOOL</v>
      </c>
      <c r="C27" s="261" t="str">
        <f t="shared" si="2"/>
        <v>Кепка</v>
      </c>
      <c r="D27" s="264" t="str">
        <f>VLOOKUP(C27,M:N,2,0)</f>
        <v>Кепки</v>
      </c>
      <c r="E27" s="266" t="s">
        <v>506</v>
      </c>
      <c r="F27" s="184" t="s">
        <v>1337</v>
      </c>
      <c r="G27" s="186" t="s">
        <v>112</v>
      </c>
      <c r="H27" s="188" t="s">
        <v>3735</v>
      </c>
      <c r="I27" s="190">
        <v>15</v>
      </c>
      <c r="J27" s="191" t="s">
        <v>3739</v>
      </c>
      <c r="K27" s="262"/>
      <c r="L27" s="193">
        <v>15</v>
      </c>
    </row>
    <row r="28" spans="1:14" x14ac:dyDescent="0.25">
      <c r="A28" s="261">
        <f t="shared" si="0"/>
        <v>6840528</v>
      </c>
      <c r="B28" s="261" t="str">
        <f t="shared" si="1"/>
        <v>HATTERAS VIRGIN WOOL</v>
      </c>
      <c r="C28" s="261" t="str">
        <f t="shared" si="2"/>
        <v>Кепка</v>
      </c>
      <c r="D28" s="264" t="str">
        <f>VLOOKUP(C28,M:N,2,0)</f>
        <v>Кепки</v>
      </c>
      <c r="E28" s="266" t="s">
        <v>508</v>
      </c>
      <c r="F28" s="184" t="s">
        <v>1337</v>
      </c>
      <c r="G28" s="186" t="s">
        <v>114</v>
      </c>
      <c r="H28" s="188" t="s">
        <v>3737</v>
      </c>
      <c r="I28" s="190">
        <v>4</v>
      </c>
      <c r="J28" s="191" t="s">
        <v>3738</v>
      </c>
      <c r="K28" s="262"/>
      <c r="L28" s="193">
        <v>4</v>
      </c>
    </row>
    <row r="29" spans="1:14" x14ac:dyDescent="0.25">
      <c r="A29" s="261">
        <f t="shared" si="0"/>
        <v>6840528</v>
      </c>
      <c r="B29" s="261" t="str">
        <f t="shared" si="1"/>
        <v>HATTERAS VIRGIN WOOL</v>
      </c>
      <c r="C29" s="261" t="str">
        <f t="shared" si="2"/>
        <v>Кепка</v>
      </c>
      <c r="D29" s="264" t="str">
        <f>VLOOKUP(C29,M:N,2,0)</f>
        <v>Кепки</v>
      </c>
      <c r="E29" s="266" t="s">
        <v>510</v>
      </c>
      <c r="F29" s="184" t="s">
        <v>1337</v>
      </c>
      <c r="G29" s="186" t="s">
        <v>113</v>
      </c>
      <c r="H29" s="188" t="s">
        <v>3735</v>
      </c>
      <c r="I29" s="190">
        <v>9</v>
      </c>
      <c r="J29" s="191" t="s">
        <v>3736</v>
      </c>
      <c r="K29" s="262"/>
      <c r="L29" s="193">
        <v>9</v>
      </c>
    </row>
    <row r="30" spans="1:14" x14ac:dyDescent="0.25">
      <c r="A30" s="261">
        <f t="shared" si="0"/>
        <v>6840528</v>
      </c>
      <c r="B30" s="261" t="str">
        <f t="shared" si="1"/>
        <v>HATTERAS VIRGIN WOOL</v>
      </c>
      <c r="C30" s="261" t="str">
        <f t="shared" si="2"/>
        <v>Кепка</v>
      </c>
      <c r="D30" s="264" t="str">
        <f>VLOOKUP(C30,M:N,2,0)</f>
        <v>Кепки</v>
      </c>
      <c r="E30" s="266" t="s">
        <v>512</v>
      </c>
      <c r="F30" s="184" t="s">
        <v>1337</v>
      </c>
      <c r="G30" s="186" t="s">
        <v>124</v>
      </c>
      <c r="H30" s="188" t="s">
        <v>3735</v>
      </c>
      <c r="I30" s="190">
        <v>1</v>
      </c>
      <c r="J30" s="188" t="s">
        <v>3735</v>
      </c>
      <c r="K30" s="262"/>
      <c r="L30" s="193">
        <v>1</v>
      </c>
    </row>
    <row r="31" spans="1:14" x14ac:dyDescent="0.25">
      <c r="A31" s="261">
        <f t="shared" si="0"/>
        <v>6610316</v>
      </c>
      <c r="B31" s="261" t="str">
        <f t="shared" si="1"/>
        <v>TEXAS WOOL CHECK</v>
      </c>
      <c r="C31" s="261" t="str">
        <f t="shared" si="2"/>
        <v>Кепка</v>
      </c>
      <c r="D31" s="264" t="str">
        <f>VLOOKUP(C31,M:N,2,0)</f>
        <v>Кепки</v>
      </c>
      <c r="E31" s="266" t="s">
        <v>513</v>
      </c>
      <c r="F31" s="184" t="s">
        <v>702</v>
      </c>
      <c r="G31" s="186" t="s">
        <v>122</v>
      </c>
      <c r="H31" s="188" t="s">
        <v>3235</v>
      </c>
      <c r="I31" s="190">
        <v>3</v>
      </c>
      <c r="J31" s="188" t="s">
        <v>3528</v>
      </c>
      <c r="K31" s="262"/>
      <c r="L31" s="193">
        <v>3</v>
      </c>
    </row>
    <row r="32" spans="1:14" x14ac:dyDescent="0.25">
      <c r="A32" s="261">
        <f t="shared" si="0"/>
        <v>6610316</v>
      </c>
      <c r="B32" s="261" t="str">
        <f t="shared" si="1"/>
        <v>TEXAS WOOL CHECK</v>
      </c>
      <c r="C32" s="261" t="str">
        <f t="shared" si="2"/>
        <v>Кепка</v>
      </c>
      <c r="D32" s="264" t="str">
        <f>VLOOKUP(C32,M:N,2,0)</f>
        <v>Кепки</v>
      </c>
      <c r="E32" s="266" t="s">
        <v>514</v>
      </c>
      <c r="F32" s="184" t="s">
        <v>702</v>
      </c>
      <c r="G32" s="186" t="s">
        <v>116</v>
      </c>
      <c r="H32" s="188" t="s">
        <v>3235</v>
      </c>
      <c r="I32" s="190">
        <v>12</v>
      </c>
      <c r="J32" s="188" t="s">
        <v>3526</v>
      </c>
      <c r="K32" s="262"/>
      <c r="L32" s="193">
        <v>12</v>
      </c>
    </row>
    <row r="33" spans="1:12" x14ac:dyDescent="0.25">
      <c r="A33" s="261">
        <f t="shared" si="0"/>
        <v>6610316</v>
      </c>
      <c r="B33" s="261" t="str">
        <f t="shared" si="1"/>
        <v>TEXAS WOOL CHECK</v>
      </c>
      <c r="C33" s="261" t="str">
        <f t="shared" si="2"/>
        <v>Кепка</v>
      </c>
      <c r="D33" s="264" t="str">
        <f>VLOOKUP(C33,M:N,2,0)</f>
        <v>Кепки</v>
      </c>
      <c r="E33" s="266" t="s">
        <v>515</v>
      </c>
      <c r="F33" s="184" t="s">
        <v>702</v>
      </c>
      <c r="G33" s="186" t="s">
        <v>112</v>
      </c>
      <c r="H33" s="188" t="s">
        <v>3235</v>
      </c>
      <c r="I33" s="190">
        <v>18</v>
      </c>
      <c r="J33" s="188" t="s">
        <v>3527</v>
      </c>
      <c r="K33" s="262"/>
      <c r="L33" s="193">
        <v>18</v>
      </c>
    </row>
    <row r="34" spans="1:12" x14ac:dyDescent="0.25">
      <c r="A34" s="261">
        <f t="shared" si="0"/>
        <v>6610316</v>
      </c>
      <c r="B34" s="261" t="str">
        <f t="shared" si="1"/>
        <v>TEXAS WOOL CHECK</v>
      </c>
      <c r="C34" s="261" t="str">
        <f t="shared" si="2"/>
        <v>Кепка</v>
      </c>
      <c r="D34" s="264" t="str">
        <f>VLOOKUP(C34,M:N,2,0)</f>
        <v>Кепки</v>
      </c>
      <c r="E34" s="266" t="s">
        <v>517</v>
      </c>
      <c r="F34" s="184" t="s">
        <v>702</v>
      </c>
      <c r="G34" s="186" t="s">
        <v>113</v>
      </c>
      <c r="H34" s="188" t="s">
        <v>3235</v>
      </c>
      <c r="I34" s="190">
        <v>12</v>
      </c>
      <c r="J34" s="188" t="s">
        <v>3526</v>
      </c>
      <c r="K34" s="262"/>
      <c r="L34" s="193">
        <v>12</v>
      </c>
    </row>
    <row r="35" spans="1:12" x14ac:dyDescent="0.25">
      <c r="A35" s="261">
        <f t="shared" si="0"/>
        <v>7751184</v>
      </c>
      <c r="B35" s="261" t="str">
        <f t="shared" si="1"/>
        <v>TRUCKER CAP CAMPING YETI</v>
      </c>
      <c r="C35" s="261" t="str">
        <f t="shared" si="2"/>
        <v>Бейсболка</v>
      </c>
      <c r="D35" s="264" t="str">
        <f>VLOOKUP(C35,M:N,2,0)</f>
        <v>Бейсболки</v>
      </c>
      <c r="E35" s="266" t="s">
        <v>518</v>
      </c>
      <c r="F35" s="184" t="s">
        <v>3327</v>
      </c>
      <c r="G35" s="186" t="s">
        <v>117</v>
      </c>
      <c r="H35" s="188" t="s">
        <v>3325</v>
      </c>
      <c r="I35" s="190">
        <v>42</v>
      </c>
      <c r="J35" s="188" t="s">
        <v>3328</v>
      </c>
      <c r="K35" s="262"/>
      <c r="L35" s="193">
        <v>42</v>
      </c>
    </row>
    <row r="36" spans="1:12" x14ac:dyDescent="0.25">
      <c r="A36" s="261">
        <f t="shared" si="0"/>
        <v>7751184</v>
      </c>
      <c r="B36" s="261" t="str">
        <f t="shared" si="1"/>
        <v>TRUCKER CAP CAMPING YETI</v>
      </c>
      <c r="C36" s="261" t="str">
        <f t="shared" si="2"/>
        <v>Бейсболка</v>
      </c>
      <c r="D36" s="264" t="str">
        <f>VLOOKUP(C36,M:N,2,0)</f>
        <v>Бейсболки</v>
      </c>
      <c r="E36" s="266" t="s">
        <v>520</v>
      </c>
      <c r="F36" s="184" t="s">
        <v>3324</v>
      </c>
      <c r="G36" s="186" t="s">
        <v>117</v>
      </c>
      <c r="H36" s="188" t="s">
        <v>3325</v>
      </c>
      <c r="I36" s="190">
        <v>52</v>
      </c>
      <c r="J36" s="188" t="s">
        <v>3326</v>
      </c>
      <c r="K36" s="262">
        <v>52</v>
      </c>
      <c r="L36" s="193"/>
    </row>
    <row r="37" spans="1:12" x14ac:dyDescent="0.25">
      <c r="A37" s="261">
        <f t="shared" si="0"/>
        <v>7721116</v>
      </c>
      <c r="B37" s="261" t="str">
        <f t="shared" si="1"/>
        <v>BASEBALL CAP DUCK</v>
      </c>
      <c r="C37" s="261" t="str">
        <f t="shared" si="2"/>
        <v>Бейсболка</v>
      </c>
      <c r="D37" s="264" t="str">
        <f>VLOOKUP(C37,M:N,2,0)</f>
        <v>Бейсболки</v>
      </c>
      <c r="E37" s="266" t="s">
        <v>521</v>
      </c>
      <c r="F37" s="184" t="s">
        <v>3280</v>
      </c>
      <c r="G37" s="186" t="s">
        <v>117</v>
      </c>
      <c r="H37" s="188" t="s">
        <v>3281</v>
      </c>
      <c r="I37" s="190">
        <v>14</v>
      </c>
      <c r="J37" s="188" t="s">
        <v>3282</v>
      </c>
      <c r="K37" s="262"/>
      <c r="L37" s="193">
        <v>14</v>
      </c>
    </row>
    <row r="38" spans="1:12" x14ac:dyDescent="0.25">
      <c r="A38" s="261">
        <f t="shared" si="0"/>
        <v>7720101</v>
      </c>
      <c r="B38" s="261" t="str">
        <f t="shared" si="1"/>
        <v>BASEBALL CAP EF WOOL</v>
      </c>
      <c r="C38" s="261" t="str">
        <f t="shared" si="2"/>
        <v>Бейсболка</v>
      </c>
      <c r="D38" s="264" t="str">
        <f>VLOOKUP(C38,M:N,2,0)</f>
        <v>Бейсболки</v>
      </c>
      <c r="E38" s="266" t="s">
        <v>523</v>
      </c>
      <c r="F38" s="184" t="s">
        <v>3202</v>
      </c>
      <c r="G38" s="186" t="s">
        <v>122</v>
      </c>
      <c r="H38" s="188" t="s">
        <v>3206</v>
      </c>
      <c r="I38" s="190">
        <v>2</v>
      </c>
      <c r="J38" s="192" t="s">
        <v>3207</v>
      </c>
      <c r="K38" s="262"/>
      <c r="L38" s="193">
        <v>2</v>
      </c>
    </row>
    <row r="39" spans="1:12" x14ac:dyDescent="0.25">
      <c r="A39" s="261">
        <f t="shared" si="0"/>
        <v>7720101</v>
      </c>
      <c r="B39" s="261" t="str">
        <f t="shared" si="1"/>
        <v>BASEBALL CAP EF WOOL</v>
      </c>
      <c r="C39" s="261" t="str">
        <f t="shared" si="2"/>
        <v>Бейсболка</v>
      </c>
      <c r="D39" s="264" t="str">
        <f>VLOOKUP(C39,M:N,2,0)</f>
        <v>Бейсболки</v>
      </c>
      <c r="E39" s="266" t="s">
        <v>524</v>
      </c>
      <c r="F39" s="184" t="s">
        <v>3202</v>
      </c>
      <c r="G39" s="186" t="s">
        <v>116</v>
      </c>
      <c r="H39" s="188" t="s">
        <v>3203</v>
      </c>
      <c r="I39" s="190">
        <v>9</v>
      </c>
      <c r="J39" s="188" t="s">
        <v>3204</v>
      </c>
      <c r="K39" s="262"/>
      <c r="L39" s="193">
        <v>9</v>
      </c>
    </row>
    <row r="40" spans="1:12" x14ac:dyDescent="0.25">
      <c r="A40" s="261">
        <f t="shared" si="0"/>
        <v>7720101</v>
      </c>
      <c r="B40" s="261" t="str">
        <f t="shared" si="1"/>
        <v>BASEBALL CAP EF WOOL</v>
      </c>
      <c r="C40" s="261" t="str">
        <f t="shared" si="2"/>
        <v>Бейсболка</v>
      </c>
      <c r="D40" s="264" t="str">
        <f>VLOOKUP(C40,M:N,2,0)</f>
        <v>Бейсболки</v>
      </c>
      <c r="E40" s="266" t="s">
        <v>525</v>
      </c>
      <c r="F40" s="184" t="s">
        <v>3202</v>
      </c>
      <c r="G40" s="186" t="s">
        <v>112</v>
      </c>
      <c r="H40" s="188" t="s">
        <v>3203</v>
      </c>
      <c r="I40" s="190">
        <v>16</v>
      </c>
      <c r="J40" s="188" t="s">
        <v>3205</v>
      </c>
      <c r="K40" s="262"/>
      <c r="L40" s="193">
        <v>16</v>
      </c>
    </row>
    <row r="41" spans="1:12" x14ac:dyDescent="0.25">
      <c r="A41" s="261">
        <f t="shared" si="0"/>
        <v>7720101</v>
      </c>
      <c r="B41" s="261" t="str">
        <f t="shared" si="1"/>
        <v>BASEBALL CAP EF WOOL</v>
      </c>
      <c r="C41" s="261" t="str">
        <f t="shared" si="2"/>
        <v>Бейсболка</v>
      </c>
      <c r="D41" s="264" t="str">
        <f>VLOOKUP(C41,M:N,2,0)</f>
        <v>Бейсболки</v>
      </c>
      <c r="E41" s="266" t="s">
        <v>526</v>
      </c>
      <c r="F41" s="184" t="s">
        <v>3202</v>
      </c>
      <c r="G41" s="186" t="s">
        <v>113</v>
      </c>
      <c r="H41" s="188" t="s">
        <v>3203</v>
      </c>
      <c r="I41" s="190">
        <v>9</v>
      </c>
      <c r="J41" s="188" t="s">
        <v>3204</v>
      </c>
      <c r="K41" s="262"/>
      <c r="L41" s="193">
        <v>9</v>
      </c>
    </row>
    <row r="42" spans="1:12" x14ac:dyDescent="0.25">
      <c r="A42" s="261">
        <f t="shared" si="0"/>
        <v>7720304</v>
      </c>
      <c r="B42" s="261" t="str">
        <f t="shared" si="1"/>
        <v>BASEBALL CAP WOOL CHECK</v>
      </c>
      <c r="C42" s="261" t="str">
        <f t="shared" si="2"/>
        <v>Бейсболка</v>
      </c>
      <c r="D42" s="264" t="str">
        <f>VLOOKUP(C42,M:N,2,0)</f>
        <v>Бейсболки</v>
      </c>
      <c r="E42" s="266" t="s">
        <v>528</v>
      </c>
      <c r="F42" s="184" t="s">
        <v>3234</v>
      </c>
      <c r="G42" s="186" t="s">
        <v>116</v>
      </c>
      <c r="H42" s="188" t="s">
        <v>3229</v>
      </c>
      <c r="I42" s="190">
        <v>4</v>
      </c>
      <c r="J42" s="188" t="s">
        <v>3238</v>
      </c>
      <c r="K42" s="262"/>
      <c r="L42" s="193">
        <v>4</v>
      </c>
    </row>
    <row r="43" spans="1:12" x14ac:dyDescent="0.25">
      <c r="A43" s="261">
        <f t="shared" si="0"/>
        <v>7720304</v>
      </c>
      <c r="B43" s="261" t="str">
        <f t="shared" si="1"/>
        <v>BASEBALL CAP WOOL CHECK</v>
      </c>
      <c r="C43" s="261" t="str">
        <f t="shared" si="2"/>
        <v>Бейсболка</v>
      </c>
      <c r="D43" s="264" t="str">
        <f>VLOOKUP(C43,M:N,2,0)</f>
        <v>Бейсболки</v>
      </c>
      <c r="E43" s="266" t="s">
        <v>529</v>
      </c>
      <c r="F43" s="184" t="s">
        <v>3234</v>
      </c>
      <c r="G43" s="186" t="s">
        <v>112</v>
      </c>
      <c r="H43" s="188" t="s">
        <v>3235</v>
      </c>
      <c r="I43" s="190">
        <v>10</v>
      </c>
      <c r="J43" s="188" t="s">
        <v>3237</v>
      </c>
      <c r="K43" s="262"/>
      <c r="L43" s="193">
        <v>10</v>
      </c>
    </row>
    <row r="44" spans="1:12" x14ac:dyDescent="0.25">
      <c r="A44" s="261">
        <f t="shared" si="0"/>
        <v>7720304</v>
      </c>
      <c r="B44" s="261" t="str">
        <f t="shared" si="1"/>
        <v>BASEBALL CAP WOOL CHECK</v>
      </c>
      <c r="C44" s="261" t="str">
        <f t="shared" si="2"/>
        <v>Бейсболка</v>
      </c>
      <c r="D44" s="264" t="str">
        <f>VLOOKUP(C44,M:N,2,0)</f>
        <v>Бейсболки</v>
      </c>
      <c r="E44" s="266" t="s">
        <v>531</v>
      </c>
      <c r="F44" s="184" t="s">
        <v>3234</v>
      </c>
      <c r="G44" s="186" t="s">
        <v>113</v>
      </c>
      <c r="H44" s="188" t="s">
        <v>3235</v>
      </c>
      <c r="I44" s="190">
        <v>6</v>
      </c>
      <c r="J44" s="188" t="s">
        <v>3236</v>
      </c>
      <c r="K44" s="262"/>
      <c r="L44" s="193">
        <v>6</v>
      </c>
    </row>
    <row r="45" spans="1:12" x14ac:dyDescent="0.25">
      <c r="A45" s="261">
        <f t="shared" si="0"/>
        <v>7720304</v>
      </c>
      <c r="B45" s="261" t="str">
        <f t="shared" si="1"/>
        <v>BASEBALL CAP WOOL CHECK</v>
      </c>
      <c r="C45" s="261" t="str">
        <f t="shared" si="2"/>
        <v>Бейсболка</v>
      </c>
      <c r="D45" s="264" t="str">
        <f>VLOOKUP(C45,M:N,2,0)</f>
        <v>Бейсболки</v>
      </c>
      <c r="E45" s="266" t="s">
        <v>532</v>
      </c>
      <c r="F45" s="184" t="s">
        <v>3228</v>
      </c>
      <c r="G45" s="186" t="s">
        <v>116</v>
      </c>
      <c r="H45" s="188" t="s">
        <v>3231</v>
      </c>
      <c r="I45" s="190">
        <v>1</v>
      </c>
      <c r="J45" s="188" t="s">
        <v>3233</v>
      </c>
      <c r="K45" s="262"/>
      <c r="L45" s="193">
        <v>1</v>
      </c>
    </row>
    <row r="46" spans="1:12" x14ac:dyDescent="0.25">
      <c r="A46" s="261">
        <f t="shared" si="0"/>
        <v>7720304</v>
      </c>
      <c r="B46" s="261" t="str">
        <f t="shared" si="1"/>
        <v>BASEBALL CAP WOOL CHECK</v>
      </c>
      <c r="C46" s="261" t="str">
        <f t="shared" si="2"/>
        <v>Бейсболка</v>
      </c>
      <c r="D46" s="264" t="str">
        <f>VLOOKUP(C46,M:N,2,0)</f>
        <v>Бейсболки</v>
      </c>
      <c r="E46" s="266" t="s">
        <v>533</v>
      </c>
      <c r="F46" s="184" t="s">
        <v>3228</v>
      </c>
      <c r="G46" s="186" t="s">
        <v>112</v>
      </c>
      <c r="H46" s="188" t="s">
        <v>3231</v>
      </c>
      <c r="I46" s="190">
        <v>8</v>
      </c>
      <c r="J46" s="188" t="s">
        <v>3232</v>
      </c>
      <c r="K46" s="262"/>
      <c r="L46" s="193">
        <v>8</v>
      </c>
    </row>
    <row r="47" spans="1:12" x14ac:dyDescent="0.25">
      <c r="A47" s="261">
        <f t="shared" si="0"/>
        <v>7720304</v>
      </c>
      <c r="B47" s="261" t="str">
        <f t="shared" si="1"/>
        <v>BASEBALL CAP WOOL CHECK</v>
      </c>
      <c r="C47" s="261" t="str">
        <f t="shared" si="2"/>
        <v>Бейсболка</v>
      </c>
      <c r="D47" s="264" t="str">
        <f>VLOOKUP(C47,M:N,2,0)</f>
        <v>Бейсболки</v>
      </c>
      <c r="E47" s="266" t="s">
        <v>534</v>
      </c>
      <c r="F47" s="184" t="s">
        <v>3228</v>
      </c>
      <c r="G47" s="186" t="s">
        <v>113</v>
      </c>
      <c r="H47" s="188" t="s">
        <v>3229</v>
      </c>
      <c r="I47" s="190">
        <v>5</v>
      </c>
      <c r="J47" s="188" t="s">
        <v>3230</v>
      </c>
      <c r="K47" s="262"/>
      <c r="L47" s="193">
        <v>5</v>
      </c>
    </row>
    <row r="48" spans="1:12" x14ac:dyDescent="0.25">
      <c r="A48" s="261">
        <f t="shared" si="0"/>
        <v>2118209</v>
      </c>
      <c r="B48" s="261" t="str">
        <f t="shared" si="1"/>
        <v>FEDORA FURFELT</v>
      </c>
      <c r="C48" s="261" t="str">
        <f t="shared" si="2"/>
        <v>Шляпа</v>
      </c>
      <c r="D48" s="264" t="str">
        <f>VLOOKUP(C48,M:N,2,0)</f>
        <v>Шляпы</v>
      </c>
      <c r="E48" s="266" t="s">
        <v>536</v>
      </c>
      <c r="F48" s="184" t="s">
        <v>2636</v>
      </c>
      <c r="G48" s="186" t="s">
        <v>112</v>
      </c>
      <c r="H48" s="188" t="s">
        <v>4084</v>
      </c>
      <c r="I48" s="190">
        <v>1</v>
      </c>
      <c r="J48" s="188" t="s">
        <v>4084</v>
      </c>
      <c r="K48" s="262"/>
      <c r="L48" s="193">
        <v>1</v>
      </c>
    </row>
    <row r="49" spans="1:12" x14ac:dyDescent="0.25">
      <c r="A49" s="261">
        <f t="shared" si="0"/>
        <v>9291104</v>
      </c>
      <c r="B49" s="261" t="str">
        <f t="shared" si="1"/>
        <v>BOMBER CAP SOFT COTTON</v>
      </c>
      <c r="C49" s="261" t="str">
        <f t="shared" si="2"/>
        <v>Шапка</v>
      </c>
      <c r="D49" s="264" t="str">
        <f>VLOOKUP(C49,M:N,2,0)</f>
        <v>Шапки</v>
      </c>
      <c r="E49" s="266" t="s">
        <v>537</v>
      </c>
      <c r="F49" s="184" t="s">
        <v>2176</v>
      </c>
      <c r="G49" s="186" t="s">
        <v>112</v>
      </c>
      <c r="H49" s="188" t="s">
        <v>3998</v>
      </c>
      <c r="I49" s="190">
        <v>5</v>
      </c>
      <c r="J49" s="188" t="s">
        <v>4000</v>
      </c>
      <c r="K49" s="262"/>
      <c r="L49" s="193">
        <v>5</v>
      </c>
    </row>
    <row r="50" spans="1:12" x14ac:dyDescent="0.25">
      <c r="A50" s="261">
        <f t="shared" si="0"/>
        <v>9291104</v>
      </c>
      <c r="B50" s="261" t="str">
        <f t="shared" si="1"/>
        <v>BOMBER CAP SOFT COTTON</v>
      </c>
      <c r="C50" s="261" t="str">
        <f t="shared" si="2"/>
        <v>Шапка</v>
      </c>
      <c r="D50" s="264" t="str">
        <f>VLOOKUP(C50,M:N,2,0)</f>
        <v>Шапки</v>
      </c>
      <c r="E50" s="266" t="s">
        <v>539</v>
      </c>
      <c r="F50" s="184" t="s">
        <v>2176</v>
      </c>
      <c r="G50" s="186" t="s">
        <v>113</v>
      </c>
      <c r="H50" s="188" t="s">
        <v>3998</v>
      </c>
      <c r="I50" s="190">
        <v>5</v>
      </c>
      <c r="J50" s="188" t="s">
        <v>4000</v>
      </c>
      <c r="K50" s="262"/>
      <c r="L50" s="193">
        <v>5</v>
      </c>
    </row>
    <row r="51" spans="1:12" x14ac:dyDescent="0.25">
      <c r="A51" s="261">
        <f t="shared" si="0"/>
        <v>9291104</v>
      </c>
      <c r="B51" s="261" t="str">
        <f t="shared" si="1"/>
        <v>BOMBER CAP SOFT COTTON</v>
      </c>
      <c r="C51" s="261" t="str">
        <f t="shared" si="2"/>
        <v>Шапка</v>
      </c>
      <c r="D51" s="264" t="str">
        <f>VLOOKUP(C51,M:N,2,0)</f>
        <v>Шапки</v>
      </c>
      <c r="E51" s="266" t="s">
        <v>540</v>
      </c>
      <c r="F51" s="184" t="s">
        <v>2176</v>
      </c>
      <c r="G51" s="186" t="s">
        <v>118</v>
      </c>
      <c r="H51" s="188" t="s">
        <v>3998</v>
      </c>
      <c r="I51" s="190">
        <v>2</v>
      </c>
      <c r="J51" s="188" t="s">
        <v>3999</v>
      </c>
      <c r="K51" s="262"/>
      <c r="L51" s="193">
        <v>2</v>
      </c>
    </row>
    <row r="52" spans="1:12" x14ac:dyDescent="0.25">
      <c r="A52" s="261">
        <f t="shared" si="0"/>
        <v>9291104</v>
      </c>
      <c r="B52" s="261" t="str">
        <f t="shared" si="1"/>
        <v>BOMBER CAP SOFT COTTON</v>
      </c>
      <c r="C52" s="261" t="str">
        <f t="shared" si="2"/>
        <v>Шапка</v>
      </c>
      <c r="D52" s="264" t="str">
        <f>VLOOKUP(C52,M:N,2,0)</f>
        <v>Шапки</v>
      </c>
      <c r="E52" s="268" t="s">
        <v>541</v>
      </c>
      <c r="F52" s="269" t="s">
        <v>2180</v>
      </c>
      <c r="G52" s="269" t="s">
        <v>113</v>
      </c>
      <c r="H52" s="269" t="s">
        <v>3998</v>
      </c>
      <c r="I52" s="269">
        <v>1</v>
      </c>
      <c r="J52" s="269" t="s">
        <v>3998</v>
      </c>
      <c r="K52" s="269"/>
      <c r="L52" s="269">
        <v>1</v>
      </c>
    </row>
    <row r="53" spans="1:12" x14ac:dyDescent="0.25">
      <c r="A53" s="261">
        <f t="shared" si="0"/>
        <v>9291104</v>
      </c>
      <c r="B53" s="261" t="str">
        <f t="shared" si="1"/>
        <v>BOMBER CAP SOFT COTTON</v>
      </c>
      <c r="C53" s="261" t="str">
        <f t="shared" si="2"/>
        <v>Шапка</v>
      </c>
      <c r="D53" s="264" t="str">
        <f>VLOOKUP(C53,M:N,2,0)</f>
        <v>Шапки</v>
      </c>
      <c r="E53" s="268" t="s">
        <v>542</v>
      </c>
      <c r="F53" s="269" t="s">
        <v>2182</v>
      </c>
      <c r="G53" s="269" t="s">
        <v>112</v>
      </c>
      <c r="H53" s="269" t="s">
        <v>3998</v>
      </c>
      <c r="I53" s="269">
        <v>5</v>
      </c>
      <c r="J53" s="269" t="s">
        <v>4000</v>
      </c>
      <c r="K53" s="269"/>
      <c r="L53" s="269">
        <v>5</v>
      </c>
    </row>
    <row r="54" spans="1:12" x14ac:dyDescent="0.25">
      <c r="A54" s="261">
        <f t="shared" si="0"/>
        <v>9291104</v>
      </c>
      <c r="B54" s="261" t="str">
        <f t="shared" si="1"/>
        <v>BOMBER CAP SOFT COTTON</v>
      </c>
      <c r="C54" s="261" t="str">
        <f t="shared" si="2"/>
        <v>Шапка</v>
      </c>
      <c r="D54" s="264" t="str">
        <f>VLOOKUP(C54,M:N,2,0)</f>
        <v>Шапки</v>
      </c>
      <c r="E54" s="268" t="s">
        <v>543</v>
      </c>
      <c r="F54" s="269" t="s">
        <v>2182</v>
      </c>
      <c r="G54" s="269" t="s">
        <v>113</v>
      </c>
      <c r="H54" s="269" t="s">
        <v>3998</v>
      </c>
      <c r="I54" s="269">
        <v>6</v>
      </c>
      <c r="J54" s="269" t="s">
        <v>4003</v>
      </c>
      <c r="K54" s="269"/>
      <c r="L54" s="269">
        <v>6</v>
      </c>
    </row>
    <row r="55" spans="1:12" x14ac:dyDescent="0.25">
      <c r="A55" s="261">
        <f t="shared" si="0"/>
        <v>9291104</v>
      </c>
      <c r="B55" s="261" t="str">
        <f t="shared" si="1"/>
        <v>BOMBER CAP SOFT COTTON</v>
      </c>
      <c r="C55" s="261" t="str">
        <f t="shared" si="2"/>
        <v>Шапка</v>
      </c>
      <c r="D55" s="264" t="str">
        <f>VLOOKUP(C55,M:N,2,0)</f>
        <v>Шапки</v>
      </c>
      <c r="E55" s="268" t="s">
        <v>545</v>
      </c>
      <c r="F55" s="269" t="s">
        <v>2182</v>
      </c>
      <c r="G55" s="269" t="s">
        <v>118</v>
      </c>
      <c r="H55" s="269" t="s">
        <v>4001</v>
      </c>
      <c r="I55" s="269">
        <v>2</v>
      </c>
      <c r="J55" s="269" t="s">
        <v>4002</v>
      </c>
      <c r="K55" s="269"/>
      <c r="L55" s="269">
        <v>2</v>
      </c>
    </row>
    <row r="56" spans="1:12" x14ac:dyDescent="0.25">
      <c r="A56" s="261">
        <f t="shared" si="0"/>
        <v>9290501</v>
      </c>
      <c r="B56" s="261" t="str">
        <f t="shared" si="1"/>
        <v>BOMBER CAP PATCHWORK WOOL</v>
      </c>
      <c r="C56" s="261" t="str">
        <f t="shared" si="2"/>
        <v>Шапка</v>
      </c>
      <c r="D56" s="264" t="str">
        <f>VLOOKUP(C56,M:N,2,0)</f>
        <v>Шапки</v>
      </c>
      <c r="E56" s="268" t="s">
        <v>547</v>
      </c>
      <c r="F56" s="269" t="s">
        <v>2173</v>
      </c>
      <c r="G56" s="269" t="s">
        <v>112</v>
      </c>
      <c r="H56" s="269" t="s">
        <v>3996</v>
      </c>
      <c r="I56" s="269">
        <v>6</v>
      </c>
      <c r="J56" s="269" t="s">
        <v>3997</v>
      </c>
      <c r="K56" s="269"/>
      <c r="L56" s="269">
        <v>6</v>
      </c>
    </row>
    <row r="57" spans="1:12" x14ac:dyDescent="0.25">
      <c r="A57" s="261">
        <f t="shared" si="0"/>
        <v>9290501</v>
      </c>
      <c r="B57" s="261" t="str">
        <f t="shared" si="1"/>
        <v>BOMBER CAP PATCHWORK WOOL</v>
      </c>
      <c r="C57" s="261" t="str">
        <f t="shared" si="2"/>
        <v>Шапка</v>
      </c>
      <c r="D57" s="264" t="str">
        <f>VLOOKUP(C57,M:N,2,0)</f>
        <v>Шапки</v>
      </c>
      <c r="E57" s="268" t="s">
        <v>548</v>
      </c>
      <c r="F57" s="269" t="s">
        <v>2173</v>
      </c>
      <c r="G57" s="269" t="s">
        <v>113</v>
      </c>
      <c r="H57" s="269" t="s">
        <v>3996</v>
      </c>
      <c r="I57" s="269">
        <v>1</v>
      </c>
      <c r="J57" s="269" t="s">
        <v>3996</v>
      </c>
      <c r="K57" s="269"/>
      <c r="L57" s="269">
        <v>1</v>
      </c>
    </row>
    <row r="58" spans="1:12" x14ac:dyDescent="0.25">
      <c r="A58" s="261">
        <f t="shared" si="0"/>
        <v>9290303</v>
      </c>
      <c r="B58" s="261" t="str">
        <f t="shared" si="1"/>
        <v>BOMBER CAP LAMBSWOOL CHECK</v>
      </c>
      <c r="C58" s="261" t="str">
        <f t="shared" si="2"/>
        <v>Шапка</v>
      </c>
      <c r="D58" s="264" t="str">
        <f>VLOOKUP(C58,M:N,2,0)</f>
        <v>Шапки</v>
      </c>
      <c r="E58" s="268" t="s">
        <v>549</v>
      </c>
      <c r="F58" s="269" t="s">
        <v>2167</v>
      </c>
      <c r="G58" s="269" t="s">
        <v>112</v>
      </c>
      <c r="H58" s="269" t="s">
        <v>3991</v>
      </c>
      <c r="I58" s="269">
        <v>3</v>
      </c>
      <c r="J58" s="269" t="s">
        <v>3992</v>
      </c>
      <c r="K58" s="269"/>
      <c r="L58" s="269">
        <v>3</v>
      </c>
    </row>
    <row r="59" spans="1:12" x14ac:dyDescent="0.25">
      <c r="A59" s="261">
        <f t="shared" si="0"/>
        <v>9290101</v>
      </c>
      <c r="B59" s="261" t="str">
        <f t="shared" si="1"/>
        <v>BOMBER CAP WOOL/CASHMERE</v>
      </c>
      <c r="C59" s="261" t="str">
        <f t="shared" si="2"/>
        <v>Шапка</v>
      </c>
      <c r="D59" s="264" t="str">
        <f>VLOOKUP(C59,M:N,2,0)</f>
        <v>Шапки</v>
      </c>
      <c r="E59" s="268" t="s">
        <v>550</v>
      </c>
      <c r="F59" s="269" t="s">
        <v>2163</v>
      </c>
      <c r="G59" s="269" t="s">
        <v>112</v>
      </c>
      <c r="H59" s="269">
        <v>955.89</v>
      </c>
      <c r="I59" s="269">
        <v>12</v>
      </c>
      <c r="J59" s="269" t="s">
        <v>3990</v>
      </c>
      <c r="K59" s="269"/>
      <c r="L59" s="269">
        <v>12</v>
      </c>
    </row>
    <row r="60" spans="1:12" x14ac:dyDescent="0.25">
      <c r="A60" s="261">
        <f t="shared" si="0"/>
        <v>9290101</v>
      </c>
      <c r="B60" s="261" t="str">
        <f t="shared" si="1"/>
        <v>BOMBER CAP WOOL/CASHMERE</v>
      </c>
      <c r="C60" s="261" t="str">
        <f t="shared" si="2"/>
        <v>Шапка</v>
      </c>
      <c r="D60" s="264" t="str">
        <f>VLOOKUP(C60,M:N,2,0)</f>
        <v>Шапки</v>
      </c>
      <c r="E60" s="268" t="s">
        <v>551</v>
      </c>
      <c r="F60" s="269" t="s">
        <v>2163</v>
      </c>
      <c r="G60" s="269" t="s">
        <v>113</v>
      </c>
      <c r="H60" s="269">
        <v>955.89</v>
      </c>
      <c r="I60" s="269">
        <v>6</v>
      </c>
      <c r="J60" s="269" t="s">
        <v>3989</v>
      </c>
      <c r="K60" s="269"/>
      <c r="L60" s="269">
        <v>6</v>
      </c>
    </row>
    <row r="61" spans="1:12" x14ac:dyDescent="0.25">
      <c r="A61" s="261">
        <f t="shared" si="0"/>
        <v>9290101</v>
      </c>
      <c r="B61" s="261" t="str">
        <f t="shared" si="1"/>
        <v>BOMBER CAP WOOL/CASHMERE</v>
      </c>
      <c r="C61" s="261" t="str">
        <f t="shared" si="2"/>
        <v>Шапка</v>
      </c>
      <c r="D61" s="264" t="str">
        <f>VLOOKUP(C61,M:N,2,0)</f>
        <v>Шапки</v>
      </c>
      <c r="E61" s="268" t="s">
        <v>552</v>
      </c>
      <c r="F61" s="269" t="s">
        <v>2163</v>
      </c>
      <c r="G61" s="269" t="s">
        <v>118</v>
      </c>
      <c r="H61" s="269">
        <v>955.89</v>
      </c>
      <c r="I61" s="269">
        <v>5</v>
      </c>
      <c r="J61" s="269" t="s">
        <v>3988</v>
      </c>
      <c r="K61" s="269"/>
      <c r="L61" s="269">
        <v>5</v>
      </c>
    </row>
    <row r="62" spans="1:12" x14ac:dyDescent="0.25">
      <c r="A62" s="261">
        <f t="shared" si="0"/>
        <v>9290101</v>
      </c>
      <c r="B62" s="261" t="str">
        <f t="shared" si="1"/>
        <v>BOMBER CAP WOOL/CASHMERE</v>
      </c>
      <c r="C62" s="261" t="str">
        <f t="shared" si="2"/>
        <v>Шапка</v>
      </c>
      <c r="D62" s="264" t="str">
        <f>VLOOKUP(C62,M:N,2,0)</f>
        <v>Шапки</v>
      </c>
      <c r="E62" s="268" t="s">
        <v>553</v>
      </c>
      <c r="F62" s="269" t="s">
        <v>2160</v>
      </c>
      <c r="G62" s="269" t="s">
        <v>113</v>
      </c>
      <c r="H62" s="269">
        <v>955.89</v>
      </c>
      <c r="I62" s="269">
        <v>10</v>
      </c>
      <c r="J62" s="269" t="s">
        <v>3957</v>
      </c>
      <c r="K62" s="269"/>
      <c r="L62" s="269">
        <v>10</v>
      </c>
    </row>
    <row r="63" spans="1:12" x14ac:dyDescent="0.25">
      <c r="A63" s="261">
        <f t="shared" si="0"/>
        <v>9290101</v>
      </c>
      <c r="B63" s="261" t="str">
        <f t="shared" si="1"/>
        <v>BOMBER CAP WOOL/CASHMERE</v>
      </c>
      <c r="C63" s="261" t="str">
        <f t="shared" si="2"/>
        <v>Шапка</v>
      </c>
      <c r="D63" s="264" t="str">
        <f>VLOOKUP(C63,M:N,2,0)</f>
        <v>Шапки</v>
      </c>
      <c r="E63" s="268" t="s">
        <v>554</v>
      </c>
      <c r="F63" s="269" t="s">
        <v>2160</v>
      </c>
      <c r="G63" s="269" t="s">
        <v>118</v>
      </c>
      <c r="H63" s="269">
        <v>955.89</v>
      </c>
      <c r="I63" s="269">
        <v>5</v>
      </c>
      <c r="J63" s="269" t="s">
        <v>3988</v>
      </c>
      <c r="K63" s="269"/>
      <c r="L63" s="269">
        <v>5</v>
      </c>
    </row>
    <row r="64" spans="1:12" x14ac:dyDescent="0.25">
      <c r="A64" s="261">
        <f t="shared" si="0"/>
        <v>9199401</v>
      </c>
      <c r="B64" s="261" t="str">
        <f t="shared" si="1"/>
        <v>SCARF CAMEL</v>
      </c>
      <c r="C64" s="261" t="str">
        <f t="shared" si="2"/>
        <v>Шарф</v>
      </c>
      <c r="D64" s="264" t="str">
        <f>VLOOKUP(C64,M:N,2,0)</f>
        <v>Шарфы</v>
      </c>
      <c r="E64" s="268" t="s">
        <v>556</v>
      </c>
      <c r="F64" s="269" t="s">
        <v>2233</v>
      </c>
      <c r="G64" s="269" t="s">
        <v>117</v>
      </c>
      <c r="H64" s="269" t="s">
        <v>4022</v>
      </c>
      <c r="I64" s="269">
        <v>4</v>
      </c>
      <c r="J64" s="269" t="s">
        <v>4023</v>
      </c>
      <c r="K64" s="269"/>
      <c r="L64" s="269">
        <v>4</v>
      </c>
    </row>
    <row r="65" spans="1:12" x14ac:dyDescent="0.25">
      <c r="A65" s="261">
        <f t="shared" si="0"/>
        <v>9199401</v>
      </c>
      <c r="B65" s="261" t="str">
        <f t="shared" si="1"/>
        <v>SCARF CAMEL</v>
      </c>
      <c r="C65" s="261" t="str">
        <f t="shared" si="2"/>
        <v>Шарф</v>
      </c>
      <c r="D65" s="264" t="str">
        <f>VLOOKUP(C65,M:N,2,0)</f>
        <v>Шарфы</v>
      </c>
      <c r="E65" s="268" t="s">
        <v>557</v>
      </c>
      <c r="F65" s="269" t="s">
        <v>2235</v>
      </c>
      <c r="G65" s="269" t="s">
        <v>117</v>
      </c>
      <c r="H65" s="269" t="s">
        <v>4022</v>
      </c>
      <c r="I65" s="269">
        <v>5</v>
      </c>
      <c r="J65" s="269" t="s">
        <v>4024</v>
      </c>
      <c r="K65" s="269"/>
      <c r="L65" s="269">
        <v>5</v>
      </c>
    </row>
    <row r="66" spans="1:12" x14ac:dyDescent="0.25">
      <c r="A66" s="261">
        <f t="shared" si="0"/>
        <v>9199324</v>
      </c>
      <c r="B66" s="261" t="str">
        <f t="shared" si="1"/>
        <v>SCARF WOOL</v>
      </c>
      <c r="C66" s="261" t="str">
        <f t="shared" si="2"/>
        <v>Шарф</v>
      </c>
      <c r="D66" s="264" t="str">
        <f>VLOOKUP(C66,M:N,2,0)</f>
        <v>Шарфы</v>
      </c>
      <c r="E66" s="268" t="s">
        <v>558</v>
      </c>
      <c r="F66" s="269" t="s">
        <v>2229</v>
      </c>
      <c r="G66" s="269" t="s">
        <v>117</v>
      </c>
      <c r="H66" s="269" t="s">
        <v>3648</v>
      </c>
      <c r="I66" s="269">
        <v>5</v>
      </c>
      <c r="J66" s="269" t="s">
        <v>4020</v>
      </c>
      <c r="K66" s="269"/>
      <c r="L66" s="269">
        <v>5</v>
      </c>
    </row>
    <row r="67" spans="1:12" x14ac:dyDescent="0.25">
      <c r="A67" s="261">
        <f t="shared" ref="A67:A130" si="3">_xlfn.LET(_xlpm.START,FIND("арт. ",F67)+5,_xlpm.END,FIND(" ",F67,_xlpm.START),VALUE(TRIM(MID(F67,_xlpm.START,_xlpm.END-_xlpm.START))))</f>
        <v>9199324</v>
      </c>
      <c r="B67" s="261" t="str">
        <f t="shared" ref="B67:B130" si="4">_xlfn.LET(_xlpm.START,FIND("арт. ",F67)+13,_xlpm.END,FIND("(",F67),TRIM(MID(F67,_xlpm.START,_xlpm.END-_xlpm.START)))</f>
        <v>SCARF WOOL</v>
      </c>
      <c r="C67" s="261" t="str">
        <f t="shared" ref="C67:C130" si="5">_xlfn.LET(_xlpm.START,1,_xlpm.END,FIND("S",F67),TRIM(MID(F67,_xlpm.START,_xlpm.END-_xlpm.START)))</f>
        <v>Шарф</v>
      </c>
      <c r="D67" s="264" t="str">
        <f>VLOOKUP(C67,M:N,2,0)</f>
        <v>Шарфы</v>
      </c>
      <c r="E67" s="268" t="s">
        <v>560</v>
      </c>
      <c r="F67" s="269" t="s">
        <v>2231</v>
      </c>
      <c r="G67" s="269" t="s">
        <v>117</v>
      </c>
      <c r="H67" s="269" t="s">
        <v>3648</v>
      </c>
      <c r="I67" s="269">
        <v>4</v>
      </c>
      <c r="J67" s="269" t="s">
        <v>4021</v>
      </c>
      <c r="K67" s="269"/>
      <c r="L67" s="269">
        <v>4</v>
      </c>
    </row>
    <row r="68" spans="1:12" x14ac:dyDescent="0.25">
      <c r="A68" s="261">
        <f t="shared" si="3"/>
        <v>9199322</v>
      </c>
      <c r="B68" s="261" t="str">
        <f t="shared" si="4"/>
        <v>SCARF WOOL PATCHWORK</v>
      </c>
      <c r="C68" s="261" t="str">
        <f t="shared" si="5"/>
        <v>Шарф</v>
      </c>
      <c r="D68" s="264" t="str">
        <f>VLOOKUP(C68,M:N,2,0)</f>
        <v>Шарфы</v>
      </c>
      <c r="E68" s="268" t="s">
        <v>561</v>
      </c>
      <c r="F68" s="269" t="s">
        <v>2227</v>
      </c>
      <c r="G68" s="269" t="s">
        <v>117</v>
      </c>
      <c r="H68" s="269" t="s">
        <v>3648</v>
      </c>
      <c r="I68" s="269">
        <v>5</v>
      </c>
      <c r="J68" s="269" t="s">
        <v>4020</v>
      </c>
      <c r="K68" s="269"/>
      <c r="L68" s="269">
        <v>5</v>
      </c>
    </row>
    <row r="69" spans="1:12" x14ac:dyDescent="0.25">
      <c r="A69" s="261">
        <f t="shared" si="3"/>
        <v>9199308</v>
      </c>
      <c r="B69" s="261" t="str">
        <f t="shared" si="4"/>
        <v>SCARF WOOL/ACRYLIC</v>
      </c>
      <c r="C69" s="261" t="str">
        <f t="shared" si="5"/>
        <v>Шарф</v>
      </c>
      <c r="D69" s="264" t="str">
        <f>VLOOKUP(C69,M:N,2,0)</f>
        <v>Шарфы</v>
      </c>
      <c r="E69" s="268" t="s">
        <v>562</v>
      </c>
      <c r="F69" s="269" t="s">
        <v>2225</v>
      </c>
      <c r="G69" s="269" t="s">
        <v>117</v>
      </c>
      <c r="H69" s="269" t="s">
        <v>4018</v>
      </c>
      <c r="I69" s="269">
        <v>6</v>
      </c>
      <c r="J69" s="269" t="s">
        <v>4019</v>
      </c>
      <c r="K69" s="269"/>
      <c r="L69" s="269">
        <v>6</v>
      </c>
    </row>
    <row r="70" spans="1:12" x14ac:dyDescent="0.25">
      <c r="A70" s="261">
        <f t="shared" si="3"/>
        <v>9199308</v>
      </c>
      <c r="B70" s="261" t="str">
        <f t="shared" si="4"/>
        <v>SCARF WOOL/ACRYLIC</v>
      </c>
      <c r="C70" s="261" t="str">
        <f t="shared" si="5"/>
        <v>Шарф</v>
      </c>
      <c r="D70" s="264" t="str">
        <f>VLOOKUP(C70,M:N,2,0)</f>
        <v>Шарфы</v>
      </c>
      <c r="E70" s="268" t="s">
        <v>563</v>
      </c>
      <c r="F70" s="269" t="s">
        <v>2223</v>
      </c>
      <c r="G70" s="269" t="s">
        <v>117</v>
      </c>
      <c r="H70" s="269" t="s">
        <v>4018</v>
      </c>
      <c r="I70" s="269">
        <v>6</v>
      </c>
      <c r="J70" s="269" t="s">
        <v>4019</v>
      </c>
      <c r="K70" s="269"/>
      <c r="L70" s="269">
        <v>6</v>
      </c>
    </row>
    <row r="71" spans="1:12" x14ac:dyDescent="0.25">
      <c r="A71" s="261">
        <f t="shared" si="3"/>
        <v>9199205</v>
      </c>
      <c r="B71" s="261" t="str">
        <f t="shared" si="4"/>
        <v>SCARF CASHMERE</v>
      </c>
      <c r="C71" s="261" t="str">
        <f t="shared" si="5"/>
        <v>Шарф</v>
      </c>
      <c r="D71" s="264" t="str">
        <f>VLOOKUP(C71,M:N,2,0)</f>
        <v>Шарфы</v>
      </c>
      <c r="E71" s="268" t="s">
        <v>564</v>
      </c>
      <c r="F71" s="269" t="s">
        <v>2219</v>
      </c>
      <c r="G71" s="269" t="s">
        <v>117</v>
      </c>
      <c r="H71" s="269" t="s">
        <v>4015</v>
      </c>
      <c r="I71" s="269">
        <v>3</v>
      </c>
      <c r="J71" s="269" t="s">
        <v>4017</v>
      </c>
      <c r="K71" s="269"/>
      <c r="L71" s="269">
        <v>3</v>
      </c>
    </row>
    <row r="72" spans="1:12" x14ac:dyDescent="0.25">
      <c r="A72" s="261">
        <f t="shared" si="3"/>
        <v>9199205</v>
      </c>
      <c r="B72" s="261" t="str">
        <f t="shared" si="4"/>
        <v>SCARF CASHMERE</v>
      </c>
      <c r="C72" s="261" t="str">
        <f t="shared" si="5"/>
        <v>Шарф</v>
      </c>
      <c r="D72" s="264" t="str">
        <f>VLOOKUP(C72,M:N,2,0)</f>
        <v>Шарфы</v>
      </c>
      <c r="E72" s="268" t="s">
        <v>565</v>
      </c>
      <c r="F72" s="269" t="s">
        <v>2221</v>
      </c>
      <c r="G72" s="269" t="s">
        <v>117</v>
      </c>
      <c r="H72" s="269" t="s">
        <v>4015</v>
      </c>
      <c r="I72" s="269">
        <v>3</v>
      </c>
      <c r="J72" s="269" t="s">
        <v>4017</v>
      </c>
      <c r="K72" s="269"/>
      <c r="L72" s="269">
        <v>3</v>
      </c>
    </row>
    <row r="73" spans="1:12" x14ac:dyDescent="0.25">
      <c r="A73" s="261">
        <f t="shared" si="3"/>
        <v>9199205</v>
      </c>
      <c r="B73" s="261" t="str">
        <f t="shared" si="4"/>
        <v>SCARF CASHMERE</v>
      </c>
      <c r="C73" s="261" t="str">
        <f t="shared" si="5"/>
        <v>Шарф</v>
      </c>
      <c r="D73" s="264" t="str">
        <f>VLOOKUP(C73,M:N,2,0)</f>
        <v>Шарфы</v>
      </c>
      <c r="E73" s="268" t="s">
        <v>566</v>
      </c>
      <c r="F73" s="269" t="s">
        <v>2217</v>
      </c>
      <c r="G73" s="269" t="s">
        <v>117</v>
      </c>
      <c r="H73" s="269" t="s">
        <v>4015</v>
      </c>
      <c r="I73" s="269">
        <v>2</v>
      </c>
      <c r="J73" s="269" t="s">
        <v>4016</v>
      </c>
      <c r="K73" s="269"/>
      <c r="L73" s="269">
        <v>2</v>
      </c>
    </row>
    <row r="74" spans="1:12" x14ac:dyDescent="0.25">
      <c r="A74" s="261">
        <f t="shared" si="3"/>
        <v>9199204</v>
      </c>
      <c r="B74" s="261" t="str">
        <f t="shared" si="4"/>
        <v>SCARF CASHMERE</v>
      </c>
      <c r="C74" s="261" t="str">
        <f t="shared" si="5"/>
        <v>Шарф</v>
      </c>
      <c r="D74" s="264" t="str">
        <f>VLOOKUP(C74,M:N,2,0)</f>
        <v>Шарфы</v>
      </c>
      <c r="E74" s="268" t="s">
        <v>567</v>
      </c>
      <c r="F74" s="269" t="s">
        <v>2215</v>
      </c>
      <c r="G74" s="269" t="s">
        <v>117</v>
      </c>
      <c r="H74" s="269" t="s">
        <v>4015</v>
      </c>
      <c r="I74" s="269">
        <v>3</v>
      </c>
      <c r="J74" s="269" t="s">
        <v>4017</v>
      </c>
      <c r="K74" s="269"/>
      <c r="L74" s="269">
        <v>3</v>
      </c>
    </row>
    <row r="75" spans="1:12" x14ac:dyDescent="0.25">
      <c r="A75" s="261">
        <f t="shared" si="3"/>
        <v>9199204</v>
      </c>
      <c r="B75" s="261" t="str">
        <f t="shared" si="4"/>
        <v>SCARF CASHMERE</v>
      </c>
      <c r="C75" s="261" t="str">
        <f t="shared" si="5"/>
        <v>Шарф</v>
      </c>
      <c r="D75" s="264" t="str">
        <f>VLOOKUP(C75,M:N,2,0)</f>
        <v>Шарфы</v>
      </c>
      <c r="E75" s="268" t="s">
        <v>569</v>
      </c>
      <c r="F75" s="269" t="s">
        <v>2213</v>
      </c>
      <c r="G75" s="269" t="s">
        <v>117</v>
      </c>
      <c r="H75" s="269" t="s">
        <v>4015</v>
      </c>
      <c r="I75" s="269">
        <v>2</v>
      </c>
      <c r="J75" s="269" t="s">
        <v>4016</v>
      </c>
      <c r="K75" s="269"/>
      <c r="L75" s="269">
        <v>2</v>
      </c>
    </row>
    <row r="76" spans="1:12" x14ac:dyDescent="0.25">
      <c r="A76" s="261">
        <f t="shared" si="3"/>
        <v>8699312</v>
      </c>
      <c r="B76" s="261" t="str">
        <f t="shared" si="4"/>
        <v>BEANIE REVERSIBLE MERINO WOOL</v>
      </c>
      <c r="C76" s="261" t="str">
        <f t="shared" si="5"/>
        <v>Шапка</v>
      </c>
      <c r="D76" s="264" t="str">
        <f>VLOOKUP(C76,M:N,2,0)</f>
        <v>Шапки</v>
      </c>
      <c r="E76" s="268" t="s">
        <v>570</v>
      </c>
      <c r="F76" s="269" t="s">
        <v>2094</v>
      </c>
      <c r="G76" s="269" t="s">
        <v>117</v>
      </c>
      <c r="H76" s="269" t="s">
        <v>3240</v>
      </c>
      <c r="I76" s="269">
        <v>14</v>
      </c>
      <c r="J76" s="269" t="s">
        <v>3242</v>
      </c>
      <c r="K76" s="269"/>
      <c r="L76" s="269">
        <v>14</v>
      </c>
    </row>
    <row r="77" spans="1:12" x14ac:dyDescent="0.25">
      <c r="A77" s="261">
        <f t="shared" si="3"/>
        <v>8699312</v>
      </c>
      <c r="B77" s="261" t="str">
        <f t="shared" si="4"/>
        <v>BEANIE REVERSIBLE MERINO WOOL</v>
      </c>
      <c r="C77" s="261" t="str">
        <f t="shared" si="5"/>
        <v>Шапка</v>
      </c>
      <c r="D77" s="264" t="str">
        <f>VLOOKUP(C77,M:N,2,0)</f>
        <v>Шапки</v>
      </c>
      <c r="E77" s="268" t="s">
        <v>571</v>
      </c>
      <c r="F77" s="269" t="s">
        <v>2088</v>
      </c>
      <c r="G77" s="269" t="s">
        <v>117</v>
      </c>
      <c r="H77" s="269" t="s">
        <v>3240</v>
      </c>
      <c r="I77" s="269">
        <v>8</v>
      </c>
      <c r="J77" s="269" t="s">
        <v>3243</v>
      </c>
      <c r="K77" s="269"/>
      <c r="L77" s="269">
        <v>8</v>
      </c>
    </row>
    <row r="78" spans="1:12" x14ac:dyDescent="0.25">
      <c r="A78" s="261">
        <f t="shared" si="3"/>
        <v>8699312</v>
      </c>
      <c r="B78" s="261" t="str">
        <f t="shared" si="4"/>
        <v>BEANIE REVERSIBLE MERINO WOOL</v>
      </c>
      <c r="C78" s="261" t="str">
        <f t="shared" si="5"/>
        <v>Шапка</v>
      </c>
      <c r="D78" s="264" t="str">
        <f>VLOOKUP(C78,M:N,2,0)</f>
        <v>Шапки</v>
      </c>
      <c r="E78" s="268" t="s">
        <v>572</v>
      </c>
      <c r="F78" s="269" t="s">
        <v>2090</v>
      </c>
      <c r="G78" s="269" t="s">
        <v>117</v>
      </c>
      <c r="H78" s="269" t="s">
        <v>3240</v>
      </c>
      <c r="I78" s="269">
        <v>4</v>
      </c>
      <c r="J78" s="269" t="s">
        <v>3973</v>
      </c>
      <c r="K78" s="269"/>
      <c r="L78" s="269">
        <v>4</v>
      </c>
    </row>
    <row r="79" spans="1:12" x14ac:dyDescent="0.25">
      <c r="A79" s="261">
        <f t="shared" si="3"/>
        <v>8699312</v>
      </c>
      <c r="B79" s="261" t="str">
        <f t="shared" si="4"/>
        <v>BEANIE REVERSIBLE MERINO WOOL</v>
      </c>
      <c r="C79" s="261" t="str">
        <f t="shared" si="5"/>
        <v>Шапка</v>
      </c>
      <c r="D79" s="264" t="str">
        <f>VLOOKUP(C79,M:N,2,0)</f>
        <v>Шапки</v>
      </c>
      <c r="E79" s="268" t="s">
        <v>573</v>
      </c>
      <c r="F79" s="269" t="s">
        <v>2092</v>
      </c>
      <c r="G79" s="269" t="s">
        <v>117</v>
      </c>
      <c r="H79" s="269" t="s">
        <v>3240</v>
      </c>
      <c r="I79" s="269">
        <v>15</v>
      </c>
      <c r="J79" s="269" t="s">
        <v>3974</v>
      </c>
      <c r="K79" s="269"/>
      <c r="L79" s="269">
        <v>15</v>
      </c>
    </row>
    <row r="80" spans="1:12" x14ac:dyDescent="0.25">
      <c r="A80" s="261">
        <f t="shared" si="3"/>
        <v>8599362</v>
      </c>
      <c r="B80" s="261" t="str">
        <f t="shared" si="4"/>
        <v>BEANIE WOOL/POLYAMIDE</v>
      </c>
      <c r="C80" s="261" t="str">
        <f t="shared" si="5"/>
        <v>Шапка</v>
      </c>
      <c r="D80" s="264" t="str">
        <f>VLOOKUP(C80,M:N,2,0)</f>
        <v>Шапки</v>
      </c>
      <c r="E80" s="268" t="s">
        <v>574</v>
      </c>
      <c r="F80" s="269" t="s">
        <v>2070</v>
      </c>
      <c r="G80" s="269" t="s">
        <v>117</v>
      </c>
      <c r="H80" s="269" t="s">
        <v>3909</v>
      </c>
      <c r="I80" s="269">
        <v>13</v>
      </c>
      <c r="J80" s="269" t="s">
        <v>3963</v>
      </c>
      <c r="K80" s="269"/>
      <c r="L80" s="269">
        <v>13</v>
      </c>
    </row>
    <row r="81" spans="1:12" x14ac:dyDescent="0.25">
      <c r="A81" s="261">
        <f t="shared" si="3"/>
        <v>8599354</v>
      </c>
      <c r="B81" s="261" t="str">
        <f t="shared" si="4"/>
        <v>BEANIE WOOL/CASHMERE</v>
      </c>
      <c r="C81" s="261" t="str">
        <f t="shared" si="5"/>
        <v>Шапка</v>
      </c>
      <c r="D81" s="264" t="str">
        <f>VLOOKUP(C81,M:N,2,0)</f>
        <v>Шапки</v>
      </c>
      <c r="E81" s="268" t="s">
        <v>575</v>
      </c>
      <c r="F81" s="269" t="s">
        <v>2060</v>
      </c>
      <c r="G81" s="269" t="s">
        <v>117</v>
      </c>
      <c r="H81" s="269">
        <v>955.89</v>
      </c>
      <c r="I81" s="269">
        <v>13</v>
      </c>
      <c r="J81" s="269" t="s">
        <v>3960</v>
      </c>
      <c r="K81" s="269"/>
      <c r="L81" s="269">
        <v>13</v>
      </c>
    </row>
    <row r="82" spans="1:12" x14ac:dyDescent="0.25">
      <c r="A82" s="261">
        <f t="shared" si="3"/>
        <v>8599353</v>
      </c>
      <c r="B82" s="261" t="str">
        <f t="shared" si="4"/>
        <v>BEANIE WOOL/ACRYLIC</v>
      </c>
      <c r="C82" s="261" t="str">
        <f t="shared" si="5"/>
        <v>Шапка</v>
      </c>
      <c r="D82" s="264" t="str">
        <f>VLOOKUP(C82,M:N,2,0)</f>
        <v>Шапки</v>
      </c>
      <c r="E82" s="268" t="s">
        <v>576</v>
      </c>
      <c r="F82" s="269" t="s">
        <v>2058</v>
      </c>
      <c r="G82" s="269" t="s">
        <v>117</v>
      </c>
      <c r="H82" s="269">
        <v>661.44</v>
      </c>
      <c r="I82" s="269">
        <v>15</v>
      </c>
      <c r="J82" s="269" t="s">
        <v>3958</v>
      </c>
      <c r="K82" s="269"/>
      <c r="L82" s="269">
        <v>15</v>
      </c>
    </row>
    <row r="83" spans="1:12" x14ac:dyDescent="0.25">
      <c r="A83" s="261">
        <f t="shared" si="3"/>
        <v>8599350</v>
      </c>
      <c r="B83" s="261" t="str">
        <f t="shared" si="4"/>
        <v>BEANIE WOOL/ACRYLIC</v>
      </c>
      <c r="C83" s="261" t="str">
        <f t="shared" si="5"/>
        <v>Шапка</v>
      </c>
      <c r="D83" s="264" t="str">
        <f>VLOOKUP(C83,M:N,2,0)</f>
        <v>Шапки</v>
      </c>
      <c r="E83" s="268" t="s">
        <v>578</v>
      </c>
      <c r="F83" s="269" t="s">
        <v>2054</v>
      </c>
      <c r="G83" s="269" t="s">
        <v>117</v>
      </c>
      <c r="H83" s="269">
        <v>661.44</v>
      </c>
      <c r="I83" s="269">
        <v>15</v>
      </c>
      <c r="J83" s="269" t="s">
        <v>3958</v>
      </c>
      <c r="K83" s="269"/>
      <c r="L83" s="269">
        <v>15</v>
      </c>
    </row>
    <row r="84" spans="1:12" x14ac:dyDescent="0.25">
      <c r="A84" s="261">
        <f t="shared" si="3"/>
        <v>8599349</v>
      </c>
      <c r="B84" s="261" t="str">
        <f t="shared" si="4"/>
        <v>BEANIE WOOL</v>
      </c>
      <c r="C84" s="261" t="str">
        <f t="shared" si="5"/>
        <v>Шапка</v>
      </c>
      <c r="D84" s="264" t="str">
        <f>VLOOKUP(C84,M:N,2,0)</f>
        <v>Шапки</v>
      </c>
      <c r="E84" s="268" t="s">
        <v>579</v>
      </c>
      <c r="F84" s="269" t="s">
        <v>2052</v>
      </c>
      <c r="G84" s="269" t="s">
        <v>117</v>
      </c>
      <c r="H84" s="269">
        <v>955.89</v>
      </c>
      <c r="I84" s="269">
        <v>10</v>
      </c>
      <c r="J84" s="269" t="s">
        <v>3957</v>
      </c>
      <c r="K84" s="269"/>
      <c r="L84" s="269">
        <v>10</v>
      </c>
    </row>
    <row r="85" spans="1:12" x14ac:dyDescent="0.25">
      <c r="A85" s="261">
        <f t="shared" si="3"/>
        <v>8599213</v>
      </c>
      <c r="B85" s="261" t="str">
        <f t="shared" si="4"/>
        <v>BEANIE CASHMERE</v>
      </c>
      <c r="C85" s="261" t="str">
        <f t="shared" si="5"/>
        <v>Шапка</v>
      </c>
      <c r="D85" s="264" t="str">
        <f>VLOOKUP(C85,M:N,2,0)</f>
        <v>Шапки</v>
      </c>
      <c r="E85" s="268" t="s">
        <v>580</v>
      </c>
      <c r="F85" s="269" t="s">
        <v>2004</v>
      </c>
      <c r="G85" s="269" t="s">
        <v>117</v>
      </c>
      <c r="H85" s="269" t="s">
        <v>3687</v>
      </c>
      <c r="I85" s="269">
        <v>13</v>
      </c>
      <c r="J85" s="269" t="s">
        <v>3937</v>
      </c>
      <c r="K85" s="269"/>
      <c r="L85" s="269">
        <v>13</v>
      </c>
    </row>
    <row r="86" spans="1:12" x14ac:dyDescent="0.25">
      <c r="A86" s="261">
        <f t="shared" si="3"/>
        <v>8599212</v>
      </c>
      <c r="B86" s="261" t="str">
        <f t="shared" si="4"/>
        <v>BEANIE CASHMERE</v>
      </c>
      <c r="C86" s="261" t="str">
        <f t="shared" si="5"/>
        <v>Шапка</v>
      </c>
      <c r="D86" s="264" t="str">
        <f>VLOOKUP(C86,M:N,2,0)</f>
        <v>Шапки</v>
      </c>
      <c r="E86" s="268" t="s">
        <v>581</v>
      </c>
      <c r="F86" s="269" t="s">
        <v>2002</v>
      </c>
      <c r="G86" s="269" t="s">
        <v>117</v>
      </c>
      <c r="H86" s="269" t="s">
        <v>3687</v>
      </c>
      <c r="I86" s="269">
        <v>10</v>
      </c>
      <c r="J86" s="269" t="s">
        <v>3936</v>
      </c>
      <c r="K86" s="269"/>
      <c r="L86" s="269">
        <v>10</v>
      </c>
    </row>
    <row r="87" spans="1:12" x14ac:dyDescent="0.25">
      <c r="A87" s="261">
        <f t="shared" si="3"/>
        <v>8599129</v>
      </c>
      <c r="B87" s="261" t="str">
        <f t="shared" si="4"/>
        <v>BEANIE BADGE</v>
      </c>
      <c r="C87" s="261" t="str">
        <f t="shared" si="5"/>
        <v>Шапка</v>
      </c>
      <c r="D87" s="264" t="str">
        <f>VLOOKUP(C87,M:N,2,0)</f>
        <v>Шапки</v>
      </c>
      <c r="E87" s="268" t="s">
        <v>583</v>
      </c>
      <c r="F87" s="269" t="s">
        <v>1960</v>
      </c>
      <c r="G87" s="269" t="s">
        <v>117</v>
      </c>
      <c r="H87" s="269">
        <v>974.03</v>
      </c>
      <c r="I87" s="269">
        <v>16</v>
      </c>
      <c r="J87" s="269" t="s">
        <v>3931</v>
      </c>
      <c r="K87" s="269"/>
      <c r="L87" s="269">
        <v>16</v>
      </c>
    </row>
    <row r="88" spans="1:12" x14ac:dyDescent="0.25">
      <c r="A88" s="261">
        <f t="shared" si="3"/>
        <v>8599128</v>
      </c>
      <c r="B88" s="261" t="str">
        <f t="shared" si="4"/>
        <v>BEANIE EMBOSSED BADGE</v>
      </c>
      <c r="C88" s="261" t="str">
        <f t="shared" si="5"/>
        <v>Шапка</v>
      </c>
      <c r="D88" s="264" t="str">
        <f>VLOOKUP(C88,M:N,2,0)</f>
        <v>Шапки</v>
      </c>
      <c r="E88" s="268" t="s">
        <v>584</v>
      </c>
      <c r="F88" s="269" t="s">
        <v>1956</v>
      </c>
      <c r="G88" s="269" t="s">
        <v>117</v>
      </c>
      <c r="H88" s="269">
        <v>974.03</v>
      </c>
      <c r="I88" s="269">
        <v>18</v>
      </c>
      <c r="J88" s="269" t="s">
        <v>3929</v>
      </c>
      <c r="K88" s="269"/>
      <c r="L88" s="269">
        <v>18</v>
      </c>
    </row>
    <row r="89" spans="1:12" x14ac:dyDescent="0.25">
      <c r="A89" s="261">
        <f t="shared" si="3"/>
        <v>8599128</v>
      </c>
      <c r="B89" s="261" t="str">
        <f t="shared" si="4"/>
        <v>BEANIE EMBOSSED BADGE</v>
      </c>
      <c r="C89" s="261" t="str">
        <f t="shared" si="5"/>
        <v>Шапка</v>
      </c>
      <c r="D89" s="264" t="str">
        <f>VLOOKUP(C89,M:N,2,0)</f>
        <v>Шапки</v>
      </c>
      <c r="E89" s="268" t="s">
        <v>585</v>
      </c>
      <c r="F89" s="269" t="s">
        <v>1958</v>
      </c>
      <c r="G89" s="269" t="s">
        <v>117</v>
      </c>
      <c r="H89" s="269">
        <v>974.03</v>
      </c>
      <c r="I89" s="269">
        <v>19</v>
      </c>
      <c r="J89" s="269" t="s">
        <v>3930</v>
      </c>
      <c r="K89" s="269"/>
      <c r="L89" s="269">
        <v>19</v>
      </c>
    </row>
    <row r="90" spans="1:12" x14ac:dyDescent="0.25">
      <c r="A90" s="261">
        <f t="shared" si="3"/>
        <v>8539202</v>
      </c>
      <c r="B90" s="261" t="str">
        <f t="shared" si="4"/>
        <v>BEANIE CASHMERE MELANGE</v>
      </c>
      <c r="C90" s="261" t="str">
        <f t="shared" si="5"/>
        <v>Шапка</v>
      </c>
      <c r="D90" s="264" t="str">
        <f>VLOOKUP(C90,M:N,2,0)</f>
        <v>Шапки</v>
      </c>
      <c r="E90" s="268" t="s">
        <v>586</v>
      </c>
      <c r="F90" s="269" t="s">
        <v>1932</v>
      </c>
      <c r="G90" s="269" t="s">
        <v>117</v>
      </c>
      <c r="H90" s="269">
        <v>955.89</v>
      </c>
      <c r="I90" s="269">
        <v>15</v>
      </c>
      <c r="J90" s="269" t="s">
        <v>3918</v>
      </c>
      <c r="K90" s="269"/>
      <c r="L90" s="269">
        <v>15</v>
      </c>
    </row>
    <row r="91" spans="1:12" x14ac:dyDescent="0.25">
      <c r="A91" s="261">
        <f t="shared" si="3"/>
        <v>7756114</v>
      </c>
      <c r="B91" s="261" t="str">
        <f t="shared" si="4"/>
        <v>TRUCKER CAP CANOE</v>
      </c>
      <c r="C91" s="261" t="str">
        <f t="shared" si="5"/>
        <v>Бейсболка</v>
      </c>
      <c r="D91" s="264" t="str">
        <f>VLOOKUP(C91,M:N,2,0)</f>
        <v>Бейсболки</v>
      </c>
      <c r="E91" s="268" t="s">
        <v>588</v>
      </c>
      <c r="F91" s="269" t="s">
        <v>3343</v>
      </c>
      <c r="G91" s="269" t="s">
        <v>117</v>
      </c>
      <c r="H91" s="269">
        <v>974.03</v>
      </c>
      <c r="I91" s="269">
        <v>6</v>
      </c>
      <c r="J91" s="269" t="s">
        <v>3344</v>
      </c>
      <c r="K91" s="269"/>
      <c r="L91" s="269">
        <v>6</v>
      </c>
    </row>
    <row r="92" spans="1:12" x14ac:dyDescent="0.25">
      <c r="A92" s="261">
        <f t="shared" si="3"/>
        <v>7756112</v>
      </c>
      <c r="B92" s="261" t="str">
        <f t="shared" si="4"/>
        <v>TRUCKER CAP HIKING</v>
      </c>
      <c r="C92" s="261" t="str">
        <f t="shared" si="5"/>
        <v>Бейсболка</v>
      </c>
      <c r="D92" s="264" t="str">
        <f>VLOOKUP(C92,M:N,2,0)</f>
        <v>Бейсболки</v>
      </c>
      <c r="E92" s="268" t="s">
        <v>589</v>
      </c>
      <c r="F92" s="269" t="s">
        <v>3342</v>
      </c>
      <c r="G92" s="269" t="s">
        <v>117</v>
      </c>
      <c r="H92" s="269">
        <v>974.03</v>
      </c>
      <c r="I92" s="269">
        <v>9</v>
      </c>
      <c r="J92" s="269" t="s">
        <v>3330</v>
      </c>
      <c r="K92" s="269"/>
      <c r="L92" s="269">
        <v>9</v>
      </c>
    </row>
    <row r="93" spans="1:12" x14ac:dyDescent="0.25">
      <c r="A93" s="261">
        <f t="shared" si="3"/>
        <v>7751188</v>
      </c>
      <c r="B93" s="261" t="str">
        <f t="shared" si="4"/>
        <v>TRUCKER CAP HARD WORK</v>
      </c>
      <c r="C93" s="261" t="str">
        <f t="shared" si="5"/>
        <v>Бейсболка</v>
      </c>
      <c r="D93" s="264" t="str">
        <f>VLOOKUP(C93,M:N,2,0)</f>
        <v>Бейсболки</v>
      </c>
      <c r="E93" s="266" t="s">
        <v>590</v>
      </c>
      <c r="F93" s="184" t="s">
        <v>3331</v>
      </c>
      <c r="G93" s="186" t="s">
        <v>117</v>
      </c>
      <c r="H93" s="188" t="s">
        <v>3332</v>
      </c>
      <c r="I93" s="190">
        <v>26</v>
      </c>
      <c r="J93" s="188" t="s">
        <v>3333</v>
      </c>
      <c r="K93" s="262"/>
      <c r="L93" s="193">
        <v>26</v>
      </c>
    </row>
    <row r="94" spans="1:12" x14ac:dyDescent="0.25">
      <c r="A94" s="261">
        <f t="shared" si="3"/>
        <v>7751186</v>
      </c>
      <c r="B94" s="261" t="str">
        <f t="shared" si="4"/>
        <v>TRUCKER CAP CAMPER</v>
      </c>
      <c r="C94" s="261" t="str">
        <f t="shared" si="5"/>
        <v>Бейсболка</v>
      </c>
      <c r="D94" s="264" t="str">
        <f>VLOOKUP(C94,M:N,2,0)</f>
        <v>Бейсболки</v>
      </c>
      <c r="E94" s="266" t="s">
        <v>591</v>
      </c>
      <c r="F94" s="184" t="s">
        <v>3329</v>
      </c>
      <c r="G94" s="186" t="s">
        <v>117</v>
      </c>
      <c r="H94" s="188">
        <v>974.03</v>
      </c>
      <c r="I94" s="190">
        <v>9</v>
      </c>
      <c r="J94" s="188" t="s">
        <v>3330</v>
      </c>
      <c r="K94" s="262"/>
      <c r="L94" s="193">
        <v>9</v>
      </c>
    </row>
    <row r="95" spans="1:12" x14ac:dyDescent="0.25">
      <c r="A95" s="261">
        <f t="shared" si="3"/>
        <v>6847901</v>
      </c>
      <c r="B95" s="261" t="str">
        <f t="shared" si="4"/>
        <v>HATTERAS EEL LEATHER</v>
      </c>
      <c r="C95" s="261" t="str">
        <f t="shared" si="5"/>
        <v>Кепка</v>
      </c>
      <c r="D95" s="264" t="str">
        <f>VLOOKUP(C95,M:N,2,0)</f>
        <v>Кепки</v>
      </c>
      <c r="E95" s="266" t="s">
        <v>592</v>
      </c>
      <c r="F95" s="184" t="s">
        <v>1561</v>
      </c>
      <c r="G95" s="186" t="s">
        <v>115</v>
      </c>
      <c r="H95" s="188" t="s">
        <v>3820</v>
      </c>
      <c r="I95" s="190">
        <v>2</v>
      </c>
      <c r="J95" s="188" t="s">
        <v>3821</v>
      </c>
      <c r="K95" s="262"/>
      <c r="L95" s="193">
        <v>2</v>
      </c>
    </row>
    <row r="96" spans="1:12" x14ac:dyDescent="0.25">
      <c r="A96" s="261">
        <f t="shared" si="3"/>
        <v>6847901</v>
      </c>
      <c r="B96" s="261" t="str">
        <f t="shared" si="4"/>
        <v>HATTERAS EEL LEATHER</v>
      </c>
      <c r="C96" s="261" t="str">
        <f t="shared" si="5"/>
        <v>Кепка</v>
      </c>
      <c r="D96" s="264" t="str">
        <f>VLOOKUP(C96,M:N,2,0)</f>
        <v>Кепки</v>
      </c>
      <c r="E96" s="266" t="s">
        <v>593</v>
      </c>
      <c r="F96" s="184" t="s">
        <v>1561</v>
      </c>
      <c r="G96" s="186" t="s">
        <v>112</v>
      </c>
      <c r="H96" s="188" t="s">
        <v>3820</v>
      </c>
      <c r="I96" s="190">
        <v>4</v>
      </c>
      <c r="J96" s="188" t="s">
        <v>3822</v>
      </c>
      <c r="K96" s="262"/>
      <c r="L96" s="193">
        <v>4</v>
      </c>
    </row>
    <row r="97" spans="1:12" x14ac:dyDescent="0.25">
      <c r="A97" s="261">
        <f t="shared" si="3"/>
        <v>6847901</v>
      </c>
      <c r="B97" s="261" t="str">
        <f t="shared" si="4"/>
        <v>HATTERAS EEL LEATHER</v>
      </c>
      <c r="C97" s="261" t="str">
        <f t="shared" si="5"/>
        <v>Кепка</v>
      </c>
      <c r="D97" s="264" t="str">
        <f>VLOOKUP(C97,M:N,2,0)</f>
        <v>Кепки</v>
      </c>
      <c r="E97" s="266" t="s">
        <v>595</v>
      </c>
      <c r="F97" s="184" t="s">
        <v>1561</v>
      </c>
      <c r="G97" s="186" t="s">
        <v>114</v>
      </c>
      <c r="H97" s="188" t="s">
        <v>3820</v>
      </c>
      <c r="I97" s="190">
        <v>2</v>
      </c>
      <c r="J97" s="188" t="s">
        <v>3821</v>
      </c>
      <c r="K97" s="262"/>
      <c r="L97" s="193">
        <v>2</v>
      </c>
    </row>
    <row r="98" spans="1:12" x14ac:dyDescent="0.25">
      <c r="A98" s="261">
        <f t="shared" si="3"/>
        <v>6847901</v>
      </c>
      <c r="B98" s="261" t="str">
        <f t="shared" si="4"/>
        <v>HATTERAS EEL LEATHER</v>
      </c>
      <c r="C98" s="261" t="str">
        <f t="shared" si="5"/>
        <v>Кепка</v>
      </c>
      <c r="D98" s="264" t="str">
        <f>VLOOKUP(C98,M:N,2,0)</f>
        <v>Кепки</v>
      </c>
      <c r="E98" s="266" t="s">
        <v>596</v>
      </c>
      <c r="F98" s="184" t="s">
        <v>1561</v>
      </c>
      <c r="G98" s="186" t="s">
        <v>113</v>
      </c>
      <c r="H98" s="188" t="s">
        <v>3820</v>
      </c>
      <c r="I98" s="190">
        <v>2</v>
      </c>
      <c r="J98" s="191" t="s">
        <v>3821</v>
      </c>
      <c r="K98" s="262"/>
      <c r="L98" s="193">
        <v>2</v>
      </c>
    </row>
    <row r="99" spans="1:12" x14ac:dyDescent="0.25">
      <c r="A99" s="261">
        <f t="shared" si="3"/>
        <v>6845302</v>
      </c>
      <c r="B99" s="261" t="str">
        <f t="shared" si="4"/>
        <v>HATTERAS CHECK/DENIM</v>
      </c>
      <c r="C99" s="261" t="str">
        <f t="shared" si="5"/>
        <v>Кепка</v>
      </c>
      <c r="D99" s="264" t="str">
        <f>VLOOKUP(C99,M:N,2,0)</f>
        <v>Кепки</v>
      </c>
      <c r="E99" s="266" t="s">
        <v>598</v>
      </c>
      <c r="F99" s="184" t="s">
        <v>1529</v>
      </c>
      <c r="G99" s="186" t="s">
        <v>122</v>
      </c>
      <c r="H99" s="188" t="s">
        <v>3231</v>
      </c>
      <c r="I99" s="190">
        <v>2</v>
      </c>
      <c r="J99" s="188" t="s">
        <v>3585</v>
      </c>
      <c r="K99" s="262"/>
      <c r="L99" s="193">
        <v>2</v>
      </c>
    </row>
    <row r="100" spans="1:12" x14ac:dyDescent="0.25">
      <c r="A100" s="261">
        <f t="shared" si="3"/>
        <v>6845302</v>
      </c>
      <c r="B100" s="261" t="str">
        <f t="shared" si="4"/>
        <v>HATTERAS CHECK/DENIM</v>
      </c>
      <c r="C100" s="261" t="str">
        <f t="shared" si="5"/>
        <v>Кепка</v>
      </c>
      <c r="D100" s="264" t="str">
        <f>VLOOKUP(C100,M:N,2,0)</f>
        <v>Кепки</v>
      </c>
      <c r="E100" s="266" t="s">
        <v>599</v>
      </c>
      <c r="F100" s="184" t="s">
        <v>1529</v>
      </c>
      <c r="G100" s="186" t="s">
        <v>123</v>
      </c>
      <c r="H100" s="188" t="s">
        <v>3231</v>
      </c>
      <c r="I100" s="190">
        <v>2</v>
      </c>
      <c r="J100" s="188" t="s">
        <v>3585</v>
      </c>
      <c r="K100" s="262"/>
      <c r="L100" s="193">
        <v>2</v>
      </c>
    </row>
    <row r="101" spans="1:12" x14ac:dyDescent="0.25">
      <c r="A101" s="261">
        <f t="shared" si="3"/>
        <v>6845302</v>
      </c>
      <c r="B101" s="261" t="str">
        <f t="shared" si="4"/>
        <v>HATTERAS CHECK/DENIM</v>
      </c>
      <c r="C101" s="261" t="str">
        <f t="shared" si="5"/>
        <v>Кепка</v>
      </c>
      <c r="D101" s="264" t="str">
        <f>VLOOKUP(C101,M:N,2,0)</f>
        <v>Кепки</v>
      </c>
      <c r="E101" s="266" t="s">
        <v>600</v>
      </c>
      <c r="F101" s="184" t="s">
        <v>1529</v>
      </c>
      <c r="G101" s="186" t="s">
        <v>116</v>
      </c>
      <c r="H101" s="188" t="s">
        <v>3231</v>
      </c>
      <c r="I101" s="190">
        <v>12</v>
      </c>
      <c r="J101" s="188" t="s">
        <v>3809</v>
      </c>
      <c r="K101" s="262"/>
      <c r="L101" s="193">
        <v>12</v>
      </c>
    </row>
    <row r="102" spans="1:12" x14ac:dyDescent="0.25">
      <c r="A102" s="261">
        <f t="shared" si="3"/>
        <v>6845302</v>
      </c>
      <c r="B102" s="261" t="str">
        <f t="shared" si="4"/>
        <v>HATTERAS CHECK/DENIM</v>
      </c>
      <c r="C102" s="261" t="str">
        <f t="shared" si="5"/>
        <v>Кепка</v>
      </c>
      <c r="D102" s="264" t="str">
        <f>VLOOKUP(C102,M:N,2,0)</f>
        <v>Кепки</v>
      </c>
      <c r="E102" s="266" t="s">
        <v>601</v>
      </c>
      <c r="F102" s="184" t="s">
        <v>1529</v>
      </c>
      <c r="G102" s="186" t="s">
        <v>115</v>
      </c>
      <c r="H102" s="188" t="s">
        <v>3231</v>
      </c>
      <c r="I102" s="190">
        <v>6</v>
      </c>
      <c r="J102" s="188" t="s">
        <v>3807</v>
      </c>
      <c r="K102" s="262"/>
      <c r="L102" s="193">
        <v>6</v>
      </c>
    </row>
    <row r="103" spans="1:12" x14ac:dyDescent="0.25">
      <c r="A103" s="261">
        <f t="shared" si="3"/>
        <v>6845302</v>
      </c>
      <c r="B103" s="261" t="str">
        <f t="shared" si="4"/>
        <v>HATTERAS CHECK/DENIM</v>
      </c>
      <c r="C103" s="261" t="str">
        <f t="shared" si="5"/>
        <v>Кепка</v>
      </c>
      <c r="D103" s="264" t="str">
        <f>VLOOKUP(C103,M:N,2,0)</f>
        <v>Кепки</v>
      </c>
      <c r="E103" s="266" t="s">
        <v>603</v>
      </c>
      <c r="F103" s="184" t="s">
        <v>1529</v>
      </c>
      <c r="G103" s="186" t="s">
        <v>112</v>
      </c>
      <c r="H103" s="188" t="s">
        <v>3231</v>
      </c>
      <c r="I103" s="190">
        <v>22</v>
      </c>
      <c r="J103" s="192" t="s">
        <v>3808</v>
      </c>
      <c r="K103" s="262"/>
      <c r="L103" s="193">
        <v>22</v>
      </c>
    </row>
    <row r="104" spans="1:12" x14ac:dyDescent="0.25">
      <c r="A104" s="261">
        <f t="shared" si="3"/>
        <v>6845302</v>
      </c>
      <c r="B104" s="261" t="str">
        <f t="shared" si="4"/>
        <v>HATTERAS CHECK/DENIM</v>
      </c>
      <c r="C104" s="261" t="str">
        <f t="shared" si="5"/>
        <v>Кепка</v>
      </c>
      <c r="D104" s="264" t="str">
        <f>VLOOKUP(C104,M:N,2,0)</f>
        <v>Кепки</v>
      </c>
      <c r="E104" s="266" t="s">
        <v>604</v>
      </c>
      <c r="F104" s="184" t="s">
        <v>1529</v>
      </c>
      <c r="G104" s="186" t="s">
        <v>114</v>
      </c>
      <c r="H104" s="188" t="s">
        <v>3231</v>
      </c>
      <c r="I104" s="190">
        <v>6</v>
      </c>
      <c r="J104" s="188" t="s">
        <v>3807</v>
      </c>
      <c r="K104" s="262"/>
      <c r="L104" s="193">
        <v>6</v>
      </c>
    </row>
    <row r="105" spans="1:12" x14ac:dyDescent="0.25">
      <c r="A105" s="261">
        <f t="shared" si="3"/>
        <v>6845302</v>
      </c>
      <c r="B105" s="261" t="str">
        <f t="shared" si="4"/>
        <v>HATTERAS CHECK/DENIM</v>
      </c>
      <c r="C105" s="261" t="str">
        <f t="shared" si="5"/>
        <v>Кепка</v>
      </c>
      <c r="D105" s="264" t="str">
        <f>VLOOKUP(C105,M:N,2,0)</f>
        <v>Кепки</v>
      </c>
      <c r="E105" s="266" t="s">
        <v>605</v>
      </c>
      <c r="F105" s="184" t="s">
        <v>1529</v>
      </c>
      <c r="G105" s="186" t="s">
        <v>113</v>
      </c>
      <c r="H105" s="188" t="s">
        <v>3231</v>
      </c>
      <c r="I105" s="190">
        <v>13</v>
      </c>
      <c r="J105" s="191" t="s">
        <v>3595</v>
      </c>
      <c r="K105" s="262"/>
      <c r="L105" s="193">
        <v>13</v>
      </c>
    </row>
    <row r="106" spans="1:12" x14ac:dyDescent="0.25">
      <c r="A106" s="261">
        <f t="shared" si="3"/>
        <v>6845302</v>
      </c>
      <c r="B106" s="261" t="str">
        <f t="shared" si="4"/>
        <v>HATTERAS CHECK/DENIM</v>
      </c>
      <c r="C106" s="261" t="str">
        <f t="shared" si="5"/>
        <v>Кепка</v>
      </c>
      <c r="D106" s="264" t="str">
        <f>VLOOKUP(C106,M:N,2,0)</f>
        <v>Кепки</v>
      </c>
      <c r="E106" s="266" t="s">
        <v>606</v>
      </c>
      <c r="F106" s="184" t="s">
        <v>1529</v>
      </c>
      <c r="G106" s="186" t="s">
        <v>124</v>
      </c>
      <c r="H106" s="188" t="s">
        <v>3231</v>
      </c>
      <c r="I106" s="190">
        <v>3</v>
      </c>
      <c r="J106" s="188" t="s">
        <v>3587</v>
      </c>
      <c r="K106" s="262"/>
      <c r="L106" s="193">
        <v>3</v>
      </c>
    </row>
    <row r="107" spans="1:12" x14ac:dyDescent="0.25">
      <c r="A107" s="261">
        <f t="shared" si="3"/>
        <v>6840332</v>
      </c>
      <c r="B107" s="261" t="str">
        <f t="shared" si="4"/>
        <v>HATTERAS WOOL CHECK</v>
      </c>
      <c r="C107" s="261" t="str">
        <f t="shared" si="5"/>
        <v>Кепка</v>
      </c>
      <c r="D107" s="264" t="str">
        <f>VLOOKUP(C107,M:N,2,0)</f>
        <v>Кепки</v>
      </c>
      <c r="E107" s="266" t="s">
        <v>608</v>
      </c>
      <c r="F107" s="184" t="s">
        <v>1179</v>
      </c>
      <c r="G107" s="186" t="s">
        <v>122</v>
      </c>
      <c r="H107" s="188" t="s">
        <v>3687</v>
      </c>
      <c r="I107" s="190">
        <v>2</v>
      </c>
      <c r="J107" s="191" t="s">
        <v>3692</v>
      </c>
      <c r="K107" s="262"/>
      <c r="L107" s="193">
        <v>2</v>
      </c>
    </row>
    <row r="108" spans="1:12" x14ac:dyDescent="0.25">
      <c r="A108" s="261">
        <f t="shared" si="3"/>
        <v>6840332</v>
      </c>
      <c r="B108" s="261" t="str">
        <f t="shared" si="4"/>
        <v>HATTERAS WOOL CHECK</v>
      </c>
      <c r="C108" s="261" t="str">
        <f t="shared" si="5"/>
        <v>Кепка</v>
      </c>
      <c r="D108" s="264" t="str">
        <f>VLOOKUP(C108,M:N,2,0)</f>
        <v>Кепки</v>
      </c>
      <c r="E108" s="266" t="s">
        <v>609</v>
      </c>
      <c r="F108" s="184" t="s">
        <v>1179</v>
      </c>
      <c r="G108" s="186" t="s">
        <v>123</v>
      </c>
      <c r="H108" s="188" t="s">
        <v>3687</v>
      </c>
      <c r="I108" s="190">
        <v>3</v>
      </c>
      <c r="J108" s="191" t="s">
        <v>3691</v>
      </c>
      <c r="K108" s="262"/>
      <c r="L108" s="193">
        <v>3</v>
      </c>
    </row>
    <row r="109" spans="1:12" x14ac:dyDescent="0.25">
      <c r="A109" s="261">
        <f t="shared" si="3"/>
        <v>6840332</v>
      </c>
      <c r="B109" s="261" t="str">
        <f t="shared" si="4"/>
        <v>HATTERAS WOOL CHECK</v>
      </c>
      <c r="C109" s="261" t="str">
        <f t="shared" si="5"/>
        <v>Кепка</v>
      </c>
      <c r="D109" s="264" t="str">
        <f>VLOOKUP(C109,M:N,2,0)</f>
        <v>Кепки</v>
      </c>
      <c r="E109" s="266" t="s">
        <v>610</v>
      </c>
      <c r="F109" s="184" t="s">
        <v>1179</v>
      </c>
      <c r="G109" s="186" t="s">
        <v>116</v>
      </c>
      <c r="H109" s="188" t="s">
        <v>3687</v>
      </c>
      <c r="I109" s="190">
        <v>11</v>
      </c>
      <c r="J109" s="191" t="s">
        <v>3688</v>
      </c>
      <c r="K109" s="262"/>
      <c r="L109" s="193">
        <v>11</v>
      </c>
    </row>
    <row r="110" spans="1:12" x14ac:dyDescent="0.25">
      <c r="A110" s="261">
        <f t="shared" si="3"/>
        <v>6840332</v>
      </c>
      <c r="B110" s="261" t="str">
        <f t="shared" si="4"/>
        <v>HATTERAS WOOL CHECK</v>
      </c>
      <c r="C110" s="261" t="str">
        <f t="shared" si="5"/>
        <v>Кепка</v>
      </c>
      <c r="D110" s="264" t="str">
        <f>VLOOKUP(C110,M:N,2,0)</f>
        <v>Кепки</v>
      </c>
      <c r="E110" s="266" t="s">
        <v>611</v>
      </c>
      <c r="F110" s="184" t="s">
        <v>1179</v>
      </c>
      <c r="G110" s="186" t="s">
        <v>115</v>
      </c>
      <c r="H110" s="188" t="s">
        <v>3687</v>
      </c>
      <c r="I110" s="190">
        <v>4</v>
      </c>
      <c r="J110" s="191" t="s">
        <v>3689</v>
      </c>
      <c r="K110" s="262"/>
      <c r="L110" s="193">
        <v>4</v>
      </c>
    </row>
    <row r="111" spans="1:12" x14ac:dyDescent="0.25">
      <c r="A111" s="261">
        <f t="shared" si="3"/>
        <v>6840332</v>
      </c>
      <c r="B111" s="261" t="str">
        <f t="shared" si="4"/>
        <v>HATTERAS WOOL CHECK</v>
      </c>
      <c r="C111" s="261" t="str">
        <f t="shared" si="5"/>
        <v>Кепка</v>
      </c>
      <c r="D111" s="264" t="str">
        <f>VLOOKUP(C111,M:N,2,0)</f>
        <v>Кепки</v>
      </c>
      <c r="E111" s="266" t="s">
        <v>612</v>
      </c>
      <c r="F111" s="184" t="s">
        <v>1179</v>
      </c>
      <c r="G111" s="186" t="s">
        <v>112</v>
      </c>
      <c r="H111" s="188" t="s">
        <v>3687</v>
      </c>
      <c r="I111" s="190">
        <v>17</v>
      </c>
      <c r="J111" s="188" t="s">
        <v>3690</v>
      </c>
      <c r="K111" s="262"/>
      <c r="L111" s="193">
        <v>17</v>
      </c>
    </row>
    <row r="112" spans="1:12" x14ac:dyDescent="0.25">
      <c r="A112" s="261">
        <f t="shared" si="3"/>
        <v>6840332</v>
      </c>
      <c r="B112" s="261" t="str">
        <f t="shared" si="4"/>
        <v>HATTERAS WOOL CHECK</v>
      </c>
      <c r="C112" s="261" t="str">
        <f t="shared" si="5"/>
        <v>Кепка</v>
      </c>
      <c r="D112" s="264" t="str">
        <f>VLOOKUP(C112,M:N,2,0)</f>
        <v>Кепки</v>
      </c>
      <c r="E112" s="266" t="s">
        <v>614</v>
      </c>
      <c r="F112" s="184" t="s">
        <v>1179</v>
      </c>
      <c r="G112" s="186" t="s">
        <v>114</v>
      </c>
      <c r="H112" s="188" t="s">
        <v>3687</v>
      </c>
      <c r="I112" s="190">
        <v>4</v>
      </c>
      <c r="J112" s="191" t="s">
        <v>3689</v>
      </c>
      <c r="K112" s="262"/>
      <c r="L112" s="193">
        <v>4</v>
      </c>
    </row>
    <row r="113" spans="1:12" x14ac:dyDescent="0.25">
      <c r="A113" s="261">
        <f t="shared" si="3"/>
        <v>6840332</v>
      </c>
      <c r="B113" s="261" t="str">
        <f t="shared" si="4"/>
        <v>HATTERAS WOOL CHECK</v>
      </c>
      <c r="C113" s="261" t="str">
        <f t="shared" si="5"/>
        <v>Кепка</v>
      </c>
      <c r="D113" s="264" t="str">
        <f>VLOOKUP(C113,M:N,2,0)</f>
        <v>Кепки</v>
      </c>
      <c r="E113" s="266" t="s">
        <v>615</v>
      </c>
      <c r="F113" s="184" t="s">
        <v>1179</v>
      </c>
      <c r="G113" s="186" t="s">
        <v>113</v>
      </c>
      <c r="H113" s="188" t="s">
        <v>3687</v>
      </c>
      <c r="I113" s="190">
        <v>11</v>
      </c>
      <c r="J113" s="191" t="s">
        <v>3688</v>
      </c>
      <c r="K113" s="262"/>
      <c r="L113" s="193">
        <v>11</v>
      </c>
    </row>
    <row r="114" spans="1:12" x14ac:dyDescent="0.25">
      <c r="A114" s="261">
        <f t="shared" si="3"/>
        <v>6840332</v>
      </c>
      <c r="B114" s="261" t="str">
        <f t="shared" si="4"/>
        <v>HATTERAS WOOL CHECK</v>
      </c>
      <c r="C114" s="261" t="str">
        <f t="shared" si="5"/>
        <v>Кепка</v>
      </c>
      <c r="D114" s="264" t="str">
        <f>VLOOKUP(C114,M:N,2,0)</f>
        <v>Кепки</v>
      </c>
      <c r="E114" s="266" t="s">
        <v>616</v>
      </c>
      <c r="F114" s="184" t="s">
        <v>1179</v>
      </c>
      <c r="G114" s="186" t="s">
        <v>124</v>
      </c>
      <c r="H114" s="188" t="s">
        <v>3685</v>
      </c>
      <c r="I114" s="190">
        <v>2</v>
      </c>
      <c r="J114" s="188" t="s">
        <v>3686</v>
      </c>
      <c r="K114" s="262"/>
      <c r="L114" s="193">
        <v>2</v>
      </c>
    </row>
    <row r="115" spans="1:12" x14ac:dyDescent="0.25">
      <c r="A115" s="261">
        <f t="shared" si="3"/>
        <v>6840309</v>
      </c>
      <c r="B115" s="261" t="str">
        <f t="shared" si="4"/>
        <v>HATTERAS VIRGIN WOOL/SILK</v>
      </c>
      <c r="C115" s="261" t="str">
        <f t="shared" si="5"/>
        <v>Кепка</v>
      </c>
      <c r="D115" s="264" t="str">
        <f>VLOOKUP(C115,M:N,2,0)</f>
        <v>Кепки</v>
      </c>
      <c r="E115" s="266" t="s">
        <v>617</v>
      </c>
      <c r="F115" s="184" t="s">
        <v>1085</v>
      </c>
      <c r="G115" s="186" t="s">
        <v>123</v>
      </c>
      <c r="H115" s="188" t="s">
        <v>3661</v>
      </c>
      <c r="I115" s="190">
        <v>2</v>
      </c>
      <c r="J115" s="188" t="s">
        <v>3665</v>
      </c>
      <c r="K115" s="262"/>
      <c r="L115" s="193">
        <v>2</v>
      </c>
    </row>
    <row r="116" spans="1:12" x14ac:dyDescent="0.25">
      <c r="A116" s="261">
        <f t="shared" si="3"/>
        <v>6840309</v>
      </c>
      <c r="B116" s="261" t="str">
        <f t="shared" si="4"/>
        <v>HATTERAS VIRGIN WOOL/SILK</v>
      </c>
      <c r="C116" s="261" t="str">
        <f t="shared" si="5"/>
        <v>Кепка</v>
      </c>
      <c r="D116" s="264" t="str">
        <f>VLOOKUP(C116,M:N,2,0)</f>
        <v>Кепки</v>
      </c>
      <c r="E116" s="266" t="s">
        <v>619</v>
      </c>
      <c r="F116" s="184" t="s">
        <v>1085</v>
      </c>
      <c r="G116" s="186" t="s">
        <v>116</v>
      </c>
      <c r="H116" s="188" t="s">
        <v>3661</v>
      </c>
      <c r="I116" s="190">
        <v>3</v>
      </c>
      <c r="J116" s="188" t="s">
        <v>3662</v>
      </c>
      <c r="K116" s="262"/>
      <c r="L116" s="193">
        <v>3</v>
      </c>
    </row>
    <row r="117" spans="1:12" x14ac:dyDescent="0.25">
      <c r="A117" s="261">
        <f t="shared" si="3"/>
        <v>6840309</v>
      </c>
      <c r="B117" s="261" t="str">
        <f t="shared" si="4"/>
        <v>HATTERAS VIRGIN WOOL/SILK</v>
      </c>
      <c r="C117" s="261" t="str">
        <f t="shared" si="5"/>
        <v>Кепка</v>
      </c>
      <c r="D117" s="264" t="str">
        <f>VLOOKUP(C117,M:N,2,0)</f>
        <v>Кепки</v>
      </c>
      <c r="E117" s="266" t="s">
        <v>620</v>
      </c>
      <c r="F117" s="184" t="s">
        <v>1085</v>
      </c>
      <c r="G117" s="186" t="s">
        <v>115</v>
      </c>
      <c r="H117" s="188" t="s">
        <v>3661</v>
      </c>
      <c r="I117" s="190">
        <v>4</v>
      </c>
      <c r="J117" s="188" t="s">
        <v>3663</v>
      </c>
      <c r="K117" s="262"/>
      <c r="L117" s="193">
        <v>4</v>
      </c>
    </row>
    <row r="118" spans="1:12" x14ac:dyDescent="0.25">
      <c r="A118" s="261">
        <f t="shared" si="3"/>
        <v>6840309</v>
      </c>
      <c r="B118" s="261" t="str">
        <f t="shared" si="4"/>
        <v>HATTERAS VIRGIN WOOL/SILK</v>
      </c>
      <c r="C118" s="261" t="str">
        <f t="shared" si="5"/>
        <v>Кепка</v>
      </c>
      <c r="D118" s="264" t="str">
        <f>VLOOKUP(C118,M:N,2,0)</f>
        <v>Кепки</v>
      </c>
      <c r="E118" s="266" t="s">
        <v>621</v>
      </c>
      <c r="F118" s="184" t="s">
        <v>1085</v>
      </c>
      <c r="G118" s="186" t="s">
        <v>112</v>
      </c>
      <c r="H118" s="188" t="s">
        <v>3661</v>
      </c>
      <c r="I118" s="190">
        <v>5</v>
      </c>
      <c r="J118" s="188" t="s">
        <v>3664</v>
      </c>
      <c r="K118" s="262"/>
      <c r="L118" s="193">
        <v>5</v>
      </c>
    </row>
    <row r="119" spans="1:12" x14ac:dyDescent="0.25">
      <c r="A119" s="261">
        <f t="shared" si="3"/>
        <v>6840309</v>
      </c>
      <c r="B119" s="261" t="str">
        <f t="shared" si="4"/>
        <v>HATTERAS VIRGIN WOOL/SILK</v>
      </c>
      <c r="C119" s="261" t="str">
        <f t="shared" si="5"/>
        <v>Кепка</v>
      </c>
      <c r="D119" s="264" t="str">
        <f>VLOOKUP(C119,M:N,2,0)</f>
        <v>Кепки</v>
      </c>
      <c r="E119" s="266" t="s">
        <v>622</v>
      </c>
      <c r="F119" s="184" t="s">
        <v>1085</v>
      </c>
      <c r="G119" s="186" t="s">
        <v>114</v>
      </c>
      <c r="H119" s="188" t="s">
        <v>3661</v>
      </c>
      <c r="I119" s="190">
        <v>4</v>
      </c>
      <c r="J119" s="188" t="s">
        <v>3663</v>
      </c>
      <c r="K119" s="262"/>
      <c r="L119" s="193">
        <v>4</v>
      </c>
    </row>
    <row r="120" spans="1:12" x14ac:dyDescent="0.25">
      <c r="A120" s="261">
        <f t="shared" si="3"/>
        <v>6840309</v>
      </c>
      <c r="B120" s="261" t="str">
        <f t="shared" si="4"/>
        <v>HATTERAS VIRGIN WOOL/SILK</v>
      </c>
      <c r="C120" s="261" t="str">
        <f t="shared" si="5"/>
        <v>Кепка</v>
      </c>
      <c r="D120" s="264" t="str">
        <f>VLOOKUP(C120,M:N,2,0)</f>
        <v>Кепки</v>
      </c>
      <c r="E120" s="266" t="s">
        <v>623</v>
      </c>
      <c r="F120" s="184" t="s">
        <v>1085</v>
      </c>
      <c r="G120" s="186" t="s">
        <v>113</v>
      </c>
      <c r="H120" s="188" t="s">
        <v>3661</v>
      </c>
      <c r="I120" s="190">
        <v>3</v>
      </c>
      <c r="J120" s="188" t="s">
        <v>3662</v>
      </c>
      <c r="K120" s="262"/>
      <c r="L120" s="193">
        <v>3</v>
      </c>
    </row>
    <row r="121" spans="1:12" x14ac:dyDescent="0.25">
      <c r="A121" s="261">
        <f t="shared" si="3"/>
        <v>6810204</v>
      </c>
      <c r="B121" s="261" t="str">
        <f t="shared" si="4"/>
        <v>8-PANEL CAP HARRIS TWEED</v>
      </c>
      <c r="C121" s="261" t="str">
        <f t="shared" si="5"/>
        <v>Кепка</v>
      </c>
      <c r="D121" s="264" t="str">
        <f>VLOOKUP(C121,M:N,2,0)</f>
        <v>Кепки</v>
      </c>
      <c r="E121" s="266" t="s">
        <v>624</v>
      </c>
      <c r="F121" s="184" t="s">
        <v>1027</v>
      </c>
      <c r="G121" s="186" t="s">
        <v>122</v>
      </c>
      <c r="H121" s="188" t="s">
        <v>3464</v>
      </c>
      <c r="I121" s="190">
        <v>1</v>
      </c>
      <c r="J121" s="192" t="s">
        <v>3464</v>
      </c>
      <c r="K121" s="262"/>
      <c r="L121" s="193">
        <v>1</v>
      </c>
    </row>
    <row r="122" spans="1:12" x14ac:dyDescent="0.25">
      <c r="A122" s="261">
        <f t="shared" si="3"/>
        <v>6810204</v>
      </c>
      <c r="B122" s="261" t="str">
        <f t="shared" si="4"/>
        <v>8-PANEL CAP HARRIS TWEED</v>
      </c>
      <c r="C122" s="261" t="str">
        <f t="shared" si="5"/>
        <v>Кепка</v>
      </c>
      <c r="D122" s="264" t="str">
        <f>VLOOKUP(C122,M:N,2,0)</f>
        <v>Кепки</v>
      </c>
      <c r="E122" s="266" t="s">
        <v>625</v>
      </c>
      <c r="F122" s="184" t="s">
        <v>1027</v>
      </c>
      <c r="G122" s="186" t="s">
        <v>116</v>
      </c>
      <c r="H122" s="188" t="s">
        <v>3464</v>
      </c>
      <c r="I122" s="190">
        <v>2</v>
      </c>
      <c r="J122" s="188" t="s">
        <v>3465</v>
      </c>
      <c r="K122" s="262"/>
      <c r="L122" s="193">
        <v>2</v>
      </c>
    </row>
    <row r="123" spans="1:12" x14ac:dyDescent="0.25">
      <c r="A123" s="261">
        <f t="shared" si="3"/>
        <v>6810204</v>
      </c>
      <c r="B123" s="261" t="str">
        <f t="shared" si="4"/>
        <v>8-PANEL CAP HARRIS TWEED</v>
      </c>
      <c r="C123" s="261" t="str">
        <f t="shared" si="5"/>
        <v>Кепка</v>
      </c>
      <c r="D123" s="264" t="str">
        <f>VLOOKUP(C123,M:N,2,0)</f>
        <v>Кепки</v>
      </c>
      <c r="E123" s="266" t="s">
        <v>627</v>
      </c>
      <c r="F123" s="184" t="s">
        <v>1027</v>
      </c>
      <c r="G123" s="186" t="s">
        <v>112</v>
      </c>
      <c r="H123" s="188" t="s">
        <v>3464</v>
      </c>
      <c r="I123" s="190">
        <v>4</v>
      </c>
      <c r="J123" s="188" t="s">
        <v>3639</v>
      </c>
      <c r="K123" s="262"/>
      <c r="L123" s="193">
        <v>4</v>
      </c>
    </row>
    <row r="124" spans="1:12" x14ac:dyDescent="0.25">
      <c r="A124" s="261">
        <f t="shared" si="3"/>
        <v>6810204</v>
      </c>
      <c r="B124" s="261" t="str">
        <f t="shared" si="4"/>
        <v>8-PANEL CAP HARRIS TWEED</v>
      </c>
      <c r="C124" s="261" t="str">
        <f t="shared" si="5"/>
        <v>Кепка</v>
      </c>
      <c r="D124" s="264" t="str">
        <f>VLOOKUP(C124,M:N,2,0)</f>
        <v>Кепки</v>
      </c>
      <c r="E124" s="266" t="s">
        <v>628</v>
      </c>
      <c r="F124" s="184" t="s">
        <v>1027</v>
      </c>
      <c r="G124" s="186" t="s">
        <v>113</v>
      </c>
      <c r="H124" s="188" t="s">
        <v>3464</v>
      </c>
      <c r="I124" s="190">
        <v>3</v>
      </c>
      <c r="J124" s="191" t="s">
        <v>3638</v>
      </c>
      <c r="K124" s="262"/>
      <c r="L124" s="193">
        <v>3</v>
      </c>
    </row>
    <row r="125" spans="1:12" x14ac:dyDescent="0.25">
      <c r="A125" s="261">
        <f t="shared" si="3"/>
        <v>6641113</v>
      </c>
      <c r="B125" s="261" t="str">
        <f t="shared" si="4"/>
        <v>6-PANEL CAP SOFT COTTON/CORD</v>
      </c>
      <c r="C125" s="261" t="str">
        <f t="shared" si="5"/>
        <v>Кепка</v>
      </c>
      <c r="D125" s="264" t="str">
        <f>VLOOKUP(C125,M:N,2,0)</f>
        <v>Кепки</v>
      </c>
      <c r="E125" s="266" t="s">
        <v>629</v>
      </c>
      <c r="F125" s="184" t="s">
        <v>976</v>
      </c>
      <c r="G125" s="186" t="s">
        <v>122</v>
      </c>
      <c r="H125" s="188" t="s">
        <v>3231</v>
      </c>
      <c r="I125" s="190">
        <v>1</v>
      </c>
      <c r="J125" s="188" t="s">
        <v>3233</v>
      </c>
      <c r="K125" s="262"/>
      <c r="L125" s="193">
        <v>1</v>
      </c>
    </row>
    <row r="126" spans="1:12" x14ac:dyDescent="0.25">
      <c r="A126" s="261">
        <f t="shared" si="3"/>
        <v>6641113</v>
      </c>
      <c r="B126" s="261" t="str">
        <f t="shared" si="4"/>
        <v>6-PANEL CAP SOFT COTTON/CORD</v>
      </c>
      <c r="C126" s="261" t="str">
        <f t="shared" si="5"/>
        <v>Кепка</v>
      </c>
      <c r="D126" s="264" t="str">
        <f>VLOOKUP(C126,M:N,2,0)</f>
        <v>Кепки</v>
      </c>
      <c r="E126" s="268" t="s">
        <v>630</v>
      </c>
      <c r="F126" s="269" t="s">
        <v>976</v>
      </c>
      <c r="G126" s="269" t="s">
        <v>116</v>
      </c>
      <c r="H126" s="269" t="s">
        <v>3231</v>
      </c>
      <c r="I126" s="269">
        <v>7</v>
      </c>
      <c r="J126" s="269" t="s">
        <v>3586</v>
      </c>
      <c r="K126" s="269"/>
      <c r="L126" s="269">
        <v>7</v>
      </c>
    </row>
    <row r="127" spans="1:12" x14ac:dyDescent="0.25">
      <c r="A127" s="261">
        <f t="shared" si="3"/>
        <v>6641113</v>
      </c>
      <c r="B127" s="261" t="str">
        <f t="shared" si="4"/>
        <v>6-PANEL CAP SOFT COTTON/CORD</v>
      </c>
      <c r="C127" s="261" t="str">
        <f t="shared" si="5"/>
        <v>Кепка</v>
      </c>
      <c r="D127" s="264" t="str">
        <f>VLOOKUP(C127,M:N,2,0)</f>
        <v>Кепки</v>
      </c>
      <c r="E127" s="268" t="s">
        <v>631</v>
      </c>
      <c r="F127" s="269" t="s">
        <v>976</v>
      </c>
      <c r="G127" s="269" t="s">
        <v>112</v>
      </c>
      <c r="H127" s="269" t="s">
        <v>3231</v>
      </c>
      <c r="I127" s="269">
        <v>10</v>
      </c>
      <c r="J127" s="269" t="s">
        <v>3589</v>
      </c>
      <c r="K127" s="269"/>
      <c r="L127" s="269">
        <v>10</v>
      </c>
    </row>
    <row r="128" spans="1:12" x14ac:dyDescent="0.25">
      <c r="A128" s="261">
        <f t="shared" si="3"/>
        <v>6641113</v>
      </c>
      <c r="B128" s="261" t="str">
        <f t="shared" si="4"/>
        <v>6-PANEL CAP SOFT COTTON/CORD</v>
      </c>
      <c r="C128" s="261" t="str">
        <f t="shared" si="5"/>
        <v>Кепка</v>
      </c>
      <c r="D128" s="264" t="str">
        <f>VLOOKUP(C128,M:N,2,0)</f>
        <v>Кепки</v>
      </c>
      <c r="E128" s="268" t="s">
        <v>633</v>
      </c>
      <c r="F128" s="269" t="s">
        <v>976</v>
      </c>
      <c r="G128" s="269" t="s">
        <v>113</v>
      </c>
      <c r="H128" s="269" t="s">
        <v>3231</v>
      </c>
      <c r="I128" s="269">
        <v>7</v>
      </c>
      <c r="J128" s="269" t="s">
        <v>3586</v>
      </c>
      <c r="K128" s="269"/>
      <c r="L128" s="269">
        <v>7</v>
      </c>
    </row>
    <row r="129" spans="1:12" x14ac:dyDescent="0.25">
      <c r="A129" s="261">
        <f t="shared" si="3"/>
        <v>6621101</v>
      </c>
      <c r="B129" s="261" t="str">
        <f t="shared" si="4"/>
        <v>DUCK CAP CORD</v>
      </c>
      <c r="C129" s="261" t="str">
        <f t="shared" si="5"/>
        <v>Кепка</v>
      </c>
      <c r="D129" s="264" t="str">
        <f>VLOOKUP(C129,M:N,2,0)</f>
        <v>Кепки</v>
      </c>
      <c r="E129" s="268" t="s">
        <v>634</v>
      </c>
      <c r="F129" s="269" t="s">
        <v>866</v>
      </c>
      <c r="G129" s="269" t="s">
        <v>122</v>
      </c>
      <c r="H129" s="269" t="s">
        <v>3505</v>
      </c>
      <c r="I129" s="269">
        <v>1</v>
      </c>
      <c r="J129" s="269" t="s">
        <v>3505</v>
      </c>
      <c r="K129" s="269"/>
      <c r="L129" s="269">
        <v>1</v>
      </c>
    </row>
    <row r="130" spans="1:12" x14ac:dyDescent="0.25">
      <c r="A130" s="261">
        <f t="shared" si="3"/>
        <v>6621101</v>
      </c>
      <c r="B130" s="261" t="str">
        <f t="shared" si="4"/>
        <v>DUCK CAP CORD</v>
      </c>
      <c r="C130" s="261" t="str">
        <f t="shared" si="5"/>
        <v>Кепка</v>
      </c>
      <c r="D130" s="264" t="str">
        <f>VLOOKUP(C130,M:N,2,0)</f>
        <v>Кепки</v>
      </c>
      <c r="E130" s="268" t="s">
        <v>635</v>
      </c>
      <c r="F130" s="269" t="s">
        <v>866</v>
      </c>
      <c r="G130" s="269" t="s">
        <v>123</v>
      </c>
      <c r="H130" s="269" t="s">
        <v>3505</v>
      </c>
      <c r="I130" s="269">
        <v>1</v>
      </c>
      <c r="J130" s="269" t="s">
        <v>3505</v>
      </c>
      <c r="K130" s="269"/>
      <c r="L130" s="269">
        <v>1</v>
      </c>
    </row>
    <row r="131" spans="1:12" x14ac:dyDescent="0.25">
      <c r="A131" s="261">
        <f t="shared" ref="A131:A194" si="6">_xlfn.LET(_xlpm.START,FIND("арт. ",F131)+5,_xlpm.END,FIND(" ",F131,_xlpm.START),VALUE(TRIM(MID(F131,_xlpm.START,_xlpm.END-_xlpm.START))))</f>
        <v>6621101</v>
      </c>
      <c r="B131" s="261" t="str">
        <f t="shared" ref="B131:B194" si="7">_xlfn.LET(_xlpm.START,FIND("арт. ",F131)+13,_xlpm.END,FIND("(",F131),TRIM(MID(F131,_xlpm.START,_xlpm.END-_xlpm.START)))</f>
        <v>DUCK CAP CORD</v>
      </c>
      <c r="C131" s="261" t="str">
        <f t="shared" ref="C131:C194" si="8">_xlfn.LET(_xlpm.START,1,_xlpm.END,FIND("S",F131),TRIM(MID(F131,_xlpm.START,_xlpm.END-_xlpm.START)))</f>
        <v>Кепка</v>
      </c>
      <c r="D131" s="264" t="str">
        <f>VLOOKUP(C131,M:N,2,0)</f>
        <v>Кепки</v>
      </c>
      <c r="E131" s="268" t="s">
        <v>636</v>
      </c>
      <c r="F131" s="269" t="s">
        <v>866</v>
      </c>
      <c r="G131" s="269" t="s">
        <v>116</v>
      </c>
      <c r="H131" s="269" t="s">
        <v>3505</v>
      </c>
      <c r="I131" s="269">
        <v>4</v>
      </c>
      <c r="J131" s="269" t="s">
        <v>3579</v>
      </c>
      <c r="K131" s="269"/>
      <c r="L131" s="269">
        <v>4</v>
      </c>
    </row>
    <row r="132" spans="1:12" x14ac:dyDescent="0.25">
      <c r="A132" s="261">
        <f t="shared" si="6"/>
        <v>6621101</v>
      </c>
      <c r="B132" s="261" t="str">
        <f t="shared" si="7"/>
        <v>DUCK CAP CORD</v>
      </c>
      <c r="C132" s="261" t="str">
        <f t="shared" si="8"/>
        <v>Кепка</v>
      </c>
      <c r="D132" s="264" t="str">
        <f>VLOOKUP(C132,M:N,2,0)</f>
        <v>Кепки</v>
      </c>
      <c r="E132" s="268" t="s">
        <v>637</v>
      </c>
      <c r="F132" s="269" t="s">
        <v>866</v>
      </c>
      <c r="G132" s="269" t="s">
        <v>115</v>
      </c>
      <c r="H132" s="269" t="s">
        <v>3505</v>
      </c>
      <c r="I132" s="269">
        <v>1</v>
      </c>
      <c r="J132" s="269" t="s">
        <v>3505</v>
      </c>
      <c r="K132" s="269"/>
      <c r="L132" s="269">
        <v>1</v>
      </c>
    </row>
    <row r="133" spans="1:12" x14ac:dyDescent="0.25">
      <c r="A133" s="261">
        <f t="shared" si="6"/>
        <v>6621101</v>
      </c>
      <c r="B133" s="261" t="str">
        <f t="shared" si="7"/>
        <v>DUCK CAP CORD</v>
      </c>
      <c r="C133" s="261" t="str">
        <f t="shared" si="8"/>
        <v>Кепка</v>
      </c>
      <c r="D133" s="264" t="str">
        <f>VLOOKUP(C133,M:N,2,0)</f>
        <v>Кепки</v>
      </c>
      <c r="E133" s="268" t="s">
        <v>639</v>
      </c>
      <c r="F133" s="269" t="s">
        <v>866</v>
      </c>
      <c r="G133" s="269" t="s">
        <v>112</v>
      </c>
      <c r="H133" s="269" t="s">
        <v>3505</v>
      </c>
      <c r="I133" s="269">
        <v>7</v>
      </c>
      <c r="J133" s="269" t="s">
        <v>3580</v>
      </c>
      <c r="K133" s="269"/>
      <c r="L133" s="269">
        <v>7</v>
      </c>
    </row>
    <row r="134" spans="1:12" x14ac:dyDescent="0.25">
      <c r="A134" s="261">
        <f t="shared" si="6"/>
        <v>6621101</v>
      </c>
      <c r="B134" s="261" t="str">
        <f t="shared" si="7"/>
        <v>DUCK CAP CORD</v>
      </c>
      <c r="C134" s="261" t="str">
        <f t="shared" si="8"/>
        <v>Кепка</v>
      </c>
      <c r="D134" s="264" t="str">
        <f>VLOOKUP(C134,M:N,2,0)</f>
        <v>Кепки</v>
      </c>
      <c r="E134" s="268" t="s">
        <v>640</v>
      </c>
      <c r="F134" s="269" t="s">
        <v>866</v>
      </c>
      <c r="G134" s="269" t="s">
        <v>114</v>
      </c>
      <c r="H134" s="269" t="s">
        <v>3509</v>
      </c>
      <c r="I134" s="269">
        <v>2</v>
      </c>
      <c r="J134" s="269" t="s">
        <v>3510</v>
      </c>
      <c r="K134" s="269"/>
      <c r="L134" s="269">
        <v>2</v>
      </c>
    </row>
    <row r="135" spans="1:12" x14ac:dyDescent="0.25">
      <c r="A135" s="261">
        <f t="shared" si="6"/>
        <v>6621101</v>
      </c>
      <c r="B135" s="261" t="str">
        <f t="shared" si="7"/>
        <v>DUCK CAP CORD</v>
      </c>
      <c r="C135" s="261" t="str">
        <f t="shared" si="8"/>
        <v>Кепка</v>
      </c>
      <c r="D135" s="264" t="str">
        <f>VLOOKUP(C135,M:N,2,0)</f>
        <v>Кепки</v>
      </c>
      <c r="E135" s="268" t="s">
        <v>641</v>
      </c>
      <c r="F135" s="269" t="s">
        <v>866</v>
      </c>
      <c r="G135" s="269" t="s">
        <v>113</v>
      </c>
      <c r="H135" s="269" t="s">
        <v>3505</v>
      </c>
      <c r="I135" s="269">
        <v>4</v>
      </c>
      <c r="J135" s="269" t="s">
        <v>3579</v>
      </c>
      <c r="K135" s="269"/>
      <c r="L135" s="269">
        <v>4</v>
      </c>
    </row>
    <row r="136" spans="1:12" x14ac:dyDescent="0.25">
      <c r="A136" s="261">
        <f t="shared" si="6"/>
        <v>6621101</v>
      </c>
      <c r="B136" s="261" t="str">
        <f t="shared" si="7"/>
        <v>DUCK CAP CORD</v>
      </c>
      <c r="C136" s="261" t="str">
        <f t="shared" si="8"/>
        <v>Кепка</v>
      </c>
      <c r="D136" s="264" t="str">
        <f>VLOOKUP(C136,M:N,2,0)</f>
        <v>Кепки</v>
      </c>
      <c r="E136" s="268" t="s">
        <v>642</v>
      </c>
      <c r="F136" s="269" t="s">
        <v>866</v>
      </c>
      <c r="G136" s="269" t="s">
        <v>124</v>
      </c>
      <c r="H136" s="269" t="s">
        <v>3505</v>
      </c>
      <c r="I136" s="269">
        <v>1</v>
      </c>
      <c r="J136" s="269" t="s">
        <v>3505</v>
      </c>
      <c r="K136" s="269"/>
      <c r="L136" s="269">
        <v>1</v>
      </c>
    </row>
    <row r="137" spans="1:12" x14ac:dyDescent="0.25">
      <c r="A137" s="261">
        <f t="shared" si="6"/>
        <v>6615301</v>
      </c>
      <c r="B137" s="261" t="str">
        <f t="shared" si="7"/>
        <v>TEXAS CHECK</v>
      </c>
      <c r="C137" s="261" t="str">
        <f t="shared" si="8"/>
        <v>Кепка</v>
      </c>
      <c r="D137" s="264" t="str">
        <f>VLOOKUP(C137,M:N,2,0)</f>
        <v>Кепки</v>
      </c>
      <c r="E137" s="268" t="s">
        <v>644</v>
      </c>
      <c r="F137" s="269" t="s">
        <v>797</v>
      </c>
      <c r="G137" s="269" t="s">
        <v>122</v>
      </c>
      <c r="H137" s="269" t="s">
        <v>3240</v>
      </c>
      <c r="I137" s="269">
        <v>1</v>
      </c>
      <c r="J137" s="269" t="s">
        <v>3240</v>
      </c>
      <c r="K137" s="269"/>
      <c r="L137" s="269">
        <v>1</v>
      </c>
    </row>
    <row r="138" spans="1:12" x14ac:dyDescent="0.25">
      <c r="A138" s="261">
        <f t="shared" si="6"/>
        <v>6615301</v>
      </c>
      <c r="B138" s="261" t="str">
        <f t="shared" si="7"/>
        <v>TEXAS CHECK</v>
      </c>
      <c r="C138" s="261" t="str">
        <f t="shared" si="8"/>
        <v>Кепка</v>
      </c>
      <c r="D138" s="264" t="str">
        <f>VLOOKUP(C138,M:N,2,0)</f>
        <v>Кепки</v>
      </c>
      <c r="E138" s="268" t="s">
        <v>646</v>
      </c>
      <c r="F138" s="269" t="s">
        <v>797</v>
      </c>
      <c r="G138" s="269" t="s">
        <v>116</v>
      </c>
      <c r="H138" s="269" t="s">
        <v>3240</v>
      </c>
      <c r="I138" s="269">
        <v>5</v>
      </c>
      <c r="J138" s="269" t="s">
        <v>3563</v>
      </c>
      <c r="K138" s="269"/>
      <c r="L138" s="269">
        <v>5</v>
      </c>
    </row>
    <row r="139" spans="1:12" x14ac:dyDescent="0.25">
      <c r="A139" s="261">
        <f t="shared" si="6"/>
        <v>6615301</v>
      </c>
      <c r="B139" s="261" t="str">
        <f t="shared" si="7"/>
        <v>TEXAS CHECK</v>
      </c>
      <c r="C139" s="261" t="str">
        <f t="shared" si="8"/>
        <v>Кепка</v>
      </c>
      <c r="D139" s="264" t="str">
        <f>VLOOKUP(C139,M:N,2,0)</f>
        <v>Кепки</v>
      </c>
      <c r="E139" s="268" t="s">
        <v>648</v>
      </c>
      <c r="F139" s="269" t="s">
        <v>797</v>
      </c>
      <c r="G139" s="269" t="s">
        <v>112</v>
      </c>
      <c r="H139" s="269" t="s">
        <v>3240</v>
      </c>
      <c r="I139" s="269">
        <v>9</v>
      </c>
      <c r="J139" s="269" t="s">
        <v>3564</v>
      </c>
      <c r="K139" s="269"/>
      <c r="L139" s="269">
        <v>9</v>
      </c>
    </row>
    <row r="140" spans="1:12" x14ac:dyDescent="0.25">
      <c r="A140" s="261">
        <f t="shared" si="6"/>
        <v>6615301</v>
      </c>
      <c r="B140" s="261" t="str">
        <f t="shared" si="7"/>
        <v>TEXAS CHECK</v>
      </c>
      <c r="C140" s="261" t="str">
        <f t="shared" si="8"/>
        <v>Кепка</v>
      </c>
      <c r="D140" s="264" t="str">
        <f>VLOOKUP(C140,M:N,2,0)</f>
        <v>Кепки</v>
      </c>
      <c r="E140" s="268" t="s">
        <v>650</v>
      </c>
      <c r="F140" s="269" t="s">
        <v>797</v>
      </c>
      <c r="G140" s="269" t="s">
        <v>113</v>
      </c>
      <c r="H140" s="269" t="s">
        <v>3240</v>
      </c>
      <c r="I140" s="269">
        <v>5</v>
      </c>
      <c r="J140" s="269" t="s">
        <v>3563</v>
      </c>
      <c r="K140" s="269"/>
      <c r="L140" s="269">
        <v>5</v>
      </c>
    </row>
    <row r="141" spans="1:12" x14ac:dyDescent="0.25">
      <c r="A141" s="261">
        <f t="shared" si="6"/>
        <v>6290901</v>
      </c>
      <c r="B141" s="261" t="str">
        <f t="shared" si="7"/>
        <v>DRIVER CAP HARRIS TWEED</v>
      </c>
      <c r="C141" s="261" t="str">
        <f t="shared" si="8"/>
        <v>Кепка</v>
      </c>
      <c r="D141" s="264" t="str">
        <f>VLOOKUP(C141,M:N,2,0)</f>
        <v>Кепки</v>
      </c>
      <c r="E141" s="268" t="s">
        <v>651</v>
      </c>
      <c r="F141" s="269" t="s">
        <v>530</v>
      </c>
      <c r="G141" s="269" t="s">
        <v>122</v>
      </c>
      <c r="H141" s="269" t="s">
        <v>3464</v>
      </c>
      <c r="I141" s="269">
        <v>1</v>
      </c>
      <c r="J141" s="269" t="s">
        <v>3464</v>
      </c>
      <c r="K141" s="269"/>
      <c r="L141" s="269">
        <v>1</v>
      </c>
    </row>
    <row r="142" spans="1:12" x14ac:dyDescent="0.25">
      <c r="A142" s="261">
        <f t="shared" si="6"/>
        <v>6290901</v>
      </c>
      <c r="B142" s="261" t="str">
        <f t="shared" si="7"/>
        <v>DRIVER CAP HARRIS TWEED</v>
      </c>
      <c r="C142" s="261" t="str">
        <f t="shared" si="8"/>
        <v>Кепка</v>
      </c>
      <c r="D142" s="264" t="str">
        <f>VLOOKUP(C142,M:N,2,0)</f>
        <v>Кепки</v>
      </c>
      <c r="E142" s="268" t="s">
        <v>652</v>
      </c>
      <c r="F142" s="269" t="s">
        <v>530</v>
      </c>
      <c r="G142" s="269" t="s">
        <v>116</v>
      </c>
      <c r="H142" s="269" t="s">
        <v>3464</v>
      </c>
      <c r="I142" s="269">
        <v>2</v>
      </c>
      <c r="J142" s="269" t="s">
        <v>3465</v>
      </c>
      <c r="K142" s="269"/>
      <c r="L142" s="269">
        <v>2</v>
      </c>
    </row>
    <row r="143" spans="1:12" x14ac:dyDescent="0.25">
      <c r="A143" s="261">
        <f t="shared" si="6"/>
        <v>6290901</v>
      </c>
      <c r="B143" s="261" t="str">
        <f t="shared" si="7"/>
        <v>DRIVER CAP HARRIS TWEED</v>
      </c>
      <c r="C143" s="261" t="str">
        <f t="shared" si="8"/>
        <v>Кепка</v>
      </c>
      <c r="D143" s="264" t="str">
        <f>VLOOKUP(C143,M:N,2,0)</f>
        <v>Кепки</v>
      </c>
      <c r="E143" s="268" t="s">
        <v>653</v>
      </c>
      <c r="F143" s="269" t="s">
        <v>530</v>
      </c>
      <c r="G143" s="269" t="s">
        <v>112</v>
      </c>
      <c r="H143" s="269" t="s">
        <v>3464</v>
      </c>
      <c r="I143" s="269">
        <v>5</v>
      </c>
      <c r="J143" s="269" t="s">
        <v>3466</v>
      </c>
      <c r="K143" s="269"/>
      <c r="L143" s="269">
        <v>5</v>
      </c>
    </row>
    <row r="144" spans="1:12" x14ac:dyDescent="0.25">
      <c r="A144" s="261">
        <f t="shared" si="6"/>
        <v>6290901</v>
      </c>
      <c r="B144" s="261" t="str">
        <f t="shared" si="7"/>
        <v>DRIVER CAP HARRIS TWEED</v>
      </c>
      <c r="C144" s="261" t="str">
        <f t="shared" si="8"/>
        <v>Кепка</v>
      </c>
      <c r="D144" s="264" t="str">
        <f>VLOOKUP(C144,M:N,2,0)</f>
        <v>Кепки</v>
      </c>
      <c r="E144" s="268" t="s">
        <v>655</v>
      </c>
      <c r="F144" s="269" t="s">
        <v>530</v>
      </c>
      <c r="G144" s="269" t="s">
        <v>113</v>
      </c>
      <c r="H144" s="269" t="s">
        <v>3464</v>
      </c>
      <c r="I144" s="269">
        <v>2</v>
      </c>
      <c r="J144" s="269" t="s">
        <v>3465</v>
      </c>
      <c r="K144" s="269"/>
      <c r="L144" s="269">
        <v>2</v>
      </c>
    </row>
    <row r="145" spans="1:12" x14ac:dyDescent="0.25">
      <c r="A145" s="261">
        <f t="shared" si="6"/>
        <v>6210701</v>
      </c>
      <c r="B145" s="261" t="str">
        <f t="shared" si="7"/>
        <v>KENT PATCHWORK</v>
      </c>
      <c r="C145" s="261" t="str">
        <f t="shared" si="8"/>
        <v>Кепка</v>
      </c>
      <c r="D145" s="264" t="str">
        <f>VLOOKUP(C145,M:N,2,0)</f>
        <v>Кепки</v>
      </c>
      <c r="E145" s="268" t="s">
        <v>656</v>
      </c>
      <c r="F145" s="269" t="s">
        <v>496</v>
      </c>
      <c r="G145" s="269" t="s">
        <v>115</v>
      </c>
      <c r="H145" s="269" t="s">
        <v>3449</v>
      </c>
      <c r="I145" s="269">
        <v>2</v>
      </c>
      <c r="J145" s="269" t="s">
        <v>3450</v>
      </c>
      <c r="K145" s="269"/>
      <c r="L145" s="269">
        <v>2</v>
      </c>
    </row>
    <row r="146" spans="1:12" x14ac:dyDescent="0.25">
      <c r="A146" s="261">
        <f t="shared" si="6"/>
        <v>6210701</v>
      </c>
      <c r="B146" s="261" t="str">
        <f t="shared" si="7"/>
        <v>KENT PATCHWORK</v>
      </c>
      <c r="C146" s="261" t="str">
        <f t="shared" si="8"/>
        <v>Кепка</v>
      </c>
      <c r="D146" s="264" t="str">
        <f>VLOOKUP(C146,M:N,2,0)</f>
        <v>Кепки</v>
      </c>
      <c r="E146" s="266" t="s">
        <v>657</v>
      </c>
      <c r="F146" s="184" t="s">
        <v>496</v>
      </c>
      <c r="G146" s="186" t="s">
        <v>112</v>
      </c>
      <c r="H146" s="188" t="s">
        <v>3449</v>
      </c>
      <c r="I146" s="190">
        <v>5</v>
      </c>
      <c r="J146" s="188" t="s">
        <v>3452</v>
      </c>
      <c r="K146" s="262"/>
      <c r="L146" s="193">
        <v>5</v>
      </c>
    </row>
    <row r="147" spans="1:12" x14ac:dyDescent="0.25">
      <c r="A147" s="261">
        <f t="shared" si="6"/>
        <v>6210701</v>
      </c>
      <c r="B147" s="261" t="str">
        <f t="shared" si="7"/>
        <v>KENT PATCHWORK</v>
      </c>
      <c r="C147" s="261" t="str">
        <f t="shared" si="8"/>
        <v>Кепка</v>
      </c>
      <c r="D147" s="264" t="str">
        <f>VLOOKUP(C147,M:N,2,0)</f>
        <v>Кепки</v>
      </c>
      <c r="E147" s="266" t="s">
        <v>658</v>
      </c>
      <c r="F147" s="184" t="s">
        <v>496</v>
      </c>
      <c r="G147" s="186" t="s">
        <v>113</v>
      </c>
      <c r="H147" s="188" t="s">
        <v>3449</v>
      </c>
      <c r="I147" s="190">
        <v>3</v>
      </c>
      <c r="J147" s="188" t="s">
        <v>3451</v>
      </c>
      <c r="K147" s="262"/>
      <c r="L147" s="193">
        <v>3</v>
      </c>
    </row>
    <row r="148" spans="1:12" x14ac:dyDescent="0.25">
      <c r="A148" s="261">
        <f t="shared" si="6"/>
        <v>6210701</v>
      </c>
      <c r="B148" s="261" t="str">
        <f t="shared" si="7"/>
        <v>KENT PATCHWORK</v>
      </c>
      <c r="C148" s="261" t="str">
        <f t="shared" si="8"/>
        <v>Кепка</v>
      </c>
      <c r="D148" s="264" t="str">
        <f>VLOOKUP(C148,M:N,2,0)</f>
        <v>Кепки</v>
      </c>
      <c r="E148" s="266" t="s">
        <v>660</v>
      </c>
      <c r="F148" s="184" t="s">
        <v>496</v>
      </c>
      <c r="G148" s="186" t="s">
        <v>124</v>
      </c>
      <c r="H148" s="188" t="s">
        <v>3449</v>
      </c>
      <c r="I148" s="190">
        <v>2</v>
      </c>
      <c r="J148" s="188" t="s">
        <v>3450</v>
      </c>
      <c r="K148" s="262"/>
      <c r="L148" s="193">
        <v>2</v>
      </c>
    </row>
    <row r="149" spans="1:12" x14ac:dyDescent="0.25">
      <c r="A149" s="261">
        <f t="shared" si="6"/>
        <v>3598111</v>
      </c>
      <c r="B149" s="261" t="str">
        <f t="shared" si="7"/>
        <v>WESTERN WOOLFELT</v>
      </c>
      <c r="C149" s="261" t="str">
        <f t="shared" si="8"/>
        <v>Шляпа</v>
      </c>
      <c r="D149" s="264" t="str">
        <f>VLOOKUP(C149,M:N,2,0)</f>
        <v>Шляпы</v>
      </c>
      <c r="E149" s="266" t="s">
        <v>661</v>
      </c>
      <c r="F149" s="184" t="s">
        <v>3116</v>
      </c>
      <c r="G149" s="186" t="s">
        <v>116</v>
      </c>
      <c r="H149" s="188" t="s">
        <v>4221</v>
      </c>
      <c r="I149" s="190">
        <v>3</v>
      </c>
      <c r="J149" s="188" t="s">
        <v>4222</v>
      </c>
      <c r="K149" s="262"/>
      <c r="L149" s="193">
        <v>3</v>
      </c>
    </row>
    <row r="150" spans="1:12" x14ac:dyDescent="0.25">
      <c r="A150" s="261">
        <f t="shared" si="6"/>
        <v>3598111</v>
      </c>
      <c r="B150" s="261" t="str">
        <f t="shared" si="7"/>
        <v>WESTERN WOOLFELT</v>
      </c>
      <c r="C150" s="261" t="str">
        <f t="shared" si="8"/>
        <v>Шляпа</v>
      </c>
      <c r="D150" s="264" t="str">
        <f>VLOOKUP(C150,M:N,2,0)</f>
        <v>Шляпы</v>
      </c>
      <c r="E150" s="266" t="s">
        <v>662</v>
      </c>
      <c r="F150" s="184" t="s">
        <v>3116</v>
      </c>
      <c r="G150" s="186" t="s">
        <v>112</v>
      </c>
      <c r="H150" s="188" t="s">
        <v>4221</v>
      </c>
      <c r="I150" s="190">
        <v>5</v>
      </c>
      <c r="J150" s="188" t="s">
        <v>4223</v>
      </c>
      <c r="K150" s="262"/>
      <c r="L150" s="193">
        <v>5</v>
      </c>
    </row>
    <row r="151" spans="1:12" x14ac:dyDescent="0.25">
      <c r="A151" s="261">
        <f t="shared" si="6"/>
        <v>3598111</v>
      </c>
      <c r="B151" s="261" t="str">
        <f t="shared" si="7"/>
        <v>WESTERN WOOLFELT</v>
      </c>
      <c r="C151" s="261" t="str">
        <f t="shared" si="8"/>
        <v>Шляпа</v>
      </c>
      <c r="D151" s="264" t="str">
        <f>VLOOKUP(C151,M:N,2,0)</f>
        <v>Шляпы</v>
      </c>
      <c r="E151" s="266" t="s">
        <v>663</v>
      </c>
      <c r="F151" s="184" t="s">
        <v>3116</v>
      </c>
      <c r="G151" s="186" t="s">
        <v>113</v>
      </c>
      <c r="H151" s="188" t="s">
        <v>4221</v>
      </c>
      <c r="I151" s="190">
        <v>3</v>
      </c>
      <c r="J151" s="188" t="s">
        <v>4222</v>
      </c>
      <c r="K151" s="262"/>
      <c r="L151" s="193">
        <v>3</v>
      </c>
    </row>
    <row r="152" spans="1:12" x14ac:dyDescent="0.25">
      <c r="A152" s="261">
        <f t="shared" si="6"/>
        <v>3598111</v>
      </c>
      <c r="B152" s="261" t="str">
        <f t="shared" si="7"/>
        <v>WESTERN WOOLFELT</v>
      </c>
      <c r="C152" s="261" t="str">
        <f t="shared" si="8"/>
        <v>Шляпа</v>
      </c>
      <c r="D152" s="264" t="str">
        <f>VLOOKUP(C152,M:N,2,0)</f>
        <v>Шляпы</v>
      </c>
      <c r="E152" s="266" t="s">
        <v>665</v>
      </c>
      <c r="F152" s="184" t="s">
        <v>3116</v>
      </c>
      <c r="G152" s="186" t="s">
        <v>118</v>
      </c>
      <c r="H152" s="188" t="s">
        <v>4221</v>
      </c>
      <c r="I152" s="190">
        <v>1</v>
      </c>
      <c r="J152" s="188" t="s">
        <v>4221</v>
      </c>
      <c r="K152" s="262"/>
      <c r="L152" s="193">
        <v>1</v>
      </c>
    </row>
    <row r="153" spans="1:12" x14ac:dyDescent="0.25">
      <c r="A153" s="261">
        <f t="shared" si="6"/>
        <v>2528117</v>
      </c>
      <c r="B153" s="261" t="str">
        <f t="shared" si="7"/>
        <v>TRAVELLER WOOLFELT</v>
      </c>
      <c r="C153" s="261" t="str">
        <f t="shared" si="8"/>
        <v>Шляпа</v>
      </c>
      <c r="D153" s="264" t="str">
        <f>VLOOKUP(C153,M:N,2,0)</f>
        <v>Шляпы</v>
      </c>
      <c r="E153" s="266" t="s">
        <v>666</v>
      </c>
      <c r="F153" s="184" t="s">
        <v>2922</v>
      </c>
      <c r="G153" s="186" t="s">
        <v>116</v>
      </c>
      <c r="H153" s="188" t="s">
        <v>3998</v>
      </c>
      <c r="I153" s="190">
        <v>3</v>
      </c>
      <c r="J153" s="188" t="s">
        <v>4170</v>
      </c>
      <c r="K153" s="262">
        <v>1</v>
      </c>
      <c r="L153" s="193">
        <v>2</v>
      </c>
    </row>
    <row r="154" spans="1:12" x14ac:dyDescent="0.25">
      <c r="A154" s="261">
        <f t="shared" si="6"/>
        <v>2528117</v>
      </c>
      <c r="B154" s="261" t="str">
        <f t="shared" si="7"/>
        <v>TRAVELLER WOOLFELT</v>
      </c>
      <c r="C154" s="261" t="str">
        <f t="shared" si="8"/>
        <v>Шляпа</v>
      </c>
      <c r="D154" s="264" t="str">
        <f>VLOOKUP(C154,M:N,2,0)</f>
        <v>Шляпы</v>
      </c>
      <c r="E154" s="266" t="s">
        <v>667</v>
      </c>
      <c r="F154" s="184" t="s">
        <v>2922</v>
      </c>
      <c r="G154" s="186" t="s">
        <v>112</v>
      </c>
      <c r="H154" s="188" t="s">
        <v>3998</v>
      </c>
      <c r="I154" s="190">
        <v>5</v>
      </c>
      <c r="J154" s="191" t="s">
        <v>4000</v>
      </c>
      <c r="K154" s="262"/>
      <c r="L154" s="193">
        <v>5</v>
      </c>
    </row>
    <row r="155" spans="1:12" x14ac:dyDescent="0.25">
      <c r="A155" s="261">
        <f t="shared" si="6"/>
        <v>2528117</v>
      </c>
      <c r="B155" s="261" t="str">
        <f t="shared" si="7"/>
        <v>TRAVELLER WOOLFELT</v>
      </c>
      <c r="C155" s="261" t="str">
        <f t="shared" si="8"/>
        <v>Шляпа</v>
      </c>
      <c r="D155" s="264" t="str">
        <f>VLOOKUP(C155,M:N,2,0)</f>
        <v>Шляпы</v>
      </c>
      <c r="E155" s="266" t="s">
        <v>668</v>
      </c>
      <c r="F155" s="184" t="s">
        <v>2922</v>
      </c>
      <c r="G155" s="186" t="s">
        <v>113</v>
      </c>
      <c r="H155" s="188" t="s">
        <v>3998</v>
      </c>
      <c r="I155" s="190">
        <v>3</v>
      </c>
      <c r="J155" s="188" t="s">
        <v>4170</v>
      </c>
      <c r="K155" s="262"/>
      <c r="L155" s="193">
        <v>3</v>
      </c>
    </row>
    <row r="156" spans="1:12" x14ac:dyDescent="0.25">
      <c r="A156" s="261">
        <f t="shared" si="6"/>
        <v>2528014</v>
      </c>
      <c r="B156" s="261" t="str">
        <f t="shared" si="7"/>
        <v>TRAVELLER VITAFELT</v>
      </c>
      <c r="C156" s="261" t="str">
        <f t="shared" si="8"/>
        <v>Шляпа</v>
      </c>
      <c r="D156" s="264" t="str">
        <f>VLOOKUP(C156,M:N,2,0)</f>
        <v>Шляпы</v>
      </c>
      <c r="E156" s="266" t="s">
        <v>670</v>
      </c>
      <c r="F156" s="184" t="s">
        <v>2876</v>
      </c>
      <c r="G156" s="186" t="s">
        <v>116</v>
      </c>
      <c r="H156" s="188" t="s">
        <v>4154</v>
      </c>
      <c r="I156" s="190">
        <v>1</v>
      </c>
      <c r="J156" s="188" t="s">
        <v>4154</v>
      </c>
      <c r="K156" s="262"/>
      <c r="L156" s="193">
        <v>1</v>
      </c>
    </row>
    <row r="157" spans="1:12" x14ac:dyDescent="0.25">
      <c r="A157" s="261">
        <f t="shared" si="6"/>
        <v>2528014</v>
      </c>
      <c r="B157" s="261" t="str">
        <f t="shared" si="7"/>
        <v>TRAVELLER VITAFELT</v>
      </c>
      <c r="C157" s="261" t="str">
        <f t="shared" si="8"/>
        <v>Шляпа</v>
      </c>
      <c r="D157" s="264" t="str">
        <f>VLOOKUP(C157,M:N,2,0)</f>
        <v>Шляпы</v>
      </c>
      <c r="E157" s="266" t="s">
        <v>671</v>
      </c>
      <c r="F157" s="184" t="s">
        <v>2876</v>
      </c>
      <c r="G157" s="186" t="s">
        <v>112</v>
      </c>
      <c r="H157" s="188" t="s">
        <v>4154</v>
      </c>
      <c r="I157" s="190">
        <v>2</v>
      </c>
      <c r="J157" s="191" t="s">
        <v>4155</v>
      </c>
      <c r="K157" s="262"/>
      <c r="L157" s="193">
        <v>2</v>
      </c>
    </row>
    <row r="158" spans="1:12" x14ac:dyDescent="0.25">
      <c r="A158" s="261">
        <f t="shared" si="6"/>
        <v>2528014</v>
      </c>
      <c r="B158" s="261" t="str">
        <f t="shared" si="7"/>
        <v>TRAVELLER VITAFELT</v>
      </c>
      <c r="C158" s="261" t="str">
        <f t="shared" si="8"/>
        <v>Шляпа</v>
      </c>
      <c r="D158" s="264" t="str">
        <f>VLOOKUP(C158,M:N,2,0)</f>
        <v>Шляпы</v>
      </c>
      <c r="E158" s="266" t="s">
        <v>672</v>
      </c>
      <c r="F158" s="184" t="s">
        <v>2876</v>
      </c>
      <c r="G158" s="186" t="s">
        <v>113</v>
      </c>
      <c r="H158" s="188" t="s">
        <v>4154</v>
      </c>
      <c r="I158" s="190">
        <v>1</v>
      </c>
      <c r="J158" s="188" t="s">
        <v>4154</v>
      </c>
      <c r="K158" s="262"/>
      <c r="L158" s="193">
        <v>1</v>
      </c>
    </row>
    <row r="159" spans="1:12" x14ac:dyDescent="0.25">
      <c r="A159" s="261">
        <f t="shared" si="6"/>
        <v>2528014</v>
      </c>
      <c r="B159" s="261" t="str">
        <f t="shared" si="7"/>
        <v>TRAVELLER VITAFELT</v>
      </c>
      <c r="C159" s="261" t="str">
        <f t="shared" si="8"/>
        <v>Шляпа</v>
      </c>
      <c r="D159" s="264" t="str">
        <f>VLOOKUP(C159,M:N,2,0)</f>
        <v>Шляпы</v>
      </c>
      <c r="E159" s="266" t="s">
        <v>673</v>
      </c>
      <c r="F159" s="184" t="s">
        <v>2880</v>
      </c>
      <c r="G159" s="186" t="s">
        <v>122</v>
      </c>
      <c r="H159" s="188" t="s">
        <v>4154</v>
      </c>
      <c r="I159" s="190">
        <v>1</v>
      </c>
      <c r="J159" s="191" t="s">
        <v>4154</v>
      </c>
      <c r="K159" s="262"/>
      <c r="L159" s="193">
        <v>1</v>
      </c>
    </row>
    <row r="160" spans="1:12" x14ac:dyDescent="0.25">
      <c r="A160" s="261">
        <f t="shared" si="6"/>
        <v>2528014</v>
      </c>
      <c r="B160" s="261" t="str">
        <f t="shared" si="7"/>
        <v>TRAVELLER VITAFELT</v>
      </c>
      <c r="C160" s="261" t="str">
        <f t="shared" si="8"/>
        <v>Шляпа</v>
      </c>
      <c r="D160" s="264" t="str">
        <f>VLOOKUP(C160,M:N,2,0)</f>
        <v>Шляпы</v>
      </c>
      <c r="E160" s="266" t="s">
        <v>674</v>
      </c>
      <c r="F160" s="184" t="s">
        <v>2880</v>
      </c>
      <c r="G160" s="186" t="s">
        <v>116</v>
      </c>
      <c r="H160" s="188" t="s">
        <v>4154</v>
      </c>
      <c r="I160" s="190">
        <v>2</v>
      </c>
      <c r="J160" s="188" t="s">
        <v>4155</v>
      </c>
      <c r="K160" s="262"/>
      <c r="L160" s="193">
        <v>2</v>
      </c>
    </row>
    <row r="161" spans="1:12" x14ac:dyDescent="0.25">
      <c r="A161" s="261">
        <f t="shared" si="6"/>
        <v>2528014</v>
      </c>
      <c r="B161" s="261" t="str">
        <f t="shared" si="7"/>
        <v>TRAVELLER VITAFELT</v>
      </c>
      <c r="C161" s="261" t="str">
        <f t="shared" si="8"/>
        <v>Шляпа</v>
      </c>
      <c r="D161" s="264" t="str">
        <f>VLOOKUP(C161,M:N,2,0)</f>
        <v>Шляпы</v>
      </c>
      <c r="E161" s="266" t="s">
        <v>675</v>
      </c>
      <c r="F161" s="184" t="s">
        <v>2880</v>
      </c>
      <c r="G161" s="186" t="s">
        <v>112</v>
      </c>
      <c r="H161" s="188" t="s">
        <v>4154</v>
      </c>
      <c r="I161" s="190">
        <v>3</v>
      </c>
      <c r="J161" s="191" t="s">
        <v>4156</v>
      </c>
      <c r="K161" s="262"/>
      <c r="L161" s="193">
        <v>3</v>
      </c>
    </row>
    <row r="162" spans="1:12" x14ac:dyDescent="0.25">
      <c r="A162" s="261">
        <f t="shared" si="6"/>
        <v>2528014</v>
      </c>
      <c r="B162" s="261" t="str">
        <f t="shared" si="7"/>
        <v>TRAVELLER VITAFELT</v>
      </c>
      <c r="C162" s="261" t="str">
        <f t="shared" si="8"/>
        <v>Шляпа</v>
      </c>
      <c r="D162" s="264" t="str">
        <f>VLOOKUP(C162,M:N,2,0)</f>
        <v>Шляпы</v>
      </c>
      <c r="E162" s="266" t="s">
        <v>676</v>
      </c>
      <c r="F162" s="184" t="s">
        <v>2880</v>
      </c>
      <c r="G162" s="186" t="s">
        <v>113</v>
      </c>
      <c r="H162" s="188" t="s">
        <v>4154</v>
      </c>
      <c r="I162" s="190">
        <v>2</v>
      </c>
      <c r="J162" s="192" t="s">
        <v>4155</v>
      </c>
      <c r="K162" s="262"/>
      <c r="L162" s="193">
        <v>2</v>
      </c>
    </row>
    <row r="163" spans="1:12" x14ac:dyDescent="0.25">
      <c r="A163" s="261">
        <f t="shared" si="6"/>
        <v>2198134</v>
      </c>
      <c r="B163" s="261" t="str">
        <f t="shared" si="7"/>
        <v>FEDORA WOOLFELT</v>
      </c>
      <c r="C163" s="261" t="str">
        <f t="shared" si="8"/>
        <v>Шляпа</v>
      </c>
      <c r="D163" s="264" t="str">
        <f>VLOOKUP(C163,M:N,2,0)</f>
        <v>Шляпы</v>
      </c>
      <c r="E163" s="266" t="s">
        <v>678</v>
      </c>
      <c r="F163" s="184" t="s">
        <v>2692</v>
      </c>
      <c r="G163" s="186" t="s">
        <v>116</v>
      </c>
      <c r="H163" s="188" t="s">
        <v>3687</v>
      </c>
      <c r="I163" s="190">
        <v>2</v>
      </c>
      <c r="J163" s="188" t="s">
        <v>3692</v>
      </c>
      <c r="K163" s="262"/>
      <c r="L163" s="193">
        <v>2</v>
      </c>
    </row>
    <row r="164" spans="1:12" x14ac:dyDescent="0.25">
      <c r="A164" s="261">
        <f t="shared" si="6"/>
        <v>2198134</v>
      </c>
      <c r="B164" s="261" t="str">
        <f t="shared" si="7"/>
        <v>FEDORA WOOLFELT</v>
      </c>
      <c r="C164" s="261" t="str">
        <f t="shared" si="8"/>
        <v>Шляпа</v>
      </c>
      <c r="D164" s="264" t="str">
        <f>VLOOKUP(C164,M:N,2,0)</f>
        <v>Шляпы</v>
      </c>
      <c r="E164" s="266" t="s">
        <v>679</v>
      </c>
      <c r="F164" s="184" t="s">
        <v>2692</v>
      </c>
      <c r="G164" s="186" t="s">
        <v>112</v>
      </c>
      <c r="H164" s="188" t="s">
        <v>3687</v>
      </c>
      <c r="I164" s="190">
        <v>4</v>
      </c>
      <c r="J164" s="188" t="s">
        <v>3689</v>
      </c>
      <c r="K164" s="262"/>
      <c r="L164" s="193">
        <v>4</v>
      </c>
    </row>
    <row r="165" spans="1:12" x14ac:dyDescent="0.25">
      <c r="A165" s="261">
        <f t="shared" si="6"/>
        <v>2198134</v>
      </c>
      <c r="B165" s="261" t="str">
        <f t="shared" si="7"/>
        <v>FEDORA WOOLFELT</v>
      </c>
      <c r="C165" s="261" t="str">
        <f t="shared" si="8"/>
        <v>Шляпа</v>
      </c>
      <c r="D165" s="264" t="str">
        <f>VLOOKUP(C165,M:N,2,0)</f>
        <v>Шляпы</v>
      </c>
      <c r="E165" s="266" t="s">
        <v>681</v>
      </c>
      <c r="F165" s="184" t="s">
        <v>2692</v>
      </c>
      <c r="G165" s="186" t="s">
        <v>113</v>
      </c>
      <c r="H165" s="188" t="s">
        <v>3687</v>
      </c>
      <c r="I165" s="190">
        <v>3</v>
      </c>
      <c r="J165" s="188" t="s">
        <v>3691</v>
      </c>
      <c r="K165" s="262"/>
      <c r="L165" s="193">
        <v>3</v>
      </c>
    </row>
    <row r="166" spans="1:12" x14ac:dyDescent="0.25">
      <c r="A166" s="261">
        <f t="shared" si="6"/>
        <v>2198128</v>
      </c>
      <c r="B166" s="261" t="str">
        <f t="shared" si="7"/>
        <v>FEDORA WOOLFELT/CASHMERE</v>
      </c>
      <c r="C166" s="261" t="str">
        <f t="shared" si="8"/>
        <v>Шляпа</v>
      </c>
      <c r="D166" s="264" t="str">
        <f>VLOOKUP(C166,M:N,2,0)</f>
        <v>Шляпы</v>
      </c>
      <c r="E166" s="266" t="s">
        <v>682</v>
      </c>
      <c r="F166" s="184" t="s">
        <v>2689</v>
      </c>
      <c r="G166" s="186" t="s">
        <v>112</v>
      </c>
      <c r="H166" s="188" t="s">
        <v>4107</v>
      </c>
      <c r="I166" s="190">
        <v>5</v>
      </c>
      <c r="J166" s="188" t="s">
        <v>4109</v>
      </c>
      <c r="K166" s="262"/>
      <c r="L166" s="193">
        <v>5</v>
      </c>
    </row>
    <row r="167" spans="1:12" x14ac:dyDescent="0.25">
      <c r="A167" s="261">
        <f t="shared" si="6"/>
        <v>2198128</v>
      </c>
      <c r="B167" s="261" t="str">
        <f t="shared" si="7"/>
        <v>FEDORA WOOLFELT/CASHMERE</v>
      </c>
      <c r="C167" s="261" t="str">
        <f t="shared" si="8"/>
        <v>Шляпа</v>
      </c>
      <c r="D167" s="264" t="str">
        <f>VLOOKUP(C167,M:N,2,0)</f>
        <v>Шляпы</v>
      </c>
      <c r="E167" s="266" t="s">
        <v>683</v>
      </c>
      <c r="F167" s="184" t="s">
        <v>2689</v>
      </c>
      <c r="G167" s="186" t="s">
        <v>113</v>
      </c>
      <c r="H167" s="188" t="s">
        <v>4107</v>
      </c>
      <c r="I167" s="190">
        <v>3</v>
      </c>
      <c r="J167" s="191" t="s">
        <v>4108</v>
      </c>
      <c r="K167" s="262"/>
      <c r="L167" s="193">
        <v>3</v>
      </c>
    </row>
    <row r="168" spans="1:12" x14ac:dyDescent="0.25">
      <c r="A168" s="261">
        <f t="shared" si="6"/>
        <v>1895801</v>
      </c>
      <c r="B168" s="261" t="str">
        <f t="shared" si="7"/>
        <v>BUCKET DOUBLE SIDED</v>
      </c>
      <c r="C168" s="261" t="str">
        <f t="shared" si="8"/>
        <v>Панама</v>
      </c>
      <c r="D168" s="264" t="str">
        <f>VLOOKUP(C168,M:N,2,0)</f>
        <v>Панамы</v>
      </c>
      <c r="E168" s="266" t="s">
        <v>684</v>
      </c>
      <c r="F168" s="184" t="s">
        <v>1781</v>
      </c>
      <c r="G168" s="186" t="s">
        <v>116</v>
      </c>
      <c r="H168" s="188" t="s">
        <v>3687</v>
      </c>
      <c r="I168" s="190">
        <v>2</v>
      </c>
      <c r="J168" s="188" t="s">
        <v>3692</v>
      </c>
      <c r="K168" s="262"/>
      <c r="L168" s="193">
        <v>2</v>
      </c>
    </row>
    <row r="169" spans="1:12" x14ac:dyDescent="0.25">
      <c r="A169" s="261">
        <f t="shared" si="6"/>
        <v>1895801</v>
      </c>
      <c r="B169" s="261" t="str">
        <f t="shared" si="7"/>
        <v>BUCKET DOUBLE SIDED</v>
      </c>
      <c r="C169" s="261" t="str">
        <f t="shared" si="8"/>
        <v>Панама</v>
      </c>
      <c r="D169" s="264" t="str">
        <f>VLOOKUP(C169,M:N,2,0)</f>
        <v>Панамы</v>
      </c>
      <c r="E169" s="266" t="s">
        <v>685</v>
      </c>
      <c r="F169" s="184" t="s">
        <v>1781</v>
      </c>
      <c r="G169" s="186" t="s">
        <v>112</v>
      </c>
      <c r="H169" s="188" t="s">
        <v>3687</v>
      </c>
      <c r="I169" s="190">
        <v>2</v>
      </c>
      <c r="J169" s="188" t="s">
        <v>3692</v>
      </c>
      <c r="K169" s="262"/>
      <c r="L169" s="193">
        <v>2</v>
      </c>
    </row>
    <row r="170" spans="1:12" x14ac:dyDescent="0.25">
      <c r="A170" s="261">
        <f t="shared" si="6"/>
        <v>1895801</v>
      </c>
      <c r="B170" s="261" t="str">
        <f t="shared" si="7"/>
        <v>BUCKET DOUBLE SIDED</v>
      </c>
      <c r="C170" s="261" t="str">
        <f t="shared" si="8"/>
        <v>Панама</v>
      </c>
      <c r="D170" s="264" t="str">
        <f>VLOOKUP(C170,M:N,2,0)</f>
        <v>Панамы</v>
      </c>
      <c r="E170" s="266" t="s">
        <v>686</v>
      </c>
      <c r="F170" s="184" t="s">
        <v>1781</v>
      </c>
      <c r="G170" s="186" t="s">
        <v>113</v>
      </c>
      <c r="H170" s="188" t="s">
        <v>3687</v>
      </c>
      <c r="I170" s="190">
        <v>3</v>
      </c>
      <c r="J170" s="188" t="s">
        <v>3691</v>
      </c>
      <c r="K170" s="262"/>
      <c r="L170" s="193">
        <v>3</v>
      </c>
    </row>
    <row r="171" spans="1:12" x14ac:dyDescent="0.25">
      <c r="A171" s="261">
        <f t="shared" si="6"/>
        <v>1398204</v>
      </c>
      <c r="B171" s="261" t="str">
        <f t="shared" si="7"/>
        <v>PLAYER FURFELT</v>
      </c>
      <c r="C171" s="261" t="str">
        <f t="shared" si="8"/>
        <v>Шляпа</v>
      </c>
      <c r="D171" s="264" t="str">
        <f>VLOOKUP(C171,M:N,2,0)</f>
        <v>Шляпы</v>
      </c>
      <c r="E171" s="266" t="s">
        <v>687</v>
      </c>
      <c r="F171" s="184" t="s">
        <v>2551</v>
      </c>
      <c r="G171" s="186" t="s">
        <v>115</v>
      </c>
      <c r="H171" s="188" t="s">
        <v>4055</v>
      </c>
      <c r="I171" s="190">
        <v>2</v>
      </c>
      <c r="J171" s="191" t="s">
        <v>4056</v>
      </c>
      <c r="K171" s="262"/>
      <c r="L171" s="193">
        <v>2</v>
      </c>
    </row>
    <row r="172" spans="1:12" x14ac:dyDescent="0.25">
      <c r="A172" s="261">
        <f t="shared" si="6"/>
        <v>1398204</v>
      </c>
      <c r="B172" s="261" t="str">
        <f t="shared" si="7"/>
        <v>PLAYER FURFELT</v>
      </c>
      <c r="C172" s="261" t="str">
        <f t="shared" si="8"/>
        <v>Шляпа</v>
      </c>
      <c r="D172" s="264" t="str">
        <f>VLOOKUP(C172,M:N,2,0)</f>
        <v>Шляпы</v>
      </c>
      <c r="E172" s="266" t="s">
        <v>689</v>
      </c>
      <c r="F172" s="184" t="s">
        <v>2551</v>
      </c>
      <c r="G172" s="186" t="s">
        <v>112</v>
      </c>
      <c r="H172" s="188" t="s">
        <v>4055</v>
      </c>
      <c r="I172" s="190">
        <v>2</v>
      </c>
      <c r="J172" s="188" t="s">
        <v>4056</v>
      </c>
      <c r="K172" s="262"/>
      <c r="L172" s="193">
        <v>2</v>
      </c>
    </row>
    <row r="173" spans="1:12" x14ac:dyDescent="0.25">
      <c r="A173" s="261">
        <f t="shared" si="6"/>
        <v>1398204</v>
      </c>
      <c r="B173" s="261" t="str">
        <f t="shared" si="7"/>
        <v>PLAYER FURFELT</v>
      </c>
      <c r="C173" s="261" t="str">
        <f t="shared" si="8"/>
        <v>Шляпа</v>
      </c>
      <c r="D173" s="264" t="str">
        <f>VLOOKUP(C173,M:N,2,0)</f>
        <v>Шляпы</v>
      </c>
      <c r="E173" s="266" t="s">
        <v>690</v>
      </c>
      <c r="F173" s="184" t="s">
        <v>2551</v>
      </c>
      <c r="G173" s="186" t="s">
        <v>114</v>
      </c>
      <c r="H173" s="188" t="s">
        <v>4055</v>
      </c>
      <c r="I173" s="190">
        <v>2</v>
      </c>
      <c r="J173" s="191" t="s">
        <v>4056</v>
      </c>
      <c r="K173" s="262"/>
      <c r="L173" s="193">
        <v>2</v>
      </c>
    </row>
    <row r="174" spans="1:12" x14ac:dyDescent="0.25">
      <c r="A174" s="261">
        <f t="shared" si="6"/>
        <v>1338113</v>
      </c>
      <c r="B174" s="261" t="str">
        <f t="shared" si="7"/>
        <v>DIAMOND WOOLFELT</v>
      </c>
      <c r="C174" s="261" t="str">
        <f t="shared" si="8"/>
        <v>Шляпа</v>
      </c>
      <c r="D174" s="264" t="str">
        <f>VLOOKUP(C174,M:N,2,0)</f>
        <v>Шляпы</v>
      </c>
      <c r="E174" s="266" t="s">
        <v>691</v>
      </c>
      <c r="F174" s="184" t="s">
        <v>2523</v>
      </c>
      <c r="G174" s="186" t="s">
        <v>122</v>
      </c>
      <c r="H174" s="189" t="s">
        <v>3829</v>
      </c>
      <c r="I174" s="190">
        <v>3</v>
      </c>
      <c r="J174" s="189" t="s">
        <v>3835</v>
      </c>
      <c r="K174" s="262"/>
      <c r="L174" s="193">
        <v>3</v>
      </c>
    </row>
    <row r="175" spans="1:12" x14ac:dyDescent="0.25">
      <c r="A175" s="261">
        <f t="shared" si="6"/>
        <v>1338113</v>
      </c>
      <c r="B175" s="261" t="str">
        <f t="shared" si="7"/>
        <v>DIAMOND WOOLFELT</v>
      </c>
      <c r="C175" s="261" t="str">
        <f t="shared" si="8"/>
        <v>Шляпа</v>
      </c>
      <c r="D175" s="264" t="str">
        <f>VLOOKUP(C175,M:N,2,0)</f>
        <v>Шляпы</v>
      </c>
      <c r="E175" s="266" t="s">
        <v>692</v>
      </c>
      <c r="F175" s="184" t="s">
        <v>2523</v>
      </c>
      <c r="G175" s="186" t="s">
        <v>116</v>
      </c>
      <c r="H175" s="188" t="s">
        <v>3829</v>
      </c>
      <c r="I175" s="190">
        <v>7</v>
      </c>
      <c r="J175" s="192" t="s">
        <v>3834</v>
      </c>
      <c r="K175" s="262"/>
      <c r="L175" s="193">
        <v>7</v>
      </c>
    </row>
    <row r="176" spans="1:12" x14ac:dyDescent="0.25">
      <c r="A176" s="261">
        <f t="shared" si="6"/>
        <v>1338113</v>
      </c>
      <c r="B176" s="261" t="str">
        <f t="shared" si="7"/>
        <v>DIAMOND WOOLFELT</v>
      </c>
      <c r="C176" s="261" t="str">
        <f t="shared" si="8"/>
        <v>Шляпа</v>
      </c>
      <c r="D176" s="264" t="str">
        <f>VLOOKUP(C176,M:N,2,0)</f>
        <v>Шляпы</v>
      </c>
      <c r="E176" s="266" t="s">
        <v>693</v>
      </c>
      <c r="F176" s="184" t="s">
        <v>2523</v>
      </c>
      <c r="G176" s="186" t="s">
        <v>112</v>
      </c>
      <c r="H176" s="188" t="s">
        <v>3829</v>
      </c>
      <c r="I176" s="190">
        <v>9</v>
      </c>
      <c r="J176" s="192" t="s">
        <v>4046</v>
      </c>
      <c r="K176" s="262"/>
      <c r="L176" s="193">
        <v>9</v>
      </c>
    </row>
    <row r="177" spans="1:12" x14ac:dyDescent="0.25">
      <c r="A177" s="261">
        <f t="shared" si="6"/>
        <v>1338113</v>
      </c>
      <c r="B177" s="261" t="str">
        <f t="shared" si="7"/>
        <v>DIAMOND WOOLFELT</v>
      </c>
      <c r="C177" s="261" t="str">
        <f t="shared" si="8"/>
        <v>Шляпа</v>
      </c>
      <c r="D177" s="264" t="str">
        <f>VLOOKUP(C177,M:N,2,0)</f>
        <v>Шляпы</v>
      </c>
      <c r="E177" s="268" t="s">
        <v>694</v>
      </c>
      <c r="F177" s="269" t="s">
        <v>2523</v>
      </c>
      <c r="G177" s="269" t="s">
        <v>113</v>
      </c>
      <c r="H177" s="269" t="s">
        <v>3829</v>
      </c>
      <c r="I177" s="269">
        <v>8</v>
      </c>
      <c r="J177" s="269" t="s">
        <v>3831</v>
      </c>
      <c r="K177" s="269"/>
      <c r="L177" s="269">
        <v>8</v>
      </c>
    </row>
    <row r="178" spans="1:12" x14ac:dyDescent="0.25">
      <c r="A178" s="261">
        <f t="shared" si="6"/>
        <v>1338113</v>
      </c>
      <c r="B178" s="261" t="str">
        <f t="shared" si="7"/>
        <v>DIAMOND WOOLFELT</v>
      </c>
      <c r="C178" s="261" t="str">
        <f t="shared" si="8"/>
        <v>Шляпа</v>
      </c>
      <c r="D178" s="264" t="str">
        <f>VLOOKUP(C178,M:N,2,0)</f>
        <v>Шляпы</v>
      </c>
      <c r="E178" s="268" t="s">
        <v>695</v>
      </c>
      <c r="F178" s="269" t="s">
        <v>2523</v>
      </c>
      <c r="G178" s="269" t="s">
        <v>118</v>
      </c>
      <c r="H178" s="269" t="s">
        <v>3829</v>
      </c>
      <c r="I178" s="269">
        <v>3</v>
      </c>
      <c r="J178" s="269" t="s">
        <v>3835</v>
      </c>
      <c r="K178" s="269"/>
      <c r="L178" s="269">
        <v>3</v>
      </c>
    </row>
    <row r="179" spans="1:12" x14ac:dyDescent="0.25">
      <c r="A179" s="261">
        <f t="shared" si="6"/>
        <v>1338113</v>
      </c>
      <c r="B179" s="261" t="str">
        <f t="shared" si="7"/>
        <v>DIAMOND WOOLFELT</v>
      </c>
      <c r="C179" s="261" t="str">
        <f t="shared" si="8"/>
        <v>Шляпа</v>
      </c>
      <c r="D179" s="264" t="str">
        <f>VLOOKUP(C179,M:N,2,0)</f>
        <v>Шляпы</v>
      </c>
      <c r="E179" s="268" t="s">
        <v>697</v>
      </c>
      <c r="F179" s="269" t="s">
        <v>2517</v>
      </c>
      <c r="G179" s="269" t="s">
        <v>122</v>
      </c>
      <c r="H179" s="269" t="s">
        <v>3829</v>
      </c>
      <c r="I179" s="269">
        <v>1</v>
      </c>
      <c r="J179" s="269" t="s">
        <v>3829</v>
      </c>
      <c r="K179" s="269"/>
      <c r="L179" s="269">
        <v>1</v>
      </c>
    </row>
    <row r="180" spans="1:12" x14ac:dyDescent="0.25">
      <c r="A180" s="261">
        <f t="shared" si="6"/>
        <v>1338113</v>
      </c>
      <c r="B180" s="261" t="str">
        <f t="shared" si="7"/>
        <v>DIAMOND WOOLFELT</v>
      </c>
      <c r="C180" s="261" t="str">
        <f t="shared" si="8"/>
        <v>Шляпа</v>
      </c>
      <c r="D180" s="264" t="str">
        <f>VLOOKUP(C180,M:N,2,0)</f>
        <v>Шляпы</v>
      </c>
      <c r="E180" s="268" t="s">
        <v>698</v>
      </c>
      <c r="F180" s="269" t="s">
        <v>2517</v>
      </c>
      <c r="G180" s="269" t="s">
        <v>116</v>
      </c>
      <c r="H180" s="269" t="s">
        <v>3829</v>
      </c>
      <c r="I180" s="269">
        <v>4</v>
      </c>
      <c r="J180" s="269" t="s">
        <v>3832</v>
      </c>
      <c r="K180" s="269"/>
      <c r="L180" s="269">
        <v>4</v>
      </c>
    </row>
    <row r="181" spans="1:12" x14ac:dyDescent="0.25">
      <c r="A181" s="261">
        <f t="shared" si="6"/>
        <v>1338113</v>
      </c>
      <c r="B181" s="261" t="str">
        <f t="shared" si="7"/>
        <v>DIAMOND WOOLFELT</v>
      </c>
      <c r="C181" s="261" t="str">
        <f t="shared" si="8"/>
        <v>Шляпа</v>
      </c>
      <c r="D181" s="264" t="str">
        <f>VLOOKUP(C181,M:N,2,0)</f>
        <v>Шляпы</v>
      </c>
      <c r="E181" s="268" t="s">
        <v>699</v>
      </c>
      <c r="F181" s="269" t="s">
        <v>2517</v>
      </c>
      <c r="G181" s="269" t="s">
        <v>112</v>
      </c>
      <c r="H181" s="269" t="s">
        <v>3829</v>
      </c>
      <c r="I181" s="269">
        <v>6</v>
      </c>
      <c r="J181" s="269" t="s">
        <v>4040</v>
      </c>
      <c r="K181" s="269"/>
      <c r="L181" s="269">
        <v>6</v>
      </c>
    </row>
    <row r="182" spans="1:12" x14ac:dyDescent="0.25">
      <c r="A182" s="261">
        <f t="shared" si="6"/>
        <v>1338113</v>
      </c>
      <c r="B182" s="261" t="str">
        <f t="shared" si="7"/>
        <v>DIAMOND WOOLFELT</v>
      </c>
      <c r="C182" s="261" t="str">
        <f t="shared" si="8"/>
        <v>Шляпа</v>
      </c>
      <c r="D182" s="264" t="str">
        <f>VLOOKUP(C182,M:N,2,0)</f>
        <v>Шляпы</v>
      </c>
      <c r="E182" s="268" t="s">
        <v>700</v>
      </c>
      <c r="F182" s="269" t="s">
        <v>2517</v>
      </c>
      <c r="G182" s="269" t="s">
        <v>113</v>
      </c>
      <c r="H182" s="269" t="s">
        <v>3829</v>
      </c>
      <c r="I182" s="269">
        <v>4</v>
      </c>
      <c r="J182" s="269" t="s">
        <v>3832</v>
      </c>
      <c r="K182" s="269"/>
      <c r="L182" s="269">
        <v>4</v>
      </c>
    </row>
    <row r="183" spans="1:12" x14ac:dyDescent="0.25">
      <c r="A183" s="261">
        <f t="shared" si="6"/>
        <v>1338113</v>
      </c>
      <c r="B183" s="261" t="str">
        <f t="shared" si="7"/>
        <v>DIAMOND WOOLFELT</v>
      </c>
      <c r="C183" s="261" t="str">
        <f t="shared" si="8"/>
        <v>Шляпа</v>
      </c>
      <c r="D183" s="264" t="str">
        <f>VLOOKUP(C183,M:N,2,0)</f>
        <v>Шляпы</v>
      </c>
      <c r="E183" s="266" t="s">
        <v>701</v>
      </c>
      <c r="F183" s="184" t="s">
        <v>2517</v>
      </c>
      <c r="G183" s="186" t="s">
        <v>118</v>
      </c>
      <c r="H183" s="188" t="s">
        <v>3829</v>
      </c>
      <c r="I183" s="190">
        <v>1</v>
      </c>
      <c r="J183" s="188" t="s">
        <v>3829</v>
      </c>
      <c r="K183" s="262"/>
      <c r="L183" s="193">
        <v>1</v>
      </c>
    </row>
    <row r="184" spans="1:12" x14ac:dyDescent="0.25">
      <c r="A184" s="261">
        <f t="shared" si="6"/>
        <v>1338107</v>
      </c>
      <c r="B184" s="261" t="str">
        <f t="shared" si="7"/>
        <v>DIAMOND WOOLFELT</v>
      </c>
      <c r="C184" s="261" t="str">
        <f t="shared" si="8"/>
        <v>Шляпа</v>
      </c>
      <c r="D184" s="264" t="str">
        <f>VLOOKUP(C184,M:N,2,0)</f>
        <v>Шляпы</v>
      </c>
      <c r="E184" s="266" t="s">
        <v>703</v>
      </c>
      <c r="F184" s="184" t="s">
        <v>2511</v>
      </c>
      <c r="G184" s="186" t="s">
        <v>122</v>
      </c>
      <c r="H184" s="188" t="s">
        <v>3996</v>
      </c>
      <c r="I184" s="190">
        <v>2</v>
      </c>
      <c r="J184" s="191" t="s">
        <v>4044</v>
      </c>
      <c r="K184" s="262"/>
      <c r="L184" s="193">
        <v>2</v>
      </c>
    </row>
    <row r="185" spans="1:12" x14ac:dyDescent="0.25">
      <c r="A185" s="261">
        <f t="shared" si="6"/>
        <v>1338107</v>
      </c>
      <c r="B185" s="261" t="str">
        <f t="shared" si="7"/>
        <v>DIAMOND WOOLFELT</v>
      </c>
      <c r="C185" s="261" t="str">
        <f t="shared" si="8"/>
        <v>Шляпа</v>
      </c>
      <c r="D185" s="264" t="str">
        <f>VLOOKUP(C185,M:N,2,0)</f>
        <v>Шляпы</v>
      </c>
      <c r="E185" s="266" t="s">
        <v>704</v>
      </c>
      <c r="F185" s="184" t="s">
        <v>2511</v>
      </c>
      <c r="G185" s="186" t="s">
        <v>116</v>
      </c>
      <c r="H185" s="188" t="s">
        <v>3996</v>
      </c>
      <c r="I185" s="190">
        <v>4</v>
      </c>
      <c r="J185" s="188" t="s">
        <v>4045</v>
      </c>
      <c r="K185" s="262"/>
      <c r="L185" s="193">
        <v>4</v>
      </c>
    </row>
    <row r="186" spans="1:12" x14ac:dyDescent="0.25">
      <c r="A186" s="261">
        <f t="shared" si="6"/>
        <v>1338107</v>
      </c>
      <c r="B186" s="261" t="str">
        <f t="shared" si="7"/>
        <v>DIAMOND WOOLFELT</v>
      </c>
      <c r="C186" s="261" t="str">
        <f t="shared" si="8"/>
        <v>Шляпа</v>
      </c>
      <c r="D186" s="264" t="str">
        <f>VLOOKUP(C186,M:N,2,0)</f>
        <v>Шляпы</v>
      </c>
      <c r="E186" s="266" t="s">
        <v>705</v>
      </c>
      <c r="F186" s="184" t="s">
        <v>2511</v>
      </c>
      <c r="G186" s="186" t="s">
        <v>112</v>
      </c>
      <c r="H186" s="188" t="s">
        <v>3996</v>
      </c>
      <c r="I186" s="190">
        <v>6</v>
      </c>
      <c r="J186" s="188" t="s">
        <v>3997</v>
      </c>
      <c r="K186" s="262"/>
      <c r="L186" s="193">
        <v>6</v>
      </c>
    </row>
    <row r="187" spans="1:12" x14ac:dyDescent="0.25">
      <c r="A187" s="261">
        <f t="shared" si="6"/>
        <v>1338107</v>
      </c>
      <c r="B187" s="261" t="str">
        <f t="shared" si="7"/>
        <v>DIAMOND WOOLFELT</v>
      </c>
      <c r="C187" s="261" t="str">
        <f t="shared" si="8"/>
        <v>Шляпа</v>
      </c>
      <c r="D187" s="264" t="str">
        <f>VLOOKUP(C187,M:N,2,0)</f>
        <v>Шляпы</v>
      </c>
      <c r="E187" s="266" t="s">
        <v>706</v>
      </c>
      <c r="F187" s="184" t="s">
        <v>2511</v>
      </c>
      <c r="G187" s="186" t="s">
        <v>113</v>
      </c>
      <c r="H187" s="188" t="s">
        <v>3996</v>
      </c>
      <c r="I187" s="190">
        <v>4</v>
      </c>
      <c r="J187" s="188" t="s">
        <v>4045</v>
      </c>
      <c r="K187" s="262"/>
      <c r="L187" s="193">
        <v>4</v>
      </c>
    </row>
    <row r="188" spans="1:12" x14ac:dyDescent="0.25">
      <c r="A188" s="261">
        <f t="shared" si="6"/>
        <v>1338107</v>
      </c>
      <c r="B188" s="261" t="str">
        <f t="shared" si="7"/>
        <v>DIAMOND WOOLFELT</v>
      </c>
      <c r="C188" s="261" t="str">
        <f t="shared" si="8"/>
        <v>Шляпа</v>
      </c>
      <c r="D188" s="264" t="str">
        <f>VLOOKUP(C188,M:N,2,0)</f>
        <v>Шляпы</v>
      </c>
      <c r="E188" s="266" t="s">
        <v>708</v>
      </c>
      <c r="F188" s="184" t="s">
        <v>2511</v>
      </c>
      <c r="G188" s="186" t="s">
        <v>118</v>
      </c>
      <c r="H188" s="188" t="s">
        <v>3996</v>
      </c>
      <c r="I188" s="190">
        <v>2</v>
      </c>
      <c r="J188" s="188" t="s">
        <v>4044</v>
      </c>
      <c r="K188" s="262"/>
      <c r="L188" s="193">
        <v>2</v>
      </c>
    </row>
    <row r="189" spans="1:12" x14ac:dyDescent="0.25">
      <c r="A189" s="261">
        <f t="shared" si="6"/>
        <v>1338106</v>
      </c>
      <c r="B189" s="261" t="str">
        <f t="shared" si="7"/>
        <v>DIAMOND WOOLFELT/CASHMERE</v>
      </c>
      <c r="C189" s="261" t="str">
        <f t="shared" si="8"/>
        <v>Шляпа</v>
      </c>
      <c r="D189" s="264" t="str">
        <f>VLOOKUP(C189,M:N,2,0)</f>
        <v>Шляпы</v>
      </c>
      <c r="E189" s="266" t="s">
        <v>709</v>
      </c>
      <c r="F189" s="184" t="s">
        <v>2505</v>
      </c>
      <c r="G189" s="186" t="s">
        <v>122</v>
      </c>
      <c r="H189" s="188" t="s">
        <v>3661</v>
      </c>
      <c r="I189" s="190">
        <v>2</v>
      </c>
      <c r="J189" s="188" t="s">
        <v>3665</v>
      </c>
      <c r="K189" s="262"/>
      <c r="L189" s="193">
        <v>2</v>
      </c>
    </row>
    <row r="190" spans="1:12" x14ac:dyDescent="0.25">
      <c r="A190" s="261">
        <f t="shared" si="6"/>
        <v>1338106</v>
      </c>
      <c r="B190" s="261" t="str">
        <f t="shared" si="7"/>
        <v>DIAMOND WOOLFELT/CASHMERE</v>
      </c>
      <c r="C190" s="261" t="str">
        <f t="shared" si="8"/>
        <v>Шляпа</v>
      </c>
      <c r="D190" s="264" t="str">
        <f>VLOOKUP(C190,M:N,2,0)</f>
        <v>Шляпы</v>
      </c>
      <c r="E190" s="266" t="s">
        <v>710</v>
      </c>
      <c r="F190" s="184" t="s">
        <v>2505</v>
      </c>
      <c r="G190" s="186" t="s">
        <v>116</v>
      </c>
      <c r="H190" s="188" t="s">
        <v>3661</v>
      </c>
      <c r="I190" s="190">
        <v>4</v>
      </c>
      <c r="J190" s="188" t="s">
        <v>3663</v>
      </c>
      <c r="K190" s="262"/>
      <c r="L190" s="193">
        <v>4</v>
      </c>
    </row>
    <row r="191" spans="1:12" x14ac:dyDescent="0.25">
      <c r="A191" s="261">
        <f t="shared" si="6"/>
        <v>1338106</v>
      </c>
      <c r="B191" s="261" t="str">
        <f t="shared" si="7"/>
        <v>DIAMOND WOOLFELT/CASHMERE</v>
      </c>
      <c r="C191" s="261" t="str">
        <f t="shared" si="8"/>
        <v>Шляпа</v>
      </c>
      <c r="D191" s="264" t="str">
        <f>VLOOKUP(C191,M:N,2,0)</f>
        <v>Шляпы</v>
      </c>
      <c r="E191" s="266" t="s">
        <v>711</v>
      </c>
      <c r="F191" s="184" t="s">
        <v>2505</v>
      </c>
      <c r="G191" s="186" t="s">
        <v>112</v>
      </c>
      <c r="H191" s="188" t="s">
        <v>3661</v>
      </c>
      <c r="I191" s="190">
        <v>6</v>
      </c>
      <c r="J191" s="188" t="s">
        <v>4043</v>
      </c>
      <c r="K191" s="262"/>
      <c r="L191" s="193">
        <v>6</v>
      </c>
    </row>
    <row r="192" spans="1:12" x14ac:dyDescent="0.25">
      <c r="A192" s="261">
        <f t="shared" si="6"/>
        <v>1338106</v>
      </c>
      <c r="B192" s="261" t="str">
        <f t="shared" si="7"/>
        <v>DIAMOND WOOLFELT/CASHMERE</v>
      </c>
      <c r="C192" s="261" t="str">
        <f t="shared" si="8"/>
        <v>Шляпа</v>
      </c>
      <c r="D192" s="264" t="str">
        <f>VLOOKUP(C192,M:N,2,0)</f>
        <v>Шляпы</v>
      </c>
      <c r="E192" s="266" t="s">
        <v>713</v>
      </c>
      <c r="F192" s="184" t="s">
        <v>2505</v>
      </c>
      <c r="G192" s="186" t="s">
        <v>113</v>
      </c>
      <c r="H192" s="188" t="s">
        <v>3661</v>
      </c>
      <c r="I192" s="190">
        <v>4</v>
      </c>
      <c r="J192" s="188" t="s">
        <v>3663</v>
      </c>
      <c r="K192" s="262"/>
      <c r="L192" s="193">
        <v>4</v>
      </c>
    </row>
    <row r="193" spans="1:12" x14ac:dyDescent="0.25">
      <c r="A193" s="261">
        <f t="shared" si="6"/>
        <v>1338106</v>
      </c>
      <c r="B193" s="261" t="str">
        <f t="shared" si="7"/>
        <v>DIAMOND WOOLFELT/CASHMERE</v>
      </c>
      <c r="C193" s="261" t="str">
        <f t="shared" si="8"/>
        <v>Шляпа</v>
      </c>
      <c r="D193" s="264" t="str">
        <f>VLOOKUP(C193,M:N,2,0)</f>
        <v>Шляпы</v>
      </c>
      <c r="E193" s="266" t="s">
        <v>714</v>
      </c>
      <c r="F193" s="184" t="s">
        <v>2505</v>
      </c>
      <c r="G193" s="186" t="s">
        <v>118</v>
      </c>
      <c r="H193" s="188" t="s">
        <v>3661</v>
      </c>
      <c r="I193" s="190">
        <v>3</v>
      </c>
      <c r="J193" s="188" t="s">
        <v>3662</v>
      </c>
      <c r="K193" s="262"/>
      <c r="L193" s="193">
        <v>3</v>
      </c>
    </row>
    <row r="194" spans="1:12" x14ac:dyDescent="0.25">
      <c r="A194" s="261">
        <f t="shared" si="6"/>
        <v>1328109</v>
      </c>
      <c r="B194" s="261" t="str">
        <f t="shared" si="7"/>
        <v>PLAYER WOOLFELT</v>
      </c>
      <c r="C194" s="261" t="str">
        <f t="shared" si="8"/>
        <v>Шляпа</v>
      </c>
      <c r="D194" s="264" t="str">
        <f>VLOOKUP(C194,M:N,2,0)</f>
        <v>Шляпы</v>
      </c>
      <c r="E194" s="266" t="s">
        <v>715</v>
      </c>
      <c r="F194" s="184" t="s">
        <v>2490</v>
      </c>
      <c r="G194" s="186" t="s">
        <v>122</v>
      </c>
      <c r="H194" s="188" t="s">
        <v>3829</v>
      </c>
      <c r="I194" s="190">
        <v>1</v>
      </c>
      <c r="J194" s="188" t="s">
        <v>3829</v>
      </c>
      <c r="K194" s="262"/>
      <c r="L194" s="193">
        <v>1</v>
      </c>
    </row>
    <row r="195" spans="1:12" x14ac:dyDescent="0.25">
      <c r="A195" s="261">
        <f t="shared" ref="A195:A258" si="9">_xlfn.LET(_xlpm.START,FIND("арт. ",F195)+5,_xlpm.END,FIND(" ",F195,_xlpm.START),VALUE(TRIM(MID(F195,_xlpm.START,_xlpm.END-_xlpm.START))))</f>
        <v>1328109</v>
      </c>
      <c r="B195" s="261" t="str">
        <f t="shared" ref="B195:B258" si="10">_xlfn.LET(_xlpm.START,FIND("арт. ",F195)+13,_xlpm.END,FIND("(",F195),TRIM(MID(F195,_xlpm.START,_xlpm.END-_xlpm.START)))</f>
        <v>PLAYER WOOLFELT</v>
      </c>
      <c r="C195" s="261" t="str">
        <f t="shared" ref="C195:C258" si="11">_xlfn.LET(_xlpm.START,1,_xlpm.END,FIND("S",F195),TRIM(MID(F195,_xlpm.START,_xlpm.END-_xlpm.START)))</f>
        <v>Шляпа</v>
      </c>
      <c r="D195" s="264" t="str">
        <f>VLOOKUP(C195,M:N,2,0)</f>
        <v>Шляпы</v>
      </c>
      <c r="E195" s="266" t="s">
        <v>716</v>
      </c>
      <c r="F195" s="184" t="s">
        <v>2490</v>
      </c>
      <c r="G195" s="186" t="s">
        <v>116</v>
      </c>
      <c r="H195" s="188" t="s">
        <v>3829</v>
      </c>
      <c r="I195" s="190">
        <v>4</v>
      </c>
      <c r="J195" s="188" t="s">
        <v>3832</v>
      </c>
      <c r="K195" s="262"/>
      <c r="L195" s="193">
        <v>4</v>
      </c>
    </row>
    <row r="196" spans="1:12" x14ac:dyDescent="0.25">
      <c r="A196" s="261">
        <f t="shared" si="9"/>
        <v>1328109</v>
      </c>
      <c r="B196" s="261" t="str">
        <f t="shared" si="10"/>
        <v>PLAYER WOOLFELT</v>
      </c>
      <c r="C196" s="261" t="str">
        <f t="shared" si="11"/>
        <v>Шляпа</v>
      </c>
      <c r="D196" s="264" t="str">
        <f>VLOOKUP(C196,M:N,2,0)</f>
        <v>Шляпы</v>
      </c>
      <c r="E196" s="266" t="s">
        <v>718</v>
      </c>
      <c r="F196" s="184" t="s">
        <v>2490</v>
      </c>
      <c r="G196" s="186" t="s">
        <v>112</v>
      </c>
      <c r="H196" s="188" t="s">
        <v>3829</v>
      </c>
      <c r="I196" s="190">
        <v>6</v>
      </c>
      <c r="J196" s="188" t="s">
        <v>4040</v>
      </c>
      <c r="K196" s="262"/>
      <c r="L196" s="193">
        <v>6</v>
      </c>
    </row>
    <row r="197" spans="1:12" x14ac:dyDescent="0.25">
      <c r="A197" s="261">
        <f t="shared" si="9"/>
        <v>1328109</v>
      </c>
      <c r="B197" s="261" t="str">
        <f t="shared" si="10"/>
        <v>PLAYER WOOLFELT</v>
      </c>
      <c r="C197" s="261" t="str">
        <f t="shared" si="11"/>
        <v>Шляпа</v>
      </c>
      <c r="D197" s="264" t="str">
        <f>VLOOKUP(C197,M:N,2,0)</f>
        <v>Шляпы</v>
      </c>
      <c r="E197" s="266" t="s">
        <v>719</v>
      </c>
      <c r="F197" s="184" t="s">
        <v>2490</v>
      </c>
      <c r="G197" s="186" t="s">
        <v>113</v>
      </c>
      <c r="H197" s="188" t="s">
        <v>3829</v>
      </c>
      <c r="I197" s="190">
        <v>4</v>
      </c>
      <c r="J197" s="192" t="s">
        <v>3832</v>
      </c>
      <c r="K197" s="262"/>
      <c r="L197" s="193">
        <v>4</v>
      </c>
    </row>
    <row r="198" spans="1:12" x14ac:dyDescent="0.25">
      <c r="A198" s="261">
        <f t="shared" si="9"/>
        <v>1328109</v>
      </c>
      <c r="B198" s="261" t="str">
        <f t="shared" si="10"/>
        <v>PLAYER WOOLFELT</v>
      </c>
      <c r="C198" s="261" t="str">
        <f t="shared" si="11"/>
        <v>Шляпа</v>
      </c>
      <c r="D198" s="264" t="str">
        <f>VLOOKUP(C198,M:N,2,0)</f>
        <v>Шляпы</v>
      </c>
      <c r="E198" s="266" t="s">
        <v>721</v>
      </c>
      <c r="F198" s="184" t="s">
        <v>2490</v>
      </c>
      <c r="G198" s="186" t="s">
        <v>118</v>
      </c>
      <c r="H198" s="188" t="s">
        <v>3829</v>
      </c>
      <c r="I198" s="190">
        <v>1</v>
      </c>
      <c r="J198" s="192" t="s">
        <v>3829</v>
      </c>
      <c r="K198" s="262"/>
      <c r="L198" s="193">
        <v>1</v>
      </c>
    </row>
    <row r="199" spans="1:12" x14ac:dyDescent="0.25">
      <c r="A199" s="261">
        <f t="shared" si="9"/>
        <v>1238115</v>
      </c>
      <c r="B199" s="261" t="str">
        <f t="shared" si="10"/>
        <v>TRILBY WOOLFELT</v>
      </c>
      <c r="C199" s="261" t="str">
        <f t="shared" si="11"/>
        <v>Шляпа</v>
      </c>
      <c r="D199" s="264" t="str">
        <f>VLOOKUP(C199,M:N,2,0)</f>
        <v>Шляпы</v>
      </c>
      <c r="E199" s="266" t="s">
        <v>722</v>
      </c>
      <c r="F199" s="184" t="s">
        <v>2463</v>
      </c>
      <c r="G199" s="186" t="s">
        <v>122</v>
      </c>
      <c r="H199" s="188" t="s">
        <v>3829</v>
      </c>
      <c r="I199" s="190">
        <v>1</v>
      </c>
      <c r="J199" s="192" t="s">
        <v>3829</v>
      </c>
      <c r="K199" s="262"/>
      <c r="L199" s="193">
        <v>1</v>
      </c>
    </row>
    <row r="200" spans="1:12" x14ac:dyDescent="0.25">
      <c r="A200" s="261">
        <f t="shared" si="9"/>
        <v>1238115</v>
      </c>
      <c r="B200" s="261" t="str">
        <f t="shared" si="10"/>
        <v>TRILBY WOOLFELT</v>
      </c>
      <c r="C200" s="261" t="str">
        <f t="shared" si="11"/>
        <v>Шляпа</v>
      </c>
      <c r="D200" s="264" t="str">
        <f>VLOOKUP(C200,M:N,2,0)</f>
        <v>Шляпы</v>
      </c>
      <c r="E200" s="266" t="s">
        <v>724</v>
      </c>
      <c r="F200" s="184" t="s">
        <v>2463</v>
      </c>
      <c r="G200" s="186" t="s">
        <v>116</v>
      </c>
      <c r="H200" s="188" t="s">
        <v>3829</v>
      </c>
      <c r="I200" s="190">
        <v>4</v>
      </c>
      <c r="J200" s="192" t="s">
        <v>3832</v>
      </c>
      <c r="K200" s="262"/>
      <c r="L200" s="193">
        <v>4</v>
      </c>
    </row>
    <row r="201" spans="1:12" x14ac:dyDescent="0.25">
      <c r="A201" s="261">
        <f t="shared" si="9"/>
        <v>1238115</v>
      </c>
      <c r="B201" s="261" t="str">
        <f t="shared" si="10"/>
        <v>TRILBY WOOLFELT</v>
      </c>
      <c r="C201" s="261" t="str">
        <f t="shared" si="11"/>
        <v>Шляпа</v>
      </c>
      <c r="D201" s="264" t="str">
        <f>VLOOKUP(C201,M:N,2,0)</f>
        <v>Шляпы</v>
      </c>
      <c r="E201" s="266" t="s">
        <v>725</v>
      </c>
      <c r="F201" s="184" t="s">
        <v>2463</v>
      </c>
      <c r="G201" s="186" t="s">
        <v>112</v>
      </c>
      <c r="H201" s="188" t="s">
        <v>3829</v>
      </c>
      <c r="I201" s="190">
        <v>4</v>
      </c>
      <c r="J201" s="191" t="s">
        <v>3832</v>
      </c>
      <c r="K201" s="262"/>
      <c r="L201" s="193">
        <v>4</v>
      </c>
    </row>
    <row r="202" spans="1:12" x14ac:dyDescent="0.25">
      <c r="A202" s="261">
        <f t="shared" si="9"/>
        <v>1238115</v>
      </c>
      <c r="B202" s="261" t="str">
        <f t="shared" si="10"/>
        <v>TRILBY WOOLFELT</v>
      </c>
      <c r="C202" s="261" t="str">
        <f t="shared" si="11"/>
        <v>Шляпа</v>
      </c>
      <c r="D202" s="264" t="str">
        <f>VLOOKUP(C202,M:N,2,0)</f>
        <v>Шляпы</v>
      </c>
      <c r="E202" s="266" t="s">
        <v>726</v>
      </c>
      <c r="F202" s="184" t="s">
        <v>2463</v>
      </c>
      <c r="G202" s="186" t="s">
        <v>113</v>
      </c>
      <c r="H202" s="188" t="s">
        <v>3829</v>
      </c>
      <c r="I202" s="190">
        <v>3</v>
      </c>
      <c r="J202" s="192" t="s">
        <v>3835</v>
      </c>
      <c r="K202" s="262"/>
      <c r="L202" s="193">
        <v>3</v>
      </c>
    </row>
    <row r="203" spans="1:12" x14ac:dyDescent="0.25">
      <c r="A203" s="261">
        <f t="shared" si="9"/>
        <v>1238115</v>
      </c>
      <c r="B203" s="261" t="str">
        <f t="shared" si="10"/>
        <v>TRILBY WOOLFELT</v>
      </c>
      <c r="C203" s="261" t="str">
        <f t="shared" si="11"/>
        <v>Шляпа</v>
      </c>
      <c r="D203" s="264" t="str">
        <f>VLOOKUP(C203,M:N,2,0)</f>
        <v>Шляпы</v>
      </c>
      <c r="E203" s="266" t="s">
        <v>728</v>
      </c>
      <c r="F203" s="184" t="s">
        <v>2463</v>
      </c>
      <c r="G203" s="186" t="s">
        <v>118</v>
      </c>
      <c r="H203" s="188" t="s">
        <v>3829</v>
      </c>
      <c r="I203" s="190">
        <v>1</v>
      </c>
      <c r="J203" s="192" t="s">
        <v>3829</v>
      </c>
      <c r="K203" s="262"/>
      <c r="L203" s="193">
        <v>1</v>
      </c>
    </row>
    <row r="204" spans="1:12" x14ac:dyDescent="0.25">
      <c r="A204" s="261">
        <f t="shared" si="9"/>
        <v>9291501</v>
      </c>
      <c r="B204" s="261" t="str">
        <f t="shared" si="10"/>
        <v>BOMBER CAP</v>
      </c>
      <c r="C204" s="261" t="str">
        <f t="shared" si="11"/>
        <v>Шапка</v>
      </c>
      <c r="D204" s="264" t="str">
        <f>VLOOKUP(C204,M:N,2,0)</f>
        <v>Шапки</v>
      </c>
      <c r="E204" s="266" t="s">
        <v>729</v>
      </c>
      <c r="F204" s="184" t="s">
        <v>2197</v>
      </c>
      <c r="G204" s="186" t="s">
        <v>116</v>
      </c>
      <c r="H204" s="188" t="s">
        <v>3231</v>
      </c>
      <c r="I204" s="190">
        <v>7</v>
      </c>
      <c r="J204" s="188" t="s">
        <v>3586</v>
      </c>
      <c r="K204" s="262"/>
      <c r="L204" s="193">
        <v>7</v>
      </c>
    </row>
    <row r="205" spans="1:12" x14ac:dyDescent="0.25">
      <c r="A205" s="261">
        <f t="shared" si="9"/>
        <v>9291501</v>
      </c>
      <c r="B205" s="261" t="str">
        <f t="shared" si="10"/>
        <v>BOMBER CAP</v>
      </c>
      <c r="C205" s="261" t="str">
        <f t="shared" si="11"/>
        <v>Шапка</v>
      </c>
      <c r="D205" s="264" t="str">
        <f>VLOOKUP(C205,M:N,2,0)</f>
        <v>Шапки</v>
      </c>
      <c r="E205" s="266" t="s">
        <v>730</v>
      </c>
      <c r="F205" s="184" t="s">
        <v>2197</v>
      </c>
      <c r="G205" s="186" t="s">
        <v>112</v>
      </c>
      <c r="H205" s="188" t="s">
        <v>3231</v>
      </c>
      <c r="I205" s="190">
        <v>11</v>
      </c>
      <c r="J205" s="188" t="s">
        <v>4010</v>
      </c>
      <c r="K205" s="262"/>
      <c r="L205" s="193">
        <v>11</v>
      </c>
    </row>
    <row r="206" spans="1:12" x14ac:dyDescent="0.25">
      <c r="A206" s="261">
        <f t="shared" si="9"/>
        <v>9291501</v>
      </c>
      <c r="B206" s="261" t="str">
        <f t="shared" si="10"/>
        <v>BOMBER CAP</v>
      </c>
      <c r="C206" s="261" t="str">
        <f t="shared" si="11"/>
        <v>Шапка</v>
      </c>
      <c r="D206" s="264" t="str">
        <f>VLOOKUP(C206,M:N,2,0)</f>
        <v>Шапки</v>
      </c>
      <c r="E206" s="266" t="s">
        <v>732</v>
      </c>
      <c r="F206" s="184" t="s">
        <v>2197</v>
      </c>
      <c r="G206" s="186" t="s">
        <v>113</v>
      </c>
      <c r="H206" s="188" t="s">
        <v>3231</v>
      </c>
      <c r="I206" s="190">
        <v>8</v>
      </c>
      <c r="J206" s="188" t="s">
        <v>3232</v>
      </c>
      <c r="K206" s="262"/>
      <c r="L206" s="193">
        <v>8</v>
      </c>
    </row>
    <row r="207" spans="1:12" x14ac:dyDescent="0.25">
      <c r="A207" s="261">
        <f t="shared" si="9"/>
        <v>9291501</v>
      </c>
      <c r="B207" s="261" t="str">
        <f t="shared" si="10"/>
        <v>BOMBER CAP</v>
      </c>
      <c r="C207" s="261" t="str">
        <f t="shared" si="11"/>
        <v>Шапка</v>
      </c>
      <c r="D207" s="264" t="str">
        <f>VLOOKUP(C207,M:N,2,0)</f>
        <v>Шапки</v>
      </c>
      <c r="E207" s="266" t="s">
        <v>734</v>
      </c>
      <c r="F207" s="184" t="s">
        <v>2194</v>
      </c>
      <c r="G207" s="186" t="s">
        <v>112</v>
      </c>
      <c r="H207" s="188" t="s">
        <v>3376</v>
      </c>
      <c r="I207" s="190">
        <v>4</v>
      </c>
      <c r="J207" s="188" t="s">
        <v>4009</v>
      </c>
      <c r="K207" s="262"/>
      <c r="L207" s="193">
        <v>4</v>
      </c>
    </row>
    <row r="208" spans="1:12" x14ac:dyDescent="0.25">
      <c r="A208" s="261">
        <f t="shared" si="9"/>
        <v>9291501</v>
      </c>
      <c r="B208" s="261" t="str">
        <f t="shared" si="10"/>
        <v>BOMBER CAP</v>
      </c>
      <c r="C208" s="261" t="str">
        <f t="shared" si="11"/>
        <v>Шапка</v>
      </c>
      <c r="D208" s="264" t="str">
        <f>VLOOKUP(C208,M:N,2,0)</f>
        <v>Шапки</v>
      </c>
      <c r="E208" s="266" t="s">
        <v>736</v>
      </c>
      <c r="F208" s="184" t="s">
        <v>2194</v>
      </c>
      <c r="G208" s="186" t="s">
        <v>113</v>
      </c>
      <c r="H208" s="188" t="s">
        <v>3379</v>
      </c>
      <c r="I208" s="190">
        <v>3</v>
      </c>
      <c r="J208" s="188" t="s">
        <v>4008</v>
      </c>
      <c r="K208" s="262"/>
      <c r="L208" s="193">
        <v>3</v>
      </c>
    </row>
    <row r="209" spans="1:12" x14ac:dyDescent="0.25">
      <c r="A209" s="261">
        <f t="shared" si="9"/>
        <v>8599368</v>
      </c>
      <c r="B209" s="261" t="str">
        <f t="shared" si="10"/>
        <v>BEANIE EAGLE</v>
      </c>
      <c r="C209" s="261" t="str">
        <f t="shared" si="11"/>
        <v>Шапка</v>
      </c>
      <c r="D209" s="264" t="str">
        <f>VLOOKUP(C209,M:N,2,0)</f>
        <v>Шапки</v>
      </c>
      <c r="E209" s="266" t="s">
        <v>737</v>
      </c>
      <c r="F209" s="184" t="s">
        <v>2076</v>
      </c>
      <c r="G209" s="186" t="s">
        <v>117</v>
      </c>
      <c r="H209" s="188" t="s">
        <v>3659</v>
      </c>
      <c r="I209" s="190">
        <v>3</v>
      </c>
      <c r="J209" s="188" t="s">
        <v>3967</v>
      </c>
      <c r="K209" s="262"/>
      <c r="L209" s="193">
        <v>3</v>
      </c>
    </row>
    <row r="210" spans="1:12" x14ac:dyDescent="0.25">
      <c r="A210" s="261">
        <f t="shared" si="9"/>
        <v>8599368</v>
      </c>
      <c r="B210" s="261" t="str">
        <f t="shared" si="10"/>
        <v>BEANIE EAGLE</v>
      </c>
      <c r="C210" s="261" t="str">
        <f t="shared" si="11"/>
        <v>Шапка</v>
      </c>
      <c r="D210" s="264" t="str">
        <f>VLOOKUP(C210,M:N,2,0)</f>
        <v>Шапки</v>
      </c>
      <c r="E210" s="266" t="s">
        <v>738</v>
      </c>
      <c r="F210" s="184" t="s">
        <v>2078</v>
      </c>
      <c r="G210" s="186" t="s">
        <v>117</v>
      </c>
      <c r="H210" s="188" t="s">
        <v>3659</v>
      </c>
      <c r="I210" s="190">
        <v>6</v>
      </c>
      <c r="J210" s="192" t="s">
        <v>3968</v>
      </c>
      <c r="K210" s="262"/>
      <c r="L210" s="193">
        <v>6</v>
      </c>
    </row>
    <row r="211" spans="1:12" x14ac:dyDescent="0.25">
      <c r="A211" s="261">
        <f t="shared" si="9"/>
        <v>8599365</v>
      </c>
      <c r="B211" s="261" t="str">
        <f t="shared" si="10"/>
        <v>BEANIE MERINO WOOL</v>
      </c>
      <c r="C211" s="261" t="str">
        <f t="shared" si="11"/>
        <v>Шапка</v>
      </c>
      <c r="D211" s="264" t="str">
        <f>VLOOKUP(C211,M:N,2,0)</f>
        <v>Шапки</v>
      </c>
      <c r="E211" s="266" t="s">
        <v>740</v>
      </c>
      <c r="F211" s="184" t="s">
        <v>2072</v>
      </c>
      <c r="G211" s="186" t="s">
        <v>117</v>
      </c>
      <c r="H211" s="188" t="s">
        <v>3964</v>
      </c>
      <c r="I211" s="190">
        <v>5</v>
      </c>
      <c r="J211" s="188" t="s">
        <v>3965</v>
      </c>
      <c r="K211" s="262"/>
      <c r="L211" s="193">
        <v>5</v>
      </c>
    </row>
    <row r="212" spans="1:12" x14ac:dyDescent="0.25">
      <c r="A212" s="261">
        <f t="shared" si="9"/>
        <v>8599365</v>
      </c>
      <c r="B212" s="261" t="str">
        <f t="shared" si="10"/>
        <v>BEANIE MERINO WOOL</v>
      </c>
      <c r="C212" s="261" t="str">
        <f t="shared" si="11"/>
        <v>Шапка</v>
      </c>
      <c r="D212" s="264" t="str">
        <f>VLOOKUP(C212,M:N,2,0)</f>
        <v>Шапки</v>
      </c>
      <c r="E212" s="266" t="s">
        <v>742</v>
      </c>
      <c r="F212" s="184" t="s">
        <v>2074</v>
      </c>
      <c r="G212" s="186" t="s">
        <v>117</v>
      </c>
      <c r="H212" s="188" t="s">
        <v>3964</v>
      </c>
      <c r="I212" s="190">
        <v>6</v>
      </c>
      <c r="J212" s="188" t="s">
        <v>3966</v>
      </c>
      <c r="K212" s="262"/>
      <c r="L212" s="193">
        <v>6</v>
      </c>
    </row>
    <row r="213" spans="1:12" x14ac:dyDescent="0.25">
      <c r="A213" s="261">
        <f t="shared" si="9"/>
        <v>8599352</v>
      </c>
      <c r="B213" s="261" t="str">
        <f t="shared" si="10"/>
        <v>BEANIE WOOL</v>
      </c>
      <c r="C213" s="261" t="str">
        <f t="shared" si="11"/>
        <v>Шапка</v>
      </c>
      <c r="D213" s="264" t="str">
        <f>VLOOKUP(C213,M:N,2,0)</f>
        <v>Шапки</v>
      </c>
      <c r="E213" s="266" t="s">
        <v>744</v>
      </c>
      <c r="F213" s="184" t="s">
        <v>2056</v>
      </c>
      <c r="G213" s="186" t="s">
        <v>117</v>
      </c>
      <c r="H213" s="188" t="s">
        <v>3946</v>
      </c>
      <c r="I213" s="190">
        <v>6</v>
      </c>
      <c r="J213" s="188" t="s">
        <v>3959</v>
      </c>
      <c r="K213" s="262"/>
      <c r="L213" s="193">
        <v>6</v>
      </c>
    </row>
    <row r="214" spans="1:12" x14ac:dyDescent="0.25">
      <c r="A214" s="261">
        <f t="shared" si="9"/>
        <v>6870802</v>
      </c>
      <c r="B214" s="261" t="str">
        <f t="shared" si="10"/>
        <v>HATTERAS VIRGIN WOOL</v>
      </c>
      <c r="C214" s="261" t="str">
        <f t="shared" si="11"/>
        <v>Кепка</v>
      </c>
      <c r="D214" s="264" t="str">
        <f>VLOOKUP(C214,M:N,2,0)</f>
        <v>Кепки</v>
      </c>
      <c r="E214" s="266" t="s">
        <v>746</v>
      </c>
      <c r="F214" s="184" t="s">
        <v>1584</v>
      </c>
      <c r="G214" s="186" t="s">
        <v>122</v>
      </c>
      <c r="H214" s="188" t="s">
        <v>3481</v>
      </c>
      <c r="I214" s="190">
        <v>3</v>
      </c>
      <c r="J214" s="188" t="s">
        <v>3482</v>
      </c>
      <c r="K214" s="262"/>
      <c r="L214" s="193">
        <v>3</v>
      </c>
    </row>
    <row r="215" spans="1:12" x14ac:dyDescent="0.25">
      <c r="A215" s="261">
        <f t="shared" si="9"/>
        <v>6870802</v>
      </c>
      <c r="B215" s="261" t="str">
        <f t="shared" si="10"/>
        <v>HATTERAS VIRGIN WOOL</v>
      </c>
      <c r="C215" s="261" t="str">
        <f t="shared" si="11"/>
        <v>Кепка</v>
      </c>
      <c r="D215" s="264" t="str">
        <f>VLOOKUP(C215,M:N,2,0)</f>
        <v>Кепки</v>
      </c>
      <c r="E215" s="266" t="s">
        <v>747</v>
      </c>
      <c r="F215" s="184" t="s">
        <v>1584</v>
      </c>
      <c r="G215" s="186" t="s">
        <v>123</v>
      </c>
      <c r="H215" s="188" t="s">
        <v>3608</v>
      </c>
      <c r="I215" s="190">
        <v>2</v>
      </c>
      <c r="J215" s="188" t="s">
        <v>3609</v>
      </c>
      <c r="K215" s="262"/>
      <c r="L215" s="193">
        <v>2</v>
      </c>
    </row>
    <row r="216" spans="1:12" x14ac:dyDescent="0.25">
      <c r="A216" s="261">
        <f t="shared" si="9"/>
        <v>6870802</v>
      </c>
      <c r="B216" s="261" t="str">
        <f t="shared" si="10"/>
        <v>HATTERAS VIRGIN WOOL</v>
      </c>
      <c r="C216" s="261" t="str">
        <f t="shared" si="11"/>
        <v>Кепка</v>
      </c>
      <c r="D216" s="264" t="str">
        <f>VLOOKUP(C216,M:N,2,0)</f>
        <v>Кепки</v>
      </c>
      <c r="E216" s="266" t="s">
        <v>749</v>
      </c>
      <c r="F216" s="184" t="s">
        <v>1584</v>
      </c>
      <c r="G216" s="186" t="s">
        <v>116</v>
      </c>
      <c r="H216" s="188" t="s">
        <v>3481</v>
      </c>
      <c r="I216" s="190">
        <v>3</v>
      </c>
      <c r="J216" s="188" t="s">
        <v>3482</v>
      </c>
      <c r="K216" s="262"/>
      <c r="L216" s="193">
        <v>3</v>
      </c>
    </row>
    <row r="217" spans="1:12" x14ac:dyDescent="0.25">
      <c r="A217" s="261">
        <f t="shared" si="9"/>
        <v>6870802</v>
      </c>
      <c r="B217" s="261" t="str">
        <f t="shared" si="10"/>
        <v>HATTERAS VIRGIN WOOL</v>
      </c>
      <c r="C217" s="261" t="str">
        <f t="shared" si="11"/>
        <v>Кепка</v>
      </c>
      <c r="D217" s="264" t="str">
        <f>VLOOKUP(C217,M:N,2,0)</f>
        <v>Кепки</v>
      </c>
      <c r="E217" s="266" t="s">
        <v>750</v>
      </c>
      <c r="F217" s="184" t="s">
        <v>1584</v>
      </c>
      <c r="G217" s="186" t="s">
        <v>112</v>
      </c>
      <c r="H217" s="188" t="s">
        <v>3711</v>
      </c>
      <c r="I217" s="190">
        <v>5</v>
      </c>
      <c r="J217" s="188" t="s">
        <v>3824</v>
      </c>
      <c r="K217" s="262"/>
      <c r="L217" s="193">
        <v>5</v>
      </c>
    </row>
    <row r="218" spans="1:12" x14ac:dyDescent="0.25">
      <c r="A218" s="261">
        <f t="shared" si="9"/>
        <v>6870802</v>
      </c>
      <c r="B218" s="261" t="str">
        <f t="shared" si="10"/>
        <v>HATTERAS VIRGIN WOOL</v>
      </c>
      <c r="C218" s="261" t="str">
        <f t="shared" si="11"/>
        <v>Кепка</v>
      </c>
      <c r="D218" s="264" t="str">
        <f>VLOOKUP(C218,M:N,2,0)</f>
        <v>Кепки</v>
      </c>
      <c r="E218" s="266" t="s">
        <v>751</v>
      </c>
      <c r="F218" s="184" t="s">
        <v>1584</v>
      </c>
      <c r="G218" s="186" t="s">
        <v>113</v>
      </c>
      <c r="H218" s="188" t="s">
        <v>3481</v>
      </c>
      <c r="I218" s="190">
        <v>4</v>
      </c>
      <c r="J218" s="188" t="s">
        <v>3484</v>
      </c>
      <c r="K218" s="262"/>
      <c r="L218" s="193">
        <v>4</v>
      </c>
    </row>
    <row r="219" spans="1:12" x14ac:dyDescent="0.25">
      <c r="A219" s="261">
        <f t="shared" si="9"/>
        <v>6870802</v>
      </c>
      <c r="B219" s="261" t="str">
        <f t="shared" si="10"/>
        <v>HATTERAS VIRGIN WOOL</v>
      </c>
      <c r="C219" s="261" t="str">
        <f t="shared" si="11"/>
        <v>Кепка</v>
      </c>
      <c r="D219" s="264" t="str">
        <f>VLOOKUP(C219,M:N,2,0)</f>
        <v>Кепки</v>
      </c>
      <c r="E219" s="266" t="s">
        <v>752</v>
      </c>
      <c r="F219" s="184" t="s">
        <v>1584</v>
      </c>
      <c r="G219" s="186" t="s">
        <v>124</v>
      </c>
      <c r="H219" s="188" t="s">
        <v>3608</v>
      </c>
      <c r="I219" s="190">
        <v>2</v>
      </c>
      <c r="J219" s="188" t="s">
        <v>3609</v>
      </c>
      <c r="K219" s="262"/>
      <c r="L219" s="193">
        <v>2</v>
      </c>
    </row>
    <row r="220" spans="1:12" x14ac:dyDescent="0.25">
      <c r="A220" s="261">
        <f t="shared" si="9"/>
        <v>6840907</v>
      </c>
      <c r="B220" s="261" t="str">
        <f t="shared" si="10"/>
        <v>HATTERAS PATCHWORK</v>
      </c>
      <c r="C220" s="261" t="str">
        <f t="shared" si="11"/>
        <v>Кепка</v>
      </c>
      <c r="D220" s="264" t="str">
        <f>VLOOKUP(C220,M:N,2,0)</f>
        <v>Кепки</v>
      </c>
      <c r="E220" s="266" t="s">
        <v>753</v>
      </c>
      <c r="F220" s="184" t="s">
        <v>1422</v>
      </c>
      <c r="G220" s="186" t="s">
        <v>122</v>
      </c>
      <c r="H220" s="188" t="s">
        <v>3768</v>
      </c>
      <c r="I220" s="190">
        <v>3</v>
      </c>
      <c r="J220" s="188" t="s">
        <v>3772</v>
      </c>
      <c r="K220" s="262"/>
      <c r="L220" s="193">
        <v>3</v>
      </c>
    </row>
    <row r="221" spans="1:12" x14ac:dyDescent="0.25">
      <c r="A221" s="261">
        <f t="shared" si="9"/>
        <v>6840907</v>
      </c>
      <c r="B221" s="261" t="str">
        <f t="shared" si="10"/>
        <v>HATTERAS PATCHWORK</v>
      </c>
      <c r="C221" s="261" t="str">
        <f t="shared" si="11"/>
        <v>Кепка</v>
      </c>
      <c r="D221" s="264" t="str">
        <f>VLOOKUP(C221,M:N,2,0)</f>
        <v>Кепки</v>
      </c>
      <c r="E221" s="266" t="s">
        <v>755</v>
      </c>
      <c r="F221" s="184" t="s">
        <v>1422</v>
      </c>
      <c r="G221" s="186" t="s">
        <v>116</v>
      </c>
      <c r="H221" s="188" t="s">
        <v>3768</v>
      </c>
      <c r="I221" s="190">
        <v>7</v>
      </c>
      <c r="J221" s="188" t="s">
        <v>3771</v>
      </c>
      <c r="K221" s="262"/>
      <c r="L221" s="193">
        <v>7</v>
      </c>
    </row>
    <row r="222" spans="1:12" x14ac:dyDescent="0.25">
      <c r="A222" s="261">
        <f t="shared" si="9"/>
        <v>6840907</v>
      </c>
      <c r="B222" s="261" t="str">
        <f t="shared" si="10"/>
        <v>HATTERAS PATCHWORK</v>
      </c>
      <c r="C222" s="261" t="str">
        <f t="shared" si="11"/>
        <v>Кепка</v>
      </c>
      <c r="D222" s="264" t="str">
        <f>VLOOKUP(C222,M:N,2,0)</f>
        <v>Кепки</v>
      </c>
      <c r="E222" s="266" t="s">
        <v>756</v>
      </c>
      <c r="F222" s="184" t="s">
        <v>1422</v>
      </c>
      <c r="G222" s="186" t="s">
        <v>112</v>
      </c>
      <c r="H222" s="188" t="s">
        <v>3768</v>
      </c>
      <c r="I222" s="190">
        <v>11</v>
      </c>
      <c r="J222" s="192" t="s">
        <v>3770</v>
      </c>
      <c r="K222" s="262"/>
      <c r="L222" s="193">
        <v>11</v>
      </c>
    </row>
    <row r="223" spans="1:12" x14ac:dyDescent="0.25">
      <c r="A223" s="261">
        <f t="shared" si="9"/>
        <v>6840907</v>
      </c>
      <c r="B223" s="261" t="str">
        <f t="shared" si="10"/>
        <v>HATTERAS PATCHWORK</v>
      </c>
      <c r="C223" s="261" t="str">
        <f t="shared" si="11"/>
        <v>Кепка</v>
      </c>
      <c r="D223" s="264" t="str">
        <f>VLOOKUP(C223,M:N,2,0)</f>
        <v>Кепки</v>
      </c>
      <c r="E223" s="266" t="s">
        <v>757</v>
      </c>
      <c r="F223" s="184" t="s">
        <v>1422</v>
      </c>
      <c r="G223" s="186" t="s">
        <v>113</v>
      </c>
      <c r="H223" s="188" t="s">
        <v>3768</v>
      </c>
      <c r="I223" s="190">
        <v>9</v>
      </c>
      <c r="J223" s="188" t="s">
        <v>3769</v>
      </c>
      <c r="K223" s="262"/>
      <c r="L223" s="193">
        <v>9</v>
      </c>
    </row>
    <row r="224" spans="1:12" x14ac:dyDescent="0.25">
      <c r="A224" s="261">
        <f t="shared" si="9"/>
        <v>6840529</v>
      </c>
      <c r="B224" s="261" t="str">
        <f t="shared" si="10"/>
        <v>HATTERAS EF WOOL HERRINGBONE</v>
      </c>
      <c r="C224" s="261" t="str">
        <f t="shared" si="11"/>
        <v>Кепка</v>
      </c>
      <c r="D224" s="264" t="str">
        <f>VLOOKUP(C224,M:N,2,0)</f>
        <v>Кепки</v>
      </c>
      <c r="E224" s="266" t="s">
        <v>758</v>
      </c>
      <c r="F224" s="184" t="s">
        <v>1346</v>
      </c>
      <c r="G224" s="186" t="s">
        <v>112</v>
      </c>
      <c r="H224" s="188" t="s">
        <v>3711</v>
      </c>
      <c r="I224" s="190">
        <v>1</v>
      </c>
      <c r="J224" s="188" t="s">
        <v>3711</v>
      </c>
      <c r="K224" s="262"/>
      <c r="L224" s="193">
        <v>1</v>
      </c>
    </row>
    <row r="225" spans="1:12" x14ac:dyDescent="0.25">
      <c r="A225" s="261">
        <f t="shared" si="9"/>
        <v>6840529</v>
      </c>
      <c r="B225" s="261" t="str">
        <f t="shared" si="10"/>
        <v>HATTERAS EF WOOL HERRINGBONE</v>
      </c>
      <c r="C225" s="261" t="str">
        <f t="shared" si="11"/>
        <v>Кепка</v>
      </c>
      <c r="D225" s="264" t="str">
        <f>VLOOKUP(C225,M:N,2,0)</f>
        <v>Кепки</v>
      </c>
      <c r="E225" s="266" t="s">
        <v>760</v>
      </c>
      <c r="F225" s="184" t="s">
        <v>1346</v>
      </c>
      <c r="G225" s="186" t="s">
        <v>113</v>
      </c>
      <c r="H225" s="188" t="s">
        <v>3711</v>
      </c>
      <c r="I225" s="190">
        <v>7</v>
      </c>
      <c r="J225" s="192" t="s">
        <v>3741</v>
      </c>
      <c r="K225" s="262"/>
      <c r="L225" s="193">
        <v>7</v>
      </c>
    </row>
    <row r="226" spans="1:12" x14ac:dyDescent="0.25">
      <c r="A226" s="261">
        <f t="shared" si="9"/>
        <v>6840527</v>
      </c>
      <c r="B226" s="261" t="str">
        <f t="shared" si="10"/>
        <v>HATTERAS HARRIS TWEED</v>
      </c>
      <c r="C226" s="261" t="str">
        <f t="shared" si="11"/>
        <v>Кепка</v>
      </c>
      <c r="D226" s="264" t="str">
        <f>VLOOKUP(C226,M:N,2,0)</f>
        <v>Кепки</v>
      </c>
      <c r="E226" s="266" t="s">
        <v>761</v>
      </c>
      <c r="F226" s="184" t="s">
        <v>1333</v>
      </c>
      <c r="G226" s="186" t="s">
        <v>116</v>
      </c>
      <c r="H226" s="188" t="s">
        <v>3731</v>
      </c>
      <c r="I226" s="190">
        <v>2</v>
      </c>
      <c r="J226" s="192" t="s">
        <v>3734</v>
      </c>
      <c r="K226" s="262"/>
      <c r="L226" s="193">
        <v>2</v>
      </c>
    </row>
    <row r="227" spans="1:12" x14ac:dyDescent="0.25">
      <c r="A227" s="261">
        <f t="shared" si="9"/>
        <v>6840527</v>
      </c>
      <c r="B227" s="261" t="str">
        <f t="shared" si="10"/>
        <v>HATTERAS HARRIS TWEED</v>
      </c>
      <c r="C227" s="261" t="str">
        <f t="shared" si="11"/>
        <v>Кепка</v>
      </c>
      <c r="D227" s="264" t="str">
        <f>VLOOKUP(C227,M:N,2,0)</f>
        <v>Кепки</v>
      </c>
      <c r="E227" s="268" t="s">
        <v>762</v>
      </c>
      <c r="F227" s="269" t="s">
        <v>1333</v>
      </c>
      <c r="G227" s="269" t="s">
        <v>112</v>
      </c>
      <c r="H227" s="269" t="s">
        <v>3732</v>
      </c>
      <c r="I227" s="269">
        <v>2</v>
      </c>
      <c r="J227" s="269" t="s">
        <v>3733</v>
      </c>
      <c r="K227" s="269"/>
      <c r="L227" s="269">
        <v>2</v>
      </c>
    </row>
    <row r="228" spans="1:12" x14ac:dyDescent="0.25">
      <c r="A228" s="261">
        <f t="shared" si="9"/>
        <v>6840527</v>
      </c>
      <c r="B228" s="261" t="str">
        <f t="shared" si="10"/>
        <v>HATTERAS HARRIS TWEED</v>
      </c>
      <c r="C228" s="261" t="str">
        <f t="shared" si="11"/>
        <v>Кепка</v>
      </c>
      <c r="D228" s="264" t="str">
        <f>VLOOKUP(C228,M:N,2,0)</f>
        <v>Кепки</v>
      </c>
      <c r="E228" s="268" t="s">
        <v>763</v>
      </c>
      <c r="F228" s="269" t="s">
        <v>1333</v>
      </c>
      <c r="G228" s="269" t="s">
        <v>113</v>
      </c>
      <c r="H228" s="269" t="s">
        <v>3731</v>
      </c>
      <c r="I228" s="269">
        <v>1</v>
      </c>
      <c r="J228" s="269" t="s">
        <v>3731</v>
      </c>
      <c r="K228" s="269"/>
      <c r="L228" s="269">
        <v>1</v>
      </c>
    </row>
    <row r="229" spans="1:12" x14ac:dyDescent="0.25">
      <c r="A229" s="261">
        <f t="shared" si="9"/>
        <v>6840511</v>
      </c>
      <c r="B229" s="261" t="str">
        <f t="shared" si="10"/>
        <v>HATTERAS HARRIS TWEED</v>
      </c>
      <c r="C229" s="261" t="str">
        <f t="shared" si="11"/>
        <v>Кепка</v>
      </c>
      <c r="D229" s="264" t="str">
        <f>VLOOKUP(C229,M:N,2,0)</f>
        <v>Кепки</v>
      </c>
      <c r="E229" s="268" t="s">
        <v>764</v>
      </c>
      <c r="F229" s="269" t="s">
        <v>1260</v>
      </c>
      <c r="G229" s="269" t="s">
        <v>122</v>
      </c>
      <c r="H229" s="269" t="s">
        <v>3608</v>
      </c>
      <c r="I229" s="269">
        <v>2</v>
      </c>
      <c r="J229" s="269" t="s">
        <v>3609</v>
      </c>
      <c r="K229" s="269"/>
      <c r="L229" s="269">
        <v>2</v>
      </c>
    </row>
    <row r="230" spans="1:12" x14ac:dyDescent="0.25">
      <c r="A230" s="261">
        <f t="shared" si="9"/>
        <v>6840511</v>
      </c>
      <c r="B230" s="261" t="str">
        <f t="shared" si="10"/>
        <v>HATTERAS HARRIS TWEED</v>
      </c>
      <c r="C230" s="261" t="str">
        <f t="shared" si="11"/>
        <v>Кепка</v>
      </c>
      <c r="D230" s="264" t="str">
        <f>VLOOKUP(C230,M:N,2,0)</f>
        <v>Кепки</v>
      </c>
      <c r="E230" s="266" t="s">
        <v>766</v>
      </c>
      <c r="F230" s="184" t="s">
        <v>1260</v>
      </c>
      <c r="G230" s="186" t="s">
        <v>116</v>
      </c>
      <c r="H230" s="188" t="s">
        <v>3481</v>
      </c>
      <c r="I230" s="190">
        <v>4</v>
      </c>
      <c r="J230" s="188" t="s">
        <v>3484</v>
      </c>
      <c r="K230" s="262"/>
      <c r="L230" s="193">
        <v>4</v>
      </c>
    </row>
    <row r="231" spans="1:12" x14ac:dyDescent="0.25">
      <c r="A231" s="261">
        <f t="shared" si="9"/>
        <v>6840511</v>
      </c>
      <c r="B231" s="261" t="str">
        <f t="shared" si="10"/>
        <v>HATTERAS HARRIS TWEED</v>
      </c>
      <c r="C231" s="261" t="str">
        <f t="shared" si="11"/>
        <v>Кепка</v>
      </c>
      <c r="D231" s="264" t="str">
        <f>VLOOKUP(C231,M:N,2,0)</f>
        <v>Кепки</v>
      </c>
      <c r="E231" s="266" t="s">
        <v>767</v>
      </c>
      <c r="F231" s="184" t="s">
        <v>1260</v>
      </c>
      <c r="G231" s="186" t="s">
        <v>115</v>
      </c>
      <c r="H231" s="188" t="s">
        <v>3608</v>
      </c>
      <c r="I231" s="190">
        <v>2</v>
      </c>
      <c r="J231" s="188" t="s">
        <v>3609</v>
      </c>
      <c r="K231" s="262"/>
      <c r="L231" s="193">
        <v>2</v>
      </c>
    </row>
    <row r="232" spans="1:12" x14ac:dyDescent="0.25">
      <c r="A232" s="261">
        <f t="shared" si="9"/>
        <v>6840511</v>
      </c>
      <c r="B232" s="261" t="str">
        <f t="shared" si="10"/>
        <v>HATTERAS HARRIS TWEED</v>
      </c>
      <c r="C232" s="261" t="str">
        <f t="shared" si="11"/>
        <v>Кепка</v>
      </c>
      <c r="D232" s="264" t="str">
        <f>VLOOKUP(C232,M:N,2,0)</f>
        <v>Кепки</v>
      </c>
      <c r="E232" s="266" t="s">
        <v>768</v>
      </c>
      <c r="F232" s="184" t="s">
        <v>1260</v>
      </c>
      <c r="G232" s="186" t="s">
        <v>112</v>
      </c>
      <c r="H232" s="188" t="s">
        <v>3481</v>
      </c>
      <c r="I232" s="190">
        <v>11</v>
      </c>
      <c r="J232" s="191" t="s">
        <v>3716</v>
      </c>
      <c r="K232" s="262"/>
      <c r="L232" s="193">
        <v>11</v>
      </c>
    </row>
    <row r="233" spans="1:12" x14ac:dyDescent="0.25">
      <c r="A233" s="261">
        <f t="shared" si="9"/>
        <v>6840511</v>
      </c>
      <c r="B233" s="261" t="str">
        <f t="shared" si="10"/>
        <v>HATTERAS HARRIS TWEED</v>
      </c>
      <c r="C233" s="261" t="str">
        <f t="shared" si="11"/>
        <v>Кепка</v>
      </c>
      <c r="D233" s="264" t="str">
        <f>VLOOKUP(C233,M:N,2,0)</f>
        <v>Кепки</v>
      </c>
      <c r="E233" s="266" t="s">
        <v>769</v>
      </c>
      <c r="F233" s="184" t="s">
        <v>1260</v>
      </c>
      <c r="G233" s="186" t="s">
        <v>114</v>
      </c>
      <c r="H233" s="188" t="s">
        <v>3608</v>
      </c>
      <c r="I233" s="190">
        <v>1</v>
      </c>
      <c r="J233" s="188" t="s">
        <v>3608</v>
      </c>
      <c r="K233" s="262"/>
      <c r="L233" s="193">
        <v>1</v>
      </c>
    </row>
    <row r="234" spans="1:12" x14ac:dyDescent="0.25">
      <c r="A234" s="261">
        <f t="shared" si="9"/>
        <v>6840511</v>
      </c>
      <c r="B234" s="261" t="str">
        <f t="shared" si="10"/>
        <v>HATTERAS HARRIS TWEED</v>
      </c>
      <c r="C234" s="261" t="str">
        <f t="shared" si="11"/>
        <v>Кепка</v>
      </c>
      <c r="D234" s="264" t="str">
        <f>VLOOKUP(C234,M:N,2,0)</f>
        <v>Кепки</v>
      </c>
      <c r="E234" s="266" t="s">
        <v>771</v>
      </c>
      <c r="F234" s="184" t="s">
        <v>1260</v>
      </c>
      <c r="G234" s="186" t="s">
        <v>113</v>
      </c>
      <c r="H234" s="188" t="s">
        <v>3481</v>
      </c>
      <c r="I234" s="190">
        <v>6</v>
      </c>
      <c r="J234" s="188" t="s">
        <v>3483</v>
      </c>
      <c r="K234" s="262"/>
      <c r="L234" s="193">
        <v>6</v>
      </c>
    </row>
    <row r="235" spans="1:12" x14ac:dyDescent="0.25">
      <c r="A235" s="261">
        <f t="shared" si="9"/>
        <v>6840333</v>
      </c>
      <c r="B235" s="261" t="str">
        <f t="shared" si="10"/>
        <v>HATTERAS VIRGIN WOOL</v>
      </c>
      <c r="C235" s="261" t="str">
        <f t="shared" si="11"/>
        <v>Кепка</v>
      </c>
      <c r="D235" s="264" t="str">
        <f>VLOOKUP(C235,M:N,2,0)</f>
        <v>Кепки</v>
      </c>
      <c r="E235" s="268" t="s">
        <v>772</v>
      </c>
      <c r="F235" s="269" t="s">
        <v>1188</v>
      </c>
      <c r="G235" s="269" t="s">
        <v>122</v>
      </c>
      <c r="H235" s="269" t="s">
        <v>3608</v>
      </c>
      <c r="I235" s="269">
        <v>2</v>
      </c>
      <c r="J235" s="269" t="s">
        <v>3609</v>
      </c>
      <c r="K235" s="269"/>
      <c r="L235" s="269">
        <v>2</v>
      </c>
    </row>
    <row r="236" spans="1:12" x14ac:dyDescent="0.25">
      <c r="A236" s="261">
        <f t="shared" si="9"/>
        <v>6840333</v>
      </c>
      <c r="B236" s="261" t="str">
        <f t="shared" si="10"/>
        <v>HATTERAS VIRGIN WOOL</v>
      </c>
      <c r="C236" s="261" t="str">
        <f t="shared" si="11"/>
        <v>Кепка</v>
      </c>
      <c r="D236" s="264" t="str">
        <f>VLOOKUP(C236,M:N,2,0)</f>
        <v>Кепки</v>
      </c>
      <c r="E236" s="268" t="s">
        <v>773</v>
      </c>
      <c r="F236" s="269" t="s">
        <v>1188</v>
      </c>
      <c r="G236" s="269" t="s">
        <v>116</v>
      </c>
      <c r="H236" s="269" t="s">
        <v>3481</v>
      </c>
      <c r="I236" s="269">
        <v>3</v>
      </c>
      <c r="J236" s="269" t="s">
        <v>3482</v>
      </c>
      <c r="K236" s="269"/>
      <c r="L236" s="269">
        <v>3</v>
      </c>
    </row>
    <row r="237" spans="1:12" x14ac:dyDescent="0.25">
      <c r="A237" s="261">
        <f t="shared" si="9"/>
        <v>6840333</v>
      </c>
      <c r="B237" s="261" t="str">
        <f t="shared" si="10"/>
        <v>HATTERAS VIRGIN WOOL</v>
      </c>
      <c r="C237" s="261" t="str">
        <f t="shared" si="11"/>
        <v>Кепка</v>
      </c>
      <c r="D237" s="264" t="str">
        <f>VLOOKUP(C237,M:N,2,0)</f>
        <v>Кепки</v>
      </c>
      <c r="E237" s="268" t="s">
        <v>774</v>
      </c>
      <c r="F237" s="269" t="s">
        <v>1188</v>
      </c>
      <c r="G237" s="269" t="s">
        <v>112</v>
      </c>
      <c r="H237" s="269" t="s">
        <v>3481</v>
      </c>
      <c r="I237" s="269">
        <v>6</v>
      </c>
      <c r="J237" s="269" t="s">
        <v>3483</v>
      </c>
      <c r="K237" s="269"/>
      <c r="L237" s="269">
        <v>6</v>
      </c>
    </row>
    <row r="238" spans="1:12" x14ac:dyDescent="0.25">
      <c r="A238" s="261">
        <f t="shared" si="9"/>
        <v>6840333</v>
      </c>
      <c r="B238" s="261" t="str">
        <f t="shared" si="10"/>
        <v>HATTERAS VIRGIN WOOL</v>
      </c>
      <c r="C238" s="261" t="str">
        <f t="shared" si="11"/>
        <v>Кепка</v>
      </c>
      <c r="D238" s="264" t="str">
        <f>VLOOKUP(C238,M:N,2,0)</f>
        <v>Кепки</v>
      </c>
      <c r="E238" s="268" t="s">
        <v>776</v>
      </c>
      <c r="F238" s="269" t="s">
        <v>1188</v>
      </c>
      <c r="G238" s="269" t="s">
        <v>113</v>
      </c>
      <c r="H238" s="269" t="s">
        <v>3481</v>
      </c>
      <c r="I238" s="269">
        <v>3</v>
      </c>
      <c r="J238" s="269" t="s">
        <v>3482</v>
      </c>
      <c r="K238" s="269"/>
      <c r="L238" s="269">
        <v>3</v>
      </c>
    </row>
    <row r="239" spans="1:12" x14ac:dyDescent="0.25">
      <c r="A239" s="261">
        <f t="shared" si="9"/>
        <v>6640902</v>
      </c>
      <c r="B239" s="261" t="str">
        <f t="shared" si="10"/>
        <v>6-PANEL CAP HARRIS TWEED</v>
      </c>
      <c r="C239" s="261" t="str">
        <f t="shared" si="11"/>
        <v>Кепка</v>
      </c>
      <c r="D239" s="264" t="str">
        <f>VLOOKUP(C239,M:N,2,0)</f>
        <v>Кепки</v>
      </c>
      <c r="E239" s="268" t="s">
        <v>777</v>
      </c>
      <c r="F239" s="269" t="s">
        <v>960</v>
      </c>
      <c r="G239" s="269" t="s">
        <v>122</v>
      </c>
      <c r="H239" s="269" t="s">
        <v>3481</v>
      </c>
      <c r="I239" s="269">
        <v>1</v>
      </c>
      <c r="J239" s="269" t="s">
        <v>3481</v>
      </c>
      <c r="K239" s="269"/>
      <c r="L239" s="269">
        <v>1</v>
      </c>
    </row>
    <row r="240" spans="1:12" x14ac:dyDescent="0.25">
      <c r="A240" s="261">
        <f t="shared" si="9"/>
        <v>6640902</v>
      </c>
      <c r="B240" s="261" t="str">
        <f t="shared" si="10"/>
        <v>6-PANEL CAP HARRIS TWEED</v>
      </c>
      <c r="C240" s="261" t="str">
        <f t="shared" si="11"/>
        <v>Кепка</v>
      </c>
      <c r="D240" s="264" t="str">
        <f>VLOOKUP(C240,M:N,2,0)</f>
        <v>Кепки</v>
      </c>
      <c r="E240" s="268" t="s">
        <v>778</v>
      </c>
      <c r="F240" s="269" t="s">
        <v>960</v>
      </c>
      <c r="G240" s="269" t="s">
        <v>123</v>
      </c>
      <c r="H240" s="269" t="s">
        <v>3608</v>
      </c>
      <c r="I240" s="269">
        <v>2</v>
      </c>
      <c r="J240" s="269" t="s">
        <v>3609</v>
      </c>
      <c r="K240" s="269"/>
      <c r="L240" s="269">
        <v>2</v>
      </c>
    </row>
    <row r="241" spans="1:12" x14ac:dyDescent="0.25">
      <c r="A241" s="261">
        <f t="shared" si="9"/>
        <v>6640902</v>
      </c>
      <c r="B241" s="261" t="str">
        <f t="shared" si="10"/>
        <v>6-PANEL CAP HARRIS TWEED</v>
      </c>
      <c r="C241" s="261" t="str">
        <f t="shared" si="11"/>
        <v>Кепка</v>
      </c>
      <c r="D241" s="264" t="str">
        <f>VLOOKUP(C241,M:N,2,0)</f>
        <v>Кепки</v>
      </c>
      <c r="E241" s="268" t="s">
        <v>780</v>
      </c>
      <c r="F241" s="269" t="s">
        <v>960</v>
      </c>
      <c r="G241" s="269" t="s">
        <v>116</v>
      </c>
      <c r="H241" s="269" t="s">
        <v>3481</v>
      </c>
      <c r="I241" s="269">
        <v>3</v>
      </c>
      <c r="J241" s="269" t="s">
        <v>3482</v>
      </c>
      <c r="K241" s="269"/>
      <c r="L241" s="269">
        <v>3</v>
      </c>
    </row>
    <row r="242" spans="1:12" x14ac:dyDescent="0.25">
      <c r="A242" s="261">
        <f t="shared" si="9"/>
        <v>6640902</v>
      </c>
      <c r="B242" s="261" t="str">
        <f t="shared" si="10"/>
        <v>6-PANEL CAP HARRIS TWEED</v>
      </c>
      <c r="C242" s="261" t="str">
        <f t="shared" si="11"/>
        <v>Кепка</v>
      </c>
      <c r="D242" s="264" t="str">
        <f>VLOOKUP(C242,M:N,2,0)</f>
        <v>Кепки</v>
      </c>
      <c r="E242" s="268" t="s">
        <v>782</v>
      </c>
      <c r="F242" s="269" t="s">
        <v>960</v>
      </c>
      <c r="G242" s="269" t="s">
        <v>112</v>
      </c>
      <c r="H242" s="269" t="s">
        <v>3481</v>
      </c>
      <c r="I242" s="269">
        <v>9</v>
      </c>
      <c r="J242" s="269" t="s">
        <v>3607</v>
      </c>
      <c r="K242" s="269"/>
      <c r="L242" s="269">
        <v>9</v>
      </c>
    </row>
    <row r="243" spans="1:12" x14ac:dyDescent="0.25">
      <c r="A243" s="261">
        <f t="shared" si="9"/>
        <v>6640902</v>
      </c>
      <c r="B243" s="261" t="str">
        <f t="shared" si="10"/>
        <v>6-PANEL CAP HARRIS TWEED</v>
      </c>
      <c r="C243" s="261" t="str">
        <f t="shared" si="11"/>
        <v>Кепка</v>
      </c>
      <c r="D243" s="264" t="str">
        <f>VLOOKUP(C243,M:N,2,0)</f>
        <v>Кепки</v>
      </c>
      <c r="E243" s="266" t="s">
        <v>783</v>
      </c>
      <c r="F243" s="184" t="s">
        <v>960</v>
      </c>
      <c r="G243" s="186" t="s">
        <v>113</v>
      </c>
      <c r="H243" s="188" t="s">
        <v>3481</v>
      </c>
      <c r="I243" s="190">
        <v>5</v>
      </c>
      <c r="J243" s="188" t="s">
        <v>3606</v>
      </c>
      <c r="K243" s="262"/>
      <c r="L243" s="193">
        <v>5</v>
      </c>
    </row>
    <row r="244" spans="1:12" x14ac:dyDescent="0.25">
      <c r="A244" s="261">
        <f t="shared" si="9"/>
        <v>6380908</v>
      </c>
      <c r="B244" s="261" t="str">
        <f t="shared" si="10"/>
        <v>DRIVER CAP PATCHWORK</v>
      </c>
      <c r="C244" s="261" t="str">
        <f t="shared" si="11"/>
        <v>Кепка</v>
      </c>
      <c r="D244" s="264" t="str">
        <f>VLOOKUP(C244,M:N,2,0)</f>
        <v>Кепки</v>
      </c>
      <c r="E244" s="266" t="s">
        <v>784</v>
      </c>
      <c r="F244" s="184" t="s">
        <v>638</v>
      </c>
      <c r="G244" s="186" t="s">
        <v>122</v>
      </c>
      <c r="H244" s="188" t="s">
        <v>3379</v>
      </c>
      <c r="I244" s="190">
        <v>1</v>
      </c>
      <c r="J244" s="188" t="s">
        <v>3379</v>
      </c>
      <c r="K244" s="262"/>
      <c r="L244" s="193">
        <v>1</v>
      </c>
    </row>
    <row r="245" spans="1:12" x14ac:dyDescent="0.25">
      <c r="A245" s="261">
        <f t="shared" si="9"/>
        <v>6380908</v>
      </c>
      <c r="B245" s="261" t="str">
        <f t="shared" si="10"/>
        <v>DRIVER CAP PATCHWORK</v>
      </c>
      <c r="C245" s="261" t="str">
        <f t="shared" si="11"/>
        <v>Кепка</v>
      </c>
      <c r="D245" s="264" t="str">
        <f>VLOOKUP(C245,M:N,2,0)</f>
        <v>Кепки</v>
      </c>
      <c r="E245" s="266" t="s">
        <v>785</v>
      </c>
      <c r="F245" s="184" t="s">
        <v>638</v>
      </c>
      <c r="G245" s="186" t="s">
        <v>116</v>
      </c>
      <c r="H245" s="188" t="s">
        <v>3376</v>
      </c>
      <c r="I245" s="190">
        <v>1</v>
      </c>
      <c r="J245" s="188" t="s">
        <v>3376</v>
      </c>
      <c r="K245" s="262"/>
      <c r="L245" s="193">
        <v>1</v>
      </c>
    </row>
    <row r="246" spans="1:12" x14ac:dyDescent="0.25">
      <c r="A246" s="261">
        <f t="shared" si="9"/>
        <v>6380908</v>
      </c>
      <c r="B246" s="261" t="str">
        <f t="shared" si="10"/>
        <v>DRIVER CAP PATCHWORK</v>
      </c>
      <c r="C246" s="261" t="str">
        <f t="shared" si="11"/>
        <v>Кепка</v>
      </c>
      <c r="D246" s="264" t="str">
        <f>VLOOKUP(C246,M:N,2,0)</f>
        <v>Кепки</v>
      </c>
      <c r="E246" s="266" t="s">
        <v>786</v>
      </c>
      <c r="F246" s="184" t="s">
        <v>638</v>
      </c>
      <c r="G246" s="186" t="s">
        <v>112</v>
      </c>
      <c r="H246" s="188" t="s">
        <v>3376</v>
      </c>
      <c r="I246" s="190">
        <v>3</v>
      </c>
      <c r="J246" s="188" t="s">
        <v>3377</v>
      </c>
      <c r="K246" s="262"/>
      <c r="L246" s="193">
        <v>3</v>
      </c>
    </row>
    <row r="247" spans="1:12" x14ac:dyDescent="0.25">
      <c r="A247" s="261">
        <f t="shared" si="9"/>
        <v>6380908</v>
      </c>
      <c r="B247" s="261" t="str">
        <f t="shared" si="10"/>
        <v>DRIVER CAP PATCHWORK</v>
      </c>
      <c r="C247" s="261" t="str">
        <f t="shared" si="11"/>
        <v>Кепка</v>
      </c>
      <c r="D247" s="264" t="str">
        <f>VLOOKUP(C247,M:N,2,0)</f>
        <v>Кепки</v>
      </c>
      <c r="E247" s="266" t="s">
        <v>788</v>
      </c>
      <c r="F247" s="184" t="s">
        <v>638</v>
      </c>
      <c r="G247" s="186" t="s">
        <v>113</v>
      </c>
      <c r="H247" s="188" t="s">
        <v>3379</v>
      </c>
      <c r="I247" s="190">
        <v>4</v>
      </c>
      <c r="J247" s="188" t="s">
        <v>3381</v>
      </c>
      <c r="K247" s="262"/>
      <c r="L247" s="193">
        <v>4</v>
      </c>
    </row>
    <row r="248" spans="1:12" x14ac:dyDescent="0.25">
      <c r="A248" s="261">
        <f t="shared" si="9"/>
        <v>6380322</v>
      </c>
      <c r="B248" s="261" t="str">
        <f t="shared" si="10"/>
        <v>DRIVER CAP VIRGIN WOOL</v>
      </c>
      <c r="C248" s="261" t="str">
        <f t="shared" si="11"/>
        <v>Кепка</v>
      </c>
      <c r="D248" s="264" t="str">
        <f>VLOOKUP(C248,M:N,2,0)</f>
        <v>Кепки</v>
      </c>
      <c r="E248" s="266" t="s">
        <v>789</v>
      </c>
      <c r="F248" s="184" t="s">
        <v>577</v>
      </c>
      <c r="G248" s="186" t="s">
        <v>122</v>
      </c>
      <c r="H248" s="188" t="s">
        <v>3481</v>
      </c>
      <c r="I248" s="190">
        <v>1</v>
      </c>
      <c r="J248" s="188" t="s">
        <v>3481</v>
      </c>
      <c r="K248" s="262"/>
      <c r="L248" s="193">
        <v>1</v>
      </c>
    </row>
    <row r="249" spans="1:12" x14ac:dyDescent="0.25">
      <c r="A249" s="261">
        <f t="shared" si="9"/>
        <v>6380322</v>
      </c>
      <c r="B249" s="261" t="str">
        <f t="shared" si="10"/>
        <v>DRIVER CAP VIRGIN WOOL</v>
      </c>
      <c r="C249" s="261" t="str">
        <f t="shared" si="11"/>
        <v>Кепка</v>
      </c>
      <c r="D249" s="264" t="str">
        <f>VLOOKUP(C249,M:N,2,0)</f>
        <v>Кепки</v>
      </c>
      <c r="E249" s="268" t="s">
        <v>790</v>
      </c>
      <c r="F249" s="269" t="s">
        <v>577</v>
      </c>
      <c r="G249" s="269" t="s">
        <v>116</v>
      </c>
      <c r="H249" s="269" t="s">
        <v>3481</v>
      </c>
      <c r="I249" s="269">
        <v>4</v>
      </c>
      <c r="J249" s="269" t="s">
        <v>3484</v>
      </c>
      <c r="K249" s="269"/>
      <c r="L249" s="269">
        <v>4</v>
      </c>
    </row>
    <row r="250" spans="1:12" x14ac:dyDescent="0.25">
      <c r="A250" s="261">
        <f t="shared" si="9"/>
        <v>6380322</v>
      </c>
      <c r="B250" s="261" t="str">
        <f t="shared" si="10"/>
        <v>DRIVER CAP VIRGIN WOOL</v>
      </c>
      <c r="C250" s="261" t="str">
        <f t="shared" si="11"/>
        <v>Кепка</v>
      </c>
      <c r="D250" s="264" t="str">
        <f>VLOOKUP(C250,M:N,2,0)</f>
        <v>Кепки</v>
      </c>
      <c r="E250" s="268" t="s">
        <v>791</v>
      </c>
      <c r="F250" s="269" t="s">
        <v>577</v>
      </c>
      <c r="G250" s="269" t="s">
        <v>112</v>
      </c>
      <c r="H250" s="269" t="s">
        <v>3481</v>
      </c>
      <c r="I250" s="269">
        <v>6</v>
      </c>
      <c r="J250" s="269" t="s">
        <v>3483</v>
      </c>
      <c r="K250" s="269"/>
      <c r="L250" s="269">
        <v>6</v>
      </c>
    </row>
    <row r="251" spans="1:12" x14ac:dyDescent="0.25">
      <c r="A251" s="261">
        <f t="shared" si="9"/>
        <v>6380322</v>
      </c>
      <c r="B251" s="261" t="str">
        <f t="shared" si="10"/>
        <v>DRIVER CAP VIRGIN WOOL</v>
      </c>
      <c r="C251" s="261" t="str">
        <f t="shared" si="11"/>
        <v>Кепка</v>
      </c>
      <c r="D251" s="264" t="str">
        <f>VLOOKUP(C251,M:N,2,0)</f>
        <v>Кепки</v>
      </c>
      <c r="E251" s="266" t="s">
        <v>792</v>
      </c>
      <c r="F251" s="184" t="s">
        <v>577</v>
      </c>
      <c r="G251" s="186" t="s">
        <v>113</v>
      </c>
      <c r="H251" s="188" t="s">
        <v>3481</v>
      </c>
      <c r="I251" s="190">
        <v>3</v>
      </c>
      <c r="J251" s="188" t="s">
        <v>3482</v>
      </c>
      <c r="K251" s="262"/>
      <c r="L251" s="193">
        <v>3</v>
      </c>
    </row>
    <row r="252" spans="1:12" x14ac:dyDescent="0.25">
      <c r="A252" s="261">
        <f t="shared" si="9"/>
        <v>6170106</v>
      </c>
      <c r="B252" s="261" t="str">
        <f t="shared" si="10"/>
        <v>IVY CAP WOOL</v>
      </c>
      <c r="C252" s="261" t="str">
        <f t="shared" si="11"/>
        <v>Кепка</v>
      </c>
      <c r="D252" s="264" t="str">
        <f>VLOOKUP(C252,M:N,2,0)</f>
        <v>Кепки</v>
      </c>
      <c r="E252" s="266" t="s">
        <v>794</v>
      </c>
      <c r="F252" s="184" t="s">
        <v>3380</v>
      </c>
      <c r="G252" s="186" t="s">
        <v>122</v>
      </c>
      <c r="H252" s="188" t="s">
        <v>3379</v>
      </c>
      <c r="I252" s="190">
        <v>1</v>
      </c>
      <c r="J252" s="188" t="s">
        <v>3379</v>
      </c>
      <c r="K252" s="262"/>
      <c r="L252" s="193">
        <v>1</v>
      </c>
    </row>
    <row r="253" spans="1:12" x14ac:dyDescent="0.25">
      <c r="A253" s="261">
        <f t="shared" si="9"/>
        <v>6170106</v>
      </c>
      <c r="B253" s="261" t="str">
        <f t="shared" si="10"/>
        <v>IVY CAP WOOL</v>
      </c>
      <c r="C253" s="261" t="str">
        <f t="shared" si="11"/>
        <v>Кепка</v>
      </c>
      <c r="D253" s="264" t="str">
        <f>VLOOKUP(C253,M:N,2,0)</f>
        <v>Кепки</v>
      </c>
      <c r="E253" s="266" t="s">
        <v>796</v>
      </c>
      <c r="F253" s="184" t="s">
        <v>3380</v>
      </c>
      <c r="G253" s="186" t="s">
        <v>116</v>
      </c>
      <c r="H253" s="188" t="s">
        <v>3379</v>
      </c>
      <c r="I253" s="190">
        <v>4</v>
      </c>
      <c r="J253" s="188" t="s">
        <v>3381</v>
      </c>
      <c r="K253" s="262"/>
      <c r="L253" s="193">
        <v>4</v>
      </c>
    </row>
    <row r="254" spans="1:12" x14ac:dyDescent="0.25">
      <c r="A254" s="261">
        <f t="shared" si="9"/>
        <v>6170106</v>
      </c>
      <c r="B254" s="261" t="str">
        <f t="shared" si="10"/>
        <v>IVY CAP WOOL</v>
      </c>
      <c r="C254" s="261" t="str">
        <f t="shared" si="11"/>
        <v>Кепка</v>
      </c>
      <c r="D254" s="264" t="str">
        <f>VLOOKUP(C254,M:N,2,0)</f>
        <v>Кепки</v>
      </c>
      <c r="E254" s="266" t="s">
        <v>798</v>
      </c>
      <c r="F254" s="184" t="s">
        <v>3380</v>
      </c>
      <c r="G254" s="186" t="s">
        <v>112</v>
      </c>
      <c r="H254" s="188" t="s">
        <v>3379</v>
      </c>
      <c r="I254" s="190">
        <v>5</v>
      </c>
      <c r="J254" s="192" t="s">
        <v>3382</v>
      </c>
      <c r="K254" s="262"/>
      <c r="L254" s="193">
        <v>5</v>
      </c>
    </row>
    <row r="255" spans="1:12" x14ac:dyDescent="0.25">
      <c r="A255" s="261">
        <f t="shared" si="9"/>
        <v>6170106</v>
      </c>
      <c r="B255" s="261" t="str">
        <f t="shared" si="10"/>
        <v>IVY CAP WOOL</v>
      </c>
      <c r="C255" s="261" t="str">
        <f t="shared" si="11"/>
        <v>Кепка</v>
      </c>
      <c r="D255" s="264" t="str">
        <f>VLOOKUP(C255,M:N,2,0)</f>
        <v>Кепки</v>
      </c>
      <c r="E255" s="266" t="s">
        <v>799</v>
      </c>
      <c r="F255" s="184" t="s">
        <v>3380</v>
      </c>
      <c r="G255" s="186" t="s">
        <v>113</v>
      </c>
      <c r="H255" s="188" t="s">
        <v>3379</v>
      </c>
      <c r="I255" s="190">
        <v>4</v>
      </c>
      <c r="J255" s="188" t="s">
        <v>3381</v>
      </c>
      <c r="K255" s="262"/>
      <c r="L255" s="193">
        <v>4</v>
      </c>
    </row>
    <row r="256" spans="1:12" x14ac:dyDescent="0.25">
      <c r="A256" s="261">
        <f t="shared" si="9"/>
        <v>6170106</v>
      </c>
      <c r="B256" s="261" t="str">
        <f t="shared" si="10"/>
        <v>IVY CAP WOOL</v>
      </c>
      <c r="C256" s="261" t="str">
        <f t="shared" si="11"/>
        <v>Кепка</v>
      </c>
      <c r="D256" s="264" t="str">
        <f>VLOOKUP(C256,M:N,2,0)</f>
        <v>Кепки</v>
      </c>
      <c r="E256" s="266" t="s">
        <v>800</v>
      </c>
      <c r="F256" s="184" t="s">
        <v>3375</v>
      </c>
      <c r="G256" s="186" t="s">
        <v>122</v>
      </c>
      <c r="H256" s="188" t="s">
        <v>3379</v>
      </c>
      <c r="I256" s="190">
        <v>1</v>
      </c>
      <c r="J256" s="188" t="s">
        <v>3379</v>
      </c>
      <c r="K256" s="262"/>
      <c r="L256" s="193">
        <v>1</v>
      </c>
    </row>
    <row r="257" spans="1:12" x14ac:dyDescent="0.25">
      <c r="A257" s="261">
        <f t="shared" si="9"/>
        <v>6170106</v>
      </c>
      <c r="B257" s="261" t="str">
        <f t="shared" si="10"/>
        <v>IVY CAP WOOL</v>
      </c>
      <c r="C257" s="261" t="str">
        <f t="shared" si="11"/>
        <v>Кепка</v>
      </c>
      <c r="D257" s="264" t="str">
        <f>VLOOKUP(C257,M:N,2,0)</f>
        <v>Кепки</v>
      </c>
      <c r="E257" s="266" t="s">
        <v>801</v>
      </c>
      <c r="F257" s="184" t="s">
        <v>3375</v>
      </c>
      <c r="G257" s="186" t="s">
        <v>116</v>
      </c>
      <c r="H257" s="188" t="s">
        <v>3376</v>
      </c>
      <c r="I257" s="190">
        <v>2</v>
      </c>
      <c r="J257" s="188" t="s">
        <v>3378</v>
      </c>
      <c r="K257" s="262"/>
      <c r="L257" s="193">
        <v>2</v>
      </c>
    </row>
    <row r="258" spans="1:12" x14ac:dyDescent="0.25">
      <c r="A258" s="261">
        <f t="shared" si="9"/>
        <v>6170106</v>
      </c>
      <c r="B258" s="261" t="str">
        <f t="shared" si="10"/>
        <v>IVY CAP WOOL</v>
      </c>
      <c r="C258" s="261" t="str">
        <f t="shared" si="11"/>
        <v>Кепка</v>
      </c>
      <c r="D258" s="264" t="str">
        <f>VLOOKUP(C258,M:N,2,0)</f>
        <v>Кепки</v>
      </c>
      <c r="E258" s="266" t="s">
        <v>803</v>
      </c>
      <c r="F258" s="184" t="s">
        <v>3375</v>
      </c>
      <c r="G258" s="186" t="s">
        <v>112</v>
      </c>
      <c r="H258" s="188" t="s">
        <v>3376</v>
      </c>
      <c r="I258" s="190">
        <v>3</v>
      </c>
      <c r="J258" s="188" t="s">
        <v>3377</v>
      </c>
      <c r="K258" s="262"/>
      <c r="L258" s="193">
        <v>3</v>
      </c>
    </row>
    <row r="259" spans="1:12" x14ac:dyDescent="0.25">
      <c r="A259" s="261">
        <f t="shared" ref="A259:A322" si="12">_xlfn.LET(_xlpm.START,FIND("арт. ",F259)+5,_xlpm.END,FIND(" ",F259,_xlpm.START),VALUE(TRIM(MID(F259,_xlpm.START,_xlpm.END-_xlpm.START))))</f>
        <v>6170106</v>
      </c>
      <c r="B259" s="261" t="str">
        <f t="shared" ref="B259:B322" si="13">_xlfn.LET(_xlpm.START,FIND("арт. ",F259)+13,_xlpm.END,FIND("(",F259),TRIM(MID(F259,_xlpm.START,_xlpm.END-_xlpm.START)))</f>
        <v>IVY CAP WOOL</v>
      </c>
      <c r="C259" s="261" t="str">
        <f t="shared" ref="C259:C322" si="14">_xlfn.LET(_xlpm.START,1,_xlpm.END,FIND("S",F259),TRIM(MID(F259,_xlpm.START,_xlpm.END-_xlpm.START)))</f>
        <v>Кепка</v>
      </c>
      <c r="D259" s="264" t="str">
        <f>VLOOKUP(C259,M:N,2,0)</f>
        <v>Кепки</v>
      </c>
      <c r="E259" s="266" t="s">
        <v>804</v>
      </c>
      <c r="F259" s="184" t="s">
        <v>3375</v>
      </c>
      <c r="G259" s="186" t="s">
        <v>113</v>
      </c>
      <c r="H259" s="188" t="s">
        <v>3376</v>
      </c>
      <c r="I259" s="190">
        <v>1</v>
      </c>
      <c r="J259" s="188" t="s">
        <v>3376</v>
      </c>
      <c r="K259" s="262"/>
      <c r="L259" s="193">
        <v>1</v>
      </c>
    </row>
    <row r="260" spans="1:12" x14ac:dyDescent="0.25">
      <c r="A260" s="261">
        <f t="shared" si="12"/>
        <v>2628101</v>
      </c>
      <c r="B260" s="261" t="str">
        <f t="shared" si="13"/>
        <v>TRAVELLER WOOLFELT</v>
      </c>
      <c r="C260" s="261" t="str">
        <f t="shared" si="14"/>
        <v>Шляпа</v>
      </c>
      <c r="D260" s="264" t="str">
        <f>VLOOKUP(C260,M:N,2,0)</f>
        <v>Шляпы</v>
      </c>
      <c r="E260" s="266" t="s">
        <v>805</v>
      </c>
      <c r="F260" s="184" t="s">
        <v>3041</v>
      </c>
      <c r="G260" s="186" t="s">
        <v>122</v>
      </c>
      <c r="H260" s="188" t="s">
        <v>4110</v>
      </c>
      <c r="I260" s="190">
        <v>2</v>
      </c>
      <c r="J260" s="191" t="s">
        <v>4111</v>
      </c>
      <c r="K260" s="262"/>
      <c r="L260" s="193">
        <v>2</v>
      </c>
    </row>
    <row r="261" spans="1:12" x14ac:dyDescent="0.25">
      <c r="A261" s="261">
        <f t="shared" si="12"/>
        <v>2628101</v>
      </c>
      <c r="B261" s="261" t="str">
        <f t="shared" si="13"/>
        <v>TRAVELLER WOOLFELT</v>
      </c>
      <c r="C261" s="261" t="str">
        <f t="shared" si="14"/>
        <v>Шляпа</v>
      </c>
      <c r="D261" s="264" t="str">
        <f>VLOOKUP(C261,M:N,2,0)</f>
        <v>Шляпы</v>
      </c>
      <c r="E261" s="266" t="s">
        <v>806</v>
      </c>
      <c r="F261" s="184" t="s">
        <v>3041</v>
      </c>
      <c r="G261" s="186" t="s">
        <v>116</v>
      </c>
      <c r="H261" s="188" t="s">
        <v>4050</v>
      </c>
      <c r="I261" s="190">
        <v>4</v>
      </c>
      <c r="J261" s="191" t="s">
        <v>4052</v>
      </c>
      <c r="K261" s="262"/>
      <c r="L261" s="193">
        <v>4</v>
      </c>
    </row>
    <row r="262" spans="1:12" x14ac:dyDescent="0.25">
      <c r="A262" s="261">
        <f t="shared" si="12"/>
        <v>2628101</v>
      </c>
      <c r="B262" s="261" t="str">
        <f t="shared" si="13"/>
        <v>TRAVELLER WOOLFELT</v>
      </c>
      <c r="C262" s="261" t="str">
        <f t="shared" si="14"/>
        <v>Шляпа</v>
      </c>
      <c r="D262" s="264" t="str">
        <f>VLOOKUP(C262,M:N,2,0)</f>
        <v>Шляпы</v>
      </c>
      <c r="E262" s="266" t="s">
        <v>807</v>
      </c>
      <c r="F262" s="184" t="s">
        <v>3041</v>
      </c>
      <c r="G262" s="186" t="s">
        <v>112</v>
      </c>
      <c r="H262" s="188" t="s">
        <v>4050</v>
      </c>
      <c r="I262" s="190">
        <v>5</v>
      </c>
      <c r="J262" s="191" t="s">
        <v>4054</v>
      </c>
      <c r="K262" s="262"/>
      <c r="L262" s="193">
        <v>5</v>
      </c>
    </row>
    <row r="263" spans="1:12" x14ac:dyDescent="0.25">
      <c r="A263" s="261">
        <f t="shared" si="12"/>
        <v>2628101</v>
      </c>
      <c r="B263" s="261" t="str">
        <f t="shared" si="13"/>
        <v>TRAVELLER WOOLFELT</v>
      </c>
      <c r="C263" s="261" t="str">
        <f t="shared" si="14"/>
        <v>Шляпа</v>
      </c>
      <c r="D263" s="264" t="str">
        <f>VLOOKUP(C263,M:N,2,0)</f>
        <v>Шляпы</v>
      </c>
      <c r="E263" s="266" t="s">
        <v>809</v>
      </c>
      <c r="F263" s="184" t="s">
        <v>3041</v>
      </c>
      <c r="G263" s="186" t="s">
        <v>113</v>
      </c>
      <c r="H263" s="188" t="s">
        <v>4050</v>
      </c>
      <c r="I263" s="190">
        <v>4</v>
      </c>
      <c r="J263" s="188" t="s">
        <v>4052</v>
      </c>
      <c r="K263" s="262"/>
      <c r="L263" s="193">
        <v>4</v>
      </c>
    </row>
    <row r="264" spans="1:12" x14ac:dyDescent="0.25">
      <c r="A264" s="261">
        <f t="shared" si="12"/>
        <v>2628101</v>
      </c>
      <c r="B264" s="261" t="str">
        <f t="shared" si="13"/>
        <v>TRAVELLER WOOLFELT</v>
      </c>
      <c r="C264" s="261" t="str">
        <f t="shared" si="14"/>
        <v>Шляпа</v>
      </c>
      <c r="D264" s="264" t="str">
        <f>VLOOKUP(C264,M:N,2,0)</f>
        <v>Шляпы</v>
      </c>
      <c r="E264" s="266" t="s">
        <v>811</v>
      </c>
      <c r="F264" s="184" t="s">
        <v>3036</v>
      </c>
      <c r="G264" s="186" t="s">
        <v>122</v>
      </c>
      <c r="H264" s="188" t="s">
        <v>4110</v>
      </c>
      <c r="I264" s="190">
        <v>2</v>
      </c>
      <c r="J264" s="188" t="s">
        <v>4111</v>
      </c>
      <c r="K264" s="262"/>
      <c r="L264" s="193">
        <v>2</v>
      </c>
    </row>
    <row r="265" spans="1:12" x14ac:dyDescent="0.25">
      <c r="A265" s="261">
        <f t="shared" si="12"/>
        <v>2628101</v>
      </c>
      <c r="B265" s="261" t="str">
        <f t="shared" si="13"/>
        <v>TRAVELLER WOOLFELT</v>
      </c>
      <c r="C265" s="261" t="str">
        <f t="shared" si="14"/>
        <v>Шляпа</v>
      </c>
      <c r="D265" s="264" t="str">
        <f>VLOOKUP(C265,M:N,2,0)</f>
        <v>Шляпы</v>
      </c>
      <c r="E265" s="266" t="s">
        <v>812</v>
      </c>
      <c r="F265" s="184" t="s">
        <v>3036</v>
      </c>
      <c r="G265" s="186" t="s">
        <v>116</v>
      </c>
      <c r="H265" s="188" t="s">
        <v>4050</v>
      </c>
      <c r="I265" s="190">
        <v>3</v>
      </c>
      <c r="J265" s="192" t="s">
        <v>4051</v>
      </c>
      <c r="K265" s="262"/>
      <c r="L265" s="193">
        <v>3</v>
      </c>
    </row>
    <row r="266" spans="1:12" x14ac:dyDescent="0.25">
      <c r="A266" s="261">
        <f t="shared" si="12"/>
        <v>2628101</v>
      </c>
      <c r="B266" s="261" t="str">
        <f t="shared" si="13"/>
        <v>TRAVELLER WOOLFELT</v>
      </c>
      <c r="C266" s="261" t="str">
        <f t="shared" si="14"/>
        <v>Шляпа</v>
      </c>
      <c r="D266" s="264" t="str">
        <f>VLOOKUP(C266,M:N,2,0)</f>
        <v>Шляпы</v>
      </c>
      <c r="E266" s="266" t="s">
        <v>813</v>
      </c>
      <c r="F266" s="184" t="s">
        <v>3036</v>
      </c>
      <c r="G266" s="186" t="s">
        <v>112</v>
      </c>
      <c r="H266" s="188" t="s">
        <v>4050</v>
      </c>
      <c r="I266" s="190">
        <v>5</v>
      </c>
      <c r="J266" s="191" t="s">
        <v>4054</v>
      </c>
      <c r="K266" s="262"/>
      <c r="L266" s="193">
        <v>5</v>
      </c>
    </row>
    <row r="267" spans="1:12" x14ac:dyDescent="0.25">
      <c r="A267" s="261">
        <f t="shared" si="12"/>
        <v>2628101</v>
      </c>
      <c r="B267" s="261" t="str">
        <f t="shared" si="13"/>
        <v>TRAVELLER WOOLFELT</v>
      </c>
      <c r="C267" s="261" t="str">
        <f t="shared" si="14"/>
        <v>Шляпа</v>
      </c>
      <c r="D267" s="264" t="str">
        <f>VLOOKUP(C267,M:N,2,0)</f>
        <v>Шляпы</v>
      </c>
      <c r="E267" s="266" t="s">
        <v>814</v>
      </c>
      <c r="F267" s="184" t="s">
        <v>3036</v>
      </c>
      <c r="G267" s="186" t="s">
        <v>113</v>
      </c>
      <c r="H267" s="188" t="s">
        <v>4050</v>
      </c>
      <c r="I267" s="190">
        <v>1</v>
      </c>
      <c r="J267" s="188" t="s">
        <v>4050</v>
      </c>
      <c r="K267" s="262"/>
      <c r="L267" s="193">
        <v>1</v>
      </c>
    </row>
    <row r="268" spans="1:12" x14ac:dyDescent="0.25">
      <c r="A268" s="261">
        <f t="shared" si="12"/>
        <v>2598120</v>
      </c>
      <c r="B268" s="261" t="str">
        <f t="shared" si="13"/>
        <v>TRAVELLER WOOLFELT</v>
      </c>
      <c r="C268" s="261" t="str">
        <f t="shared" si="14"/>
        <v>Шляпа</v>
      </c>
      <c r="D268" s="264" t="str">
        <f>VLOOKUP(C268,M:N,2,0)</f>
        <v>Шляпы</v>
      </c>
      <c r="E268" s="266" t="s">
        <v>816</v>
      </c>
      <c r="F268" s="184" t="s">
        <v>3010</v>
      </c>
      <c r="G268" s="186" t="s">
        <v>122</v>
      </c>
      <c r="H268" s="188" t="s">
        <v>3481</v>
      </c>
      <c r="I268" s="190">
        <v>1</v>
      </c>
      <c r="J268" s="188" t="s">
        <v>3481</v>
      </c>
      <c r="K268" s="262"/>
      <c r="L268" s="193">
        <v>1</v>
      </c>
    </row>
    <row r="269" spans="1:12" x14ac:dyDescent="0.25">
      <c r="A269" s="261">
        <f t="shared" si="12"/>
        <v>2598120</v>
      </c>
      <c r="B269" s="261" t="str">
        <f t="shared" si="13"/>
        <v>TRAVELLER WOOLFELT</v>
      </c>
      <c r="C269" s="261" t="str">
        <f t="shared" si="14"/>
        <v>Шляпа</v>
      </c>
      <c r="D269" s="264" t="str">
        <f>VLOOKUP(C269,M:N,2,0)</f>
        <v>Шляпы</v>
      </c>
      <c r="E269" s="266" t="s">
        <v>817</v>
      </c>
      <c r="F269" s="184" t="s">
        <v>3010</v>
      </c>
      <c r="G269" s="186" t="s">
        <v>116</v>
      </c>
      <c r="H269" s="188" t="s">
        <v>3481</v>
      </c>
      <c r="I269" s="190">
        <v>3</v>
      </c>
      <c r="J269" s="188" t="s">
        <v>3482</v>
      </c>
      <c r="K269" s="262"/>
      <c r="L269" s="193">
        <v>3</v>
      </c>
    </row>
    <row r="270" spans="1:12" x14ac:dyDescent="0.25">
      <c r="A270" s="261">
        <f t="shared" si="12"/>
        <v>2598120</v>
      </c>
      <c r="B270" s="261" t="str">
        <f t="shared" si="13"/>
        <v>TRAVELLER WOOLFELT</v>
      </c>
      <c r="C270" s="261" t="str">
        <f t="shared" si="14"/>
        <v>Шляпа</v>
      </c>
      <c r="D270" s="264" t="str">
        <f>VLOOKUP(C270,M:N,2,0)</f>
        <v>Шляпы</v>
      </c>
      <c r="E270" s="266" t="s">
        <v>818</v>
      </c>
      <c r="F270" s="184" t="s">
        <v>3010</v>
      </c>
      <c r="G270" s="186" t="s">
        <v>112</v>
      </c>
      <c r="H270" s="188" t="s">
        <v>3481</v>
      </c>
      <c r="I270" s="190">
        <v>6</v>
      </c>
      <c r="J270" s="188" t="s">
        <v>3483</v>
      </c>
      <c r="K270" s="262"/>
      <c r="L270" s="193">
        <v>6</v>
      </c>
    </row>
    <row r="271" spans="1:12" x14ac:dyDescent="0.25">
      <c r="A271" s="261">
        <f t="shared" si="12"/>
        <v>2598120</v>
      </c>
      <c r="B271" s="261" t="str">
        <f t="shared" si="13"/>
        <v>TRAVELLER WOOLFELT</v>
      </c>
      <c r="C271" s="261" t="str">
        <f t="shared" si="14"/>
        <v>Шляпа</v>
      </c>
      <c r="D271" s="264" t="str">
        <f>VLOOKUP(C271,M:N,2,0)</f>
        <v>Шляпы</v>
      </c>
      <c r="E271" s="268" t="s">
        <v>819</v>
      </c>
      <c r="F271" s="269" t="s">
        <v>3010</v>
      </c>
      <c r="G271" s="269" t="s">
        <v>113</v>
      </c>
      <c r="H271" s="269" t="s">
        <v>3481</v>
      </c>
      <c r="I271" s="269">
        <v>3</v>
      </c>
      <c r="J271" s="269" t="s">
        <v>3482</v>
      </c>
      <c r="K271" s="269"/>
      <c r="L271" s="269">
        <v>3</v>
      </c>
    </row>
    <row r="272" spans="1:12" x14ac:dyDescent="0.25">
      <c r="A272" s="261">
        <f t="shared" si="12"/>
        <v>2528112</v>
      </c>
      <c r="B272" s="261" t="str">
        <f t="shared" si="13"/>
        <v>TRAVELLER WOOLFELT</v>
      </c>
      <c r="C272" s="261" t="str">
        <f t="shared" si="14"/>
        <v>Шляпа</v>
      </c>
      <c r="D272" s="264" t="str">
        <f>VLOOKUP(C272,M:N,2,0)</f>
        <v>Шляпы</v>
      </c>
      <c r="E272" s="268" t="s">
        <v>821</v>
      </c>
      <c r="F272" s="269" t="s">
        <v>2899</v>
      </c>
      <c r="G272" s="269" t="s">
        <v>122</v>
      </c>
      <c r="H272" s="269" t="s">
        <v>3608</v>
      </c>
      <c r="I272" s="269">
        <v>2</v>
      </c>
      <c r="J272" s="269" t="s">
        <v>3609</v>
      </c>
      <c r="K272" s="269"/>
      <c r="L272" s="269">
        <v>2</v>
      </c>
    </row>
    <row r="273" spans="1:12" x14ac:dyDescent="0.25">
      <c r="A273" s="261">
        <f t="shared" si="12"/>
        <v>2528112</v>
      </c>
      <c r="B273" s="261" t="str">
        <f t="shared" si="13"/>
        <v>TRAVELLER WOOLFELT</v>
      </c>
      <c r="C273" s="261" t="str">
        <f t="shared" si="14"/>
        <v>Шляпа</v>
      </c>
      <c r="D273" s="264" t="str">
        <f>VLOOKUP(C273,M:N,2,0)</f>
        <v>Шляпы</v>
      </c>
      <c r="E273" s="266" t="s">
        <v>822</v>
      </c>
      <c r="F273" s="184" t="s">
        <v>2899</v>
      </c>
      <c r="G273" s="186" t="s">
        <v>116</v>
      </c>
      <c r="H273" s="188" t="s">
        <v>3608</v>
      </c>
      <c r="I273" s="190">
        <v>2</v>
      </c>
      <c r="J273" s="191" t="s">
        <v>3609</v>
      </c>
      <c r="K273" s="262"/>
      <c r="L273" s="193">
        <v>2</v>
      </c>
    </row>
    <row r="274" spans="1:12" x14ac:dyDescent="0.25">
      <c r="A274" s="261">
        <f t="shared" si="12"/>
        <v>2528112</v>
      </c>
      <c r="B274" s="261" t="str">
        <f t="shared" si="13"/>
        <v>TRAVELLER WOOLFELT</v>
      </c>
      <c r="C274" s="261" t="str">
        <f t="shared" si="14"/>
        <v>Шляпа</v>
      </c>
      <c r="D274" s="264" t="str">
        <f>VLOOKUP(C274,M:N,2,0)</f>
        <v>Шляпы</v>
      </c>
      <c r="E274" s="266" t="s">
        <v>823</v>
      </c>
      <c r="F274" s="184" t="s">
        <v>2899</v>
      </c>
      <c r="G274" s="186" t="s">
        <v>112</v>
      </c>
      <c r="H274" s="188" t="s">
        <v>3481</v>
      </c>
      <c r="I274" s="190">
        <v>5</v>
      </c>
      <c r="J274" s="188" t="s">
        <v>3606</v>
      </c>
      <c r="K274" s="262"/>
      <c r="L274" s="193">
        <v>5</v>
      </c>
    </row>
    <row r="275" spans="1:12" x14ac:dyDescent="0.25">
      <c r="A275" s="261">
        <f t="shared" si="12"/>
        <v>2528112</v>
      </c>
      <c r="B275" s="261" t="str">
        <f t="shared" si="13"/>
        <v>TRAVELLER WOOLFELT</v>
      </c>
      <c r="C275" s="261" t="str">
        <f t="shared" si="14"/>
        <v>Шляпа</v>
      </c>
      <c r="D275" s="264" t="str">
        <f>VLOOKUP(C275,M:N,2,0)</f>
        <v>Шляпы</v>
      </c>
      <c r="E275" s="266" t="s">
        <v>825</v>
      </c>
      <c r="F275" s="184" t="s">
        <v>2899</v>
      </c>
      <c r="G275" s="186" t="s">
        <v>113</v>
      </c>
      <c r="H275" s="188" t="s">
        <v>3608</v>
      </c>
      <c r="I275" s="190">
        <v>2</v>
      </c>
      <c r="J275" s="188" t="s">
        <v>3609</v>
      </c>
      <c r="K275" s="262"/>
      <c r="L275" s="193">
        <v>2</v>
      </c>
    </row>
    <row r="276" spans="1:12" x14ac:dyDescent="0.25">
      <c r="A276" s="261">
        <f t="shared" si="12"/>
        <v>2198209</v>
      </c>
      <c r="B276" s="261" t="str">
        <f t="shared" si="13"/>
        <v>FEDORA FURFELT</v>
      </c>
      <c r="C276" s="261" t="str">
        <f t="shared" si="14"/>
        <v>Шляпа</v>
      </c>
      <c r="D276" s="264" t="str">
        <f>VLOOKUP(C276,M:N,2,0)</f>
        <v>Шляпы</v>
      </c>
      <c r="E276" s="266" t="s">
        <v>826</v>
      </c>
      <c r="F276" s="184" t="s">
        <v>2714</v>
      </c>
      <c r="G276" s="186" t="s">
        <v>116</v>
      </c>
      <c r="H276" s="188" t="s">
        <v>4080</v>
      </c>
      <c r="I276" s="190">
        <v>2</v>
      </c>
      <c r="J276" s="188" t="s">
        <v>4112</v>
      </c>
      <c r="K276" s="262"/>
      <c r="L276" s="193">
        <v>2</v>
      </c>
    </row>
    <row r="277" spans="1:12" x14ac:dyDescent="0.25">
      <c r="A277" s="261">
        <f t="shared" si="12"/>
        <v>2198209</v>
      </c>
      <c r="B277" s="261" t="str">
        <f t="shared" si="13"/>
        <v>FEDORA FURFELT</v>
      </c>
      <c r="C277" s="261" t="str">
        <f t="shared" si="14"/>
        <v>Шляпа</v>
      </c>
      <c r="D277" s="264" t="str">
        <f>VLOOKUP(C277,M:N,2,0)</f>
        <v>Шляпы</v>
      </c>
      <c r="E277" s="266" t="s">
        <v>827</v>
      </c>
      <c r="F277" s="184" t="s">
        <v>2714</v>
      </c>
      <c r="G277" s="186" t="s">
        <v>112</v>
      </c>
      <c r="H277" s="188" t="s">
        <v>4080</v>
      </c>
      <c r="I277" s="190">
        <v>5</v>
      </c>
      <c r="J277" s="192" t="s">
        <v>4081</v>
      </c>
      <c r="K277" s="262"/>
      <c r="L277" s="193">
        <v>5</v>
      </c>
    </row>
    <row r="278" spans="1:12" x14ac:dyDescent="0.25">
      <c r="A278" s="261">
        <f t="shared" si="12"/>
        <v>2198209</v>
      </c>
      <c r="B278" s="261" t="str">
        <f t="shared" si="13"/>
        <v>FEDORA FURFELT</v>
      </c>
      <c r="C278" s="261" t="str">
        <f t="shared" si="14"/>
        <v>Шляпа</v>
      </c>
      <c r="D278" s="264" t="str">
        <f>VLOOKUP(C278,M:N,2,0)</f>
        <v>Шляпы</v>
      </c>
      <c r="E278" s="266" t="s">
        <v>828</v>
      </c>
      <c r="F278" s="184" t="s">
        <v>2714</v>
      </c>
      <c r="G278" s="186" t="s">
        <v>113</v>
      </c>
      <c r="H278" s="188" t="s">
        <v>4080</v>
      </c>
      <c r="I278" s="190">
        <v>3</v>
      </c>
      <c r="J278" s="192" t="s">
        <v>4113</v>
      </c>
      <c r="K278" s="262"/>
      <c r="L278" s="193">
        <v>3</v>
      </c>
    </row>
    <row r="279" spans="1:12" x14ac:dyDescent="0.25">
      <c r="A279" s="261">
        <f t="shared" si="12"/>
        <v>2198209</v>
      </c>
      <c r="B279" s="261" t="str">
        <f t="shared" si="13"/>
        <v>FEDORA FURFELT</v>
      </c>
      <c r="C279" s="261" t="str">
        <f t="shared" si="14"/>
        <v>Шляпа</v>
      </c>
      <c r="D279" s="264" t="str">
        <f>VLOOKUP(C279,M:N,2,0)</f>
        <v>Шляпы</v>
      </c>
      <c r="E279" s="266" t="s">
        <v>829</v>
      </c>
      <c r="F279" s="184" t="s">
        <v>2706</v>
      </c>
      <c r="G279" s="186" t="s">
        <v>116</v>
      </c>
      <c r="H279" s="188" t="s">
        <v>4078</v>
      </c>
      <c r="I279" s="190">
        <v>1</v>
      </c>
      <c r="J279" s="192" t="s">
        <v>4078</v>
      </c>
      <c r="K279" s="262"/>
      <c r="L279" s="193">
        <v>1</v>
      </c>
    </row>
    <row r="280" spans="1:12" x14ac:dyDescent="0.25">
      <c r="A280" s="261">
        <f t="shared" si="12"/>
        <v>2198209</v>
      </c>
      <c r="B280" s="261" t="str">
        <f t="shared" si="13"/>
        <v>FEDORA FURFELT</v>
      </c>
      <c r="C280" s="261" t="str">
        <f t="shared" si="14"/>
        <v>Шляпа</v>
      </c>
      <c r="D280" s="264" t="str">
        <f>VLOOKUP(C280,M:N,2,0)</f>
        <v>Шляпы</v>
      </c>
      <c r="E280" s="266" t="s">
        <v>830</v>
      </c>
      <c r="F280" s="184" t="s">
        <v>2706</v>
      </c>
      <c r="G280" s="186" t="s">
        <v>112</v>
      </c>
      <c r="H280" s="188" t="s">
        <v>4080</v>
      </c>
      <c r="I280" s="190">
        <v>2</v>
      </c>
      <c r="J280" s="192" t="s">
        <v>4112</v>
      </c>
      <c r="K280" s="262"/>
      <c r="L280" s="193">
        <v>2</v>
      </c>
    </row>
    <row r="281" spans="1:12" x14ac:dyDescent="0.25">
      <c r="A281" s="261">
        <f t="shared" si="12"/>
        <v>2198209</v>
      </c>
      <c r="B281" s="261" t="str">
        <f t="shared" si="13"/>
        <v>FEDORA FURFELT</v>
      </c>
      <c r="C281" s="261" t="str">
        <f t="shared" si="14"/>
        <v>Шляпа</v>
      </c>
      <c r="D281" s="264" t="str">
        <f>VLOOKUP(C281,M:N,2,0)</f>
        <v>Шляпы</v>
      </c>
      <c r="E281" s="266" t="s">
        <v>832</v>
      </c>
      <c r="F281" s="184" t="s">
        <v>2706</v>
      </c>
      <c r="G281" s="186" t="s">
        <v>113</v>
      </c>
      <c r="H281" s="188" t="s">
        <v>4078</v>
      </c>
      <c r="I281" s="190">
        <v>1</v>
      </c>
      <c r="J281" s="192" t="s">
        <v>4078</v>
      </c>
      <c r="K281" s="262"/>
      <c r="L281" s="193">
        <v>1</v>
      </c>
    </row>
    <row r="282" spans="1:12" x14ac:dyDescent="0.25">
      <c r="A282" s="261">
        <f t="shared" si="12"/>
        <v>2198209</v>
      </c>
      <c r="B282" s="261" t="str">
        <f t="shared" si="13"/>
        <v>FEDORA FURFELT</v>
      </c>
      <c r="C282" s="261" t="str">
        <f t="shared" si="14"/>
        <v>Шляпа</v>
      </c>
      <c r="D282" s="264" t="str">
        <f>VLOOKUP(C282,M:N,2,0)</f>
        <v>Шляпы</v>
      </c>
      <c r="E282" s="266" t="s">
        <v>833</v>
      </c>
      <c r="F282" s="184" t="s">
        <v>2710</v>
      </c>
      <c r="G282" s="186" t="s">
        <v>116</v>
      </c>
      <c r="H282" s="188" t="s">
        <v>4080</v>
      </c>
      <c r="I282" s="190">
        <v>3</v>
      </c>
      <c r="J282" s="188" t="s">
        <v>4113</v>
      </c>
      <c r="K282" s="262"/>
      <c r="L282" s="193">
        <v>3</v>
      </c>
    </row>
    <row r="283" spans="1:12" x14ac:dyDescent="0.25">
      <c r="A283" s="261">
        <f t="shared" si="12"/>
        <v>2198209</v>
      </c>
      <c r="B283" s="261" t="str">
        <f t="shared" si="13"/>
        <v>FEDORA FURFELT</v>
      </c>
      <c r="C283" s="261" t="str">
        <f t="shared" si="14"/>
        <v>Шляпа</v>
      </c>
      <c r="D283" s="264" t="str">
        <f>VLOOKUP(C283,M:N,2,0)</f>
        <v>Шляпы</v>
      </c>
      <c r="E283" s="266" t="s">
        <v>834</v>
      </c>
      <c r="F283" s="184" t="s">
        <v>2710</v>
      </c>
      <c r="G283" s="186" t="s">
        <v>112</v>
      </c>
      <c r="H283" s="188" t="s">
        <v>4080</v>
      </c>
      <c r="I283" s="190">
        <v>5</v>
      </c>
      <c r="J283" s="188" t="s">
        <v>4081</v>
      </c>
      <c r="K283" s="262"/>
      <c r="L283" s="193">
        <v>5</v>
      </c>
    </row>
    <row r="284" spans="1:12" x14ac:dyDescent="0.25">
      <c r="A284" s="261">
        <f t="shared" si="12"/>
        <v>2198209</v>
      </c>
      <c r="B284" s="261" t="str">
        <f t="shared" si="13"/>
        <v>FEDORA FURFELT</v>
      </c>
      <c r="C284" s="261" t="str">
        <f t="shared" si="14"/>
        <v>Шляпа</v>
      </c>
      <c r="D284" s="264" t="str">
        <f>VLOOKUP(C284,M:N,2,0)</f>
        <v>Шляпы</v>
      </c>
      <c r="E284" s="268" t="s">
        <v>835</v>
      </c>
      <c r="F284" s="269" t="s">
        <v>2710</v>
      </c>
      <c r="G284" s="269" t="s">
        <v>113</v>
      </c>
      <c r="H284" s="269" t="s">
        <v>4080</v>
      </c>
      <c r="I284" s="269">
        <v>2</v>
      </c>
      <c r="J284" s="269" t="s">
        <v>4112</v>
      </c>
      <c r="K284" s="269"/>
      <c r="L284" s="269">
        <v>2</v>
      </c>
    </row>
    <row r="285" spans="1:12" x14ac:dyDescent="0.25">
      <c r="A285" s="261">
        <f t="shared" si="12"/>
        <v>2198135</v>
      </c>
      <c r="B285" s="261" t="str">
        <f t="shared" si="13"/>
        <v>TRAVELLER WOOLFELT MIX</v>
      </c>
      <c r="C285" s="261" t="str">
        <f t="shared" si="14"/>
        <v>Шляпа</v>
      </c>
      <c r="D285" s="264" t="str">
        <f>VLOOKUP(C285,M:N,2,0)</f>
        <v>Шляпы</v>
      </c>
      <c r="E285" s="268" t="s">
        <v>836</v>
      </c>
      <c r="F285" s="269" t="s">
        <v>2696</v>
      </c>
      <c r="G285" s="269" t="s">
        <v>122</v>
      </c>
      <c r="H285" s="269" t="s">
        <v>3464</v>
      </c>
      <c r="I285" s="269">
        <v>2</v>
      </c>
      <c r="J285" s="269" t="s">
        <v>3465</v>
      </c>
      <c r="K285" s="269"/>
      <c r="L285" s="269">
        <v>2</v>
      </c>
    </row>
    <row r="286" spans="1:12" x14ac:dyDescent="0.25">
      <c r="A286" s="261">
        <f t="shared" si="12"/>
        <v>2198135</v>
      </c>
      <c r="B286" s="261" t="str">
        <f t="shared" si="13"/>
        <v>TRAVELLER WOOLFELT MIX</v>
      </c>
      <c r="C286" s="261" t="str">
        <f t="shared" si="14"/>
        <v>Шляпа</v>
      </c>
      <c r="D286" s="264" t="str">
        <f>VLOOKUP(C286,M:N,2,0)</f>
        <v>Шляпы</v>
      </c>
      <c r="E286" s="266" t="s">
        <v>837</v>
      </c>
      <c r="F286" s="184" t="s">
        <v>2696</v>
      </c>
      <c r="G286" s="186" t="s">
        <v>116</v>
      </c>
      <c r="H286" s="188" t="s">
        <v>3464</v>
      </c>
      <c r="I286" s="190">
        <v>3</v>
      </c>
      <c r="J286" s="188" t="s">
        <v>3638</v>
      </c>
      <c r="K286" s="262"/>
      <c r="L286" s="193">
        <v>3</v>
      </c>
    </row>
    <row r="287" spans="1:12" x14ac:dyDescent="0.25">
      <c r="A287" s="261">
        <f t="shared" si="12"/>
        <v>2198135</v>
      </c>
      <c r="B287" s="261" t="str">
        <f t="shared" si="13"/>
        <v>TRAVELLER WOOLFELT MIX</v>
      </c>
      <c r="C287" s="261" t="str">
        <f t="shared" si="14"/>
        <v>Шляпа</v>
      </c>
      <c r="D287" s="264" t="str">
        <f>VLOOKUP(C287,M:N,2,0)</f>
        <v>Шляпы</v>
      </c>
      <c r="E287" s="266" t="s">
        <v>839</v>
      </c>
      <c r="F287" s="184" t="s">
        <v>2696</v>
      </c>
      <c r="G287" s="186" t="s">
        <v>112</v>
      </c>
      <c r="H287" s="188" t="s">
        <v>3464</v>
      </c>
      <c r="I287" s="190">
        <v>5</v>
      </c>
      <c r="J287" s="192" t="s">
        <v>3466</v>
      </c>
      <c r="K287" s="262"/>
      <c r="L287" s="193">
        <v>5</v>
      </c>
    </row>
    <row r="288" spans="1:12" x14ac:dyDescent="0.25">
      <c r="A288" s="261">
        <f t="shared" si="12"/>
        <v>2198135</v>
      </c>
      <c r="B288" s="261" t="str">
        <f t="shared" si="13"/>
        <v>TRAVELLER WOOLFELT MIX</v>
      </c>
      <c r="C288" s="261" t="str">
        <f t="shared" si="14"/>
        <v>Шляпа</v>
      </c>
      <c r="D288" s="264" t="str">
        <f>VLOOKUP(C288,M:N,2,0)</f>
        <v>Шляпы</v>
      </c>
      <c r="E288" s="266" t="s">
        <v>840</v>
      </c>
      <c r="F288" s="184" t="s">
        <v>2696</v>
      </c>
      <c r="G288" s="186" t="s">
        <v>113</v>
      </c>
      <c r="H288" s="188" t="s">
        <v>3464</v>
      </c>
      <c r="I288" s="190">
        <v>3</v>
      </c>
      <c r="J288" s="188" t="s">
        <v>3638</v>
      </c>
      <c r="K288" s="262"/>
      <c r="L288" s="193">
        <v>3</v>
      </c>
    </row>
    <row r="289" spans="1:12" x14ac:dyDescent="0.25">
      <c r="A289" s="261">
        <f t="shared" si="12"/>
        <v>2198135</v>
      </c>
      <c r="B289" s="261" t="str">
        <f t="shared" si="13"/>
        <v>TRAVELLER WOOLFELT MIX</v>
      </c>
      <c r="C289" s="261" t="str">
        <f t="shared" si="14"/>
        <v>Шляпа</v>
      </c>
      <c r="D289" s="264" t="str">
        <f>VLOOKUP(C289,M:N,2,0)</f>
        <v>Шляпы</v>
      </c>
      <c r="E289" s="266" t="s">
        <v>841</v>
      </c>
      <c r="F289" s="184" t="s">
        <v>2701</v>
      </c>
      <c r="G289" s="186" t="s">
        <v>122</v>
      </c>
      <c r="H289" s="188" t="s">
        <v>4110</v>
      </c>
      <c r="I289" s="190">
        <v>2</v>
      </c>
      <c r="J289" s="188" t="s">
        <v>4111</v>
      </c>
      <c r="K289" s="262"/>
      <c r="L289" s="193">
        <v>2</v>
      </c>
    </row>
    <row r="290" spans="1:12" x14ac:dyDescent="0.25">
      <c r="A290" s="261">
        <f t="shared" si="12"/>
        <v>2198135</v>
      </c>
      <c r="B290" s="261" t="str">
        <f t="shared" si="13"/>
        <v>TRAVELLER WOOLFELT MIX</v>
      </c>
      <c r="C290" s="261" t="str">
        <f t="shared" si="14"/>
        <v>Шляпа</v>
      </c>
      <c r="D290" s="264" t="str">
        <f>VLOOKUP(C290,M:N,2,0)</f>
        <v>Шляпы</v>
      </c>
      <c r="E290" s="266" t="s">
        <v>843</v>
      </c>
      <c r="F290" s="184" t="s">
        <v>2701</v>
      </c>
      <c r="G290" s="186" t="s">
        <v>116</v>
      </c>
      <c r="H290" s="188" t="s">
        <v>4050</v>
      </c>
      <c r="I290" s="190">
        <v>3</v>
      </c>
      <c r="J290" s="188" t="s">
        <v>4051</v>
      </c>
      <c r="K290" s="262"/>
      <c r="L290" s="193">
        <v>3</v>
      </c>
    </row>
    <row r="291" spans="1:12" x14ac:dyDescent="0.25">
      <c r="A291" s="261">
        <f t="shared" si="12"/>
        <v>2198135</v>
      </c>
      <c r="B291" s="261" t="str">
        <f t="shared" si="13"/>
        <v>TRAVELLER WOOLFELT MIX</v>
      </c>
      <c r="C291" s="261" t="str">
        <f t="shared" si="14"/>
        <v>Шляпа</v>
      </c>
      <c r="D291" s="264" t="str">
        <f>VLOOKUP(C291,M:N,2,0)</f>
        <v>Шляпы</v>
      </c>
      <c r="E291" s="266" t="s">
        <v>844</v>
      </c>
      <c r="F291" s="184" t="s">
        <v>2701</v>
      </c>
      <c r="G291" s="186" t="s">
        <v>112</v>
      </c>
      <c r="H291" s="188" t="s">
        <v>4050</v>
      </c>
      <c r="I291" s="190">
        <v>5</v>
      </c>
      <c r="J291" s="188" t="s">
        <v>4054</v>
      </c>
      <c r="K291" s="262"/>
      <c r="L291" s="193">
        <v>5</v>
      </c>
    </row>
    <row r="292" spans="1:12" x14ac:dyDescent="0.25">
      <c r="A292" s="261">
        <f t="shared" si="12"/>
        <v>2198135</v>
      </c>
      <c r="B292" s="261" t="str">
        <f t="shared" si="13"/>
        <v>TRAVELLER WOOLFELT MIX</v>
      </c>
      <c r="C292" s="261" t="str">
        <f t="shared" si="14"/>
        <v>Шляпа</v>
      </c>
      <c r="D292" s="264" t="str">
        <f>VLOOKUP(C292,M:N,2,0)</f>
        <v>Шляпы</v>
      </c>
      <c r="E292" s="266" t="s">
        <v>845</v>
      </c>
      <c r="F292" s="184" t="s">
        <v>2701</v>
      </c>
      <c r="G292" s="186" t="s">
        <v>113</v>
      </c>
      <c r="H292" s="188" t="s">
        <v>4050</v>
      </c>
      <c r="I292" s="190">
        <v>3</v>
      </c>
      <c r="J292" s="191" t="s">
        <v>4051</v>
      </c>
      <c r="K292" s="262"/>
      <c r="L292" s="193">
        <v>3</v>
      </c>
    </row>
    <row r="293" spans="1:12" x14ac:dyDescent="0.25">
      <c r="A293" s="261">
        <f t="shared" si="12"/>
        <v>2118101</v>
      </c>
      <c r="B293" s="261" t="str">
        <f t="shared" si="13"/>
        <v>FEDORA WOOLFELT</v>
      </c>
      <c r="C293" s="261" t="str">
        <f t="shared" si="14"/>
        <v>Шляпа</v>
      </c>
      <c r="D293" s="264" t="str">
        <f>VLOOKUP(C293,M:N,2,0)</f>
        <v>Шляпы</v>
      </c>
      <c r="E293" s="266" t="s">
        <v>846</v>
      </c>
      <c r="F293" s="184" t="s">
        <v>2592</v>
      </c>
      <c r="G293" s="186" t="s">
        <v>122</v>
      </c>
      <c r="H293" s="188" t="s">
        <v>4050</v>
      </c>
      <c r="I293" s="190">
        <v>1</v>
      </c>
      <c r="J293" s="192" t="s">
        <v>4050</v>
      </c>
      <c r="K293" s="262"/>
      <c r="L293" s="193">
        <v>1</v>
      </c>
    </row>
    <row r="294" spans="1:12" x14ac:dyDescent="0.25">
      <c r="A294" s="261">
        <f t="shared" si="12"/>
        <v>2118101</v>
      </c>
      <c r="B294" s="261" t="str">
        <f t="shared" si="13"/>
        <v>FEDORA WOOLFELT</v>
      </c>
      <c r="C294" s="261" t="str">
        <f t="shared" si="14"/>
        <v>Шляпа</v>
      </c>
      <c r="D294" s="264" t="str">
        <f>VLOOKUP(C294,M:N,2,0)</f>
        <v>Шляпы</v>
      </c>
      <c r="E294" s="266" t="s">
        <v>847</v>
      </c>
      <c r="F294" s="184" t="s">
        <v>2592</v>
      </c>
      <c r="G294" s="186" t="s">
        <v>116</v>
      </c>
      <c r="H294" s="188" t="s">
        <v>4050</v>
      </c>
      <c r="I294" s="190">
        <v>4</v>
      </c>
      <c r="J294" s="188" t="s">
        <v>4052</v>
      </c>
      <c r="K294" s="262"/>
      <c r="L294" s="193">
        <v>4</v>
      </c>
    </row>
    <row r="295" spans="1:12" x14ac:dyDescent="0.25">
      <c r="A295" s="261">
        <f t="shared" si="12"/>
        <v>2118101</v>
      </c>
      <c r="B295" s="261" t="str">
        <f t="shared" si="13"/>
        <v>FEDORA WOOLFELT</v>
      </c>
      <c r="C295" s="261" t="str">
        <f t="shared" si="14"/>
        <v>Шляпа</v>
      </c>
      <c r="D295" s="264" t="str">
        <f>VLOOKUP(C295,M:N,2,0)</f>
        <v>Шляпы</v>
      </c>
      <c r="E295" s="266" t="s">
        <v>848</v>
      </c>
      <c r="F295" s="184" t="s">
        <v>2592</v>
      </c>
      <c r="G295" s="186" t="s">
        <v>112</v>
      </c>
      <c r="H295" s="188" t="s">
        <v>4050</v>
      </c>
      <c r="I295" s="190">
        <v>5</v>
      </c>
      <c r="J295" s="188" t="s">
        <v>4054</v>
      </c>
      <c r="K295" s="262"/>
      <c r="L295" s="193">
        <v>5</v>
      </c>
    </row>
    <row r="296" spans="1:12" x14ac:dyDescent="0.25">
      <c r="A296" s="261">
        <f t="shared" si="12"/>
        <v>2118101</v>
      </c>
      <c r="B296" s="261" t="str">
        <f t="shared" si="13"/>
        <v>FEDORA WOOLFELT</v>
      </c>
      <c r="C296" s="261" t="str">
        <f t="shared" si="14"/>
        <v>Шляпа</v>
      </c>
      <c r="D296" s="264" t="str">
        <f>VLOOKUP(C296,M:N,2,0)</f>
        <v>Шляпы</v>
      </c>
      <c r="E296" s="266" t="s">
        <v>850</v>
      </c>
      <c r="F296" s="184" t="s">
        <v>2592</v>
      </c>
      <c r="G296" s="186" t="s">
        <v>113</v>
      </c>
      <c r="H296" s="188" t="s">
        <v>4050</v>
      </c>
      <c r="I296" s="190">
        <v>4</v>
      </c>
      <c r="J296" s="188" t="s">
        <v>4052</v>
      </c>
      <c r="K296" s="262"/>
      <c r="L296" s="193">
        <v>4</v>
      </c>
    </row>
    <row r="297" spans="1:12" x14ac:dyDescent="0.25">
      <c r="A297" s="261">
        <f t="shared" si="12"/>
        <v>2118101</v>
      </c>
      <c r="B297" s="261" t="str">
        <f t="shared" si="13"/>
        <v>FEDORA WOOLFELT</v>
      </c>
      <c r="C297" s="261" t="str">
        <f t="shared" si="14"/>
        <v>Шляпа</v>
      </c>
      <c r="D297" s="264" t="str">
        <f>VLOOKUP(C297,M:N,2,0)</f>
        <v>Шляпы</v>
      </c>
      <c r="E297" s="266" t="s">
        <v>851</v>
      </c>
      <c r="F297" s="184" t="s">
        <v>2597</v>
      </c>
      <c r="G297" s="186" t="s">
        <v>122</v>
      </c>
      <c r="H297" s="188" t="s">
        <v>3464</v>
      </c>
      <c r="I297" s="190">
        <v>2</v>
      </c>
      <c r="J297" s="188" t="s">
        <v>3465</v>
      </c>
      <c r="K297" s="262"/>
      <c r="L297" s="193">
        <v>2</v>
      </c>
    </row>
    <row r="298" spans="1:12" x14ac:dyDescent="0.25">
      <c r="A298" s="261">
        <f t="shared" si="12"/>
        <v>2118101</v>
      </c>
      <c r="B298" s="261" t="str">
        <f t="shared" si="13"/>
        <v>FEDORA WOOLFELT</v>
      </c>
      <c r="C298" s="261" t="str">
        <f t="shared" si="14"/>
        <v>Шляпа</v>
      </c>
      <c r="D298" s="264" t="str">
        <f>VLOOKUP(C298,M:N,2,0)</f>
        <v>Шляпы</v>
      </c>
      <c r="E298" s="266" t="s">
        <v>852</v>
      </c>
      <c r="F298" s="184" t="s">
        <v>2597</v>
      </c>
      <c r="G298" s="186" t="s">
        <v>116</v>
      </c>
      <c r="H298" s="188" t="s">
        <v>3464</v>
      </c>
      <c r="I298" s="190">
        <v>4</v>
      </c>
      <c r="J298" s="188" t="s">
        <v>3639</v>
      </c>
      <c r="K298" s="262"/>
      <c r="L298" s="193">
        <v>4</v>
      </c>
    </row>
    <row r="299" spans="1:12" x14ac:dyDescent="0.25">
      <c r="A299" s="261">
        <f t="shared" si="12"/>
        <v>2118101</v>
      </c>
      <c r="B299" s="261" t="str">
        <f t="shared" si="13"/>
        <v>FEDORA WOOLFELT</v>
      </c>
      <c r="C299" s="261" t="str">
        <f t="shared" si="14"/>
        <v>Шляпа</v>
      </c>
      <c r="D299" s="264" t="str">
        <f>VLOOKUP(C299,M:N,2,0)</f>
        <v>Шляпы</v>
      </c>
      <c r="E299" s="266" t="s">
        <v>853</v>
      </c>
      <c r="F299" s="184" t="s">
        <v>2597</v>
      </c>
      <c r="G299" s="186" t="s">
        <v>112</v>
      </c>
      <c r="H299" s="188" t="s">
        <v>3464</v>
      </c>
      <c r="I299" s="190">
        <v>6</v>
      </c>
      <c r="J299" s="188" t="s">
        <v>4068</v>
      </c>
      <c r="K299" s="262"/>
      <c r="L299" s="193">
        <v>6</v>
      </c>
    </row>
    <row r="300" spans="1:12" x14ac:dyDescent="0.25">
      <c r="A300" s="261">
        <f t="shared" si="12"/>
        <v>2118101</v>
      </c>
      <c r="B300" s="261" t="str">
        <f t="shared" si="13"/>
        <v>FEDORA WOOLFELT</v>
      </c>
      <c r="C300" s="261" t="str">
        <f t="shared" si="14"/>
        <v>Шляпа</v>
      </c>
      <c r="D300" s="264" t="str">
        <f>VLOOKUP(C300,M:N,2,0)</f>
        <v>Шляпы</v>
      </c>
      <c r="E300" s="266" t="s">
        <v>854</v>
      </c>
      <c r="F300" s="184" t="s">
        <v>2597</v>
      </c>
      <c r="G300" s="186" t="s">
        <v>113</v>
      </c>
      <c r="H300" s="188" t="s">
        <v>3464</v>
      </c>
      <c r="I300" s="190">
        <v>4</v>
      </c>
      <c r="J300" s="188" t="s">
        <v>3639</v>
      </c>
      <c r="K300" s="262"/>
      <c r="L300" s="193">
        <v>4</v>
      </c>
    </row>
    <row r="301" spans="1:12" x14ac:dyDescent="0.25">
      <c r="A301" s="261">
        <f t="shared" si="12"/>
        <v>1658104</v>
      </c>
      <c r="B301" s="261" t="str">
        <f t="shared" si="13"/>
        <v>PORK PIE WOOLFELT</v>
      </c>
      <c r="C301" s="261" t="str">
        <f t="shared" si="14"/>
        <v>Шляпа</v>
      </c>
      <c r="D301" s="264" t="str">
        <f>VLOOKUP(C301,M:N,2,0)</f>
        <v>Шляпы</v>
      </c>
      <c r="E301" s="268" t="s">
        <v>855</v>
      </c>
      <c r="F301" s="269" t="s">
        <v>2566</v>
      </c>
      <c r="G301" s="269" t="s">
        <v>122</v>
      </c>
      <c r="H301" s="269" t="s">
        <v>3481</v>
      </c>
      <c r="I301" s="269">
        <v>1</v>
      </c>
      <c r="J301" s="269" t="s">
        <v>3481</v>
      </c>
      <c r="K301" s="269"/>
      <c r="L301" s="269">
        <v>1</v>
      </c>
    </row>
    <row r="302" spans="1:12" x14ac:dyDescent="0.25">
      <c r="A302" s="261">
        <f t="shared" si="12"/>
        <v>1658104</v>
      </c>
      <c r="B302" s="261" t="str">
        <f t="shared" si="13"/>
        <v>PORK PIE WOOLFELT</v>
      </c>
      <c r="C302" s="261" t="str">
        <f t="shared" si="14"/>
        <v>Шляпа</v>
      </c>
      <c r="D302" s="264" t="str">
        <f>VLOOKUP(C302,M:N,2,0)</f>
        <v>Шляпы</v>
      </c>
      <c r="E302" s="268" t="s">
        <v>856</v>
      </c>
      <c r="F302" s="269" t="s">
        <v>2566</v>
      </c>
      <c r="G302" s="269" t="s">
        <v>116</v>
      </c>
      <c r="H302" s="269" t="s">
        <v>3608</v>
      </c>
      <c r="I302" s="269">
        <v>3</v>
      </c>
      <c r="J302" s="269" t="s">
        <v>4060</v>
      </c>
      <c r="K302" s="269"/>
      <c r="L302" s="269">
        <v>3</v>
      </c>
    </row>
    <row r="303" spans="1:12" x14ac:dyDescent="0.25">
      <c r="A303" s="261">
        <f t="shared" si="12"/>
        <v>1658104</v>
      </c>
      <c r="B303" s="261" t="str">
        <f t="shared" si="13"/>
        <v>PORK PIE WOOLFELT</v>
      </c>
      <c r="C303" s="261" t="str">
        <f t="shared" si="14"/>
        <v>Шляпа</v>
      </c>
      <c r="D303" s="264" t="str">
        <f>VLOOKUP(C303,M:N,2,0)</f>
        <v>Шляпы</v>
      </c>
      <c r="E303" s="268" t="s">
        <v>857</v>
      </c>
      <c r="F303" s="269" t="s">
        <v>2566</v>
      </c>
      <c r="G303" s="269" t="s">
        <v>112</v>
      </c>
      <c r="H303" s="269" t="s">
        <v>3481</v>
      </c>
      <c r="I303" s="269">
        <v>6</v>
      </c>
      <c r="J303" s="269" t="s">
        <v>3483</v>
      </c>
      <c r="K303" s="269"/>
      <c r="L303" s="269">
        <v>6</v>
      </c>
    </row>
    <row r="304" spans="1:12" x14ac:dyDescent="0.25">
      <c r="A304" s="261">
        <f t="shared" si="12"/>
        <v>1658104</v>
      </c>
      <c r="B304" s="261" t="str">
        <f t="shared" si="13"/>
        <v>PORK PIE WOOLFELT</v>
      </c>
      <c r="C304" s="261" t="str">
        <f t="shared" si="14"/>
        <v>Шляпа</v>
      </c>
      <c r="D304" s="264" t="str">
        <f>VLOOKUP(C304,M:N,2,0)</f>
        <v>Шляпы</v>
      </c>
      <c r="E304" s="268" t="s">
        <v>859</v>
      </c>
      <c r="F304" s="269" t="s">
        <v>2566</v>
      </c>
      <c r="G304" s="269" t="s">
        <v>113</v>
      </c>
      <c r="H304" s="269" t="s">
        <v>3608</v>
      </c>
      <c r="I304" s="269">
        <v>3</v>
      </c>
      <c r="J304" s="269" t="s">
        <v>4060</v>
      </c>
      <c r="K304" s="269"/>
      <c r="L304" s="269">
        <v>3</v>
      </c>
    </row>
    <row r="305" spans="1:12" x14ac:dyDescent="0.25">
      <c r="A305" s="261">
        <f t="shared" si="12"/>
        <v>1658104</v>
      </c>
      <c r="B305" s="261" t="str">
        <f t="shared" si="13"/>
        <v>PORK PIE WOOLFELT</v>
      </c>
      <c r="C305" s="261" t="str">
        <f t="shared" si="14"/>
        <v>Шляпа</v>
      </c>
      <c r="D305" s="264" t="str">
        <f>VLOOKUP(C305,M:N,2,0)</f>
        <v>Шляпы</v>
      </c>
      <c r="E305" s="266" t="s">
        <v>860</v>
      </c>
      <c r="F305" s="184" t="s">
        <v>2566</v>
      </c>
      <c r="G305" s="186" t="s">
        <v>118</v>
      </c>
      <c r="H305" s="188" t="s">
        <v>3481</v>
      </c>
      <c r="I305" s="190">
        <v>1</v>
      </c>
      <c r="J305" s="188" t="s">
        <v>3481</v>
      </c>
      <c r="K305" s="262"/>
      <c r="L305" s="193">
        <v>1</v>
      </c>
    </row>
    <row r="306" spans="1:12" x14ac:dyDescent="0.25">
      <c r="A306" s="261">
        <f t="shared" si="12"/>
        <v>1398117</v>
      </c>
      <c r="B306" s="261" t="str">
        <f t="shared" si="13"/>
        <v>PLAYER WOOLFELT</v>
      </c>
      <c r="C306" s="261" t="str">
        <f t="shared" si="14"/>
        <v>Шляпа</v>
      </c>
      <c r="D306" s="264" t="str">
        <f>VLOOKUP(C306,M:N,2,0)</f>
        <v>Шляпы</v>
      </c>
      <c r="E306" s="266" t="s">
        <v>861</v>
      </c>
      <c r="F306" s="184" t="s">
        <v>2545</v>
      </c>
      <c r="G306" s="186" t="s">
        <v>122</v>
      </c>
      <c r="H306" s="188" t="s">
        <v>3481</v>
      </c>
      <c r="I306" s="190">
        <v>1</v>
      </c>
      <c r="J306" s="188" t="s">
        <v>3481</v>
      </c>
      <c r="K306" s="262"/>
      <c r="L306" s="193">
        <v>1</v>
      </c>
    </row>
    <row r="307" spans="1:12" x14ac:dyDescent="0.25">
      <c r="A307" s="261">
        <f t="shared" si="12"/>
        <v>1398117</v>
      </c>
      <c r="B307" s="261" t="str">
        <f t="shared" si="13"/>
        <v>PLAYER WOOLFELT</v>
      </c>
      <c r="C307" s="261" t="str">
        <f t="shared" si="14"/>
        <v>Шляпа</v>
      </c>
      <c r="D307" s="264" t="str">
        <f>VLOOKUP(C307,M:N,2,0)</f>
        <v>Шляпы</v>
      </c>
      <c r="E307" s="266" t="s">
        <v>863</v>
      </c>
      <c r="F307" s="184" t="s">
        <v>2545</v>
      </c>
      <c r="G307" s="186" t="s">
        <v>116</v>
      </c>
      <c r="H307" s="188" t="s">
        <v>3481</v>
      </c>
      <c r="I307" s="190">
        <v>4</v>
      </c>
      <c r="J307" s="188" t="s">
        <v>3484</v>
      </c>
      <c r="K307" s="262"/>
      <c r="L307" s="193">
        <v>4</v>
      </c>
    </row>
    <row r="308" spans="1:12" x14ac:dyDescent="0.25">
      <c r="A308" s="261">
        <f t="shared" si="12"/>
        <v>1398117</v>
      </c>
      <c r="B308" s="261" t="str">
        <f t="shared" si="13"/>
        <v>PLAYER WOOLFELT</v>
      </c>
      <c r="C308" s="261" t="str">
        <f t="shared" si="14"/>
        <v>Шляпа</v>
      </c>
      <c r="D308" s="264" t="str">
        <f>VLOOKUP(C308,M:N,2,0)</f>
        <v>Шляпы</v>
      </c>
      <c r="E308" s="266" t="s">
        <v>864</v>
      </c>
      <c r="F308" s="184" t="s">
        <v>2545</v>
      </c>
      <c r="G308" s="186" t="s">
        <v>112</v>
      </c>
      <c r="H308" s="188" t="s">
        <v>3481</v>
      </c>
      <c r="I308" s="190">
        <v>6</v>
      </c>
      <c r="J308" s="188" t="s">
        <v>3483</v>
      </c>
      <c r="K308" s="262"/>
      <c r="L308" s="193">
        <v>6</v>
      </c>
    </row>
    <row r="309" spans="1:12" x14ac:dyDescent="0.25">
      <c r="A309" s="261">
        <f t="shared" si="12"/>
        <v>1398117</v>
      </c>
      <c r="B309" s="261" t="str">
        <f t="shared" si="13"/>
        <v>PLAYER WOOLFELT</v>
      </c>
      <c r="C309" s="261" t="str">
        <f t="shared" si="14"/>
        <v>Шляпа</v>
      </c>
      <c r="D309" s="264" t="str">
        <f>VLOOKUP(C309,M:N,2,0)</f>
        <v>Шляпы</v>
      </c>
      <c r="E309" s="266" t="s">
        <v>865</v>
      </c>
      <c r="F309" s="184" t="s">
        <v>2545</v>
      </c>
      <c r="G309" s="186" t="s">
        <v>113</v>
      </c>
      <c r="H309" s="188" t="s">
        <v>3481</v>
      </c>
      <c r="I309" s="190">
        <v>4</v>
      </c>
      <c r="J309" s="188" t="s">
        <v>3484</v>
      </c>
      <c r="K309" s="262"/>
      <c r="L309" s="193">
        <v>4</v>
      </c>
    </row>
    <row r="310" spans="1:12" x14ac:dyDescent="0.25">
      <c r="A310" s="261">
        <f t="shared" si="12"/>
        <v>1398117</v>
      </c>
      <c r="B310" s="261" t="str">
        <f t="shared" si="13"/>
        <v>PLAYER WOOLFELT</v>
      </c>
      <c r="C310" s="261" t="str">
        <f t="shared" si="14"/>
        <v>Шляпа</v>
      </c>
      <c r="D310" s="264" t="str">
        <f>VLOOKUP(C310,M:N,2,0)</f>
        <v>Шляпы</v>
      </c>
      <c r="E310" s="266" t="s">
        <v>867</v>
      </c>
      <c r="F310" s="184" t="s">
        <v>2545</v>
      </c>
      <c r="G310" s="186" t="s">
        <v>118</v>
      </c>
      <c r="H310" s="188" t="s">
        <v>3481</v>
      </c>
      <c r="I310" s="190">
        <v>1</v>
      </c>
      <c r="J310" s="188" t="s">
        <v>3481</v>
      </c>
      <c r="K310" s="262"/>
      <c r="L310" s="193">
        <v>1</v>
      </c>
    </row>
    <row r="311" spans="1:12" x14ac:dyDescent="0.25">
      <c r="A311" s="261">
        <f t="shared" si="12"/>
        <v>1398116</v>
      </c>
      <c r="B311" s="261" t="str">
        <f t="shared" si="13"/>
        <v>PLAYER WOOLFELT</v>
      </c>
      <c r="C311" s="261" t="str">
        <f t="shared" si="14"/>
        <v>Шляпа</v>
      </c>
      <c r="D311" s="264" t="str">
        <f>VLOOKUP(C311,M:N,2,0)</f>
        <v>Шляпы</v>
      </c>
      <c r="E311" s="266" t="s">
        <v>868</v>
      </c>
      <c r="F311" s="184" t="s">
        <v>2539</v>
      </c>
      <c r="G311" s="186" t="s">
        <v>112</v>
      </c>
      <c r="H311" s="188" t="s">
        <v>4050</v>
      </c>
      <c r="I311" s="190">
        <v>4</v>
      </c>
      <c r="J311" s="188" t="s">
        <v>4052</v>
      </c>
      <c r="K311" s="262"/>
      <c r="L311" s="193">
        <v>4</v>
      </c>
    </row>
    <row r="312" spans="1:12" x14ac:dyDescent="0.25">
      <c r="A312" s="261">
        <f t="shared" si="12"/>
        <v>1398116</v>
      </c>
      <c r="B312" s="261" t="str">
        <f t="shared" si="13"/>
        <v>PLAYER WOOLFELT</v>
      </c>
      <c r="C312" s="261" t="str">
        <f t="shared" si="14"/>
        <v>Шляпа</v>
      </c>
      <c r="D312" s="264" t="str">
        <f>VLOOKUP(C312,M:N,2,0)</f>
        <v>Шляпы</v>
      </c>
      <c r="E312" s="266" t="s">
        <v>869</v>
      </c>
      <c r="F312" s="184" t="s">
        <v>2539</v>
      </c>
      <c r="G312" s="186" t="s">
        <v>113</v>
      </c>
      <c r="H312" s="188" t="s">
        <v>4050</v>
      </c>
      <c r="I312" s="190">
        <v>3</v>
      </c>
      <c r="J312" s="191" t="s">
        <v>4051</v>
      </c>
      <c r="K312" s="262"/>
      <c r="L312" s="193">
        <v>3</v>
      </c>
    </row>
    <row r="313" spans="1:12" x14ac:dyDescent="0.25">
      <c r="A313" s="261">
        <f t="shared" si="12"/>
        <v>1398116</v>
      </c>
      <c r="B313" s="261" t="str">
        <f t="shared" si="13"/>
        <v>PLAYER WOOLFELT</v>
      </c>
      <c r="C313" s="261" t="str">
        <f t="shared" si="14"/>
        <v>Шляпа</v>
      </c>
      <c r="D313" s="264" t="str">
        <f>VLOOKUP(C313,M:N,2,0)</f>
        <v>Шляпы</v>
      </c>
      <c r="E313" s="266" t="s">
        <v>870</v>
      </c>
      <c r="F313" s="184" t="s">
        <v>2542</v>
      </c>
      <c r="G313" s="186" t="s">
        <v>112</v>
      </c>
      <c r="H313" s="188" t="s">
        <v>4050</v>
      </c>
      <c r="I313" s="190">
        <v>5</v>
      </c>
      <c r="J313" s="188" t="s">
        <v>4054</v>
      </c>
      <c r="K313" s="262"/>
      <c r="L313" s="193">
        <v>5</v>
      </c>
    </row>
    <row r="314" spans="1:12" x14ac:dyDescent="0.25">
      <c r="A314" s="261">
        <f t="shared" si="12"/>
        <v>1398116</v>
      </c>
      <c r="B314" s="261" t="str">
        <f t="shared" si="13"/>
        <v>PLAYER WOOLFELT</v>
      </c>
      <c r="C314" s="261" t="str">
        <f t="shared" si="14"/>
        <v>Шляпа</v>
      </c>
      <c r="D314" s="264" t="str">
        <f>VLOOKUP(C314,M:N,2,0)</f>
        <v>Шляпы</v>
      </c>
      <c r="E314" s="268" t="s">
        <v>871</v>
      </c>
      <c r="F314" s="269" t="s">
        <v>2542</v>
      </c>
      <c r="G314" s="269" t="s">
        <v>113</v>
      </c>
      <c r="H314" s="269" t="s">
        <v>4050</v>
      </c>
      <c r="I314" s="269">
        <v>2</v>
      </c>
      <c r="J314" s="269" t="s">
        <v>4053</v>
      </c>
      <c r="K314" s="269"/>
      <c r="L314" s="269">
        <v>2</v>
      </c>
    </row>
    <row r="315" spans="1:12" x14ac:dyDescent="0.25">
      <c r="A315" s="261">
        <f t="shared" si="12"/>
        <v>1338114</v>
      </c>
      <c r="B315" s="261" t="str">
        <f t="shared" si="13"/>
        <v>DIAMOND WOOLFELT</v>
      </c>
      <c r="C315" s="261" t="str">
        <f t="shared" si="14"/>
        <v>Шляпа</v>
      </c>
      <c r="D315" s="264" t="str">
        <f>VLOOKUP(C315,M:N,2,0)</f>
        <v>Шляпы</v>
      </c>
      <c r="E315" s="268" t="s">
        <v>872</v>
      </c>
      <c r="F315" s="269" t="s">
        <v>2529</v>
      </c>
      <c r="G315" s="269" t="s">
        <v>122</v>
      </c>
      <c r="H315" s="269" t="s">
        <v>3481</v>
      </c>
      <c r="I315" s="269">
        <v>2</v>
      </c>
      <c r="J315" s="269" t="s">
        <v>4047</v>
      </c>
      <c r="K315" s="269"/>
      <c r="L315" s="269">
        <v>2</v>
      </c>
    </row>
    <row r="316" spans="1:12" x14ac:dyDescent="0.25">
      <c r="A316" s="261">
        <f t="shared" si="12"/>
        <v>1338114</v>
      </c>
      <c r="B316" s="261" t="str">
        <f t="shared" si="13"/>
        <v>DIAMOND WOOLFELT</v>
      </c>
      <c r="C316" s="261" t="str">
        <f t="shared" si="14"/>
        <v>Шляпа</v>
      </c>
      <c r="D316" s="264" t="str">
        <f>VLOOKUP(C316,M:N,2,0)</f>
        <v>Шляпы</v>
      </c>
      <c r="E316" s="268" t="s">
        <v>873</v>
      </c>
      <c r="F316" s="269" t="s">
        <v>2529</v>
      </c>
      <c r="G316" s="269" t="s">
        <v>116</v>
      </c>
      <c r="H316" s="269" t="s">
        <v>3481</v>
      </c>
      <c r="I316" s="269">
        <v>7</v>
      </c>
      <c r="J316" s="269" t="s">
        <v>4048</v>
      </c>
      <c r="K316" s="269"/>
      <c r="L316" s="269">
        <v>7</v>
      </c>
    </row>
    <row r="317" spans="1:12" x14ac:dyDescent="0.25">
      <c r="A317" s="261">
        <f t="shared" si="12"/>
        <v>1338114</v>
      </c>
      <c r="B317" s="261" t="str">
        <f t="shared" si="13"/>
        <v>DIAMOND WOOLFELT</v>
      </c>
      <c r="C317" s="261" t="str">
        <f t="shared" si="14"/>
        <v>Шляпа</v>
      </c>
      <c r="D317" s="264" t="str">
        <f>VLOOKUP(C317,M:N,2,0)</f>
        <v>Шляпы</v>
      </c>
      <c r="E317" s="268" t="s">
        <v>874</v>
      </c>
      <c r="F317" s="269" t="s">
        <v>2529</v>
      </c>
      <c r="G317" s="269" t="s">
        <v>112</v>
      </c>
      <c r="H317" s="269" t="s">
        <v>3481</v>
      </c>
      <c r="I317" s="269">
        <v>10</v>
      </c>
      <c r="J317" s="269" t="s">
        <v>4049</v>
      </c>
      <c r="K317" s="269"/>
      <c r="L317" s="269">
        <v>10</v>
      </c>
    </row>
    <row r="318" spans="1:12" x14ac:dyDescent="0.25">
      <c r="A318" s="261">
        <f t="shared" si="12"/>
        <v>1338114</v>
      </c>
      <c r="B318" s="261" t="str">
        <f t="shared" si="13"/>
        <v>DIAMOND WOOLFELT</v>
      </c>
      <c r="C318" s="261" t="str">
        <f t="shared" si="14"/>
        <v>Шляпа</v>
      </c>
      <c r="D318" s="264" t="str">
        <f>VLOOKUP(C318,M:N,2,0)</f>
        <v>Шляпы</v>
      </c>
      <c r="E318" s="268" t="s">
        <v>876</v>
      </c>
      <c r="F318" s="269" t="s">
        <v>2529</v>
      </c>
      <c r="G318" s="269" t="s">
        <v>113</v>
      </c>
      <c r="H318" s="269" t="s">
        <v>3481</v>
      </c>
      <c r="I318" s="269">
        <v>7</v>
      </c>
      <c r="J318" s="269" t="s">
        <v>4048</v>
      </c>
      <c r="K318" s="269"/>
      <c r="L318" s="269">
        <v>7</v>
      </c>
    </row>
    <row r="319" spans="1:12" x14ac:dyDescent="0.25">
      <c r="A319" s="261">
        <f t="shared" si="12"/>
        <v>1338114</v>
      </c>
      <c r="B319" s="261" t="str">
        <f t="shared" si="13"/>
        <v>DIAMOND WOOLFELT</v>
      </c>
      <c r="C319" s="261" t="str">
        <f t="shared" si="14"/>
        <v>Шляпа</v>
      </c>
      <c r="D319" s="264" t="str">
        <f>VLOOKUP(C319,M:N,2,0)</f>
        <v>Шляпы</v>
      </c>
      <c r="E319" s="268" t="s">
        <v>878</v>
      </c>
      <c r="F319" s="269" t="s">
        <v>2529</v>
      </c>
      <c r="G319" s="269" t="s">
        <v>118</v>
      </c>
      <c r="H319" s="269" t="s">
        <v>3481</v>
      </c>
      <c r="I319" s="269">
        <v>2</v>
      </c>
      <c r="J319" s="269" t="s">
        <v>4047</v>
      </c>
      <c r="K319" s="269"/>
      <c r="L319" s="269">
        <v>2</v>
      </c>
    </row>
    <row r="320" spans="1:12" x14ac:dyDescent="0.25">
      <c r="A320" s="261">
        <f t="shared" si="12"/>
        <v>1148101</v>
      </c>
      <c r="B320" s="261" t="str">
        <f t="shared" si="13"/>
        <v>TRILBY WOOLFELT</v>
      </c>
      <c r="C320" s="261" t="str">
        <f t="shared" si="14"/>
        <v>Шляпа</v>
      </c>
      <c r="D320" s="264" t="str">
        <f>VLOOKUP(C320,M:N,2,0)</f>
        <v>Шляпы</v>
      </c>
      <c r="E320" s="266" t="s">
        <v>879</v>
      </c>
      <c r="F320" s="184" t="s">
        <v>2441</v>
      </c>
      <c r="G320" s="186" t="s">
        <v>122</v>
      </c>
      <c r="H320" s="188" t="s">
        <v>3491</v>
      </c>
      <c r="I320" s="190">
        <v>1</v>
      </c>
      <c r="J320" s="188" t="s">
        <v>3491</v>
      </c>
      <c r="K320" s="262"/>
      <c r="L320" s="193">
        <v>1</v>
      </c>
    </row>
    <row r="321" spans="1:12" x14ac:dyDescent="0.25">
      <c r="A321" s="261">
        <f t="shared" si="12"/>
        <v>1148101</v>
      </c>
      <c r="B321" s="261" t="str">
        <f t="shared" si="13"/>
        <v>TRILBY WOOLFELT</v>
      </c>
      <c r="C321" s="261" t="str">
        <f t="shared" si="14"/>
        <v>Шляпа</v>
      </c>
      <c r="D321" s="264" t="str">
        <f>VLOOKUP(C321,M:N,2,0)</f>
        <v>Шляпы</v>
      </c>
      <c r="E321" s="266" t="s">
        <v>880</v>
      </c>
      <c r="F321" s="184" t="s">
        <v>2441</v>
      </c>
      <c r="G321" s="186" t="s">
        <v>116</v>
      </c>
      <c r="H321" s="188" t="s">
        <v>3491</v>
      </c>
      <c r="I321" s="190">
        <v>4</v>
      </c>
      <c r="J321" s="188" t="s">
        <v>3497</v>
      </c>
      <c r="K321" s="262"/>
      <c r="L321" s="193">
        <v>4</v>
      </c>
    </row>
    <row r="322" spans="1:12" x14ac:dyDescent="0.25">
      <c r="A322" s="261">
        <f t="shared" si="12"/>
        <v>1148101</v>
      </c>
      <c r="B322" s="261" t="str">
        <f t="shared" si="13"/>
        <v>TRILBY WOOLFELT</v>
      </c>
      <c r="C322" s="261" t="str">
        <f t="shared" si="14"/>
        <v>Шляпа</v>
      </c>
      <c r="D322" s="264" t="str">
        <f>VLOOKUP(C322,M:N,2,0)</f>
        <v>Шляпы</v>
      </c>
      <c r="E322" s="266" t="s">
        <v>881</v>
      </c>
      <c r="F322" s="184" t="s">
        <v>2441</v>
      </c>
      <c r="G322" s="186" t="s">
        <v>112</v>
      </c>
      <c r="H322" s="188" t="s">
        <v>3491</v>
      </c>
      <c r="I322" s="190">
        <v>6</v>
      </c>
      <c r="J322" s="188" t="s">
        <v>3498</v>
      </c>
      <c r="K322" s="262"/>
      <c r="L322" s="193">
        <v>6</v>
      </c>
    </row>
    <row r="323" spans="1:12" x14ac:dyDescent="0.25">
      <c r="A323" s="261">
        <f t="shared" ref="A323:A386" si="15">_xlfn.LET(_xlpm.START,FIND("арт. ",F323)+5,_xlpm.END,FIND(" ",F323,_xlpm.START),VALUE(TRIM(MID(F323,_xlpm.START,_xlpm.END-_xlpm.START))))</f>
        <v>1148101</v>
      </c>
      <c r="B323" s="261" t="str">
        <f t="shared" ref="B323:B386" si="16">_xlfn.LET(_xlpm.START,FIND("арт. ",F323)+13,_xlpm.END,FIND("(",F323),TRIM(MID(F323,_xlpm.START,_xlpm.END-_xlpm.START)))</f>
        <v>TRILBY WOOLFELT</v>
      </c>
      <c r="C323" s="261" t="str">
        <f t="shared" ref="C323:C386" si="17">_xlfn.LET(_xlpm.START,1,_xlpm.END,FIND("S",F323),TRIM(MID(F323,_xlpm.START,_xlpm.END-_xlpm.START)))</f>
        <v>Шляпа</v>
      </c>
      <c r="D323" s="264" t="str">
        <f>VLOOKUP(C323,M:N,2,0)</f>
        <v>Шляпы</v>
      </c>
      <c r="E323" s="266" t="s">
        <v>882</v>
      </c>
      <c r="F323" s="184" t="s">
        <v>2441</v>
      </c>
      <c r="G323" s="186" t="s">
        <v>113</v>
      </c>
      <c r="H323" s="188" t="s">
        <v>3491</v>
      </c>
      <c r="I323" s="190">
        <v>2</v>
      </c>
      <c r="J323" s="188" t="s">
        <v>3495</v>
      </c>
      <c r="K323" s="262"/>
      <c r="L323" s="193">
        <v>2</v>
      </c>
    </row>
    <row r="324" spans="1:12" x14ac:dyDescent="0.25">
      <c r="A324" s="261">
        <f t="shared" si="15"/>
        <v>1148101</v>
      </c>
      <c r="B324" s="261" t="str">
        <f t="shared" si="16"/>
        <v>TRILBY WOOLFELT</v>
      </c>
      <c r="C324" s="261" t="str">
        <f t="shared" si="17"/>
        <v>Шляпа</v>
      </c>
      <c r="D324" s="264" t="str">
        <f>VLOOKUP(C324,M:N,2,0)</f>
        <v>Шляпы</v>
      </c>
      <c r="E324" s="266" t="s">
        <v>884</v>
      </c>
      <c r="F324" s="184" t="s">
        <v>2441</v>
      </c>
      <c r="G324" s="186" t="s">
        <v>118</v>
      </c>
      <c r="H324" s="188" t="s">
        <v>3491</v>
      </c>
      <c r="I324" s="190">
        <v>1</v>
      </c>
      <c r="J324" s="188" t="s">
        <v>3491</v>
      </c>
      <c r="K324" s="262"/>
      <c r="L324" s="193">
        <v>1</v>
      </c>
    </row>
    <row r="325" spans="1:12" x14ac:dyDescent="0.25">
      <c r="A325" s="261">
        <f t="shared" si="15"/>
        <v>3598112</v>
      </c>
      <c r="B325" s="261" t="str">
        <f t="shared" si="16"/>
        <v>WESTERN WOOLFELT</v>
      </c>
      <c r="C325" s="261" t="str">
        <f t="shared" si="17"/>
        <v>Шляпа</v>
      </c>
      <c r="D325" s="264" t="str">
        <f>VLOOKUP(C325,M:N,2,0)</f>
        <v>Шляпы</v>
      </c>
      <c r="E325" s="266" t="s">
        <v>885</v>
      </c>
      <c r="F325" s="184" t="s">
        <v>3121</v>
      </c>
      <c r="G325" s="186" t="s">
        <v>116</v>
      </c>
      <c r="H325" s="188" t="s">
        <v>4224</v>
      </c>
      <c r="I325" s="190">
        <v>3</v>
      </c>
      <c r="J325" s="188" t="s">
        <v>4225</v>
      </c>
      <c r="K325" s="262"/>
      <c r="L325" s="193">
        <v>3</v>
      </c>
    </row>
    <row r="326" spans="1:12" x14ac:dyDescent="0.25">
      <c r="A326" s="261">
        <f t="shared" si="15"/>
        <v>3598112</v>
      </c>
      <c r="B326" s="261" t="str">
        <f t="shared" si="16"/>
        <v>WESTERN WOOLFELT</v>
      </c>
      <c r="C326" s="261" t="str">
        <f t="shared" si="17"/>
        <v>Шляпа</v>
      </c>
      <c r="D326" s="264" t="str">
        <f>VLOOKUP(C326,M:N,2,0)</f>
        <v>Шляпы</v>
      </c>
      <c r="E326" s="266" t="s">
        <v>886</v>
      </c>
      <c r="F326" s="184" t="s">
        <v>3121</v>
      </c>
      <c r="G326" s="186" t="s">
        <v>112</v>
      </c>
      <c r="H326" s="188" t="s">
        <v>4224</v>
      </c>
      <c r="I326" s="190">
        <v>6</v>
      </c>
      <c r="J326" s="191" t="s">
        <v>4226</v>
      </c>
      <c r="K326" s="262"/>
      <c r="L326" s="193">
        <v>6</v>
      </c>
    </row>
    <row r="327" spans="1:12" x14ac:dyDescent="0.25">
      <c r="A327" s="261">
        <f t="shared" si="15"/>
        <v>3598112</v>
      </c>
      <c r="B327" s="261" t="str">
        <f t="shared" si="16"/>
        <v>WESTERN WOOLFELT</v>
      </c>
      <c r="C327" s="261" t="str">
        <f t="shared" si="17"/>
        <v>Шляпа</v>
      </c>
      <c r="D327" s="264" t="str">
        <f>VLOOKUP(C327,M:N,2,0)</f>
        <v>Шляпы</v>
      </c>
      <c r="E327" s="266" t="s">
        <v>887</v>
      </c>
      <c r="F327" s="184" t="s">
        <v>3121</v>
      </c>
      <c r="G327" s="186" t="s">
        <v>113</v>
      </c>
      <c r="H327" s="188" t="s">
        <v>4224</v>
      </c>
      <c r="I327" s="190">
        <v>3</v>
      </c>
      <c r="J327" s="191" t="s">
        <v>4225</v>
      </c>
      <c r="K327" s="262"/>
      <c r="L327" s="193">
        <v>3</v>
      </c>
    </row>
    <row r="328" spans="1:12" x14ac:dyDescent="0.25">
      <c r="A328" s="261">
        <f t="shared" si="15"/>
        <v>8699203</v>
      </c>
      <c r="B328" s="261" t="str">
        <f t="shared" si="16"/>
        <v>LONG BEANIE CASHMERE</v>
      </c>
      <c r="C328" s="261" t="str">
        <f t="shared" si="17"/>
        <v>Шапка</v>
      </c>
      <c r="D328" s="264" t="str">
        <f>VLOOKUP(C328,M:N,2,0)</f>
        <v>Шапки</v>
      </c>
      <c r="E328" s="266" t="s">
        <v>889</v>
      </c>
      <c r="F328" s="184" t="s">
        <v>2082</v>
      </c>
      <c r="G328" s="186" t="s">
        <v>117</v>
      </c>
      <c r="H328" s="188" t="s">
        <v>3970</v>
      </c>
      <c r="I328" s="190">
        <v>3</v>
      </c>
      <c r="J328" s="188" t="s">
        <v>3971</v>
      </c>
      <c r="K328" s="262"/>
      <c r="L328" s="193">
        <v>3</v>
      </c>
    </row>
    <row r="329" spans="1:12" x14ac:dyDescent="0.25">
      <c r="A329" s="261">
        <f t="shared" si="15"/>
        <v>8699203</v>
      </c>
      <c r="B329" s="261" t="str">
        <f t="shared" si="16"/>
        <v>LONG BEANIE CASHMERE</v>
      </c>
      <c r="C329" s="261" t="str">
        <f t="shared" si="17"/>
        <v>Шапка</v>
      </c>
      <c r="D329" s="264" t="str">
        <f>VLOOKUP(C329,M:N,2,0)</f>
        <v>Шапки</v>
      </c>
      <c r="E329" s="266" t="s">
        <v>890</v>
      </c>
      <c r="F329" s="184" t="s">
        <v>2084</v>
      </c>
      <c r="G329" s="186" t="s">
        <v>117</v>
      </c>
      <c r="H329" s="188" t="s">
        <v>3970</v>
      </c>
      <c r="I329" s="190">
        <v>1</v>
      </c>
      <c r="J329" s="191" t="s">
        <v>3970</v>
      </c>
      <c r="K329" s="262"/>
      <c r="L329" s="193">
        <v>1</v>
      </c>
    </row>
    <row r="330" spans="1:12" x14ac:dyDescent="0.25">
      <c r="A330" s="261">
        <f t="shared" si="15"/>
        <v>8599346</v>
      </c>
      <c r="B330" s="261" t="str">
        <f t="shared" si="16"/>
        <v>BEANIE WOOL</v>
      </c>
      <c r="C330" s="261" t="str">
        <f t="shared" si="17"/>
        <v>Шапка</v>
      </c>
      <c r="D330" s="264" t="str">
        <f>VLOOKUP(C330,M:N,2,0)</f>
        <v>Шапки</v>
      </c>
      <c r="E330" s="266" t="s">
        <v>891</v>
      </c>
      <c r="F330" s="184" t="s">
        <v>2050</v>
      </c>
      <c r="G330" s="186" t="s">
        <v>117</v>
      </c>
      <c r="H330" s="188" t="s">
        <v>3518</v>
      </c>
      <c r="I330" s="190">
        <v>3</v>
      </c>
      <c r="J330" s="191" t="s">
        <v>3520</v>
      </c>
      <c r="K330" s="262"/>
      <c r="L330" s="193">
        <v>3</v>
      </c>
    </row>
    <row r="331" spans="1:12" x14ac:dyDescent="0.25">
      <c r="A331" s="261">
        <f t="shared" si="15"/>
        <v>8599211</v>
      </c>
      <c r="B331" s="261" t="str">
        <f t="shared" si="16"/>
        <v>BEANIE CASHMERE</v>
      </c>
      <c r="C331" s="261" t="str">
        <f t="shared" si="17"/>
        <v>Шапка</v>
      </c>
      <c r="D331" s="264" t="str">
        <f>VLOOKUP(C331,M:N,2,0)</f>
        <v>Шапки</v>
      </c>
      <c r="E331" s="266" t="s">
        <v>892</v>
      </c>
      <c r="F331" s="184" t="s">
        <v>1990</v>
      </c>
      <c r="G331" s="186" t="s">
        <v>117</v>
      </c>
      <c r="H331" s="188" t="s">
        <v>3687</v>
      </c>
      <c r="I331" s="190">
        <v>2</v>
      </c>
      <c r="J331" s="191" t="s">
        <v>3692</v>
      </c>
      <c r="K331" s="262">
        <v>1</v>
      </c>
      <c r="L331" s="193">
        <v>1</v>
      </c>
    </row>
    <row r="332" spans="1:12" x14ac:dyDescent="0.25">
      <c r="A332" s="261">
        <f t="shared" si="15"/>
        <v>8599211</v>
      </c>
      <c r="B332" s="261" t="str">
        <f t="shared" si="16"/>
        <v>BEANIE CASHMERE</v>
      </c>
      <c r="C332" s="261" t="str">
        <f t="shared" si="17"/>
        <v>Шапка</v>
      </c>
      <c r="D332" s="264" t="str">
        <f>VLOOKUP(C332,M:N,2,0)</f>
        <v>Шапки</v>
      </c>
      <c r="E332" s="266" t="s">
        <v>893</v>
      </c>
      <c r="F332" s="184" t="s">
        <v>1988</v>
      </c>
      <c r="G332" s="186" t="s">
        <v>117</v>
      </c>
      <c r="H332" s="188" t="s">
        <v>3687</v>
      </c>
      <c r="I332" s="190">
        <v>4</v>
      </c>
      <c r="J332" s="191" t="s">
        <v>3689</v>
      </c>
      <c r="K332" s="262"/>
      <c r="L332" s="193">
        <v>4</v>
      </c>
    </row>
    <row r="333" spans="1:12" x14ac:dyDescent="0.25">
      <c r="A333" s="261">
        <f t="shared" si="15"/>
        <v>8599211</v>
      </c>
      <c r="B333" s="261" t="str">
        <f t="shared" si="16"/>
        <v>BEANIE CASHMERE</v>
      </c>
      <c r="C333" s="261" t="str">
        <f t="shared" si="17"/>
        <v>Шапка</v>
      </c>
      <c r="D333" s="264" t="str">
        <f>VLOOKUP(C333,M:N,2,0)</f>
        <v>Шапки</v>
      </c>
      <c r="E333" s="266" t="s">
        <v>895</v>
      </c>
      <c r="F333" s="184" t="s">
        <v>2000</v>
      </c>
      <c r="G333" s="186" t="s">
        <v>117</v>
      </c>
      <c r="H333" s="188" t="s">
        <v>3687</v>
      </c>
      <c r="I333" s="190">
        <v>7</v>
      </c>
      <c r="J333" s="188" t="s">
        <v>3935</v>
      </c>
      <c r="K333" s="262"/>
      <c r="L333" s="193">
        <v>7</v>
      </c>
    </row>
    <row r="334" spans="1:12" x14ac:dyDescent="0.25">
      <c r="A334" s="261">
        <f t="shared" si="15"/>
        <v>8599211</v>
      </c>
      <c r="B334" s="261" t="str">
        <f t="shared" si="16"/>
        <v>BEANIE CASHMERE</v>
      </c>
      <c r="C334" s="261" t="str">
        <f t="shared" si="17"/>
        <v>Шапка</v>
      </c>
      <c r="D334" s="264" t="str">
        <f>VLOOKUP(C334,M:N,2,0)</f>
        <v>Шапки</v>
      </c>
      <c r="E334" s="266" t="s">
        <v>896</v>
      </c>
      <c r="F334" s="184" t="s">
        <v>1992</v>
      </c>
      <c r="G334" s="186" t="s">
        <v>117</v>
      </c>
      <c r="H334" s="188" t="s">
        <v>3687</v>
      </c>
      <c r="I334" s="190">
        <v>5</v>
      </c>
      <c r="J334" s="191" t="s">
        <v>3934</v>
      </c>
      <c r="K334" s="262"/>
      <c r="L334" s="193">
        <v>5</v>
      </c>
    </row>
    <row r="335" spans="1:12" x14ac:dyDescent="0.25">
      <c r="A335" s="261">
        <f t="shared" si="15"/>
        <v>8599211</v>
      </c>
      <c r="B335" s="261" t="str">
        <f t="shared" si="16"/>
        <v>BEANIE CASHMERE</v>
      </c>
      <c r="C335" s="261" t="str">
        <f t="shared" si="17"/>
        <v>Шапка</v>
      </c>
      <c r="D335" s="264" t="str">
        <f>VLOOKUP(C335,M:N,2,0)</f>
        <v>Шапки</v>
      </c>
      <c r="E335" s="266" t="s">
        <v>898</v>
      </c>
      <c r="F335" s="184" t="s">
        <v>1996</v>
      </c>
      <c r="G335" s="186" t="s">
        <v>117</v>
      </c>
      <c r="H335" s="188" t="s">
        <v>3687</v>
      </c>
      <c r="I335" s="190">
        <v>3</v>
      </c>
      <c r="J335" s="191" t="s">
        <v>3691</v>
      </c>
      <c r="K335" s="262"/>
      <c r="L335" s="193">
        <v>3</v>
      </c>
    </row>
    <row r="336" spans="1:12" x14ac:dyDescent="0.25">
      <c r="A336" s="261">
        <f t="shared" si="15"/>
        <v>8599211</v>
      </c>
      <c r="B336" s="261" t="str">
        <f t="shared" si="16"/>
        <v>BEANIE CASHMERE</v>
      </c>
      <c r="C336" s="261" t="str">
        <f t="shared" si="17"/>
        <v>Шапка</v>
      </c>
      <c r="D336" s="264" t="str">
        <f>VLOOKUP(C336,M:N,2,0)</f>
        <v>Шапки</v>
      </c>
      <c r="E336" s="266" t="s">
        <v>900</v>
      </c>
      <c r="F336" s="184" t="s">
        <v>1994</v>
      </c>
      <c r="G336" s="186" t="s">
        <v>117</v>
      </c>
      <c r="H336" s="188" t="s">
        <v>3365</v>
      </c>
      <c r="I336" s="190">
        <v>7</v>
      </c>
      <c r="J336" s="188" t="s">
        <v>3745</v>
      </c>
      <c r="K336" s="262"/>
      <c r="L336" s="193">
        <v>7</v>
      </c>
    </row>
    <row r="337" spans="1:12" x14ac:dyDescent="0.25">
      <c r="A337" s="261">
        <f t="shared" si="15"/>
        <v>8599211</v>
      </c>
      <c r="B337" s="261" t="str">
        <f t="shared" si="16"/>
        <v>BEANIE CASHMERE</v>
      </c>
      <c r="C337" s="261" t="str">
        <f t="shared" si="17"/>
        <v>Шапка</v>
      </c>
      <c r="D337" s="264" t="str">
        <f>VLOOKUP(C337,M:N,2,0)</f>
        <v>Шапки</v>
      </c>
      <c r="E337" s="266" t="s">
        <v>901</v>
      </c>
      <c r="F337" s="184" t="s">
        <v>1998</v>
      </c>
      <c r="G337" s="186" t="s">
        <v>117</v>
      </c>
      <c r="H337" s="188" t="s">
        <v>3687</v>
      </c>
      <c r="I337" s="190">
        <v>5</v>
      </c>
      <c r="J337" s="188" t="s">
        <v>3934</v>
      </c>
      <c r="K337" s="262"/>
      <c r="L337" s="193">
        <v>5</v>
      </c>
    </row>
    <row r="338" spans="1:12" x14ac:dyDescent="0.25">
      <c r="A338" s="261">
        <f t="shared" si="15"/>
        <v>8599211</v>
      </c>
      <c r="B338" s="261" t="str">
        <f t="shared" si="16"/>
        <v>BEANIE CASHMERE</v>
      </c>
      <c r="C338" s="261" t="str">
        <f t="shared" si="17"/>
        <v>Шапка</v>
      </c>
      <c r="D338" s="264" t="str">
        <f>VLOOKUP(C338,M:N,2,0)</f>
        <v>Шапки</v>
      </c>
      <c r="E338" s="266" t="s">
        <v>903</v>
      </c>
      <c r="F338" s="184" t="s">
        <v>1986</v>
      </c>
      <c r="G338" s="186" t="s">
        <v>117</v>
      </c>
      <c r="H338" s="188" t="s">
        <v>3687</v>
      </c>
      <c r="I338" s="190">
        <v>4</v>
      </c>
      <c r="J338" s="188" t="s">
        <v>3689</v>
      </c>
      <c r="K338" s="262"/>
      <c r="L338" s="193">
        <v>4</v>
      </c>
    </row>
    <row r="339" spans="1:12" x14ac:dyDescent="0.25">
      <c r="A339" s="261">
        <f t="shared" si="15"/>
        <v>8599206</v>
      </c>
      <c r="B339" s="261" t="str">
        <f t="shared" si="16"/>
        <v>BEANIE CASHMERE</v>
      </c>
      <c r="C339" s="261" t="str">
        <f t="shared" si="17"/>
        <v>Шапка</v>
      </c>
      <c r="D339" s="264" t="str">
        <f>VLOOKUP(C339,M:N,2,0)</f>
        <v>Шапки</v>
      </c>
      <c r="E339" s="266" t="s">
        <v>905</v>
      </c>
      <c r="F339" s="184" t="s">
        <v>1968</v>
      </c>
      <c r="G339" s="186" t="s">
        <v>117</v>
      </c>
      <c r="H339" s="188" t="s">
        <v>3358</v>
      </c>
      <c r="I339" s="190">
        <v>1</v>
      </c>
      <c r="J339" s="191" t="s">
        <v>3358</v>
      </c>
      <c r="K339" s="262"/>
      <c r="L339" s="193">
        <v>1</v>
      </c>
    </row>
    <row r="340" spans="1:12" x14ac:dyDescent="0.25">
      <c r="A340" s="261">
        <f t="shared" si="15"/>
        <v>8599204</v>
      </c>
      <c r="B340" s="261" t="str">
        <f t="shared" si="16"/>
        <v>BEANIE CASHMERE</v>
      </c>
      <c r="C340" s="261" t="str">
        <f t="shared" si="17"/>
        <v>Шапка</v>
      </c>
      <c r="D340" s="264" t="str">
        <f>VLOOKUP(C340,M:N,2,0)</f>
        <v>Шапки</v>
      </c>
      <c r="E340" s="266" t="s">
        <v>906</v>
      </c>
      <c r="F340" s="184" t="s">
        <v>1966</v>
      </c>
      <c r="G340" s="186" t="s">
        <v>117</v>
      </c>
      <c r="H340" s="188" t="s">
        <v>3933</v>
      </c>
      <c r="I340" s="190">
        <v>1</v>
      </c>
      <c r="J340" s="188" t="s">
        <v>3933</v>
      </c>
      <c r="K340" s="262"/>
      <c r="L340" s="193">
        <v>1</v>
      </c>
    </row>
    <row r="341" spans="1:12" x14ac:dyDescent="0.25">
      <c r="A341" s="261">
        <f t="shared" si="15"/>
        <v>8519303</v>
      </c>
      <c r="B341" s="261" t="str">
        <f t="shared" si="16"/>
        <v>BEANIE VIRGIN WOOL MÉLANGE</v>
      </c>
      <c r="C341" s="261" t="str">
        <f t="shared" si="17"/>
        <v>Шапка</v>
      </c>
      <c r="D341" s="264" t="str">
        <f>VLOOKUP(C341,M:N,2,0)</f>
        <v>Шапки</v>
      </c>
      <c r="E341" s="266" t="s">
        <v>907</v>
      </c>
      <c r="F341" s="184" t="s">
        <v>1912</v>
      </c>
      <c r="G341" s="186" t="s">
        <v>117</v>
      </c>
      <c r="H341" s="188">
        <v>588.04</v>
      </c>
      <c r="I341" s="190">
        <v>3</v>
      </c>
      <c r="J341" s="191" t="s">
        <v>3907</v>
      </c>
      <c r="K341" s="262"/>
      <c r="L341" s="193">
        <v>3</v>
      </c>
    </row>
    <row r="342" spans="1:12" x14ac:dyDescent="0.25">
      <c r="A342" s="261">
        <f t="shared" si="15"/>
        <v>8519303</v>
      </c>
      <c r="B342" s="261" t="str">
        <f t="shared" si="16"/>
        <v>BEANIE VIRGIN WOOL MÉLANGE</v>
      </c>
      <c r="C342" s="261" t="str">
        <f t="shared" si="17"/>
        <v>Шапка</v>
      </c>
      <c r="D342" s="264" t="str">
        <f>VLOOKUP(C342,M:N,2,0)</f>
        <v>Шапки</v>
      </c>
      <c r="E342" s="266" t="s">
        <v>908</v>
      </c>
      <c r="F342" s="184" t="s">
        <v>1914</v>
      </c>
      <c r="G342" s="186" t="s">
        <v>117</v>
      </c>
      <c r="H342" s="188">
        <v>657.91</v>
      </c>
      <c r="I342" s="190">
        <v>8</v>
      </c>
      <c r="J342" s="192" t="s">
        <v>3908</v>
      </c>
      <c r="K342" s="262"/>
      <c r="L342" s="193">
        <v>8</v>
      </c>
    </row>
    <row r="343" spans="1:12" x14ac:dyDescent="0.25">
      <c r="A343" s="261">
        <f t="shared" si="15"/>
        <v>9497907</v>
      </c>
      <c r="B343" s="261" t="str">
        <f t="shared" si="16"/>
        <v>GLOVES DEER / WOOL</v>
      </c>
      <c r="C343" s="261" t="str">
        <f t="shared" si="17"/>
        <v>Перчатки</v>
      </c>
      <c r="D343" s="264" t="str">
        <f>VLOOKUP(C343,M:N,2,0)</f>
        <v>Перчатки</v>
      </c>
      <c r="E343" s="266" t="s">
        <v>909</v>
      </c>
      <c r="F343" s="184" t="s">
        <v>1871</v>
      </c>
      <c r="G343" s="186">
        <v>9</v>
      </c>
      <c r="H343" s="188" t="s">
        <v>3363</v>
      </c>
      <c r="I343" s="190">
        <v>4</v>
      </c>
      <c r="J343" s="192" t="s">
        <v>3900</v>
      </c>
      <c r="K343" s="262"/>
      <c r="L343" s="193">
        <v>4</v>
      </c>
    </row>
    <row r="344" spans="1:12" x14ac:dyDescent="0.25">
      <c r="A344" s="261">
        <f t="shared" si="15"/>
        <v>9497303</v>
      </c>
      <c r="B344" s="261" t="str">
        <f t="shared" si="16"/>
        <v>GLOVES COW NAPPA</v>
      </c>
      <c r="C344" s="261" t="str">
        <f t="shared" si="17"/>
        <v>Перчатки</v>
      </c>
      <c r="D344" s="264" t="str">
        <f>VLOOKUP(C344,M:N,2,0)</f>
        <v>Перчатки</v>
      </c>
      <c r="E344" s="266" t="s">
        <v>910</v>
      </c>
      <c r="F344" s="184" t="s">
        <v>1854</v>
      </c>
      <c r="G344" s="186">
        <v>9</v>
      </c>
      <c r="H344" s="188">
        <v>616.79</v>
      </c>
      <c r="I344" s="190">
        <v>6</v>
      </c>
      <c r="J344" s="188" t="s">
        <v>3896</v>
      </c>
      <c r="K344" s="262"/>
      <c r="L344" s="193">
        <v>6</v>
      </c>
    </row>
    <row r="345" spans="1:12" x14ac:dyDescent="0.25">
      <c r="A345" s="261">
        <f t="shared" si="15"/>
        <v>1891104</v>
      </c>
      <c r="B345" s="261" t="str">
        <f t="shared" si="16"/>
        <v>BUCKET CORD</v>
      </c>
      <c r="C345" s="261" t="str">
        <f t="shared" si="17"/>
        <v>Панама</v>
      </c>
      <c r="D345" s="264" t="str">
        <f>VLOOKUP(C345,M:N,2,0)</f>
        <v>Панамы</v>
      </c>
      <c r="E345" s="266" t="s">
        <v>911</v>
      </c>
      <c r="F345" s="184" t="s">
        <v>1771</v>
      </c>
      <c r="G345" s="186" t="s">
        <v>116</v>
      </c>
      <c r="H345" s="188" t="s">
        <v>3829</v>
      </c>
      <c r="I345" s="190">
        <v>5</v>
      </c>
      <c r="J345" s="188" t="s">
        <v>3848</v>
      </c>
      <c r="K345" s="262"/>
      <c r="L345" s="193">
        <v>5</v>
      </c>
    </row>
    <row r="346" spans="1:12" x14ac:dyDescent="0.25">
      <c r="A346" s="261">
        <f t="shared" si="15"/>
        <v>1891104</v>
      </c>
      <c r="B346" s="261" t="str">
        <f t="shared" si="16"/>
        <v>BUCKET CORD</v>
      </c>
      <c r="C346" s="261" t="str">
        <f t="shared" si="17"/>
        <v>Панама</v>
      </c>
      <c r="D346" s="264" t="str">
        <f>VLOOKUP(C346,M:N,2,0)</f>
        <v>Панамы</v>
      </c>
      <c r="E346" s="266" t="s">
        <v>912</v>
      </c>
      <c r="F346" s="184" t="s">
        <v>1771</v>
      </c>
      <c r="G346" s="186" t="s">
        <v>112</v>
      </c>
      <c r="H346" s="188" t="s">
        <v>3829</v>
      </c>
      <c r="I346" s="190">
        <v>7</v>
      </c>
      <c r="J346" s="191" t="s">
        <v>3834</v>
      </c>
      <c r="K346" s="262"/>
      <c r="L346" s="193">
        <v>7</v>
      </c>
    </row>
    <row r="347" spans="1:12" x14ac:dyDescent="0.25">
      <c r="A347" s="261">
        <f t="shared" si="15"/>
        <v>1891104</v>
      </c>
      <c r="B347" s="261" t="str">
        <f t="shared" si="16"/>
        <v>BUCKET CORD</v>
      </c>
      <c r="C347" s="261" t="str">
        <f t="shared" si="17"/>
        <v>Панама</v>
      </c>
      <c r="D347" s="264" t="str">
        <f>VLOOKUP(C347,M:N,2,0)</f>
        <v>Панамы</v>
      </c>
      <c r="E347" s="266" t="s">
        <v>913</v>
      </c>
      <c r="F347" s="184" t="s">
        <v>1771</v>
      </c>
      <c r="G347" s="186" t="s">
        <v>113</v>
      </c>
      <c r="H347" s="188" t="s">
        <v>3829</v>
      </c>
      <c r="I347" s="190">
        <v>4</v>
      </c>
      <c r="J347" s="191" t="s">
        <v>3832</v>
      </c>
      <c r="K347" s="262"/>
      <c r="L347" s="193">
        <v>4</v>
      </c>
    </row>
    <row r="348" spans="1:12" x14ac:dyDescent="0.25">
      <c r="A348" s="261">
        <f t="shared" si="15"/>
        <v>1891104</v>
      </c>
      <c r="B348" s="261" t="str">
        <f t="shared" si="16"/>
        <v>BUCKET CORD</v>
      </c>
      <c r="C348" s="261" t="str">
        <f t="shared" si="17"/>
        <v>Панама</v>
      </c>
      <c r="D348" s="264" t="str">
        <f>VLOOKUP(C348,M:N,2,0)</f>
        <v>Панамы</v>
      </c>
      <c r="E348" s="266" t="s">
        <v>915</v>
      </c>
      <c r="F348" s="184" t="s">
        <v>1771</v>
      </c>
      <c r="G348" s="186" t="s">
        <v>118</v>
      </c>
      <c r="H348" s="188" t="s">
        <v>3829</v>
      </c>
      <c r="I348" s="190">
        <v>2</v>
      </c>
      <c r="J348" s="188" t="s">
        <v>3830</v>
      </c>
      <c r="K348" s="262"/>
      <c r="L348" s="193">
        <v>2</v>
      </c>
    </row>
    <row r="349" spans="1:12" x14ac:dyDescent="0.25">
      <c r="A349" s="261">
        <f t="shared" si="15"/>
        <v>1891104</v>
      </c>
      <c r="B349" s="261" t="str">
        <f t="shared" si="16"/>
        <v>BUCKET CORD</v>
      </c>
      <c r="C349" s="261" t="str">
        <f t="shared" si="17"/>
        <v>Панама</v>
      </c>
      <c r="D349" s="264" t="str">
        <f>VLOOKUP(C349,M:N,2,0)</f>
        <v>Панамы</v>
      </c>
      <c r="E349" s="266" t="s">
        <v>916</v>
      </c>
      <c r="F349" s="184" t="s">
        <v>1776</v>
      </c>
      <c r="G349" s="186" t="s">
        <v>116</v>
      </c>
      <c r="H349" s="188" t="s">
        <v>3827</v>
      </c>
      <c r="I349" s="190">
        <v>5</v>
      </c>
      <c r="J349" s="191" t="s">
        <v>3877</v>
      </c>
      <c r="K349" s="262"/>
      <c r="L349" s="193">
        <v>5</v>
      </c>
    </row>
    <row r="350" spans="1:12" x14ac:dyDescent="0.25">
      <c r="A350" s="261">
        <f t="shared" si="15"/>
        <v>1891104</v>
      </c>
      <c r="B350" s="261" t="str">
        <f t="shared" si="16"/>
        <v>BUCKET CORD</v>
      </c>
      <c r="C350" s="261" t="str">
        <f t="shared" si="17"/>
        <v>Панама</v>
      </c>
      <c r="D350" s="264" t="str">
        <f>VLOOKUP(C350,M:N,2,0)</f>
        <v>Панамы</v>
      </c>
      <c r="E350" s="266" t="s">
        <v>917</v>
      </c>
      <c r="F350" s="184" t="s">
        <v>1776</v>
      </c>
      <c r="G350" s="186" t="s">
        <v>112</v>
      </c>
      <c r="H350" s="188" t="s">
        <v>3827</v>
      </c>
      <c r="I350" s="190">
        <v>11</v>
      </c>
      <c r="J350" s="188" t="s">
        <v>3876</v>
      </c>
      <c r="K350" s="262"/>
      <c r="L350" s="193">
        <v>11</v>
      </c>
    </row>
    <row r="351" spans="1:12" x14ac:dyDescent="0.25">
      <c r="A351" s="261">
        <f t="shared" si="15"/>
        <v>1891104</v>
      </c>
      <c r="B351" s="261" t="str">
        <f t="shared" si="16"/>
        <v>BUCKET CORD</v>
      </c>
      <c r="C351" s="261" t="str">
        <f t="shared" si="17"/>
        <v>Панама</v>
      </c>
      <c r="D351" s="264" t="str">
        <f>VLOOKUP(C351,M:N,2,0)</f>
        <v>Панамы</v>
      </c>
      <c r="E351" s="266" t="s">
        <v>918</v>
      </c>
      <c r="F351" s="184" t="s">
        <v>1776</v>
      </c>
      <c r="G351" s="186" t="s">
        <v>113</v>
      </c>
      <c r="H351" s="188" t="s">
        <v>3827</v>
      </c>
      <c r="I351" s="190">
        <v>8</v>
      </c>
      <c r="J351" s="188" t="s">
        <v>3875</v>
      </c>
      <c r="K351" s="262"/>
      <c r="L351" s="193">
        <v>8</v>
      </c>
    </row>
    <row r="352" spans="1:12" x14ac:dyDescent="0.25">
      <c r="A352" s="261">
        <f t="shared" si="15"/>
        <v>1891104</v>
      </c>
      <c r="B352" s="261" t="str">
        <f t="shared" si="16"/>
        <v>BUCKET CORD</v>
      </c>
      <c r="C352" s="261" t="str">
        <f t="shared" si="17"/>
        <v>Панама</v>
      </c>
      <c r="D352" s="264" t="str">
        <f>VLOOKUP(C352,M:N,2,0)</f>
        <v>Панамы</v>
      </c>
      <c r="E352" s="266" t="s">
        <v>920</v>
      </c>
      <c r="F352" s="184" t="s">
        <v>1776</v>
      </c>
      <c r="G352" s="186" t="s">
        <v>118</v>
      </c>
      <c r="H352" s="188" t="s">
        <v>3827</v>
      </c>
      <c r="I352" s="190">
        <v>1</v>
      </c>
      <c r="J352" s="188" t="s">
        <v>3827</v>
      </c>
      <c r="K352" s="262"/>
      <c r="L352" s="193">
        <v>1</v>
      </c>
    </row>
    <row r="353" spans="1:12" x14ac:dyDescent="0.25">
      <c r="A353" s="261">
        <f t="shared" si="15"/>
        <v>7491301</v>
      </c>
      <c r="B353" s="261" t="str">
        <f t="shared" si="16"/>
        <v>ARMY CAP PRINTED BABYCORD</v>
      </c>
      <c r="C353" s="261" t="str">
        <f t="shared" si="17"/>
        <v>Кепка</v>
      </c>
      <c r="D353" s="264" t="str">
        <f>VLOOKUP(C353,M:N,2,0)</f>
        <v>Кепки</v>
      </c>
      <c r="E353" s="266" t="s">
        <v>921</v>
      </c>
      <c r="F353" s="184" t="s">
        <v>1644</v>
      </c>
      <c r="G353" s="186" t="s">
        <v>112</v>
      </c>
      <c r="H353" s="188">
        <v>657.91</v>
      </c>
      <c r="I353" s="190">
        <v>5</v>
      </c>
      <c r="J353" s="188" t="s">
        <v>3845</v>
      </c>
      <c r="K353" s="262"/>
      <c r="L353" s="193">
        <v>5</v>
      </c>
    </row>
    <row r="354" spans="1:12" x14ac:dyDescent="0.25">
      <c r="A354" s="261">
        <f t="shared" si="15"/>
        <v>7491301</v>
      </c>
      <c r="B354" s="261" t="str">
        <f t="shared" si="16"/>
        <v>ARMY CAP PRINTED BABYCORD</v>
      </c>
      <c r="C354" s="261" t="str">
        <f t="shared" si="17"/>
        <v>Кепка</v>
      </c>
      <c r="D354" s="264" t="str">
        <f>VLOOKUP(C354,M:N,2,0)</f>
        <v>Кепки</v>
      </c>
      <c r="E354" s="266" t="s">
        <v>922</v>
      </c>
      <c r="F354" s="184" t="s">
        <v>1644</v>
      </c>
      <c r="G354" s="186" t="s">
        <v>113</v>
      </c>
      <c r="H354" s="188">
        <v>657.91</v>
      </c>
      <c r="I354" s="190">
        <v>1</v>
      </c>
      <c r="J354" s="188">
        <v>657.91</v>
      </c>
      <c r="K354" s="262"/>
      <c r="L354" s="193">
        <v>1</v>
      </c>
    </row>
    <row r="355" spans="1:12" x14ac:dyDescent="0.25">
      <c r="A355" s="261">
        <f t="shared" si="15"/>
        <v>6871102</v>
      </c>
      <c r="B355" s="261" t="str">
        <f t="shared" si="16"/>
        <v>HATTERAS CORD</v>
      </c>
      <c r="C355" s="261" t="str">
        <f t="shared" si="17"/>
        <v>Кепка</v>
      </c>
      <c r="D355" s="264" t="str">
        <f>VLOOKUP(C355,M:N,2,0)</f>
        <v>Кепки</v>
      </c>
      <c r="E355" s="266" t="s">
        <v>923</v>
      </c>
      <c r="F355" s="184" t="s">
        <v>1591</v>
      </c>
      <c r="G355" s="186" t="s">
        <v>116</v>
      </c>
      <c r="H355" s="188" t="s">
        <v>3825</v>
      </c>
      <c r="I355" s="190">
        <v>2</v>
      </c>
      <c r="J355" s="188" t="s">
        <v>3826</v>
      </c>
      <c r="K355" s="262"/>
      <c r="L355" s="193">
        <v>2</v>
      </c>
    </row>
    <row r="356" spans="1:12" x14ac:dyDescent="0.25">
      <c r="A356" s="261">
        <f t="shared" si="15"/>
        <v>6871102</v>
      </c>
      <c r="B356" s="261" t="str">
        <f t="shared" si="16"/>
        <v>HATTERAS CORD</v>
      </c>
      <c r="C356" s="261" t="str">
        <f t="shared" si="17"/>
        <v>Кепка</v>
      </c>
      <c r="D356" s="264" t="str">
        <f>VLOOKUP(C356,M:N,2,0)</f>
        <v>Кепки</v>
      </c>
      <c r="E356" s="266" t="s">
        <v>924</v>
      </c>
      <c r="F356" s="184" t="s">
        <v>1591</v>
      </c>
      <c r="G356" s="186" t="s">
        <v>112</v>
      </c>
      <c r="H356" s="188" t="s">
        <v>3827</v>
      </c>
      <c r="I356" s="190">
        <v>4</v>
      </c>
      <c r="J356" s="188" t="s">
        <v>3828</v>
      </c>
      <c r="K356" s="262"/>
      <c r="L356" s="193">
        <v>4</v>
      </c>
    </row>
    <row r="357" spans="1:12" x14ac:dyDescent="0.25">
      <c r="A357" s="261">
        <f t="shared" si="15"/>
        <v>6871102</v>
      </c>
      <c r="B357" s="261" t="str">
        <f t="shared" si="16"/>
        <v>HATTERAS CORD</v>
      </c>
      <c r="C357" s="261" t="str">
        <f t="shared" si="17"/>
        <v>Кепка</v>
      </c>
      <c r="D357" s="264" t="str">
        <f>VLOOKUP(C357,M:N,2,0)</f>
        <v>Кепки</v>
      </c>
      <c r="E357" s="268" t="s">
        <v>925</v>
      </c>
      <c r="F357" s="269" t="s">
        <v>1591</v>
      </c>
      <c r="G357" s="269" t="s">
        <v>113</v>
      </c>
      <c r="H357" s="269" t="s">
        <v>3825</v>
      </c>
      <c r="I357" s="269">
        <v>2</v>
      </c>
      <c r="J357" s="269" t="s">
        <v>3826</v>
      </c>
      <c r="K357" s="269"/>
      <c r="L357" s="269">
        <v>2</v>
      </c>
    </row>
    <row r="358" spans="1:12" x14ac:dyDescent="0.25">
      <c r="A358" s="261">
        <f t="shared" si="15"/>
        <v>6871102</v>
      </c>
      <c r="B358" s="261" t="str">
        <f t="shared" si="16"/>
        <v>HATTERAS CORD</v>
      </c>
      <c r="C358" s="261" t="str">
        <f t="shared" si="17"/>
        <v>Кепка</v>
      </c>
      <c r="D358" s="264" t="str">
        <f>VLOOKUP(C358,M:N,2,0)</f>
        <v>Кепки</v>
      </c>
      <c r="E358" s="268" t="s">
        <v>926</v>
      </c>
      <c r="F358" s="269" t="s">
        <v>1595</v>
      </c>
      <c r="G358" s="269" t="s">
        <v>122</v>
      </c>
      <c r="H358" s="269" t="s">
        <v>3829</v>
      </c>
      <c r="I358" s="269">
        <v>2</v>
      </c>
      <c r="J358" s="269" t="s">
        <v>3830</v>
      </c>
      <c r="K358" s="269"/>
      <c r="L358" s="269">
        <v>2</v>
      </c>
    </row>
    <row r="359" spans="1:12" x14ac:dyDescent="0.25">
      <c r="A359" s="261">
        <f t="shared" si="15"/>
        <v>6871102</v>
      </c>
      <c r="B359" s="261" t="str">
        <f t="shared" si="16"/>
        <v>HATTERAS CORD</v>
      </c>
      <c r="C359" s="261" t="str">
        <f t="shared" si="17"/>
        <v>Кепка</v>
      </c>
      <c r="D359" s="264" t="str">
        <f>VLOOKUP(C359,M:N,2,0)</f>
        <v>Кепки</v>
      </c>
      <c r="E359" s="266" t="s">
        <v>927</v>
      </c>
      <c r="F359" s="184" t="s">
        <v>1595</v>
      </c>
      <c r="G359" s="186" t="s">
        <v>123</v>
      </c>
      <c r="H359" s="188" t="s">
        <v>3829</v>
      </c>
      <c r="I359" s="190">
        <v>3</v>
      </c>
      <c r="J359" s="191" t="s">
        <v>3835</v>
      </c>
      <c r="K359" s="262"/>
      <c r="L359" s="193">
        <v>3</v>
      </c>
    </row>
    <row r="360" spans="1:12" x14ac:dyDescent="0.25">
      <c r="A360" s="261">
        <f t="shared" si="15"/>
        <v>6871102</v>
      </c>
      <c r="B360" s="261" t="str">
        <f t="shared" si="16"/>
        <v>HATTERAS CORD</v>
      </c>
      <c r="C360" s="261" t="str">
        <f t="shared" si="17"/>
        <v>Кепка</v>
      </c>
      <c r="D360" s="264" t="str">
        <f>VLOOKUP(C360,M:N,2,0)</f>
        <v>Кепки</v>
      </c>
      <c r="E360" s="266" t="s">
        <v>929</v>
      </c>
      <c r="F360" s="184" t="s">
        <v>1595</v>
      </c>
      <c r="G360" s="186" t="s">
        <v>116</v>
      </c>
      <c r="H360" s="188" t="s">
        <v>3829</v>
      </c>
      <c r="I360" s="190">
        <v>7</v>
      </c>
      <c r="J360" s="191" t="s">
        <v>3834</v>
      </c>
      <c r="K360" s="262"/>
      <c r="L360" s="193">
        <v>7</v>
      </c>
    </row>
    <row r="361" spans="1:12" x14ac:dyDescent="0.25">
      <c r="A361" s="261">
        <f t="shared" si="15"/>
        <v>6871102</v>
      </c>
      <c r="B361" s="261" t="str">
        <f t="shared" si="16"/>
        <v>HATTERAS CORD</v>
      </c>
      <c r="C361" s="261" t="str">
        <f t="shared" si="17"/>
        <v>Кепка</v>
      </c>
      <c r="D361" s="264" t="str">
        <f>VLOOKUP(C361,M:N,2,0)</f>
        <v>Кепки</v>
      </c>
      <c r="E361" s="266" t="s">
        <v>930</v>
      </c>
      <c r="F361" s="184" t="s">
        <v>1595</v>
      </c>
      <c r="G361" s="186" t="s">
        <v>115</v>
      </c>
      <c r="H361" s="188" t="s">
        <v>3829</v>
      </c>
      <c r="I361" s="190">
        <v>4</v>
      </c>
      <c r="J361" s="191" t="s">
        <v>3832</v>
      </c>
      <c r="K361" s="262"/>
      <c r="L361" s="193">
        <v>4</v>
      </c>
    </row>
    <row r="362" spans="1:12" x14ac:dyDescent="0.25">
      <c r="A362" s="261">
        <f t="shared" si="15"/>
        <v>6871102</v>
      </c>
      <c r="B362" s="261" t="str">
        <f t="shared" si="16"/>
        <v>HATTERAS CORD</v>
      </c>
      <c r="C362" s="261" t="str">
        <f t="shared" si="17"/>
        <v>Кепка</v>
      </c>
      <c r="D362" s="264" t="str">
        <f>VLOOKUP(C362,M:N,2,0)</f>
        <v>Кепки</v>
      </c>
      <c r="E362" s="266" t="s">
        <v>931</v>
      </c>
      <c r="F362" s="184" t="s">
        <v>1595</v>
      </c>
      <c r="G362" s="186" t="s">
        <v>112</v>
      </c>
      <c r="H362" s="188" t="s">
        <v>3829</v>
      </c>
      <c r="I362" s="190">
        <v>15</v>
      </c>
      <c r="J362" s="188" t="s">
        <v>3833</v>
      </c>
      <c r="K362" s="262"/>
      <c r="L362" s="193">
        <v>15</v>
      </c>
    </row>
    <row r="363" spans="1:12" x14ac:dyDescent="0.25">
      <c r="A363" s="261">
        <f t="shared" si="15"/>
        <v>6871102</v>
      </c>
      <c r="B363" s="261" t="str">
        <f t="shared" si="16"/>
        <v>HATTERAS CORD</v>
      </c>
      <c r="C363" s="261" t="str">
        <f t="shared" si="17"/>
        <v>Кепка</v>
      </c>
      <c r="D363" s="264" t="str">
        <f>VLOOKUP(C363,M:N,2,0)</f>
        <v>Кепки</v>
      </c>
      <c r="E363" s="266" t="s">
        <v>932</v>
      </c>
      <c r="F363" s="184" t="s">
        <v>1595</v>
      </c>
      <c r="G363" s="186" t="s">
        <v>114</v>
      </c>
      <c r="H363" s="188" t="s">
        <v>3829</v>
      </c>
      <c r="I363" s="190">
        <v>4</v>
      </c>
      <c r="J363" s="188" t="s">
        <v>3832</v>
      </c>
      <c r="K363" s="262"/>
      <c r="L363" s="193">
        <v>4</v>
      </c>
    </row>
    <row r="364" spans="1:12" x14ac:dyDescent="0.25">
      <c r="A364" s="261">
        <f t="shared" si="15"/>
        <v>6871102</v>
      </c>
      <c r="B364" s="261" t="str">
        <f t="shared" si="16"/>
        <v>HATTERAS CORD</v>
      </c>
      <c r="C364" s="261" t="str">
        <f t="shared" si="17"/>
        <v>Кепка</v>
      </c>
      <c r="D364" s="264" t="str">
        <f>VLOOKUP(C364,M:N,2,0)</f>
        <v>Кепки</v>
      </c>
      <c r="E364" s="266" t="s">
        <v>934</v>
      </c>
      <c r="F364" s="184" t="s">
        <v>1595</v>
      </c>
      <c r="G364" s="186" t="s">
        <v>113</v>
      </c>
      <c r="H364" s="188" t="s">
        <v>3829</v>
      </c>
      <c r="I364" s="190">
        <v>8</v>
      </c>
      <c r="J364" s="188" t="s">
        <v>3831</v>
      </c>
      <c r="K364" s="262"/>
      <c r="L364" s="193">
        <v>8</v>
      </c>
    </row>
    <row r="365" spans="1:12" x14ac:dyDescent="0.25">
      <c r="A365" s="261">
        <f t="shared" si="15"/>
        <v>6871102</v>
      </c>
      <c r="B365" s="261" t="str">
        <f t="shared" si="16"/>
        <v>HATTERAS CORD</v>
      </c>
      <c r="C365" s="261" t="str">
        <f t="shared" si="17"/>
        <v>Кепка</v>
      </c>
      <c r="D365" s="264" t="str">
        <f>VLOOKUP(C365,M:N,2,0)</f>
        <v>Кепки</v>
      </c>
      <c r="E365" s="266" t="s">
        <v>936</v>
      </c>
      <c r="F365" s="184" t="s">
        <v>1595</v>
      </c>
      <c r="G365" s="186" t="s">
        <v>124</v>
      </c>
      <c r="H365" s="188" t="s">
        <v>3829</v>
      </c>
      <c r="I365" s="190">
        <v>2</v>
      </c>
      <c r="J365" s="188" t="s">
        <v>3830</v>
      </c>
      <c r="K365" s="262"/>
      <c r="L365" s="193">
        <v>2</v>
      </c>
    </row>
    <row r="366" spans="1:12" x14ac:dyDescent="0.25">
      <c r="A366" s="261">
        <f t="shared" si="15"/>
        <v>6840329</v>
      </c>
      <c r="B366" s="261" t="str">
        <f t="shared" si="16"/>
        <v>HATTERAS VIRGIN WOOL</v>
      </c>
      <c r="C366" s="261" t="str">
        <f t="shared" si="17"/>
        <v>Кепка</v>
      </c>
      <c r="D366" s="264" t="str">
        <f>VLOOKUP(C366,M:N,2,0)</f>
        <v>Кепки</v>
      </c>
      <c r="E366" s="266" t="s">
        <v>937</v>
      </c>
      <c r="F366" s="184" t="s">
        <v>1156</v>
      </c>
      <c r="G366" s="186" t="s">
        <v>115</v>
      </c>
      <c r="H366" s="188" t="s">
        <v>3681</v>
      </c>
      <c r="I366" s="190">
        <v>1</v>
      </c>
      <c r="J366" s="188" t="s">
        <v>3681</v>
      </c>
      <c r="K366" s="262"/>
      <c r="L366" s="193">
        <v>1</v>
      </c>
    </row>
    <row r="367" spans="1:12" x14ac:dyDescent="0.25">
      <c r="A367" s="261">
        <f t="shared" si="15"/>
        <v>6840329</v>
      </c>
      <c r="B367" s="261" t="str">
        <f t="shared" si="16"/>
        <v>HATTERAS VIRGIN WOOL</v>
      </c>
      <c r="C367" s="261" t="str">
        <f t="shared" si="17"/>
        <v>Кепка</v>
      </c>
      <c r="D367" s="264" t="str">
        <f>VLOOKUP(C367,M:N,2,0)</f>
        <v>Кепки</v>
      </c>
      <c r="E367" s="266" t="s">
        <v>939</v>
      </c>
      <c r="F367" s="184" t="s">
        <v>1156</v>
      </c>
      <c r="G367" s="186" t="s">
        <v>112</v>
      </c>
      <c r="H367" s="188" t="s">
        <v>3681</v>
      </c>
      <c r="I367" s="190">
        <v>5</v>
      </c>
      <c r="J367" s="191" t="s">
        <v>3683</v>
      </c>
      <c r="K367" s="262"/>
      <c r="L367" s="193">
        <v>5</v>
      </c>
    </row>
    <row r="368" spans="1:12" x14ac:dyDescent="0.25">
      <c r="A368" s="261">
        <f t="shared" si="15"/>
        <v>6840329</v>
      </c>
      <c r="B368" s="261" t="str">
        <f t="shared" si="16"/>
        <v>HATTERAS VIRGIN WOOL</v>
      </c>
      <c r="C368" s="261" t="str">
        <f t="shared" si="17"/>
        <v>Кепка</v>
      </c>
      <c r="D368" s="264" t="str">
        <f>VLOOKUP(C368,M:N,2,0)</f>
        <v>Кепки</v>
      </c>
      <c r="E368" s="266" t="s">
        <v>940</v>
      </c>
      <c r="F368" s="184" t="s">
        <v>1156</v>
      </c>
      <c r="G368" s="186" t="s">
        <v>114</v>
      </c>
      <c r="H368" s="188" t="s">
        <v>3681</v>
      </c>
      <c r="I368" s="190">
        <v>4</v>
      </c>
      <c r="J368" s="191" t="s">
        <v>3682</v>
      </c>
      <c r="K368" s="262"/>
      <c r="L368" s="193">
        <v>4</v>
      </c>
    </row>
    <row r="369" spans="1:12" x14ac:dyDescent="0.25">
      <c r="A369" s="261">
        <f t="shared" si="15"/>
        <v>6840329</v>
      </c>
      <c r="B369" s="261" t="str">
        <f t="shared" si="16"/>
        <v>HATTERAS VIRGIN WOOL</v>
      </c>
      <c r="C369" s="261" t="str">
        <f t="shared" si="17"/>
        <v>Кепка</v>
      </c>
      <c r="D369" s="264" t="str">
        <f>VLOOKUP(C369,M:N,2,0)</f>
        <v>Кепки</v>
      </c>
      <c r="E369" s="266" t="s">
        <v>941</v>
      </c>
      <c r="F369" s="184" t="s">
        <v>1156</v>
      </c>
      <c r="G369" s="186" t="s">
        <v>113</v>
      </c>
      <c r="H369" s="188" t="s">
        <v>3681</v>
      </c>
      <c r="I369" s="190">
        <v>4</v>
      </c>
      <c r="J369" s="191" t="s">
        <v>3682</v>
      </c>
      <c r="K369" s="262"/>
      <c r="L369" s="193">
        <v>4</v>
      </c>
    </row>
    <row r="370" spans="1:12" x14ac:dyDescent="0.25">
      <c r="A370" s="261">
        <f t="shared" si="15"/>
        <v>6840326</v>
      </c>
      <c r="B370" s="261" t="str">
        <f t="shared" si="16"/>
        <v>HATTERAS VIRGIN WOOL</v>
      </c>
      <c r="C370" s="261" t="str">
        <f t="shared" si="17"/>
        <v>Кепка</v>
      </c>
      <c r="D370" s="264" t="str">
        <f>VLOOKUP(C370,M:N,2,0)</f>
        <v>Кепки</v>
      </c>
      <c r="E370" s="266" t="s">
        <v>942</v>
      </c>
      <c r="F370" s="184" t="s">
        <v>1124</v>
      </c>
      <c r="G370" s="186" t="s">
        <v>122</v>
      </c>
      <c r="H370" s="188">
        <v>904.63</v>
      </c>
      <c r="I370" s="190">
        <v>1</v>
      </c>
      <c r="J370" s="191">
        <v>904.63</v>
      </c>
      <c r="K370" s="262"/>
      <c r="L370" s="193">
        <v>1</v>
      </c>
    </row>
    <row r="371" spans="1:12" x14ac:dyDescent="0.25">
      <c r="A371" s="261">
        <f t="shared" si="15"/>
        <v>6840326</v>
      </c>
      <c r="B371" s="261" t="str">
        <f t="shared" si="16"/>
        <v>HATTERAS VIRGIN WOOL</v>
      </c>
      <c r="C371" s="261" t="str">
        <f t="shared" si="17"/>
        <v>Кепка</v>
      </c>
      <c r="D371" s="264" t="str">
        <f>VLOOKUP(C371,M:N,2,0)</f>
        <v>Кепки</v>
      </c>
      <c r="E371" s="266" t="s">
        <v>943</v>
      </c>
      <c r="F371" s="184" t="s">
        <v>1124</v>
      </c>
      <c r="G371" s="186" t="s">
        <v>123</v>
      </c>
      <c r="H371" s="188">
        <v>904.63</v>
      </c>
      <c r="I371" s="190">
        <v>4</v>
      </c>
      <c r="J371" s="191" t="s">
        <v>3675</v>
      </c>
      <c r="K371" s="262"/>
      <c r="L371" s="193">
        <v>4</v>
      </c>
    </row>
    <row r="372" spans="1:12" x14ac:dyDescent="0.25">
      <c r="A372" s="261">
        <f t="shared" si="15"/>
        <v>6840326</v>
      </c>
      <c r="B372" s="261" t="str">
        <f t="shared" si="16"/>
        <v>HATTERAS VIRGIN WOOL</v>
      </c>
      <c r="C372" s="261" t="str">
        <f t="shared" si="17"/>
        <v>Кепка</v>
      </c>
      <c r="D372" s="264" t="str">
        <f>VLOOKUP(C372,M:N,2,0)</f>
        <v>Кепки</v>
      </c>
      <c r="E372" s="266" t="s">
        <v>945</v>
      </c>
      <c r="F372" s="184" t="s">
        <v>1124</v>
      </c>
      <c r="G372" s="186" t="s">
        <v>116</v>
      </c>
      <c r="H372" s="188">
        <v>904.63</v>
      </c>
      <c r="I372" s="190">
        <v>6</v>
      </c>
      <c r="J372" s="188" t="s">
        <v>3673</v>
      </c>
      <c r="K372" s="262"/>
      <c r="L372" s="193">
        <v>6</v>
      </c>
    </row>
    <row r="373" spans="1:12" x14ac:dyDescent="0.25">
      <c r="A373" s="261">
        <f t="shared" si="15"/>
        <v>6840326</v>
      </c>
      <c r="B373" s="261" t="str">
        <f t="shared" si="16"/>
        <v>HATTERAS VIRGIN WOOL</v>
      </c>
      <c r="C373" s="261" t="str">
        <f t="shared" si="17"/>
        <v>Кепка</v>
      </c>
      <c r="D373" s="264" t="str">
        <f>VLOOKUP(C373,M:N,2,0)</f>
        <v>Кепки</v>
      </c>
      <c r="E373" s="266" t="s">
        <v>947</v>
      </c>
      <c r="F373" s="184" t="s">
        <v>1124</v>
      </c>
      <c r="G373" s="186" t="s">
        <v>115</v>
      </c>
      <c r="H373" s="188">
        <v>904.63</v>
      </c>
      <c r="I373" s="190">
        <v>5</v>
      </c>
      <c r="J373" s="188" t="s">
        <v>3670</v>
      </c>
      <c r="K373" s="262"/>
      <c r="L373" s="193">
        <v>5</v>
      </c>
    </row>
    <row r="374" spans="1:12" x14ac:dyDescent="0.25">
      <c r="A374" s="261">
        <f t="shared" si="15"/>
        <v>6840326</v>
      </c>
      <c r="B374" s="261" t="str">
        <f t="shared" si="16"/>
        <v>HATTERAS VIRGIN WOOL</v>
      </c>
      <c r="C374" s="261" t="str">
        <f t="shared" si="17"/>
        <v>Кепка</v>
      </c>
      <c r="D374" s="264" t="str">
        <f>VLOOKUP(C374,M:N,2,0)</f>
        <v>Кепки</v>
      </c>
      <c r="E374" s="266" t="s">
        <v>948</v>
      </c>
      <c r="F374" s="184" t="s">
        <v>1124</v>
      </c>
      <c r="G374" s="186" t="s">
        <v>112</v>
      </c>
      <c r="H374" s="188">
        <v>904.63</v>
      </c>
      <c r="I374" s="190">
        <v>11</v>
      </c>
      <c r="J374" s="188" t="s">
        <v>3674</v>
      </c>
      <c r="K374" s="262"/>
      <c r="L374" s="193">
        <v>11</v>
      </c>
    </row>
    <row r="375" spans="1:12" x14ac:dyDescent="0.25">
      <c r="A375" s="261">
        <f t="shared" si="15"/>
        <v>6840326</v>
      </c>
      <c r="B375" s="261" t="str">
        <f t="shared" si="16"/>
        <v>HATTERAS VIRGIN WOOL</v>
      </c>
      <c r="C375" s="261" t="str">
        <f t="shared" si="17"/>
        <v>Кепка</v>
      </c>
      <c r="D375" s="264" t="str">
        <f>VLOOKUP(C375,M:N,2,0)</f>
        <v>Кепки</v>
      </c>
      <c r="E375" s="266" t="s">
        <v>950</v>
      </c>
      <c r="F375" s="184" t="s">
        <v>1124</v>
      </c>
      <c r="G375" s="186" t="s">
        <v>114</v>
      </c>
      <c r="H375" s="188">
        <v>904.63</v>
      </c>
      <c r="I375" s="190">
        <v>6</v>
      </c>
      <c r="J375" s="188" t="s">
        <v>3673</v>
      </c>
      <c r="K375" s="262"/>
      <c r="L375" s="193">
        <v>6</v>
      </c>
    </row>
    <row r="376" spans="1:12" x14ac:dyDescent="0.25">
      <c r="A376" s="261">
        <f t="shared" si="15"/>
        <v>6840326</v>
      </c>
      <c r="B376" s="261" t="str">
        <f t="shared" si="16"/>
        <v>HATTERAS VIRGIN WOOL</v>
      </c>
      <c r="C376" s="261" t="str">
        <f t="shared" si="17"/>
        <v>Кепка</v>
      </c>
      <c r="D376" s="264" t="str">
        <f>VLOOKUP(C376,M:N,2,0)</f>
        <v>Кепки</v>
      </c>
      <c r="E376" s="266" t="s">
        <v>951</v>
      </c>
      <c r="F376" s="184" t="s">
        <v>1124</v>
      </c>
      <c r="G376" s="186" t="s">
        <v>113</v>
      </c>
      <c r="H376" s="188">
        <v>904.63</v>
      </c>
      <c r="I376" s="190">
        <v>7</v>
      </c>
      <c r="J376" s="188" t="s">
        <v>3672</v>
      </c>
      <c r="K376" s="262"/>
      <c r="L376" s="193">
        <v>7</v>
      </c>
    </row>
    <row r="377" spans="1:12" x14ac:dyDescent="0.25">
      <c r="A377" s="261">
        <f t="shared" si="15"/>
        <v>6840326</v>
      </c>
      <c r="B377" s="261" t="str">
        <f t="shared" si="16"/>
        <v>HATTERAS VIRGIN WOOL</v>
      </c>
      <c r="C377" s="261" t="str">
        <f t="shared" si="17"/>
        <v>Кепка</v>
      </c>
      <c r="D377" s="264" t="str">
        <f>VLOOKUP(C377,M:N,2,0)</f>
        <v>Кепки</v>
      </c>
      <c r="E377" s="266" t="s">
        <v>952</v>
      </c>
      <c r="F377" s="184" t="s">
        <v>1124</v>
      </c>
      <c r="G377" s="186" t="s">
        <v>124</v>
      </c>
      <c r="H377" s="188">
        <v>904.63</v>
      </c>
      <c r="I377" s="190">
        <v>2</v>
      </c>
      <c r="J377" s="191" t="s">
        <v>3669</v>
      </c>
      <c r="K377" s="262"/>
      <c r="L377" s="193">
        <v>2</v>
      </c>
    </row>
    <row r="378" spans="1:12" x14ac:dyDescent="0.25">
      <c r="A378" s="261">
        <f t="shared" si="15"/>
        <v>6840326</v>
      </c>
      <c r="B378" s="261" t="str">
        <f t="shared" si="16"/>
        <v>HATTERAS VIRGIN WOOL</v>
      </c>
      <c r="C378" s="261" t="str">
        <f t="shared" si="17"/>
        <v>Кепка</v>
      </c>
      <c r="D378" s="264" t="str">
        <f>VLOOKUP(C378,M:N,2,0)</f>
        <v>Кепки</v>
      </c>
      <c r="E378" s="266" t="s">
        <v>954</v>
      </c>
      <c r="F378" s="184" t="s">
        <v>1124</v>
      </c>
      <c r="G378" s="186" t="s">
        <v>118</v>
      </c>
      <c r="H378" s="188">
        <v>904.63</v>
      </c>
      <c r="I378" s="190">
        <v>2</v>
      </c>
      <c r="J378" s="188" t="s">
        <v>3669</v>
      </c>
      <c r="K378" s="262"/>
      <c r="L378" s="193">
        <v>2</v>
      </c>
    </row>
    <row r="379" spans="1:12" x14ac:dyDescent="0.25">
      <c r="A379" s="261">
        <f t="shared" si="15"/>
        <v>6840321</v>
      </c>
      <c r="B379" s="261" t="str">
        <f t="shared" si="16"/>
        <v>HATTERAS WOOL CHECK</v>
      </c>
      <c r="C379" s="261" t="str">
        <f t="shared" si="17"/>
        <v>Кепка</v>
      </c>
      <c r="D379" s="264" t="str">
        <f>VLOOKUP(C379,M:N,2,0)</f>
        <v>Кепки</v>
      </c>
      <c r="E379" s="266" t="s">
        <v>955</v>
      </c>
      <c r="F379" s="184" t="s">
        <v>1101</v>
      </c>
      <c r="G379" s="186" t="s">
        <v>123</v>
      </c>
      <c r="H379" s="188">
        <v>904.63</v>
      </c>
      <c r="I379" s="190">
        <v>2</v>
      </c>
      <c r="J379" s="191" t="s">
        <v>3669</v>
      </c>
      <c r="K379" s="262"/>
      <c r="L379" s="193">
        <v>2</v>
      </c>
    </row>
    <row r="380" spans="1:12" x14ac:dyDescent="0.25">
      <c r="A380" s="261">
        <f t="shared" si="15"/>
        <v>6840321</v>
      </c>
      <c r="B380" s="261" t="str">
        <f t="shared" si="16"/>
        <v>HATTERAS WOOL CHECK</v>
      </c>
      <c r="C380" s="261" t="str">
        <f t="shared" si="17"/>
        <v>Кепка</v>
      </c>
      <c r="D380" s="264" t="str">
        <f>VLOOKUP(C380,M:N,2,0)</f>
        <v>Кепки</v>
      </c>
      <c r="E380" s="266" t="s">
        <v>956</v>
      </c>
      <c r="F380" s="184" t="s">
        <v>1101</v>
      </c>
      <c r="G380" s="186" t="s">
        <v>116</v>
      </c>
      <c r="H380" s="188">
        <v>904.63</v>
      </c>
      <c r="I380" s="190">
        <v>3</v>
      </c>
      <c r="J380" s="188" t="s">
        <v>3474</v>
      </c>
      <c r="K380" s="262"/>
      <c r="L380" s="193">
        <v>3</v>
      </c>
    </row>
    <row r="381" spans="1:12" x14ac:dyDescent="0.25">
      <c r="A381" s="261">
        <f t="shared" si="15"/>
        <v>6840321</v>
      </c>
      <c r="B381" s="261" t="str">
        <f t="shared" si="16"/>
        <v>HATTERAS WOOL CHECK</v>
      </c>
      <c r="C381" s="261" t="str">
        <f t="shared" si="17"/>
        <v>Кепка</v>
      </c>
      <c r="D381" s="264" t="str">
        <f>VLOOKUP(C381,M:N,2,0)</f>
        <v>Кепки</v>
      </c>
      <c r="E381" s="266" t="s">
        <v>957</v>
      </c>
      <c r="F381" s="184" t="s">
        <v>1101</v>
      </c>
      <c r="G381" s="186" t="s">
        <v>115</v>
      </c>
      <c r="H381" s="188">
        <v>904.63</v>
      </c>
      <c r="I381" s="190">
        <v>1</v>
      </c>
      <c r="J381" s="188">
        <v>904.63</v>
      </c>
      <c r="K381" s="262"/>
      <c r="L381" s="193">
        <v>1</v>
      </c>
    </row>
    <row r="382" spans="1:12" x14ac:dyDescent="0.25">
      <c r="A382" s="261">
        <f t="shared" si="15"/>
        <v>6840321</v>
      </c>
      <c r="B382" s="261" t="str">
        <f t="shared" si="16"/>
        <v>HATTERAS WOOL CHECK</v>
      </c>
      <c r="C382" s="261" t="str">
        <f t="shared" si="17"/>
        <v>Кепка</v>
      </c>
      <c r="D382" s="264" t="str">
        <f>VLOOKUP(C382,M:N,2,0)</f>
        <v>Кепки</v>
      </c>
      <c r="E382" s="266" t="s">
        <v>958</v>
      </c>
      <c r="F382" s="184" t="s">
        <v>1101</v>
      </c>
      <c r="G382" s="186" t="s">
        <v>112</v>
      </c>
      <c r="H382" s="188">
        <v>904.63</v>
      </c>
      <c r="I382" s="190">
        <v>9</v>
      </c>
      <c r="J382" s="188" t="s">
        <v>3671</v>
      </c>
      <c r="K382" s="262"/>
      <c r="L382" s="193">
        <v>9</v>
      </c>
    </row>
    <row r="383" spans="1:12" x14ac:dyDescent="0.25">
      <c r="A383" s="261">
        <f t="shared" si="15"/>
        <v>6840321</v>
      </c>
      <c r="B383" s="261" t="str">
        <f t="shared" si="16"/>
        <v>HATTERAS WOOL CHECK</v>
      </c>
      <c r="C383" s="261" t="str">
        <f t="shared" si="17"/>
        <v>Кепка</v>
      </c>
      <c r="D383" s="264" t="str">
        <f>VLOOKUP(C383,M:N,2,0)</f>
        <v>Кепки</v>
      </c>
      <c r="E383" s="266" t="s">
        <v>959</v>
      </c>
      <c r="F383" s="184" t="s">
        <v>1101</v>
      </c>
      <c r="G383" s="186" t="s">
        <v>114</v>
      </c>
      <c r="H383" s="188">
        <v>904.63</v>
      </c>
      <c r="I383" s="190">
        <v>1</v>
      </c>
      <c r="J383" s="188">
        <v>904.63</v>
      </c>
      <c r="K383" s="262"/>
      <c r="L383" s="193">
        <v>1</v>
      </c>
    </row>
    <row r="384" spans="1:12" x14ac:dyDescent="0.25">
      <c r="A384" s="261">
        <f t="shared" si="15"/>
        <v>6840321</v>
      </c>
      <c r="B384" s="261" t="str">
        <f t="shared" si="16"/>
        <v>HATTERAS WOOL CHECK</v>
      </c>
      <c r="C384" s="261" t="str">
        <f t="shared" si="17"/>
        <v>Кепка</v>
      </c>
      <c r="D384" s="264" t="str">
        <f>VLOOKUP(C384,M:N,2,0)</f>
        <v>Кепки</v>
      </c>
      <c r="E384" s="266" t="s">
        <v>961</v>
      </c>
      <c r="F384" s="184" t="s">
        <v>1101</v>
      </c>
      <c r="G384" s="186" t="s">
        <v>113</v>
      </c>
      <c r="H384" s="188">
        <v>904.63</v>
      </c>
      <c r="I384" s="190">
        <v>5</v>
      </c>
      <c r="J384" s="188" t="s">
        <v>3670</v>
      </c>
      <c r="K384" s="262"/>
      <c r="L384" s="193">
        <v>5</v>
      </c>
    </row>
    <row r="385" spans="1:12" x14ac:dyDescent="0.25">
      <c r="A385" s="261">
        <f t="shared" si="15"/>
        <v>6840321</v>
      </c>
      <c r="B385" s="261" t="str">
        <f t="shared" si="16"/>
        <v>HATTERAS WOOL CHECK</v>
      </c>
      <c r="C385" s="261" t="str">
        <f t="shared" si="17"/>
        <v>Кепка</v>
      </c>
      <c r="D385" s="264" t="str">
        <f>VLOOKUP(C385,M:N,2,0)</f>
        <v>Кепки</v>
      </c>
      <c r="E385" s="266" t="s">
        <v>962</v>
      </c>
      <c r="F385" s="184" t="s">
        <v>1101</v>
      </c>
      <c r="G385" s="186" t="s">
        <v>124</v>
      </c>
      <c r="H385" s="188">
        <v>904.63</v>
      </c>
      <c r="I385" s="190">
        <v>2</v>
      </c>
      <c r="J385" s="188" t="s">
        <v>3669</v>
      </c>
      <c r="K385" s="262"/>
      <c r="L385" s="193">
        <v>2</v>
      </c>
    </row>
    <row r="386" spans="1:12" x14ac:dyDescent="0.25">
      <c r="A386" s="261">
        <f t="shared" si="15"/>
        <v>6810203</v>
      </c>
      <c r="B386" s="261" t="str">
        <f t="shared" si="16"/>
        <v>8 PANEL CAP VIRGIN WOOL/SILK</v>
      </c>
      <c r="C386" s="261" t="str">
        <f t="shared" si="17"/>
        <v>Кепка</v>
      </c>
      <c r="D386" s="264" t="str">
        <f>VLOOKUP(C386,M:N,2,0)</f>
        <v>Кепки</v>
      </c>
      <c r="E386" s="266" t="s">
        <v>963</v>
      </c>
      <c r="F386" s="184" t="s">
        <v>1019</v>
      </c>
      <c r="G386" s="186" t="s">
        <v>122</v>
      </c>
      <c r="H386" s="188" t="s">
        <v>3631</v>
      </c>
      <c r="I386" s="190">
        <v>2</v>
      </c>
      <c r="J386" s="188" t="s">
        <v>3637</v>
      </c>
      <c r="K386" s="262"/>
      <c r="L386" s="193">
        <v>2</v>
      </c>
    </row>
    <row r="387" spans="1:12" x14ac:dyDescent="0.25">
      <c r="A387" s="261">
        <f t="shared" ref="A387:A450" si="18">_xlfn.LET(_xlpm.START,FIND("арт. ",F387)+5,_xlpm.END,FIND(" ",F387,_xlpm.START),VALUE(TRIM(MID(F387,_xlpm.START,_xlpm.END-_xlpm.START))))</f>
        <v>6810203</v>
      </c>
      <c r="B387" s="261" t="str">
        <f t="shared" ref="B387:B450" si="19">_xlfn.LET(_xlpm.START,FIND("арт. ",F387)+13,_xlpm.END,FIND("(",F387),TRIM(MID(F387,_xlpm.START,_xlpm.END-_xlpm.START)))</f>
        <v>8 PANEL CAP VIRGIN WOOL/SILK</v>
      </c>
      <c r="C387" s="261" t="str">
        <f t="shared" ref="C387:C450" si="20">_xlfn.LET(_xlpm.START,1,_xlpm.END,FIND("S",F387),TRIM(MID(F387,_xlpm.START,_xlpm.END-_xlpm.START)))</f>
        <v>Кепка</v>
      </c>
      <c r="D387" s="264" t="str">
        <f>VLOOKUP(C387,M:N,2,0)</f>
        <v>Кепки</v>
      </c>
      <c r="E387" s="266" t="s">
        <v>964</v>
      </c>
      <c r="F387" s="184" t="s">
        <v>1019</v>
      </c>
      <c r="G387" s="186" t="s">
        <v>123</v>
      </c>
      <c r="H387" s="188" t="s">
        <v>3631</v>
      </c>
      <c r="I387" s="190">
        <v>3</v>
      </c>
      <c r="J387" s="188" t="s">
        <v>3635</v>
      </c>
      <c r="K387" s="262"/>
      <c r="L387" s="193">
        <v>3</v>
      </c>
    </row>
    <row r="388" spans="1:12" x14ac:dyDescent="0.25">
      <c r="A388" s="261">
        <f t="shared" si="18"/>
        <v>6810203</v>
      </c>
      <c r="B388" s="261" t="str">
        <f t="shared" si="19"/>
        <v>8 PANEL CAP VIRGIN WOOL/SILK</v>
      </c>
      <c r="C388" s="261" t="str">
        <f t="shared" si="20"/>
        <v>Кепка</v>
      </c>
      <c r="D388" s="264" t="str">
        <f>VLOOKUP(C388,M:N,2,0)</f>
        <v>Кепки</v>
      </c>
      <c r="E388" s="266" t="s">
        <v>965</v>
      </c>
      <c r="F388" s="184" t="s">
        <v>1019</v>
      </c>
      <c r="G388" s="186" t="s">
        <v>116</v>
      </c>
      <c r="H388" s="188" t="s">
        <v>3631</v>
      </c>
      <c r="I388" s="190">
        <v>6</v>
      </c>
      <c r="J388" s="188" t="s">
        <v>3636</v>
      </c>
      <c r="K388" s="262"/>
      <c r="L388" s="193">
        <v>6</v>
      </c>
    </row>
    <row r="389" spans="1:12" x14ac:dyDescent="0.25">
      <c r="A389" s="261">
        <f t="shared" si="18"/>
        <v>6810203</v>
      </c>
      <c r="B389" s="261" t="str">
        <f t="shared" si="19"/>
        <v>8 PANEL CAP VIRGIN WOOL/SILK</v>
      </c>
      <c r="C389" s="261" t="str">
        <f t="shared" si="20"/>
        <v>Кепка</v>
      </c>
      <c r="D389" s="264" t="str">
        <f>VLOOKUP(C389,M:N,2,0)</f>
        <v>Кепки</v>
      </c>
      <c r="E389" s="266" t="s">
        <v>967</v>
      </c>
      <c r="F389" s="184" t="s">
        <v>1019</v>
      </c>
      <c r="G389" s="186" t="s">
        <v>115</v>
      </c>
      <c r="H389" s="188" t="s">
        <v>3631</v>
      </c>
      <c r="I389" s="190">
        <v>3</v>
      </c>
      <c r="J389" s="188" t="s">
        <v>3635</v>
      </c>
      <c r="K389" s="262"/>
      <c r="L389" s="193">
        <v>3</v>
      </c>
    </row>
    <row r="390" spans="1:12" x14ac:dyDescent="0.25">
      <c r="A390" s="261">
        <f t="shared" si="18"/>
        <v>6810203</v>
      </c>
      <c r="B390" s="261" t="str">
        <f t="shared" si="19"/>
        <v>8 PANEL CAP VIRGIN WOOL/SILK</v>
      </c>
      <c r="C390" s="261" t="str">
        <f t="shared" si="20"/>
        <v>Кепка</v>
      </c>
      <c r="D390" s="264" t="str">
        <f>VLOOKUP(C390,M:N,2,0)</f>
        <v>Кепки</v>
      </c>
      <c r="E390" s="266" t="s">
        <v>968</v>
      </c>
      <c r="F390" s="184" t="s">
        <v>1019</v>
      </c>
      <c r="G390" s="186" t="s">
        <v>112</v>
      </c>
      <c r="H390" s="188" t="s">
        <v>3631</v>
      </c>
      <c r="I390" s="190">
        <v>9</v>
      </c>
      <c r="J390" s="188" t="s">
        <v>3634</v>
      </c>
      <c r="K390" s="262"/>
      <c r="L390" s="193">
        <v>9</v>
      </c>
    </row>
    <row r="391" spans="1:12" x14ac:dyDescent="0.25">
      <c r="A391" s="261">
        <f t="shared" si="18"/>
        <v>6810203</v>
      </c>
      <c r="B391" s="261" t="str">
        <f t="shared" si="19"/>
        <v>8 PANEL CAP VIRGIN WOOL/SILK</v>
      </c>
      <c r="C391" s="261" t="str">
        <f t="shared" si="20"/>
        <v>Кепка</v>
      </c>
      <c r="D391" s="264" t="str">
        <f>VLOOKUP(C391,M:N,2,0)</f>
        <v>Кепки</v>
      </c>
      <c r="E391" s="266" t="s">
        <v>969</v>
      </c>
      <c r="F391" s="184" t="s">
        <v>1019</v>
      </c>
      <c r="G391" s="186" t="s">
        <v>114</v>
      </c>
      <c r="H391" s="188" t="s">
        <v>3631</v>
      </c>
      <c r="I391" s="190">
        <v>7</v>
      </c>
      <c r="J391" s="188" t="s">
        <v>3633</v>
      </c>
      <c r="K391" s="262"/>
      <c r="L391" s="193">
        <v>7</v>
      </c>
    </row>
    <row r="392" spans="1:12" x14ac:dyDescent="0.25">
      <c r="A392" s="261">
        <f t="shared" si="18"/>
        <v>6810203</v>
      </c>
      <c r="B392" s="261" t="str">
        <f t="shared" si="19"/>
        <v>8 PANEL CAP VIRGIN WOOL/SILK</v>
      </c>
      <c r="C392" s="261" t="str">
        <f t="shared" si="20"/>
        <v>Кепка</v>
      </c>
      <c r="D392" s="264" t="str">
        <f>VLOOKUP(C392,M:N,2,0)</f>
        <v>Кепки</v>
      </c>
      <c r="E392" s="266" t="s">
        <v>970</v>
      </c>
      <c r="F392" s="184" t="s">
        <v>1019</v>
      </c>
      <c r="G392" s="186" t="s">
        <v>113</v>
      </c>
      <c r="H392" s="188" t="s">
        <v>3631</v>
      </c>
      <c r="I392" s="190">
        <v>4</v>
      </c>
      <c r="J392" s="188" t="s">
        <v>3632</v>
      </c>
      <c r="K392" s="262"/>
      <c r="L392" s="193">
        <v>4</v>
      </c>
    </row>
    <row r="393" spans="1:12" x14ac:dyDescent="0.25">
      <c r="A393" s="261">
        <f t="shared" si="18"/>
        <v>6610503</v>
      </c>
      <c r="B393" s="261" t="str">
        <f t="shared" si="19"/>
        <v>TEXAS HERRINGBONE</v>
      </c>
      <c r="C393" s="261" t="str">
        <f t="shared" si="20"/>
        <v>Кепка</v>
      </c>
      <c r="D393" s="264" t="str">
        <f>VLOOKUP(C393,M:N,2,0)</f>
        <v>Кепки</v>
      </c>
      <c r="E393" s="266" t="s">
        <v>972</v>
      </c>
      <c r="F393" s="184" t="s">
        <v>717</v>
      </c>
      <c r="G393" s="186" t="s">
        <v>112</v>
      </c>
      <c r="H393" s="188" t="s">
        <v>3362</v>
      </c>
      <c r="I393" s="190">
        <v>2</v>
      </c>
      <c r="J393" s="188" t="s">
        <v>3530</v>
      </c>
      <c r="K393" s="262"/>
      <c r="L393" s="193">
        <v>2</v>
      </c>
    </row>
    <row r="394" spans="1:12" x14ac:dyDescent="0.25">
      <c r="A394" s="261">
        <f t="shared" si="18"/>
        <v>6610503</v>
      </c>
      <c r="B394" s="261" t="str">
        <f t="shared" si="19"/>
        <v>TEXAS HERRINGBONE</v>
      </c>
      <c r="C394" s="261" t="str">
        <f t="shared" si="20"/>
        <v>Кепка</v>
      </c>
      <c r="D394" s="264" t="str">
        <f>VLOOKUP(C394,M:N,2,0)</f>
        <v>Кепки</v>
      </c>
      <c r="E394" s="266" t="s">
        <v>973</v>
      </c>
      <c r="F394" s="184" t="s">
        <v>717</v>
      </c>
      <c r="G394" s="186" t="s">
        <v>113</v>
      </c>
      <c r="H394" s="188" t="s">
        <v>3362</v>
      </c>
      <c r="I394" s="190">
        <v>3</v>
      </c>
      <c r="J394" s="188" t="s">
        <v>3529</v>
      </c>
      <c r="K394" s="262"/>
      <c r="L394" s="193">
        <v>3</v>
      </c>
    </row>
    <row r="395" spans="1:12" x14ac:dyDescent="0.25">
      <c r="A395" s="261">
        <f t="shared" si="18"/>
        <v>6610503</v>
      </c>
      <c r="B395" s="261" t="str">
        <f t="shared" si="19"/>
        <v>TEXAS HERRINGBONE</v>
      </c>
      <c r="C395" s="261" t="str">
        <f t="shared" si="20"/>
        <v>Кепка</v>
      </c>
      <c r="D395" s="264" t="str">
        <f>VLOOKUP(C395,M:N,2,0)</f>
        <v>Кепки</v>
      </c>
      <c r="E395" s="266" t="s">
        <v>974</v>
      </c>
      <c r="F395" s="184" t="s">
        <v>720</v>
      </c>
      <c r="G395" s="186" t="s">
        <v>122</v>
      </c>
      <c r="H395" s="188" t="s">
        <v>3531</v>
      </c>
      <c r="I395" s="190">
        <v>1</v>
      </c>
      <c r="J395" s="188" t="s">
        <v>3531</v>
      </c>
      <c r="K395" s="262"/>
      <c r="L395" s="193">
        <v>1</v>
      </c>
    </row>
    <row r="396" spans="1:12" x14ac:dyDescent="0.25">
      <c r="A396" s="261">
        <f t="shared" si="18"/>
        <v>6610503</v>
      </c>
      <c r="B396" s="261" t="str">
        <f t="shared" si="19"/>
        <v>TEXAS HERRINGBONE</v>
      </c>
      <c r="C396" s="261" t="str">
        <f t="shared" si="20"/>
        <v>Кепка</v>
      </c>
      <c r="D396" s="264" t="str">
        <f>VLOOKUP(C396,M:N,2,0)</f>
        <v>Кепки</v>
      </c>
      <c r="E396" s="266" t="s">
        <v>975</v>
      </c>
      <c r="F396" s="184" t="s">
        <v>720</v>
      </c>
      <c r="G396" s="186" t="s">
        <v>112</v>
      </c>
      <c r="H396" s="188" t="s">
        <v>3531</v>
      </c>
      <c r="I396" s="190">
        <v>2</v>
      </c>
      <c r="J396" s="191" t="s">
        <v>3532</v>
      </c>
      <c r="K396" s="262"/>
      <c r="L396" s="193">
        <v>2</v>
      </c>
    </row>
    <row r="397" spans="1:12" x14ac:dyDescent="0.25">
      <c r="A397" s="261">
        <f t="shared" si="18"/>
        <v>6610203</v>
      </c>
      <c r="B397" s="261" t="str">
        <f t="shared" si="19"/>
        <v>TEXAS LAMBSWOOL CHECK</v>
      </c>
      <c r="C397" s="261" t="str">
        <f t="shared" si="20"/>
        <v>Кепка</v>
      </c>
      <c r="D397" s="264" t="str">
        <f>VLOOKUP(C397,M:N,2,0)</f>
        <v>Кепки</v>
      </c>
      <c r="E397" s="266" t="s">
        <v>977</v>
      </c>
      <c r="F397" s="184" t="s">
        <v>669</v>
      </c>
      <c r="G397" s="186" t="s">
        <v>122</v>
      </c>
      <c r="H397" s="188" t="s">
        <v>3518</v>
      </c>
      <c r="I397" s="190">
        <v>1</v>
      </c>
      <c r="J397" s="188" t="s">
        <v>3518</v>
      </c>
      <c r="K397" s="262"/>
      <c r="L397" s="193">
        <v>1</v>
      </c>
    </row>
    <row r="398" spans="1:12" x14ac:dyDescent="0.25">
      <c r="A398" s="261">
        <f t="shared" si="18"/>
        <v>6610203</v>
      </c>
      <c r="B398" s="261" t="str">
        <f t="shared" si="19"/>
        <v>TEXAS LAMBSWOOL CHECK</v>
      </c>
      <c r="C398" s="261" t="str">
        <f t="shared" si="20"/>
        <v>Кепка</v>
      </c>
      <c r="D398" s="264" t="str">
        <f>VLOOKUP(C398,M:N,2,0)</f>
        <v>Кепки</v>
      </c>
      <c r="E398" s="266" t="s">
        <v>978</v>
      </c>
      <c r="F398" s="184" t="s">
        <v>669</v>
      </c>
      <c r="G398" s="186" t="s">
        <v>123</v>
      </c>
      <c r="H398" s="188" t="s">
        <v>3518</v>
      </c>
      <c r="I398" s="190">
        <v>2</v>
      </c>
      <c r="J398" s="188" t="s">
        <v>3519</v>
      </c>
      <c r="K398" s="262"/>
      <c r="L398" s="193">
        <v>2</v>
      </c>
    </row>
    <row r="399" spans="1:12" x14ac:dyDescent="0.25">
      <c r="A399" s="261">
        <f t="shared" si="18"/>
        <v>6610203</v>
      </c>
      <c r="B399" s="261" t="str">
        <f t="shared" si="19"/>
        <v>TEXAS LAMBSWOOL CHECK</v>
      </c>
      <c r="C399" s="261" t="str">
        <f t="shared" si="20"/>
        <v>Кепка</v>
      </c>
      <c r="D399" s="264" t="str">
        <f>VLOOKUP(C399,M:N,2,0)</f>
        <v>Кепки</v>
      </c>
      <c r="E399" s="266" t="s">
        <v>979</v>
      </c>
      <c r="F399" s="184" t="s">
        <v>669</v>
      </c>
      <c r="G399" s="186" t="s">
        <v>116</v>
      </c>
      <c r="H399" s="188" t="s">
        <v>3518</v>
      </c>
      <c r="I399" s="190">
        <v>1</v>
      </c>
      <c r="J399" s="188" t="s">
        <v>3518</v>
      </c>
      <c r="K399" s="262"/>
      <c r="L399" s="193">
        <v>1</v>
      </c>
    </row>
    <row r="400" spans="1:12" x14ac:dyDescent="0.25">
      <c r="A400" s="261">
        <f t="shared" si="18"/>
        <v>6610203</v>
      </c>
      <c r="B400" s="261" t="str">
        <f t="shared" si="19"/>
        <v>TEXAS LAMBSWOOL CHECK</v>
      </c>
      <c r="C400" s="261" t="str">
        <f t="shared" si="20"/>
        <v>Кепка</v>
      </c>
      <c r="D400" s="264" t="str">
        <f>VLOOKUP(C400,M:N,2,0)</f>
        <v>Кепки</v>
      </c>
      <c r="E400" s="266" t="s">
        <v>980</v>
      </c>
      <c r="F400" s="184" t="s">
        <v>669</v>
      </c>
      <c r="G400" s="186" t="s">
        <v>115</v>
      </c>
      <c r="H400" s="188" t="s">
        <v>3518</v>
      </c>
      <c r="I400" s="190">
        <v>1</v>
      </c>
      <c r="J400" s="188" t="s">
        <v>3518</v>
      </c>
      <c r="K400" s="262"/>
      <c r="L400" s="193">
        <v>1</v>
      </c>
    </row>
    <row r="401" spans="1:12" x14ac:dyDescent="0.25">
      <c r="A401" s="261">
        <f t="shared" si="18"/>
        <v>6610203</v>
      </c>
      <c r="B401" s="261" t="str">
        <f t="shared" si="19"/>
        <v>TEXAS LAMBSWOOL CHECK</v>
      </c>
      <c r="C401" s="261" t="str">
        <f t="shared" si="20"/>
        <v>Кепка</v>
      </c>
      <c r="D401" s="264" t="str">
        <f>VLOOKUP(C401,M:N,2,0)</f>
        <v>Кепки</v>
      </c>
      <c r="E401" s="266" t="s">
        <v>982</v>
      </c>
      <c r="F401" s="184" t="s">
        <v>669</v>
      </c>
      <c r="G401" s="186" t="s">
        <v>112</v>
      </c>
      <c r="H401" s="188" t="s">
        <v>3518</v>
      </c>
      <c r="I401" s="190">
        <v>3</v>
      </c>
      <c r="J401" s="191" t="s">
        <v>3520</v>
      </c>
      <c r="K401" s="262"/>
      <c r="L401" s="193">
        <v>3</v>
      </c>
    </row>
    <row r="402" spans="1:12" x14ac:dyDescent="0.25">
      <c r="A402" s="261">
        <f t="shared" si="18"/>
        <v>6610203</v>
      </c>
      <c r="B402" s="261" t="str">
        <f t="shared" si="19"/>
        <v>TEXAS LAMBSWOOL CHECK</v>
      </c>
      <c r="C402" s="261" t="str">
        <f t="shared" si="20"/>
        <v>Кепка</v>
      </c>
      <c r="D402" s="264" t="str">
        <f>VLOOKUP(C402,M:N,2,0)</f>
        <v>Кепки</v>
      </c>
      <c r="E402" s="266" t="s">
        <v>984</v>
      </c>
      <c r="F402" s="184" t="s">
        <v>669</v>
      </c>
      <c r="G402" s="186" t="s">
        <v>114</v>
      </c>
      <c r="H402" s="188" t="s">
        <v>3518</v>
      </c>
      <c r="I402" s="190">
        <v>2</v>
      </c>
      <c r="J402" s="191" t="s">
        <v>3519</v>
      </c>
      <c r="K402" s="262"/>
      <c r="L402" s="193">
        <v>2</v>
      </c>
    </row>
    <row r="403" spans="1:12" x14ac:dyDescent="0.25">
      <c r="A403" s="261">
        <f t="shared" si="18"/>
        <v>6610203</v>
      </c>
      <c r="B403" s="261" t="str">
        <f t="shared" si="19"/>
        <v>TEXAS LAMBSWOOL CHECK</v>
      </c>
      <c r="C403" s="261" t="str">
        <f t="shared" si="20"/>
        <v>Кепка</v>
      </c>
      <c r="D403" s="264" t="str">
        <f>VLOOKUP(C403,M:N,2,0)</f>
        <v>Кепки</v>
      </c>
      <c r="E403" s="266" t="s">
        <v>985</v>
      </c>
      <c r="F403" s="184" t="s">
        <v>669</v>
      </c>
      <c r="G403" s="186" t="s">
        <v>113</v>
      </c>
      <c r="H403" s="188" t="s">
        <v>3518</v>
      </c>
      <c r="I403" s="190">
        <v>2</v>
      </c>
      <c r="J403" s="191" t="s">
        <v>3519</v>
      </c>
      <c r="K403" s="262"/>
      <c r="L403" s="193">
        <v>2</v>
      </c>
    </row>
    <row r="404" spans="1:12" x14ac:dyDescent="0.25">
      <c r="A404" s="261">
        <f t="shared" si="18"/>
        <v>6610203</v>
      </c>
      <c r="B404" s="261" t="str">
        <f t="shared" si="19"/>
        <v>TEXAS LAMBSWOOL CHECK</v>
      </c>
      <c r="C404" s="261" t="str">
        <f t="shared" si="20"/>
        <v>Кепка</v>
      </c>
      <c r="D404" s="264" t="str">
        <f>VLOOKUP(C404,M:N,2,0)</f>
        <v>Кепки</v>
      </c>
      <c r="E404" s="266" t="s">
        <v>986</v>
      </c>
      <c r="F404" s="184" t="s">
        <v>677</v>
      </c>
      <c r="G404" s="186" t="s">
        <v>112</v>
      </c>
      <c r="H404" s="188" t="s">
        <v>3518</v>
      </c>
      <c r="I404" s="190">
        <v>1</v>
      </c>
      <c r="J404" s="188" t="s">
        <v>3518</v>
      </c>
      <c r="K404" s="262"/>
      <c r="L404" s="193">
        <v>1</v>
      </c>
    </row>
    <row r="405" spans="1:12" x14ac:dyDescent="0.25">
      <c r="A405" s="261">
        <f t="shared" si="18"/>
        <v>6610203</v>
      </c>
      <c r="B405" s="261" t="str">
        <f t="shared" si="19"/>
        <v>TEXAS LAMBSWOOL CHECK</v>
      </c>
      <c r="C405" s="261" t="str">
        <f t="shared" si="20"/>
        <v>Кепка</v>
      </c>
      <c r="D405" s="264" t="str">
        <f>VLOOKUP(C405,M:N,2,0)</f>
        <v>Кепки</v>
      </c>
      <c r="E405" s="266" t="s">
        <v>987</v>
      </c>
      <c r="F405" s="184" t="s">
        <v>677</v>
      </c>
      <c r="G405" s="186" t="s">
        <v>113</v>
      </c>
      <c r="H405" s="188" t="s">
        <v>3518</v>
      </c>
      <c r="I405" s="190">
        <v>1</v>
      </c>
      <c r="J405" s="188" t="s">
        <v>3518</v>
      </c>
      <c r="K405" s="262"/>
      <c r="L405" s="193">
        <v>1</v>
      </c>
    </row>
    <row r="406" spans="1:12" x14ac:dyDescent="0.25">
      <c r="A406" s="261">
        <f t="shared" si="18"/>
        <v>6610109</v>
      </c>
      <c r="B406" s="261" t="str">
        <f t="shared" si="19"/>
        <v>TEXAS WOOL</v>
      </c>
      <c r="C406" s="261" t="str">
        <f t="shared" si="20"/>
        <v>Кепка</v>
      </c>
      <c r="D406" s="264" t="str">
        <f>VLOOKUP(C406,M:N,2,0)</f>
        <v>Кепки</v>
      </c>
      <c r="E406" s="268" t="s">
        <v>988</v>
      </c>
      <c r="F406" s="269" t="s">
        <v>659</v>
      </c>
      <c r="G406" s="269" t="s">
        <v>122</v>
      </c>
      <c r="H406" s="269" t="s">
        <v>3515</v>
      </c>
      <c r="I406" s="269">
        <v>1</v>
      </c>
      <c r="J406" s="269" t="s">
        <v>3515</v>
      </c>
      <c r="K406" s="269"/>
      <c r="L406" s="269">
        <v>1</v>
      </c>
    </row>
    <row r="407" spans="1:12" x14ac:dyDescent="0.25">
      <c r="A407" s="261">
        <f t="shared" si="18"/>
        <v>6610109</v>
      </c>
      <c r="B407" s="261" t="str">
        <f t="shared" si="19"/>
        <v>TEXAS WOOL</v>
      </c>
      <c r="C407" s="261" t="str">
        <f t="shared" si="20"/>
        <v>Кепка</v>
      </c>
      <c r="D407" s="264" t="str">
        <f>VLOOKUP(C407,M:N,2,0)</f>
        <v>Кепки</v>
      </c>
      <c r="E407" s="268" t="s">
        <v>990</v>
      </c>
      <c r="F407" s="269" t="s">
        <v>659</v>
      </c>
      <c r="G407" s="269" t="s">
        <v>116</v>
      </c>
      <c r="H407" s="269" t="s">
        <v>3511</v>
      </c>
      <c r="I407" s="269">
        <v>5</v>
      </c>
      <c r="J407" s="269" t="s">
        <v>3514</v>
      </c>
      <c r="K407" s="269"/>
      <c r="L407" s="269">
        <v>5</v>
      </c>
    </row>
    <row r="408" spans="1:12" x14ac:dyDescent="0.25">
      <c r="A408" s="261">
        <f t="shared" si="18"/>
        <v>6610109</v>
      </c>
      <c r="B408" s="261" t="str">
        <f t="shared" si="19"/>
        <v>TEXAS WOOL</v>
      </c>
      <c r="C408" s="261" t="str">
        <f t="shared" si="20"/>
        <v>Кепка</v>
      </c>
      <c r="D408" s="264" t="str">
        <f>VLOOKUP(C408,M:N,2,0)</f>
        <v>Кепки</v>
      </c>
      <c r="E408" s="268" t="s">
        <v>991</v>
      </c>
      <c r="F408" s="269" t="s">
        <v>659</v>
      </c>
      <c r="G408" s="269" t="s">
        <v>112</v>
      </c>
      <c r="H408" s="269" t="s">
        <v>3511</v>
      </c>
      <c r="I408" s="269">
        <v>6</v>
      </c>
      <c r="J408" s="269" t="s">
        <v>3513</v>
      </c>
      <c r="K408" s="269"/>
      <c r="L408" s="269">
        <v>6</v>
      </c>
    </row>
    <row r="409" spans="1:12" x14ac:dyDescent="0.25">
      <c r="A409" s="261">
        <f t="shared" si="18"/>
        <v>6610109</v>
      </c>
      <c r="B409" s="261" t="str">
        <f t="shared" si="19"/>
        <v>TEXAS WOOL</v>
      </c>
      <c r="C409" s="261" t="str">
        <f t="shared" si="20"/>
        <v>Кепка</v>
      </c>
      <c r="D409" s="264" t="str">
        <f>VLOOKUP(C409,M:N,2,0)</f>
        <v>Кепки</v>
      </c>
      <c r="E409" s="268" t="s">
        <v>992</v>
      </c>
      <c r="F409" s="269" t="s">
        <v>659</v>
      </c>
      <c r="G409" s="269" t="s">
        <v>113</v>
      </c>
      <c r="H409" s="269" t="s">
        <v>3511</v>
      </c>
      <c r="I409" s="269">
        <v>2</v>
      </c>
      <c r="J409" s="269" t="s">
        <v>3512</v>
      </c>
      <c r="K409" s="269"/>
      <c r="L409" s="269">
        <v>2</v>
      </c>
    </row>
    <row r="410" spans="1:12" x14ac:dyDescent="0.25">
      <c r="A410" s="261">
        <f t="shared" si="18"/>
        <v>6610109</v>
      </c>
      <c r="B410" s="261" t="str">
        <f t="shared" si="19"/>
        <v>TEXAS WOOL</v>
      </c>
      <c r="C410" s="261" t="str">
        <f t="shared" si="20"/>
        <v>Кепка</v>
      </c>
      <c r="D410" s="264" t="str">
        <f>VLOOKUP(C410,M:N,2,0)</f>
        <v>Кепки</v>
      </c>
      <c r="E410" s="268" t="s">
        <v>993</v>
      </c>
      <c r="F410" s="269" t="s">
        <v>664</v>
      </c>
      <c r="G410" s="269" t="s">
        <v>122</v>
      </c>
      <c r="H410" s="269" t="s">
        <v>3515</v>
      </c>
      <c r="I410" s="269">
        <v>2</v>
      </c>
      <c r="J410" s="269" t="s">
        <v>3517</v>
      </c>
      <c r="K410" s="269"/>
      <c r="L410" s="269">
        <v>2</v>
      </c>
    </row>
    <row r="411" spans="1:12" x14ac:dyDescent="0.25">
      <c r="A411" s="261">
        <f t="shared" si="18"/>
        <v>6610109</v>
      </c>
      <c r="B411" s="261" t="str">
        <f t="shared" si="19"/>
        <v>TEXAS WOOL</v>
      </c>
      <c r="C411" s="261" t="str">
        <f t="shared" si="20"/>
        <v>Кепка</v>
      </c>
      <c r="D411" s="264" t="str">
        <f>VLOOKUP(C411,M:N,2,0)</f>
        <v>Кепки</v>
      </c>
      <c r="E411" s="268" t="s">
        <v>994</v>
      </c>
      <c r="F411" s="269" t="s">
        <v>664</v>
      </c>
      <c r="G411" s="269" t="s">
        <v>116</v>
      </c>
      <c r="H411" s="269" t="s">
        <v>3511</v>
      </c>
      <c r="I411" s="269">
        <v>3</v>
      </c>
      <c r="J411" s="269" t="s">
        <v>3516</v>
      </c>
      <c r="K411" s="269"/>
      <c r="L411" s="269">
        <v>3</v>
      </c>
    </row>
    <row r="412" spans="1:12" x14ac:dyDescent="0.25">
      <c r="A412" s="261">
        <f t="shared" si="18"/>
        <v>6610109</v>
      </c>
      <c r="B412" s="261" t="str">
        <f t="shared" si="19"/>
        <v>TEXAS WOOL</v>
      </c>
      <c r="C412" s="261" t="str">
        <f t="shared" si="20"/>
        <v>Кепка</v>
      </c>
      <c r="D412" s="264" t="str">
        <f>VLOOKUP(C412,M:N,2,0)</f>
        <v>Кепки</v>
      </c>
      <c r="E412" s="268" t="s">
        <v>996</v>
      </c>
      <c r="F412" s="269" t="s">
        <v>664</v>
      </c>
      <c r="G412" s="269" t="s">
        <v>112</v>
      </c>
      <c r="H412" s="269" t="s">
        <v>3511</v>
      </c>
      <c r="I412" s="269">
        <v>5</v>
      </c>
      <c r="J412" s="269" t="s">
        <v>3514</v>
      </c>
      <c r="K412" s="269"/>
      <c r="L412" s="269">
        <v>5</v>
      </c>
    </row>
    <row r="413" spans="1:12" x14ac:dyDescent="0.25">
      <c r="A413" s="261">
        <f t="shared" si="18"/>
        <v>6610109</v>
      </c>
      <c r="B413" s="261" t="str">
        <f t="shared" si="19"/>
        <v>TEXAS WOOL</v>
      </c>
      <c r="C413" s="261" t="str">
        <f t="shared" si="20"/>
        <v>Кепка</v>
      </c>
      <c r="D413" s="264" t="str">
        <f>VLOOKUP(C413,M:N,2,0)</f>
        <v>Кепки</v>
      </c>
      <c r="E413" s="268" t="s">
        <v>998</v>
      </c>
      <c r="F413" s="269" t="s">
        <v>664</v>
      </c>
      <c r="G413" s="269" t="s">
        <v>113</v>
      </c>
      <c r="H413" s="269" t="s">
        <v>3511</v>
      </c>
      <c r="I413" s="269">
        <v>3</v>
      </c>
      <c r="J413" s="269" t="s">
        <v>3516</v>
      </c>
      <c r="K413" s="269"/>
      <c r="L413" s="269">
        <v>3</v>
      </c>
    </row>
    <row r="414" spans="1:12" x14ac:dyDescent="0.25">
      <c r="A414" s="261">
        <f t="shared" si="18"/>
        <v>9497220</v>
      </c>
      <c r="B414" s="261" t="str">
        <f t="shared" si="19"/>
        <v>MITTENS WOOL / GOAT NAPPA</v>
      </c>
      <c r="C414" s="261" t="str">
        <f t="shared" si="20"/>
        <v>Варежки</v>
      </c>
      <c r="D414" s="264" t="str">
        <f>VLOOKUP(C414,M:N,2,0)</f>
        <v>Варежки</v>
      </c>
      <c r="E414" s="268" t="s">
        <v>999</v>
      </c>
      <c r="F414" s="269" t="s">
        <v>3360</v>
      </c>
      <c r="G414" s="269">
        <v>9</v>
      </c>
      <c r="H414" s="269">
        <v>616.79999999999995</v>
      </c>
      <c r="I414" s="269">
        <v>7</v>
      </c>
      <c r="J414" s="269" t="s">
        <v>3361</v>
      </c>
      <c r="K414" s="269"/>
      <c r="L414" s="269">
        <v>7</v>
      </c>
    </row>
    <row r="415" spans="1:12" x14ac:dyDescent="0.25">
      <c r="A415" s="261">
        <f t="shared" si="18"/>
        <v>7790502</v>
      </c>
      <c r="B415" s="261" t="str">
        <f t="shared" si="19"/>
        <v>BASEBALL CAP PATCHWORK WOOL</v>
      </c>
      <c r="C415" s="261" t="str">
        <f t="shared" si="20"/>
        <v>Бейсболка</v>
      </c>
      <c r="D415" s="264" t="str">
        <f>VLOOKUP(C415,M:N,2,0)</f>
        <v>Бейсболки</v>
      </c>
      <c r="E415" s="268" t="s">
        <v>1000</v>
      </c>
      <c r="F415" s="269" t="s">
        <v>3357</v>
      </c>
      <c r="G415" s="269" t="s">
        <v>112</v>
      </c>
      <c r="H415" s="269" t="s">
        <v>3358</v>
      </c>
      <c r="I415" s="269">
        <v>2</v>
      </c>
      <c r="J415" s="269" t="s">
        <v>3359</v>
      </c>
      <c r="K415" s="269"/>
      <c r="L415" s="269">
        <v>2</v>
      </c>
    </row>
    <row r="416" spans="1:12" x14ac:dyDescent="0.25">
      <c r="A416" s="261">
        <f t="shared" si="18"/>
        <v>7790502</v>
      </c>
      <c r="B416" s="261" t="str">
        <f t="shared" si="19"/>
        <v>BASEBALL CAP PATCHWORK WOOL</v>
      </c>
      <c r="C416" s="261" t="str">
        <f t="shared" si="20"/>
        <v>Бейсболка</v>
      </c>
      <c r="D416" s="264" t="str">
        <f>VLOOKUP(C416,M:N,2,0)</f>
        <v>Бейсболки</v>
      </c>
      <c r="E416" s="268" t="s">
        <v>1001</v>
      </c>
      <c r="F416" s="269" t="s">
        <v>3357</v>
      </c>
      <c r="G416" s="269" t="s">
        <v>113</v>
      </c>
      <c r="H416" s="269" t="s">
        <v>3358</v>
      </c>
      <c r="I416" s="269">
        <v>1</v>
      </c>
      <c r="J416" s="269" t="s">
        <v>3358</v>
      </c>
      <c r="K416" s="269"/>
      <c r="L416" s="269">
        <v>1</v>
      </c>
    </row>
    <row r="417" spans="1:12" x14ac:dyDescent="0.25">
      <c r="A417" s="261">
        <f t="shared" si="18"/>
        <v>3698519</v>
      </c>
      <c r="B417" s="261" t="str">
        <f t="shared" si="19"/>
        <v>WESTERN TOYO</v>
      </c>
      <c r="C417" s="261" t="str">
        <f t="shared" si="20"/>
        <v>Шляпа</v>
      </c>
      <c r="D417" s="264" t="str">
        <f>VLOOKUP(C417,M:N,2,0)</f>
        <v>Шляпы</v>
      </c>
      <c r="E417" s="266" t="s">
        <v>1002</v>
      </c>
      <c r="F417" s="184" t="s">
        <v>3143</v>
      </c>
      <c r="G417" s="186" t="s">
        <v>116</v>
      </c>
      <c r="H417" s="188" t="s">
        <v>3615</v>
      </c>
      <c r="I417" s="190">
        <v>4</v>
      </c>
      <c r="J417" s="188" t="s">
        <v>3618</v>
      </c>
      <c r="K417" s="262"/>
      <c r="L417" s="193">
        <v>4</v>
      </c>
    </row>
    <row r="418" spans="1:12" x14ac:dyDescent="0.25">
      <c r="A418" s="261">
        <f t="shared" si="18"/>
        <v>3698519</v>
      </c>
      <c r="B418" s="261" t="str">
        <f t="shared" si="19"/>
        <v>WESTERN TOYO</v>
      </c>
      <c r="C418" s="261" t="str">
        <f t="shared" si="20"/>
        <v>Шляпа</v>
      </c>
      <c r="D418" s="264" t="str">
        <f>VLOOKUP(C418,M:N,2,0)</f>
        <v>Шляпы</v>
      </c>
      <c r="E418" s="266" t="s">
        <v>1004</v>
      </c>
      <c r="F418" s="184" t="s">
        <v>3143</v>
      </c>
      <c r="G418" s="186" t="s">
        <v>112</v>
      </c>
      <c r="H418" s="188" t="s">
        <v>3615</v>
      </c>
      <c r="I418" s="190">
        <v>6</v>
      </c>
      <c r="J418" s="191" t="s">
        <v>3617</v>
      </c>
      <c r="K418" s="262"/>
      <c r="L418" s="193">
        <v>6</v>
      </c>
    </row>
    <row r="419" spans="1:12" x14ac:dyDescent="0.25">
      <c r="A419" s="261">
        <f t="shared" si="18"/>
        <v>3698519</v>
      </c>
      <c r="B419" s="261" t="str">
        <f t="shared" si="19"/>
        <v>WESTERN TOYO</v>
      </c>
      <c r="C419" s="261" t="str">
        <f t="shared" si="20"/>
        <v>Шляпа</v>
      </c>
      <c r="D419" s="264" t="str">
        <f>VLOOKUP(C419,M:N,2,0)</f>
        <v>Шляпы</v>
      </c>
      <c r="E419" s="266" t="s">
        <v>1005</v>
      </c>
      <c r="F419" s="184" t="s">
        <v>3143</v>
      </c>
      <c r="G419" s="186" t="s">
        <v>113</v>
      </c>
      <c r="H419" s="188" t="s">
        <v>3615</v>
      </c>
      <c r="I419" s="190">
        <v>6</v>
      </c>
      <c r="J419" s="191" t="s">
        <v>3617</v>
      </c>
      <c r="K419" s="262"/>
      <c r="L419" s="193">
        <v>6</v>
      </c>
    </row>
    <row r="420" spans="1:12" x14ac:dyDescent="0.25">
      <c r="A420" s="261">
        <f t="shared" si="18"/>
        <v>2938508</v>
      </c>
      <c r="B420" s="261" t="str">
        <f t="shared" si="19"/>
        <v>BOATER WHEAT</v>
      </c>
      <c r="C420" s="261" t="str">
        <f t="shared" si="20"/>
        <v>Шляпа</v>
      </c>
      <c r="D420" s="264" t="str">
        <f>VLOOKUP(C420,M:N,2,0)</f>
        <v>Шляпы</v>
      </c>
      <c r="E420" s="266" t="s">
        <v>1006</v>
      </c>
      <c r="F420" s="184" t="s">
        <v>3083</v>
      </c>
      <c r="G420" s="186" t="s">
        <v>122</v>
      </c>
      <c r="H420" s="188" t="s">
        <v>3615</v>
      </c>
      <c r="I420" s="190">
        <v>1</v>
      </c>
      <c r="J420" s="191" t="s">
        <v>3615</v>
      </c>
      <c r="K420" s="262"/>
      <c r="L420" s="193">
        <v>1</v>
      </c>
    </row>
    <row r="421" spans="1:12" x14ac:dyDescent="0.25">
      <c r="A421" s="261">
        <f t="shared" si="18"/>
        <v>2938508</v>
      </c>
      <c r="B421" s="261" t="str">
        <f t="shared" si="19"/>
        <v>BOATER WHEAT</v>
      </c>
      <c r="C421" s="261" t="str">
        <f t="shared" si="20"/>
        <v>Шляпа</v>
      </c>
      <c r="D421" s="264" t="str">
        <f>VLOOKUP(C421,M:N,2,0)</f>
        <v>Шляпы</v>
      </c>
      <c r="E421" s="266" t="s">
        <v>1007</v>
      </c>
      <c r="F421" s="184" t="s">
        <v>3083</v>
      </c>
      <c r="G421" s="186" t="s">
        <v>116</v>
      </c>
      <c r="H421" s="188" t="s">
        <v>3615</v>
      </c>
      <c r="I421" s="190">
        <v>4</v>
      </c>
      <c r="J421" s="191" t="s">
        <v>3618</v>
      </c>
      <c r="K421" s="262"/>
      <c r="L421" s="193">
        <v>4</v>
      </c>
    </row>
    <row r="422" spans="1:12" x14ac:dyDescent="0.25">
      <c r="A422" s="261">
        <f t="shared" si="18"/>
        <v>2938508</v>
      </c>
      <c r="B422" s="261" t="str">
        <f t="shared" si="19"/>
        <v>BOATER WHEAT</v>
      </c>
      <c r="C422" s="261" t="str">
        <f t="shared" si="20"/>
        <v>Шляпа</v>
      </c>
      <c r="D422" s="264" t="str">
        <f>VLOOKUP(C422,M:N,2,0)</f>
        <v>Шляпы</v>
      </c>
      <c r="E422" s="266" t="s">
        <v>1008</v>
      </c>
      <c r="F422" s="184" t="s">
        <v>3083</v>
      </c>
      <c r="G422" s="186" t="s">
        <v>112</v>
      </c>
      <c r="H422" s="188" t="s">
        <v>3615</v>
      </c>
      <c r="I422" s="190">
        <v>4</v>
      </c>
      <c r="J422" s="191" t="s">
        <v>3618</v>
      </c>
      <c r="K422" s="262"/>
      <c r="L422" s="193">
        <v>4</v>
      </c>
    </row>
    <row r="423" spans="1:12" x14ac:dyDescent="0.25">
      <c r="A423" s="261">
        <f t="shared" si="18"/>
        <v>2938508</v>
      </c>
      <c r="B423" s="261" t="str">
        <f t="shared" si="19"/>
        <v>BOATER WHEAT</v>
      </c>
      <c r="C423" s="261" t="str">
        <f t="shared" si="20"/>
        <v>Шляпа</v>
      </c>
      <c r="D423" s="264" t="str">
        <f>VLOOKUP(C423,M:N,2,0)</f>
        <v>Шляпы</v>
      </c>
      <c r="E423" s="266" t="s">
        <v>1010</v>
      </c>
      <c r="F423" s="184" t="s">
        <v>3083</v>
      </c>
      <c r="G423" s="186" t="s">
        <v>113</v>
      </c>
      <c r="H423" s="188" t="s">
        <v>3615</v>
      </c>
      <c r="I423" s="190">
        <v>4</v>
      </c>
      <c r="J423" s="191" t="s">
        <v>3618</v>
      </c>
      <c r="K423" s="262"/>
      <c r="L423" s="193">
        <v>4</v>
      </c>
    </row>
    <row r="424" spans="1:12" x14ac:dyDescent="0.25">
      <c r="A424" s="261">
        <f t="shared" si="18"/>
        <v>2938508</v>
      </c>
      <c r="B424" s="261" t="str">
        <f t="shared" si="19"/>
        <v>BOATER WHEAT</v>
      </c>
      <c r="C424" s="261" t="str">
        <f t="shared" si="20"/>
        <v>Шляпа</v>
      </c>
      <c r="D424" s="264" t="str">
        <f>VLOOKUP(C424,M:N,2,0)</f>
        <v>Шляпы</v>
      </c>
      <c r="E424" s="266" t="s">
        <v>1011</v>
      </c>
      <c r="F424" s="184" t="s">
        <v>3083</v>
      </c>
      <c r="G424" s="186" t="s">
        <v>118</v>
      </c>
      <c r="H424" s="188" t="s">
        <v>3615</v>
      </c>
      <c r="I424" s="190">
        <v>1</v>
      </c>
      <c r="J424" s="191" t="s">
        <v>3615</v>
      </c>
      <c r="K424" s="262"/>
      <c r="L424" s="193">
        <v>1</v>
      </c>
    </row>
    <row r="425" spans="1:12" x14ac:dyDescent="0.25">
      <c r="A425" s="261">
        <f t="shared" si="18"/>
        <v>2791102</v>
      </c>
      <c r="B425" s="261" t="str">
        <f t="shared" si="19"/>
        <v>OUTDOOR AIR COTTON</v>
      </c>
      <c r="C425" s="261" t="str">
        <f t="shared" si="20"/>
        <v>Шляпа</v>
      </c>
      <c r="D425" s="264" t="str">
        <f>VLOOKUP(C425,M:N,2,0)</f>
        <v>Шляпы</v>
      </c>
      <c r="E425" s="266" t="s">
        <v>1012</v>
      </c>
      <c r="F425" s="184" t="s">
        <v>3061</v>
      </c>
      <c r="G425" s="186" t="s">
        <v>116</v>
      </c>
      <c r="H425" s="188" t="s">
        <v>3287</v>
      </c>
      <c r="I425" s="190">
        <v>8</v>
      </c>
      <c r="J425" s="191" t="s">
        <v>3458</v>
      </c>
      <c r="K425" s="262"/>
      <c r="L425" s="193">
        <v>8</v>
      </c>
    </row>
    <row r="426" spans="1:12" x14ac:dyDescent="0.25">
      <c r="A426" s="261">
        <f t="shared" si="18"/>
        <v>2791102</v>
      </c>
      <c r="B426" s="261" t="str">
        <f t="shared" si="19"/>
        <v>OUTDOOR AIR COTTON</v>
      </c>
      <c r="C426" s="261" t="str">
        <f t="shared" si="20"/>
        <v>Шляпа</v>
      </c>
      <c r="D426" s="264" t="str">
        <f>VLOOKUP(C426,M:N,2,0)</f>
        <v>Шляпы</v>
      </c>
      <c r="E426" s="266" t="s">
        <v>1013</v>
      </c>
      <c r="F426" s="184" t="s">
        <v>3061</v>
      </c>
      <c r="G426" s="186" t="s">
        <v>112</v>
      </c>
      <c r="H426" s="188" t="s">
        <v>3287</v>
      </c>
      <c r="I426" s="190">
        <v>11</v>
      </c>
      <c r="J426" s="191" t="s">
        <v>4179</v>
      </c>
      <c r="K426" s="262"/>
      <c r="L426" s="193">
        <v>11</v>
      </c>
    </row>
    <row r="427" spans="1:12" x14ac:dyDescent="0.25">
      <c r="A427" s="261">
        <f t="shared" si="18"/>
        <v>2791102</v>
      </c>
      <c r="B427" s="261" t="str">
        <f t="shared" si="19"/>
        <v>OUTDOOR AIR COTTON</v>
      </c>
      <c r="C427" s="261" t="str">
        <f t="shared" si="20"/>
        <v>Шляпа</v>
      </c>
      <c r="D427" s="264" t="str">
        <f>VLOOKUP(C427,M:N,2,0)</f>
        <v>Шляпы</v>
      </c>
      <c r="E427" s="266" t="s">
        <v>1014</v>
      </c>
      <c r="F427" s="184" t="s">
        <v>3061</v>
      </c>
      <c r="G427" s="186" t="s">
        <v>113</v>
      </c>
      <c r="H427" s="188" t="s">
        <v>3287</v>
      </c>
      <c r="I427" s="190">
        <v>7</v>
      </c>
      <c r="J427" s="191" t="s">
        <v>3456</v>
      </c>
      <c r="K427" s="262"/>
      <c r="L427" s="193">
        <v>7</v>
      </c>
    </row>
    <row r="428" spans="1:12" x14ac:dyDescent="0.25">
      <c r="A428" s="261">
        <f t="shared" si="18"/>
        <v>2791102</v>
      </c>
      <c r="B428" s="261" t="str">
        <f t="shared" si="19"/>
        <v>OUTDOOR AIR COTTON</v>
      </c>
      <c r="C428" s="261" t="str">
        <f t="shared" si="20"/>
        <v>Шляпа</v>
      </c>
      <c r="D428" s="264" t="str">
        <f>VLOOKUP(C428,M:N,2,0)</f>
        <v>Шляпы</v>
      </c>
      <c r="E428" s="266" t="s">
        <v>1016</v>
      </c>
      <c r="F428" s="184" t="s">
        <v>3061</v>
      </c>
      <c r="G428" s="186" t="s">
        <v>118</v>
      </c>
      <c r="H428" s="188" t="s">
        <v>3287</v>
      </c>
      <c r="I428" s="190">
        <v>1</v>
      </c>
      <c r="J428" s="188" t="s">
        <v>3287</v>
      </c>
      <c r="K428" s="262"/>
      <c r="L428" s="193">
        <v>1</v>
      </c>
    </row>
    <row r="429" spans="1:12" x14ac:dyDescent="0.25">
      <c r="A429" s="261">
        <f t="shared" si="18"/>
        <v>2791101</v>
      </c>
      <c r="B429" s="261" t="str">
        <f t="shared" si="19"/>
        <v>OUTDOOR AIR CO PE</v>
      </c>
      <c r="C429" s="261" t="str">
        <f t="shared" si="20"/>
        <v>Шляпа</v>
      </c>
      <c r="D429" s="264" t="str">
        <f>VLOOKUP(C429,M:N,2,0)</f>
        <v>Шляпы</v>
      </c>
      <c r="E429" s="266" t="s">
        <v>1017</v>
      </c>
      <c r="F429" s="184" t="s">
        <v>3055</v>
      </c>
      <c r="G429" s="186" t="s">
        <v>122</v>
      </c>
      <c r="H429" s="188" t="s">
        <v>4203</v>
      </c>
      <c r="I429" s="190">
        <v>2</v>
      </c>
      <c r="J429" s="191" t="s">
        <v>4204</v>
      </c>
      <c r="K429" s="262"/>
      <c r="L429" s="193">
        <v>2</v>
      </c>
    </row>
    <row r="430" spans="1:12" x14ac:dyDescent="0.25">
      <c r="A430" s="261">
        <f t="shared" si="18"/>
        <v>2791101</v>
      </c>
      <c r="B430" s="261" t="str">
        <f t="shared" si="19"/>
        <v>OUTDOOR AIR CO PE</v>
      </c>
      <c r="C430" s="261" t="str">
        <f t="shared" si="20"/>
        <v>Шляпа</v>
      </c>
      <c r="D430" s="264" t="str">
        <f>VLOOKUP(C430,M:N,2,0)</f>
        <v>Шляпы</v>
      </c>
      <c r="E430" s="266" t="s">
        <v>1018</v>
      </c>
      <c r="F430" s="184" t="s">
        <v>3055</v>
      </c>
      <c r="G430" s="186" t="s">
        <v>116</v>
      </c>
      <c r="H430" s="188" t="s">
        <v>3191</v>
      </c>
      <c r="I430" s="190">
        <v>4</v>
      </c>
      <c r="J430" s="191" t="s">
        <v>3614</v>
      </c>
      <c r="K430" s="262"/>
      <c r="L430" s="193">
        <v>4</v>
      </c>
    </row>
    <row r="431" spans="1:12" x14ac:dyDescent="0.25">
      <c r="A431" s="261">
        <f t="shared" si="18"/>
        <v>2791101</v>
      </c>
      <c r="B431" s="261" t="str">
        <f t="shared" si="19"/>
        <v>OUTDOOR AIR CO PE</v>
      </c>
      <c r="C431" s="261" t="str">
        <f t="shared" si="20"/>
        <v>Шляпа</v>
      </c>
      <c r="D431" s="264" t="str">
        <f>VLOOKUP(C431,M:N,2,0)</f>
        <v>Шляпы</v>
      </c>
      <c r="E431" s="266" t="s">
        <v>1020</v>
      </c>
      <c r="F431" s="184" t="s">
        <v>3055</v>
      </c>
      <c r="G431" s="186" t="s">
        <v>112</v>
      </c>
      <c r="H431" s="188" t="s">
        <v>3191</v>
      </c>
      <c r="I431" s="190">
        <v>6</v>
      </c>
      <c r="J431" s="192" t="s">
        <v>3420</v>
      </c>
      <c r="K431" s="262"/>
      <c r="L431" s="193">
        <v>6</v>
      </c>
    </row>
    <row r="432" spans="1:12" x14ac:dyDescent="0.25">
      <c r="A432" s="261">
        <f t="shared" si="18"/>
        <v>2791101</v>
      </c>
      <c r="B432" s="261" t="str">
        <f t="shared" si="19"/>
        <v>OUTDOOR AIR CO PE</v>
      </c>
      <c r="C432" s="261" t="str">
        <f t="shared" si="20"/>
        <v>Шляпа</v>
      </c>
      <c r="D432" s="264" t="str">
        <f>VLOOKUP(C432,M:N,2,0)</f>
        <v>Шляпы</v>
      </c>
      <c r="E432" s="266" t="s">
        <v>1021</v>
      </c>
      <c r="F432" s="184" t="s">
        <v>3055</v>
      </c>
      <c r="G432" s="186" t="s">
        <v>113</v>
      </c>
      <c r="H432" s="188" t="s">
        <v>3191</v>
      </c>
      <c r="I432" s="190">
        <v>4</v>
      </c>
      <c r="J432" s="191" t="s">
        <v>3614</v>
      </c>
      <c r="K432" s="262"/>
      <c r="L432" s="193">
        <v>4</v>
      </c>
    </row>
    <row r="433" spans="1:12" x14ac:dyDescent="0.25">
      <c r="A433" s="261">
        <f t="shared" si="18"/>
        <v>2791101</v>
      </c>
      <c r="B433" s="261" t="str">
        <f t="shared" si="19"/>
        <v>OUTDOOR AIR CO PE</v>
      </c>
      <c r="C433" s="261" t="str">
        <f t="shared" si="20"/>
        <v>Шляпа</v>
      </c>
      <c r="D433" s="264" t="str">
        <f>VLOOKUP(C433,M:N,2,0)</f>
        <v>Шляпы</v>
      </c>
      <c r="E433" s="266" t="s">
        <v>1022</v>
      </c>
      <c r="F433" s="184" t="s">
        <v>3055</v>
      </c>
      <c r="G433" s="186" t="s">
        <v>118</v>
      </c>
      <c r="H433" s="188" t="s">
        <v>3191</v>
      </c>
      <c r="I433" s="190">
        <v>1</v>
      </c>
      <c r="J433" s="191" t="s">
        <v>3418</v>
      </c>
      <c r="K433" s="262"/>
      <c r="L433" s="193">
        <v>1</v>
      </c>
    </row>
    <row r="434" spans="1:12" x14ac:dyDescent="0.25">
      <c r="A434" s="261">
        <f t="shared" si="18"/>
        <v>2541132</v>
      </c>
      <c r="B434" s="261" t="str">
        <f t="shared" si="19"/>
        <v>TRAVELLER CO PES</v>
      </c>
      <c r="C434" s="261" t="str">
        <f t="shared" si="20"/>
        <v>Шляпа</v>
      </c>
      <c r="D434" s="264" t="str">
        <f>VLOOKUP(C434,M:N,2,0)</f>
        <v>Шляпы</v>
      </c>
      <c r="E434" s="266" t="s">
        <v>1023</v>
      </c>
      <c r="F434" s="184" t="s">
        <v>2976</v>
      </c>
      <c r="G434" s="186" t="s">
        <v>122</v>
      </c>
      <c r="H434" s="188" t="s">
        <v>3191</v>
      </c>
      <c r="I434" s="190">
        <v>4</v>
      </c>
      <c r="J434" s="188" t="s">
        <v>3614</v>
      </c>
      <c r="K434" s="262"/>
      <c r="L434" s="193">
        <v>4</v>
      </c>
    </row>
    <row r="435" spans="1:12" x14ac:dyDescent="0.25">
      <c r="A435" s="261">
        <f t="shared" si="18"/>
        <v>2541132</v>
      </c>
      <c r="B435" s="261" t="str">
        <f t="shared" si="19"/>
        <v>TRAVELLER CO PES</v>
      </c>
      <c r="C435" s="261" t="str">
        <f t="shared" si="20"/>
        <v>Шляпа</v>
      </c>
      <c r="D435" s="264" t="str">
        <f>VLOOKUP(C435,M:N,2,0)</f>
        <v>Шляпы</v>
      </c>
      <c r="E435" s="266" t="s">
        <v>1024</v>
      </c>
      <c r="F435" s="184" t="s">
        <v>2976</v>
      </c>
      <c r="G435" s="186" t="s">
        <v>116</v>
      </c>
      <c r="H435" s="188" t="s">
        <v>3191</v>
      </c>
      <c r="I435" s="190">
        <v>6</v>
      </c>
      <c r="J435" s="188" t="s">
        <v>3420</v>
      </c>
      <c r="K435" s="262"/>
      <c r="L435" s="193">
        <v>6</v>
      </c>
    </row>
    <row r="436" spans="1:12" x14ac:dyDescent="0.25">
      <c r="A436" s="261">
        <f t="shared" si="18"/>
        <v>2541132</v>
      </c>
      <c r="B436" s="261" t="str">
        <f t="shared" si="19"/>
        <v>TRAVELLER CO PES</v>
      </c>
      <c r="C436" s="261" t="str">
        <f t="shared" si="20"/>
        <v>Шляпа</v>
      </c>
      <c r="D436" s="264" t="str">
        <f>VLOOKUP(C436,M:N,2,0)</f>
        <v>Шляпы</v>
      </c>
      <c r="E436" s="266" t="s">
        <v>1025</v>
      </c>
      <c r="F436" s="184" t="s">
        <v>2976</v>
      </c>
      <c r="G436" s="186" t="s">
        <v>112</v>
      </c>
      <c r="H436" s="188" t="s">
        <v>3191</v>
      </c>
      <c r="I436" s="190">
        <v>8</v>
      </c>
      <c r="J436" s="191" t="s">
        <v>3851</v>
      </c>
      <c r="K436" s="262"/>
      <c r="L436" s="193">
        <v>8</v>
      </c>
    </row>
    <row r="437" spans="1:12" x14ac:dyDescent="0.25">
      <c r="A437" s="261">
        <f t="shared" si="18"/>
        <v>2541132</v>
      </c>
      <c r="B437" s="261" t="str">
        <f t="shared" si="19"/>
        <v>TRAVELLER CO PES</v>
      </c>
      <c r="C437" s="261" t="str">
        <f t="shared" si="20"/>
        <v>Шляпа</v>
      </c>
      <c r="D437" s="264" t="str">
        <f>VLOOKUP(C437,M:N,2,0)</f>
        <v>Шляпы</v>
      </c>
      <c r="E437" s="266" t="s">
        <v>1026</v>
      </c>
      <c r="F437" s="184" t="s">
        <v>2976</v>
      </c>
      <c r="G437" s="186" t="s">
        <v>113</v>
      </c>
      <c r="H437" s="188" t="s">
        <v>3191</v>
      </c>
      <c r="I437" s="190">
        <v>6</v>
      </c>
      <c r="J437" s="191" t="s">
        <v>3420</v>
      </c>
      <c r="K437" s="262"/>
      <c r="L437" s="193">
        <v>6</v>
      </c>
    </row>
    <row r="438" spans="1:12" x14ac:dyDescent="0.25">
      <c r="A438" s="261">
        <f t="shared" si="18"/>
        <v>2541132</v>
      </c>
      <c r="B438" s="261" t="str">
        <f t="shared" si="19"/>
        <v>TRAVELLER CO PES</v>
      </c>
      <c r="C438" s="261" t="str">
        <f t="shared" si="20"/>
        <v>Шляпа</v>
      </c>
      <c r="D438" s="264" t="str">
        <f>VLOOKUP(C438,M:N,2,0)</f>
        <v>Шляпы</v>
      </c>
      <c r="E438" s="266" t="s">
        <v>1028</v>
      </c>
      <c r="F438" s="184" t="s">
        <v>2976</v>
      </c>
      <c r="G438" s="186" t="s">
        <v>118</v>
      </c>
      <c r="H438" s="188" t="s">
        <v>3191</v>
      </c>
      <c r="I438" s="190">
        <v>1</v>
      </c>
      <c r="J438" s="191" t="s">
        <v>3418</v>
      </c>
      <c r="K438" s="262"/>
      <c r="L438" s="193">
        <v>1</v>
      </c>
    </row>
    <row r="439" spans="1:12" x14ac:dyDescent="0.25">
      <c r="A439" s="261">
        <f t="shared" si="18"/>
        <v>2478526</v>
      </c>
      <c r="B439" s="261" t="str">
        <f t="shared" si="19"/>
        <v>TRAVELLER RAFFIA CROCHET</v>
      </c>
      <c r="C439" s="261" t="str">
        <f t="shared" si="20"/>
        <v>Шляпа</v>
      </c>
      <c r="D439" s="264" t="str">
        <f>VLOOKUP(C439,M:N,2,0)</f>
        <v>Шляпы</v>
      </c>
      <c r="E439" s="266" t="s">
        <v>1029</v>
      </c>
      <c r="F439" s="184" t="s">
        <v>2829</v>
      </c>
      <c r="G439" s="186" t="s">
        <v>122</v>
      </c>
      <c r="H439" s="188" t="s">
        <v>3814</v>
      </c>
      <c r="I439" s="190">
        <v>2</v>
      </c>
      <c r="J439" s="188" t="s">
        <v>3816</v>
      </c>
      <c r="K439" s="262"/>
      <c r="L439" s="193">
        <v>2</v>
      </c>
    </row>
    <row r="440" spans="1:12" x14ac:dyDescent="0.25">
      <c r="A440" s="261">
        <f t="shared" si="18"/>
        <v>2478526</v>
      </c>
      <c r="B440" s="261" t="str">
        <f t="shared" si="19"/>
        <v>TRAVELLER RAFFIA CROCHET</v>
      </c>
      <c r="C440" s="261" t="str">
        <f t="shared" si="20"/>
        <v>Шляпа</v>
      </c>
      <c r="D440" s="264" t="str">
        <f>VLOOKUP(C440,M:N,2,0)</f>
        <v>Шляпы</v>
      </c>
      <c r="E440" s="266" t="s">
        <v>1030</v>
      </c>
      <c r="F440" s="184" t="s">
        <v>2829</v>
      </c>
      <c r="G440" s="186" t="s">
        <v>116</v>
      </c>
      <c r="H440" s="188" t="s">
        <v>3814</v>
      </c>
      <c r="I440" s="190">
        <v>5</v>
      </c>
      <c r="J440" s="188" t="s">
        <v>4115</v>
      </c>
      <c r="K440" s="262"/>
      <c r="L440" s="193">
        <v>5</v>
      </c>
    </row>
    <row r="441" spans="1:12" x14ac:dyDescent="0.25">
      <c r="A441" s="261">
        <f t="shared" si="18"/>
        <v>2478526</v>
      </c>
      <c r="B441" s="261" t="str">
        <f t="shared" si="19"/>
        <v>TRAVELLER RAFFIA CROCHET</v>
      </c>
      <c r="C441" s="261" t="str">
        <f t="shared" si="20"/>
        <v>Шляпа</v>
      </c>
      <c r="D441" s="264" t="str">
        <f>VLOOKUP(C441,M:N,2,0)</f>
        <v>Шляпы</v>
      </c>
      <c r="E441" s="266" t="s">
        <v>1031</v>
      </c>
      <c r="F441" s="184" t="s">
        <v>2829</v>
      </c>
      <c r="G441" s="186" t="s">
        <v>112</v>
      </c>
      <c r="H441" s="188" t="s">
        <v>3814</v>
      </c>
      <c r="I441" s="190">
        <v>7</v>
      </c>
      <c r="J441" s="188" t="s">
        <v>4114</v>
      </c>
      <c r="K441" s="262"/>
      <c r="L441" s="193">
        <v>7</v>
      </c>
    </row>
    <row r="442" spans="1:12" x14ac:dyDescent="0.25">
      <c r="A442" s="261">
        <f t="shared" si="18"/>
        <v>2478526</v>
      </c>
      <c r="B442" s="261" t="str">
        <f t="shared" si="19"/>
        <v>TRAVELLER RAFFIA CROCHET</v>
      </c>
      <c r="C442" s="261" t="str">
        <f t="shared" si="20"/>
        <v>Шляпа</v>
      </c>
      <c r="D442" s="264" t="str">
        <f>VLOOKUP(C442,M:N,2,0)</f>
        <v>Шляпы</v>
      </c>
      <c r="E442" s="266" t="s">
        <v>1033</v>
      </c>
      <c r="F442" s="184" t="s">
        <v>2829</v>
      </c>
      <c r="G442" s="186" t="s">
        <v>113</v>
      </c>
      <c r="H442" s="188" t="s">
        <v>3814</v>
      </c>
      <c r="I442" s="190">
        <v>5</v>
      </c>
      <c r="J442" s="188" t="s">
        <v>4115</v>
      </c>
      <c r="K442" s="262"/>
      <c r="L442" s="193">
        <v>5</v>
      </c>
    </row>
    <row r="443" spans="1:12" x14ac:dyDescent="0.25">
      <c r="A443" s="261">
        <f t="shared" si="18"/>
        <v>2478526</v>
      </c>
      <c r="B443" s="261" t="str">
        <f t="shared" si="19"/>
        <v>TRAVELLER RAFFIA CROCHET</v>
      </c>
      <c r="C443" s="261" t="str">
        <f t="shared" si="20"/>
        <v>Шляпа</v>
      </c>
      <c r="D443" s="264" t="str">
        <f>VLOOKUP(C443,M:N,2,0)</f>
        <v>Шляпы</v>
      </c>
      <c r="E443" s="266" t="s">
        <v>1034</v>
      </c>
      <c r="F443" s="184" t="s">
        <v>2829</v>
      </c>
      <c r="G443" s="186" t="s">
        <v>118</v>
      </c>
      <c r="H443" s="188" t="s">
        <v>3814</v>
      </c>
      <c r="I443" s="190">
        <v>1</v>
      </c>
      <c r="J443" s="188" t="s">
        <v>3814</v>
      </c>
      <c r="K443" s="262"/>
      <c r="L443" s="193">
        <v>1</v>
      </c>
    </row>
    <row r="444" spans="1:12" x14ac:dyDescent="0.25">
      <c r="A444" s="261">
        <f t="shared" si="18"/>
        <v>2478520</v>
      </c>
      <c r="B444" s="261" t="str">
        <f t="shared" si="19"/>
        <v>TRAVELLER TOYO</v>
      </c>
      <c r="C444" s="261" t="str">
        <f t="shared" si="20"/>
        <v>Шляпа</v>
      </c>
      <c r="D444" s="264" t="str">
        <f>VLOOKUP(C444,M:N,2,0)</f>
        <v>Шляпы</v>
      </c>
      <c r="E444" s="266" t="s">
        <v>1035</v>
      </c>
      <c r="F444" s="184" t="s">
        <v>2811</v>
      </c>
      <c r="G444" s="186" t="s">
        <v>122</v>
      </c>
      <c r="H444" s="188" t="s">
        <v>3540</v>
      </c>
      <c r="I444" s="190">
        <v>5</v>
      </c>
      <c r="J444" s="191" t="s">
        <v>3862</v>
      </c>
      <c r="K444" s="262"/>
      <c r="L444" s="193">
        <v>5</v>
      </c>
    </row>
    <row r="445" spans="1:12" x14ac:dyDescent="0.25">
      <c r="A445" s="261">
        <f t="shared" si="18"/>
        <v>2478520</v>
      </c>
      <c r="B445" s="261" t="str">
        <f t="shared" si="19"/>
        <v>TRAVELLER TOYO</v>
      </c>
      <c r="C445" s="261" t="str">
        <f t="shared" si="20"/>
        <v>Шляпа</v>
      </c>
      <c r="D445" s="264" t="str">
        <f>VLOOKUP(C445,M:N,2,0)</f>
        <v>Шляпы</v>
      </c>
      <c r="E445" s="266" t="s">
        <v>1037</v>
      </c>
      <c r="F445" s="184" t="s">
        <v>2811</v>
      </c>
      <c r="G445" s="186" t="s">
        <v>116</v>
      </c>
      <c r="H445" s="188" t="s">
        <v>3540</v>
      </c>
      <c r="I445" s="190">
        <v>8</v>
      </c>
      <c r="J445" s="188" t="s">
        <v>3545</v>
      </c>
      <c r="K445" s="262"/>
      <c r="L445" s="193">
        <v>8</v>
      </c>
    </row>
    <row r="446" spans="1:12" x14ac:dyDescent="0.25">
      <c r="A446" s="261">
        <f t="shared" si="18"/>
        <v>2478520</v>
      </c>
      <c r="B446" s="261" t="str">
        <f t="shared" si="19"/>
        <v>TRAVELLER TOYO</v>
      </c>
      <c r="C446" s="261" t="str">
        <f t="shared" si="20"/>
        <v>Шляпа</v>
      </c>
      <c r="D446" s="264" t="str">
        <f>VLOOKUP(C446,M:N,2,0)</f>
        <v>Шляпы</v>
      </c>
      <c r="E446" s="266" t="s">
        <v>1038</v>
      </c>
      <c r="F446" s="184" t="s">
        <v>2811</v>
      </c>
      <c r="G446" s="186" t="s">
        <v>112</v>
      </c>
      <c r="H446" s="188" t="s">
        <v>3540</v>
      </c>
      <c r="I446" s="190">
        <v>12</v>
      </c>
      <c r="J446" s="188" t="s">
        <v>3546</v>
      </c>
      <c r="K446" s="262"/>
      <c r="L446" s="193">
        <v>12</v>
      </c>
    </row>
    <row r="447" spans="1:12" x14ac:dyDescent="0.25">
      <c r="A447" s="261">
        <f t="shared" si="18"/>
        <v>2478520</v>
      </c>
      <c r="B447" s="261" t="str">
        <f t="shared" si="19"/>
        <v>TRAVELLER TOYO</v>
      </c>
      <c r="C447" s="261" t="str">
        <f t="shared" si="20"/>
        <v>Шляпа</v>
      </c>
      <c r="D447" s="264" t="str">
        <f>VLOOKUP(C447,M:N,2,0)</f>
        <v>Шляпы</v>
      </c>
      <c r="E447" s="266" t="s">
        <v>1039</v>
      </c>
      <c r="F447" s="184" t="s">
        <v>2811</v>
      </c>
      <c r="G447" s="186" t="s">
        <v>113</v>
      </c>
      <c r="H447" s="188" t="s">
        <v>3540</v>
      </c>
      <c r="I447" s="190">
        <v>6</v>
      </c>
      <c r="J447" s="188" t="s">
        <v>3548</v>
      </c>
      <c r="K447" s="262"/>
      <c r="L447" s="193">
        <v>6</v>
      </c>
    </row>
    <row r="448" spans="1:12" x14ac:dyDescent="0.25">
      <c r="A448" s="261">
        <f t="shared" si="18"/>
        <v>2478520</v>
      </c>
      <c r="B448" s="261" t="str">
        <f t="shared" si="19"/>
        <v>TRAVELLER TOYO</v>
      </c>
      <c r="C448" s="261" t="str">
        <f t="shared" si="20"/>
        <v>Шляпа</v>
      </c>
      <c r="D448" s="264" t="str">
        <f>VLOOKUP(C448,M:N,2,0)</f>
        <v>Шляпы</v>
      </c>
      <c r="E448" s="266" t="s">
        <v>1040</v>
      </c>
      <c r="F448" s="184" t="s">
        <v>2811</v>
      </c>
      <c r="G448" s="186" t="s">
        <v>118</v>
      </c>
      <c r="H448" s="188" t="s">
        <v>3540</v>
      </c>
      <c r="I448" s="190">
        <v>2</v>
      </c>
      <c r="J448" s="188" t="s">
        <v>3860</v>
      </c>
      <c r="K448" s="262"/>
      <c r="L448" s="193">
        <v>2</v>
      </c>
    </row>
    <row r="449" spans="1:12" x14ac:dyDescent="0.25">
      <c r="A449" s="261">
        <f t="shared" si="18"/>
        <v>2478520</v>
      </c>
      <c r="B449" s="261" t="str">
        <f t="shared" si="19"/>
        <v>TRAVELLER TOYO</v>
      </c>
      <c r="C449" s="261" t="str">
        <f t="shared" si="20"/>
        <v>Шляпа</v>
      </c>
      <c r="D449" s="264" t="str">
        <f>VLOOKUP(C449,M:N,2,0)</f>
        <v>Шляпы</v>
      </c>
      <c r="E449" s="266" t="s">
        <v>1041</v>
      </c>
      <c r="F449" s="184" t="s">
        <v>2817</v>
      </c>
      <c r="G449" s="186" t="s">
        <v>122</v>
      </c>
      <c r="H449" s="188" t="s">
        <v>3540</v>
      </c>
      <c r="I449" s="190">
        <v>3</v>
      </c>
      <c r="J449" s="191" t="s">
        <v>3541</v>
      </c>
      <c r="K449" s="262"/>
      <c r="L449" s="193">
        <v>3</v>
      </c>
    </row>
    <row r="450" spans="1:12" x14ac:dyDescent="0.25">
      <c r="A450" s="261">
        <f t="shared" si="18"/>
        <v>2478520</v>
      </c>
      <c r="B450" s="261" t="str">
        <f t="shared" si="19"/>
        <v>TRAVELLER TOYO</v>
      </c>
      <c r="C450" s="261" t="str">
        <f t="shared" si="20"/>
        <v>Шляпа</v>
      </c>
      <c r="D450" s="264" t="str">
        <f>VLOOKUP(C450,M:N,2,0)</f>
        <v>Шляпы</v>
      </c>
      <c r="E450" s="266" t="s">
        <v>1043</v>
      </c>
      <c r="F450" s="184" t="s">
        <v>2817</v>
      </c>
      <c r="G450" s="186" t="s">
        <v>116</v>
      </c>
      <c r="H450" s="188" t="s">
        <v>3540</v>
      </c>
      <c r="I450" s="190">
        <v>5</v>
      </c>
      <c r="J450" s="188" t="s">
        <v>3862</v>
      </c>
      <c r="K450" s="262"/>
      <c r="L450" s="193">
        <v>5</v>
      </c>
    </row>
    <row r="451" spans="1:12" x14ac:dyDescent="0.25">
      <c r="A451" s="261">
        <f t="shared" ref="A451:A514" si="21">_xlfn.LET(_xlpm.START,FIND("арт. ",F451)+5,_xlpm.END,FIND(" ",F451,_xlpm.START),VALUE(TRIM(MID(F451,_xlpm.START,_xlpm.END-_xlpm.START))))</f>
        <v>2478520</v>
      </c>
      <c r="B451" s="261" t="str">
        <f t="shared" ref="B451:B514" si="22">_xlfn.LET(_xlpm.START,FIND("арт. ",F451)+13,_xlpm.END,FIND("(",F451),TRIM(MID(F451,_xlpm.START,_xlpm.END-_xlpm.START)))</f>
        <v>TRAVELLER TOYO</v>
      </c>
      <c r="C451" s="261" t="str">
        <f t="shared" ref="C451:C514" si="23">_xlfn.LET(_xlpm.START,1,_xlpm.END,FIND("S",F451),TRIM(MID(F451,_xlpm.START,_xlpm.END-_xlpm.START)))</f>
        <v>Шляпа</v>
      </c>
      <c r="D451" s="264" t="str">
        <f>VLOOKUP(C451,M:N,2,0)</f>
        <v>Шляпы</v>
      </c>
      <c r="E451" s="266" t="s">
        <v>1044</v>
      </c>
      <c r="F451" s="184" t="s">
        <v>2817</v>
      </c>
      <c r="G451" s="186" t="s">
        <v>112</v>
      </c>
      <c r="H451" s="188" t="s">
        <v>3540</v>
      </c>
      <c r="I451" s="190">
        <v>7</v>
      </c>
      <c r="J451" s="188" t="s">
        <v>4139</v>
      </c>
      <c r="K451" s="262"/>
      <c r="L451" s="193">
        <v>7</v>
      </c>
    </row>
    <row r="452" spans="1:12" x14ac:dyDescent="0.25">
      <c r="A452" s="261">
        <f t="shared" si="21"/>
        <v>2478520</v>
      </c>
      <c r="B452" s="261" t="str">
        <f t="shared" si="22"/>
        <v>TRAVELLER TOYO</v>
      </c>
      <c r="C452" s="261" t="str">
        <f t="shared" si="23"/>
        <v>Шляпа</v>
      </c>
      <c r="D452" s="264" t="str">
        <f>VLOOKUP(C452,M:N,2,0)</f>
        <v>Шляпы</v>
      </c>
      <c r="E452" s="266" t="s">
        <v>1045</v>
      </c>
      <c r="F452" s="184" t="s">
        <v>2817</v>
      </c>
      <c r="G452" s="186" t="s">
        <v>113</v>
      </c>
      <c r="H452" s="188" t="s">
        <v>3540</v>
      </c>
      <c r="I452" s="190">
        <v>4</v>
      </c>
      <c r="J452" s="188" t="s">
        <v>3544</v>
      </c>
      <c r="K452" s="262"/>
      <c r="L452" s="193">
        <v>4</v>
      </c>
    </row>
    <row r="453" spans="1:12" x14ac:dyDescent="0.25">
      <c r="A453" s="261">
        <f t="shared" si="21"/>
        <v>2478520</v>
      </c>
      <c r="B453" s="261" t="str">
        <f t="shared" si="22"/>
        <v>TRAVELLER TOYO</v>
      </c>
      <c r="C453" s="261" t="str">
        <f t="shared" si="23"/>
        <v>Шляпа</v>
      </c>
      <c r="D453" s="264" t="str">
        <f>VLOOKUP(C453,M:N,2,0)</f>
        <v>Шляпы</v>
      </c>
      <c r="E453" s="266" t="s">
        <v>1047</v>
      </c>
      <c r="F453" s="184" t="s">
        <v>2817</v>
      </c>
      <c r="G453" s="186" t="s">
        <v>118</v>
      </c>
      <c r="H453" s="188" t="s">
        <v>3540</v>
      </c>
      <c r="I453" s="190">
        <v>1</v>
      </c>
      <c r="J453" s="188" t="s">
        <v>3540</v>
      </c>
      <c r="K453" s="262"/>
      <c r="L453" s="193">
        <v>1</v>
      </c>
    </row>
    <row r="454" spans="1:12" x14ac:dyDescent="0.25">
      <c r="A454" s="261">
        <f t="shared" si="21"/>
        <v>2478519</v>
      </c>
      <c r="B454" s="261" t="str">
        <f t="shared" si="22"/>
        <v>TRAVELLER TOYO</v>
      </c>
      <c r="C454" s="261" t="str">
        <f t="shared" si="23"/>
        <v>Шляпа</v>
      </c>
      <c r="D454" s="264" t="str">
        <f>VLOOKUP(C454,M:N,2,0)</f>
        <v>Шляпы</v>
      </c>
      <c r="E454" s="266" t="s">
        <v>1048</v>
      </c>
      <c r="F454" s="184" t="s">
        <v>2805</v>
      </c>
      <c r="G454" s="186" t="s">
        <v>122</v>
      </c>
      <c r="H454" s="188" t="s">
        <v>3615</v>
      </c>
      <c r="I454" s="190">
        <v>3</v>
      </c>
      <c r="J454" s="188" t="s">
        <v>3870</v>
      </c>
      <c r="K454" s="262"/>
      <c r="L454" s="193">
        <v>3</v>
      </c>
    </row>
    <row r="455" spans="1:12" x14ac:dyDescent="0.25">
      <c r="A455" s="261">
        <f t="shared" si="21"/>
        <v>2478519</v>
      </c>
      <c r="B455" s="261" t="str">
        <f t="shared" si="22"/>
        <v>TRAVELLER TOYO</v>
      </c>
      <c r="C455" s="261" t="str">
        <f t="shared" si="23"/>
        <v>Шляпа</v>
      </c>
      <c r="D455" s="264" t="str">
        <f>VLOOKUP(C455,M:N,2,0)</f>
        <v>Шляпы</v>
      </c>
      <c r="E455" s="266" t="s">
        <v>1049</v>
      </c>
      <c r="F455" s="184" t="s">
        <v>2805</v>
      </c>
      <c r="G455" s="186" t="s">
        <v>116</v>
      </c>
      <c r="H455" s="188" t="s">
        <v>3615</v>
      </c>
      <c r="I455" s="190">
        <v>6</v>
      </c>
      <c r="J455" s="188" t="s">
        <v>3617</v>
      </c>
      <c r="K455" s="262"/>
      <c r="L455" s="193">
        <v>6</v>
      </c>
    </row>
    <row r="456" spans="1:12" x14ac:dyDescent="0.25">
      <c r="A456" s="261">
        <f t="shared" si="21"/>
        <v>2478519</v>
      </c>
      <c r="B456" s="261" t="str">
        <f t="shared" si="22"/>
        <v>TRAVELLER TOYO</v>
      </c>
      <c r="C456" s="261" t="str">
        <f t="shared" si="23"/>
        <v>Шляпа</v>
      </c>
      <c r="D456" s="264" t="str">
        <f>VLOOKUP(C456,M:N,2,0)</f>
        <v>Шляпы</v>
      </c>
      <c r="E456" s="266" t="s">
        <v>1050</v>
      </c>
      <c r="F456" s="184" t="s">
        <v>2805</v>
      </c>
      <c r="G456" s="186" t="s">
        <v>112</v>
      </c>
      <c r="H456" s="188" t="s">
        <v>3615</v>
      </c>
      <c r="I456" s="190">
        <v>6</v>
      </c>
      <c r="J456" s="188" t="s">
        <v>3617</v>
      </c>
      <c r="K456" s="262"/>
      <c r="L456" s="193">
        <v>6</v>
      </c>
    </row>
    <row r="457" spans="1:12" x14ac:dyDescent="0.25">
      <c r="A457" s="261">
        <f t="shared" si="21"/>
        <v>2478519</v>
      </c>
      <c r="B457" s="261" t="str">
        <f t="shared" si="22"/>
        <v>TRAVELLER TOYO</v>
      </c>
      <c r="C457" s="261" t="str">
        <f t="shared" si="23"/>
        <v>Шляпа</v>
      </c>
      <c r="D457" s="264" t="str">
        <f>VLOOKUP(C457,M:N,2,0)</f>
        <v>Шляпы</v>
      </c>
      <c r="E457" s="266" t="s">
        <v>1051</v>
      </c>
      <c r="F457" s="184" t="s">
        <v>2805</v>
      </c>
      <c r="G457" s="186" t="s">
        <v>113</v>
      </c>
      <c r="H457" s="188" t="s">
        <v>3615</v>
      </c>
      <c r="I457" s="190">
        <v>5</v>
      </c>
      <c r="J457" s="188" t="s">
        <v>3616</v>
      </c>
      <c r="K457" s="262"/>
      <c r="L457" s="193">
        <v>5</v>
      </c>
    </row>
    <row r="458" spans="1:12" x14ac:dyDescent="0.25">
      <c r="A458" s="261">
        <f t="shared" si="21"/>
        <v>2478519</v>
      </c>
      <c r="B458" s="261" t="str">
        <f t="shared" si="22"/>
        <v>TRAVELLER TOYO</v>
      </c>
      <c r="C458" s="261" t="str">
        <f t="shared" si="23"/>
        <v>Шляпа</v>
      </c>
      <c r="D458" s="264" t="str">
        <f>VLOOKUP(C458,M:N,2,0)</f>
        <v>Шляпы</v>
      </c>
      <c r="E458" s="268" t="s">
        <v>1052</v>
      </c>
      <c r="F458" s="269" t="s">
        <v>2805</v>
      </c>
      <c r="G458" s="269" t="s">
        <v>118</v>
      </c>
      <c r="H458" s="269" t="s">
        <v>3615</v>
      </c>
      <c r="I458" s="269">
        <v>1</v>
      </c>
      <c r="J458" s="269" t="s">
        <v>3615</v>
      </c>
      <c r="K458" s="269"/>
      <c r="L458" s="269">
        <v>1</v>
      </c>
    </row>
    <row r="459" spans="1:12" x14ac:dyDescent="0.25">
      <c r="A459" s="261">
        <f t="shared" si="21"/>
        <v>2477301</v>
      </c>
      <c r="B459" s="261" t="str">
        <f t="shared" si="22"/>
        <v>TRAVELLER CALF LEATHER</v>
      </c>
      <c r="C459" s="261" t="str">
        <f t="shared" si="23"/>
        <v>Шляпа</v>
      </c>
      <c r="D459" s="264" t="str">
        <f>VLOOKUP(C459,M:N,2,0)</f>
        <v>Шляпы</v>
      </c>
      <c r="E459" s="268" t="s">
        <v>1053</v>
      </c>
      <c r="F459" s="269" t="s">
        <v>2766</v>
      </c>
      <c r="G459" s="269" t="s">
        <v>122</v>
      </c>
      <c r="H459" s="269" t="s">
        <v>4127</v>
      </c>
      <c r="I459" s="269">
        <v>2</v>
      </c>
      <c r="J459" s="269" t="s">
        <v>4130</v>
      </c>
      <c r="K459" s="269"/>
      <c r="L459" s="269">
        <v>2</v>
      </c>
    </row>
    <row r="460" spans="1:12" x14ac:dyDescent="0.25">
      <c r="A460" s="261">
        <f t="shared" si="21"/>
        <v>2477301</v>
      </c>
      <c r="B460" s="261" t="str">
        <f t="shared" si="22"/>
        <v>TRAVELLER CALF LEATHER</v>
      </c>
      <c r="C460" s="261" t="str">
        <f t="shared" si="23"/>
        <v>Шляпа</v>
      </c>
      <c r="D460" s="264" t="str">
        <f>VLOOKUP(C460,M:N,2,0)</f>
        <v>Шляпы</v>
      </c>
      <c r="E460" s="268" t="s">
        <v>1055</v>
      </c>
      <c r="F460" s="269" t="s">
        <v>2766</v>
      </c>
      <c r="G460" s="269" t="s">
        <v>116</v>
      </c>
      <c r="H460" s="269" t="s">
        <v>4127</v>
      </c>
      <c r="I460" s="269">
        <v>2</v>
      </c>
      <c r="J460" s="269" t="s">
        <v>4130</v>
      </c>
      <c r="K460" s="269"/>
      <c r="L460" s="269">
        <v>2</v>
      </c>
    </row>
    <row r="461" spans="1:12" x14ac:dyDescent="0.25">
      <c r="A461" s="261">
        <f t="shared" si="21"/>
        <v>2477301</v>
      </c>
      <c r="B461" s="261" t="str">
        <f t="shared" si="22"/>
        <v>TRAVELLER CALF LEATHER</v>
      </c>
      <c r="C461" s="261" t="str">
        <f t="shared" si="23"/>
        <v>Шляпа</v>
      </c>
      <c r="D461" s="264" t="str">
        <f>VLOOKUP(C461,M:N,2,0)</f>
        <v>Шляпы</v>
      </c>
      <c r="E461" s="266" t="s">
        <v>1056</v>
      </c>
      <c r="F461" s="184" t="s">
        <v>2766</v>
      </c>
      <c r="G461" s="186" t="s">
        <v>112</v>
      </c>
      <c r="H461" s="188" t="s">
        <v>4127</v>
      </c>
      <c r="I461" s="190">
        <v>5</v>
      </c>
      <c r="J461" s="188" t="s">
        <v>4129</v>
      </c>
      <c r="K461" s="262"/>
      <c r="L461" s="193">
        <v>5</v>
      </c>
    </row>
    <row r="462" spans="1:12" x14ac:dyDescent="0.25">
      <c r="A462" s="261">
        <f t="shared" si="21"/>
        <v>2477301</v>
      </c>
      <c r="B462" s="261" t="str">
        <f t="shared" si="22"/>
        <v>TRAVELLER CALF LEATHER</v>
      </c>
      <c r="C462" s="261" t="str">
        <f t="shared" si="23"/>
        <v>Шляпа</v>
      </c>
      <c r="D462" s="264" t="str">
        <f>VLOOKUP(C462,M:N,2,0)</f>
        <v>Шляпы</v>
      </c>
      <c r="E462" s="266" t="s">
        <v>1057</v>
      </c>
      <c r="F462" s="184" t="s">
        <v>2766</v>
      </c>
      <c r="G462" s="186" t="s">
        <v>113</v>
      </c>
      <c r="H462" s="188" t="s">
        <v>4127</v>
      </c>
      <c r="I462" s="190">
        <v>3</v>
      </c>
      <c r="J462" s="188" t="s">
        <v>4128</v>
      </c>
      <c r="K462" s="262"/>
      <c r="L462" s="193">
        <v>3</v>
      </c>
    </row>
    <row r="463" spans="1:12" x14ac:dyDescent="0.25">
      <c r="A463" s="261">
        <f t="shared" si="21"/>
        <v>2477301</v>
      </c>
      <c r="B463" s="261" t="str">
        <f t="shared" si="22"/>
        <v>TRAVELLER CALF LEATHER</v>
      </c>
      <c r="C463" s="261" t="str">
        <f t="shared" si="23"/>
        <v>Шляпа</v>
      </c>
      <c r="D463" s="264" t="str">
        <f>VLOOKUP(C463,M:N,2,0)</f>
        <v>Шляпы</v>
      </c>
      <c r="E463" s="266" t="s">
        <v>1058</v>
      </c>
      <c r="F463" s="184" t="s">
        <v>2766</v>
      </c>
      <c r="G463" s="186" t="s">
        <v>118</v>
      </c>
      <c r="H463" s="189" t="s">
        <v>4127</v>
      </c>
      <c r="I463" s="190">
        <v>1</v>
      </c>
      <c r="J463" s="189" t="s">
        <v>4127</v>
      </c>
      <c r="K463" s="262"/>
      <c r="L463" s="193">
        <v>1</v>
      </c>
    </row>
    <row r="464" spans="1:12" x14ac:dyDescent="0.25">
      <c r="A464" s="261">
        <f t="shared" si="21"/>
        <v>2468423</v>
      </c>
      <c r="B464" s="261" t="str">
        <f t="shared" si="22"/>
        <v>TRAVELLER PANAMA</v>
      </c>
      <c r="C464" s="261" t="str">
        <f t="shared" si="23"/>
        <v>Шляпа</v>
      </c>
      <c r="D464" s="264" t="str">
        <f>VLOOKUP(C464,M:N,2,0)</f>
        <v>Шляпы</v>
      </c>
      <c r="E464" s="266" t="s">
        <v>1059</v>
      </c>
      <c r="F464" s="184" t="s">
        <v>2762</v>
      </c>
      <c r="G464" s="186" t="s">
        <v>116</v>
      </c>
      <c r="H464" s="189" t="s">
        <v>4123</v>
      </c>
      <c r="I464" s="190">
        <v>2</v>
      </c>
      <c r="J464" s="189" t="s">
        <v>4124</v>
      </c>
      <c r="K464" s="262"/>
      <c r="L464" s="193">
        <v>2</v>
      </c>
    </row>
    <row r="465" spans="1:12" x14ac:dyDescent="0.25">
      <c r="A465" s="261">
        <f t="shared" si="21"/>
        <v>2468423</v>
      </c>
      <c r="B465" s="261" t="str">
        <f t="shared" si="22"/>
        <v>TRAVELLER PANAMA</v>
      </c>
      <c r="C465" s="261" t="str">
        <f t="shared" si="23"/>
        <v>Шляпа</v>
      </c>
      <c r="D465" s="264" t="str">
        <f>VLOOKUP(C465,M:N,2,0)</f>
        <v>Шляпы</v>
      </c>
      <c r="E465" s="266" t="s">
        <v>1060</v>
      </c>
      <c r="F465" s="184" t="s">
        <v>2762</v>
      </c>
      <c r="G465" s="186" t="s">
        <v>112</v>
      </c>
      <c r="H465" s="189" t="s">
        <v>4125</v>
      </c>
      <c r="I465" s="190">
        <v>3</v>
      </c>
      <c r="J465" s="189" t="s">
        <v>4126</v>
      </c>
      <c r="K465" s="262"/>
      <c r="L465" s="193">
        <v>3</v>
      </c>
    </row>
    <row r="466" spans="1:12" x14ac:dyDescent="0.25">
      <c r="A466" s="261">
        <f t="shared" si="21"/>
        <v>2468423</v>
      </c>
      <c r="B466" s="261" t="str">
        <f t="shared" si="22"/>
        <v>TRAVELLER PANAMA</v>
      </c>
      <c r="C466" s="261" t="str">
        <f t="shared" si="23"/>
        <v>Шляпа</v>
      </c>
      <c r="D466" s="264" t="str">
        <f>VLOOKUP(C466,M:N,2,0)</f>
        <v>Шляпы</v>
      </c>
      <c r="E466" s="266" t="s">
        <v>1062</v>
      </c>
      <c r="F466" s="184" t="s">
        <v>2762</v>
      </c>
      <c r="G466" s="186" t="s">
        <v>113</v>
      </c>
      <c r="H466" s="189" t="s">
        <v>4123</v>
      </c>
      <c r="I466" s="190">
        <v>2</v>
      </c>
      <c r="J466" s="189" t="s">
        <v>4124</v>
      </c>
      <c r="K466" s="262"/>
      <c r="L466" s="193">
        <v>2</v>
      </c>
    </row>
    <row r="467" spans="1:12" x14ac:dyDescent="0.25">
      <c r="A467" s="261">
        <f t="shared" si="21"/>
        <v>2198512</v>
      </c>
      <c r="B467" s="261" t="str">
        <f t="shared" si="22"/>
        <v>FEDORA TOYO</v>
      </c>
      <c r="C467" s="261" t="str">
        <f t="shared" si="23"/>
        <v>Шляпа</v>
      </c>
      <c r="D467" s="264" t="str">
        <f>VLOOKUP(C467,M:N,2,0)</f>
        <v>Шляпы</v>
      </c>
      <c r="E467" s="266" t="s">
        <v>1063</v>
      </c>
      <c r="F467" s="184" t="s">
        <v>2724</v>
      </c>
      <c r="G467" s="186" t="s">
        <v>122</v>
      </c>
      <c r="H467" s="189" t="s">
        <v>3615</v>
      </c>
      <c r="I467" s="190">
        <v>2</v>
      </c>
      <c r="J467" s="189" t="s">
        <v>3619</v>
      </c>
      <c r="K467" s="262"/>
      <c r="L467" s="193">
        <v>2</v>
      </c>
    </row>
    <row r="468" spans="1:12" x14ac:dyDescent="0.25">
      <c r="A468" s="261">
        <f t="shared" si="21"/>
        <v>2198512</v>
      </c>
      <c r="B468" s="261" t="str">
        <f t="shared" si="22"/>
        <v>FEDORA TOYO</v>
      </c>
      <c r="C468" s="261" t="str">
        <f t="shared" si="23"/>
        <v>Шляпа</v>
      </c>
      <c r="D468" s="264" t="str">
        <f>VLOOKUP(C468,M:N,2,0)</f>
        <v>Шляпы</v>
      </c>
      <c r="E468" s="266" t="s">
        <v>1064</v>
      </c>
      <c r="F468" s="184" t="s">
        <v>2724</v>
      </c>
      <c r="G468" s="186" t="s">
        <v>116</v>
      </c>
      <c r="H468" s="188" t="s">
        <v>3615</v>
      </c>
      <c r="I468" s="190">
        <v>4</v>
      </c>
      <c r="J468" s="188" t="s">
        <v>3618</v>
      </c>
      <c r="K468" s="262"/>
      <c r="L468" s="193">
        <v>4</v>
      </c>
    </row>
    <row r="469" spans="1:12" x14ac:dyDescent="0.25">
      <c r="A469" s="261">
        <f t="shared" si="21"/>
        <v>2198512</v>
      </c>
      <c r="B469" s="261" t="str">
        <f t="shared" si="22"/>
        <v>FEDORA TOYO</v>
      </c>
      <c r="C469" s="261" t="str">
        <f t="shared" si="23"/>
        <v>Шляпа</v>
      </c>
      <c r="D469" s="264" t="str">
        <f>VLOOKUP(C469,M:N,2,0)</f>
        <v>Шляпы</v>
      </c>
      <c r="E469" s="266" t="s">
        <v>1065</v>
      </c>
      <c r="F469" s="184" t="s">
        <v>2724</v>
      </c>
      <c r="G469" s="186" t="s">
        <v>112</v>
      </c>
      <c r="H469" s="188" t="s">
        <v>3615</v>
      </c>
      <c r="I469" s="190">
        <v>4</v>
      </c>
      <c r="J469" s="191" t="s">
        <v>3618</v>
      </c>
      <c r="K469" s="262"/>
      <c r="L469" s="193">
        <v>4</v>
      </c>
    </row>
    <row r="470" spans="1:12" x14ac:dyDescent="0.25">
      <c r="A470" s="261">
        <f t="shared" si="21"/>
        <v>2198512</v>
      </c>
      <c r="B470" s="261" t="str">
        <f t="shared" si="22"/>
        <v>FEDORA TOYO</v>
      </c>
      <c r="C470" s="261" t="str">
        <f t="shared" si="23"/>
        <v>Шляпа</v>
      </c>
      <c r="D470" s="264" t="str">
        <f>VLOOKUP(C470,M:N,2,0)</f>
        <v>Шляпы</v>
      </c>
      <c r="E470" s="266" t="s">
        <v>1066</v>
      </c>
      <c r="F470" s="184" t="s">
        <v>2724</v>
      </c>
      <c r="G470" s="186" t="s">
        <v>113</v>
      </c>
      <c r="H470" s="188" t="s">
        <v>3615</v>
      </c>
      <c r="I470" s="190">
        <v>4</v>
      </c>
      <c r="J470" s="188" t="s">
        <v>3618</v>
      </c>
      <c r="K470" s="262"/>
      <c r="L470" s="193">
        <v>4</v>
      </c>
    </row>
    <row r="471" spans="1:12" x14ac:dyDescent="0.25">
      <c r="A471" s="261">
        <f t="shared" si="21"/>
        <v>2198512</v>
      </c>
      <c r="B471" s="261" t="str">
        <f t="shared" si="22"/>
        <v>FEDORA TOYO</v>
      </c>
      <c r="C471" s="261" t="str">
        <f t="shared" si="23"/>
        <v>Шляпа</v>
      </c>
      <c r="D471" s="264" t="str">
        <f>VLOOKUP(C471,M:N,2,0)</f>
        <v>Шляпы</v>
      </c>
      <c r="E471" s="266" t="s">
        <v>1067</v>
      </c>
      <c r="F471" s="184" t="s">
        <v>2729</v>
      </c>
      <c r="G471" s="186" t="s">
        <v>122</v>
      </c>
      <c r="H471" s="188" t="s">
        <v>3615</v>
      </c>
      <c r="I471" s="190">
        <v>4</v>
      </c>
      <c r="J471" s="188" t="s">
        <v>3618</v>
      </c>
      <c r="K471" s="262"/>
      <c r="L471" s="193">
        <v>4</v>
      </c>
    </row>
    <row r="472" spans="1:12" x14ac:dyDescent="0.25">
      <c r="A472" s="261">
        <f t="shared" si="21"/>
        <v>2198512</v>
      </c>
      <c r="B472" s="261" t="str">
        <f t="shared" si="22"/>
        <v>FEDORA TOYO</v>
      </c>
      <c r="C472" s="261" t="str">
        <f t="shared" si="23"/>
        <v>Шляпа</v>
      </c>
      <c r="D472" s="264" t="str">
        <f>VLOOKUP(C472,M:N,2,0)</f>
        <v>Шляпы</v>
      </c>
      <c r="E472" s="266" t="s">
        <v>1069</v>
      </c>
      <c r="F472" s="184" t="s">
        <v>2729</v>
      </c>
      <c r="G472" s="186" t="s">
        <v>116</v>
      </c>
      <c r="H472" s="188" t="s">
        <v>3615</v>
      </c>
      <c r="I472" s="190">
        <v>6</v>
      </c>
      <c r="J472" s="188" t="s">
        <v>3617</v>
      </c>
      <c r="K472" s="262"/>
      <c r="L472" s="193">
        <v>6</v>
      </c>
    </row>
    <row r="473" spans="1:12" x14ac:dyDescent="0.25">
      <c r="A473" s="261">
        <f t="shared" si="21"/>
        <v>2198512</v>
      </c>
      <c r="B473" s="261" t="str">
        <f t="shared" si="22"/>
        <v>FEDORA TOYO</v>
      </c>
      <c r="C473" s="261" t="str">
        <f t="shared" si="23"/>
        <v>Шляпа</v>
      </c>
      <c r="D473" s="264" t="str">
        <f>VLOOKUP(C473,M:N,2,0)</f>
        <v>Шляпы</v>
      </c>
      <c r="E473" s="266" t="s">
        <v>1070</v>
      </c>
      <c r="F473" s="184" t="s">
        <v>2729</v>
      </c>
      <c r="G473" s="186" t="s">
        <v>112</v>
      </c>
      <c r="H473" s="188" t="s">
        <v>3615</v>
      </c>
      <c r="I473" s="190">
        <v>7</v>
      </c>
      <c r="J473" s="188" t="s">
        <v>3620</v>
      </c>
      <c r="K473" s="262"/>
      <c r="L473" s="193">
        <v>7</v>
      </c>
    </row>
    <row r="474" spans="1:12" x14ac:dyDescent="0.25">
      <c r="A474" s="261">
        <f t="shared" si="21"/>
        <v>2198512</v>
      </c>
      <c r="B474" s="261" t="str">
        <f t="shared" si="22"/>
        <v>FEDORA TOYO</v>
      </c>
      <c r="C474" s="261" t="str">
        <f t="shared" si="23"/>
        <v>Шляпа</v>
      </c>
      <c r="D474" s="264" t="str">
        <f>VLOOKUP(C474,M:N,2,0)</f>
        <v>Шляпы</v>
      </c>
      <c r="E474" s="266" t="s">
        <v>1071</v>
      </c>
      <c r="F474" s="184" t="s">
        <v>2729</v>
      </c>
      <c r="G474" s="186" t="s">
        <v>113</v>
      </c>
      <c r="H474" s="188" t="s">
        <v>3615</v>
      </c>
      <c r="I474" s="190">
        <v>5</v>
      </c>
      <c r="J474" s="188" t="s">
        <v>3616</v>
      </c>
      <c r="K474" s="262"/>
      <c r="L474" s="193">
        <v>5</v>
      </c>
    </row>
    <row r="475" spans="1:12" x14ac:dyDescent="0.25">
      <c r="A475" s="261">
        <f t="shared" si="21"/>
        <v>2198512</v>
      </c>
      <c r="B475" s="261" t="str">
        <f t="shared" si="22"/>
        <v>FEDORA TOYO</v>
      </c>
      <c r="C475" s="261" t="str">
        <f t="shared" si="23"/>
        <v>Шляпа</v>
      </c>
      <c r="D475" s="264" t="str">
        <f>VLOOKUP(C475,M:N,2,0)</f>
        <v>Шляпы</v>
      </c>
      <c r="E475" s="266" t="s">
        <v>1072</v>
      </c>
      <c r="F475" s="184" t="s">
        <v>2729</v>
      </c>
      <c r="G475" s="186" t="s">
        <v>118</v>
      </c>
      <c r="H475" s="188" t="s">
        <v>3615</v>
      </c>
      <c r="I475" s="190">
        <v>2</v>
      </c>
      <c r="J475" s="188" t="s">
        <v>3619</v>
      </c>
      <c r="K475" s="262"/>
      <c r="L475" s="193">
        <v>2</v>
      </c>
    </row>
    <row r="476" spans="1:12" x14ac:dyDescent="0.25">
      <c r="A476" s="261">
        <f t="shared" si="21"/>
        <v>2198509</v>
      </c>
      <c r="B476" s="261" t="str">
        <f t="shared" si="22"/>
        <v>FEDORA RAFFIA CROCHET</v>
      </c>
      <c r="C476" s="261" t="str">
        <f t="shared" si="23"/>
        <v>Шляпа</v>
      </c>
      <c r="D476" s="264" t="str">
        <f>VLOOKUP(C476,M:N,2,0)</f>
        <v>Шляпы</v>
      </c>
      <c r="E476" s="266" t="s">
        <v>1073</v>
      </c>
      <c r="F476" s="184" t="s">
        <v>2718</v>
      </c>
      <c r="G476" s="186" t="s">
        <v>122</v>
      </c>
      <c r="H476" s="188" t="s">
        <v>3814</v>
      </c>
      <c r="I476" s="190">
        <v>2</v>
      </c>
      <c r="J476" s="192" t="s">
        <v>3816</v>
      </c>
      <c r="K476" s="262"/>
      <c r="L476" s="193">
        <v>2</v>
      </c>
    </row>
    <row r="477" spans="1:12" x14ac:dyDescent="0.25">
      <c r="A477" s="261">
        <f t="shared" si="21"/>
        <v>2198509</v>
      </c>
      <c r="B477" s="261" t="str">
        <f t="shared" si="22"/>
        <v>FEDORA RAFFIA CROCHET</v>
      </c>
      <c r="C477" s="261" t="str">
        <f t="shared" si="23"/>
        <v>Шляпа</v>
      </c>
      <c r="D477" s="264" t="str">
        <f>VLOOKUP(C477,M:N,2,0)</f>
        <v>Шляпы</v>
      </c>
      <c r="E477" s="266" t="s">
        <v>1074</v>
      </c>
      <c r="F477" s="184" t="s">
        <v>2718</v>
      </c>
      <c r="G477" s="186" t="s">
        <v>116</v>
      </c>
      <c r="H477" s="188" t="s">
        <v>3814</v>
      </c>
      <c r="I477" s="190">
        <v>5</v>
      </c>
      <c r="J477" s="192" t="s">
        <v>4115</v>
      </c>
      <c r="K477" s="262"/>
      <c r="L477" s="193">
        <v>5</v>
      </c>
    </row>
    <row r="478" spans="1:12" x14ac:dyDescent="0.25">
      <c r="A478" s="261">
        <f t="shared" si="21"/>
        <v>2198509</v>
      </c>
      <c r="B478" s="261" t="str">
        <f t="shared" si="22"/>
        <v>FEDORA RAFFIA CROCHET</v>
      </c>
      <c r="C478" s="261" t="str">
        <f t="shared" si="23"/>
        <v>Шляпа</v>
      </c>
      <c r="D478" s="264" t="str">
        <f>VLOOKUP(C478,M:N,2,0)</f>
        <v>Шляпы</v>
      </c>
      <c r="E478" s="266" t="s">
        <v>1075</v>
      </c>
      <c r="F478" s="184" t="s">
        <v>2718</v>
      </c>
      <c r="G478" s="186" t="s">
        <v>112</v>
      </c>
      <c r="H478" s="188" t="s">
        <v>3814</v>
      </c>
      <c r="I478" s="190">
        <v>7</v>
      </c>
      <c r="J478" s="192" t="s">
        <v>4114</v>
      </c>
      <c r="K478" s="262"/>
      <c r="L478" s="193">
        <v>7</v>
      </c>
    </row>
    <row r="479" spans="1:12" x14ac:dyDescent="0.25">
      <c r="A479" s="261">
        <f t="shared" si="21"/>
        <v>2198509</v>
      </c>
      <c r="B479" s="261" t="str">
        <f t="shared" si="22"/>
        <v>FEDORA RAFFIA CROCHET</v>
      </c>
      <c r="C479" s="261" t="str">
        <f t="shared" si="23"/>
        <v>Шляпа</v>
      </c>
      <c r="D479" s="264" t="str">
        <f>VLOOKUP(C479,M:N,2,0)</f>
        <v>Шляпы</v>
      </c>
      <c r="E479" s="266" t="s">
        <v>1077</v>
      </c>
      <c r="F479" s="184" t="s">
        <v>2718</v>
      </c>
      <c r="G479" s="186" t="s">
        <v>113</v>
      </c>
      <c r="H479" s="188" t="s">
        <v>3814</v>
      </c>
      <c r="I479" s="190">
        <v>2</v>
      </c>
      <c r="J479" s="188" t="s">
        <v>3816</v>
      </c>
      <c r="K479" s="262"/>
      <c r="L479" s="193">
        <v>2</v>
      </c>
    </row>
    <row r="480" spans="1:12" x14ac:dyDescent="0.25">
      <c r="A480" s="261">
        <f t="shared" si="21"/>
        <v>2198509</v>
      </c>
      <c r="B480" s="261" t="str">
        <f t="shared" si="22"/>
        <v>FEDORA RAFFIA CROCHET</v>
      </c>
      <c r="C480" s="261" t="str">
        <f t="shared" si="23"/>
        <v>Шляпа</v>
      </c>
      <c r="D480" s="264" t="str">
        <f>VLOOKUP(C480,M:N,2,0)</f>
        <v>Шляпы</v>
      </c>
      <c r="E480" s="266" t="s">
        <v>1079</v>
      </c>
      <c r="F480" s="184" t="s">
        <v>2718</v>
      </c>
      <c r="G480" s="186" t="s">
        <v>118</v>
      </c>
      <c r="H480" s="188" t="s">
        <v>3814</v>
      </c>
      <c r="I480" s="190">
        <v>1</v>
      </c>
      <c r="J480" s="188" t="s">
        <v>3814</v>
      </c>
      <c r="K480" s="262"/>
      <c r="L480" s="193">
        <v>1</v>
      </c>
    </row>
    <row r="481" spans="1:12" x14ac:dyDescent="0.25">
      <c r="A481" s="261">
        <f t="shared" si="21"/>
        <v>2193501</v>
      </c>
      <c r="B481" s="261" t="str">
        <f t="shared" si="22"/>
        <v>FEDORA LINEN</v>
      </c>
      <c r="C481" s="261" t="str">
        <f t="shared" si="23"/>
        <v>Шляпа</v>
      </c>
      <c r="D481" s="264" t="str">
        <f>VLOOKUP(C481,M:N,2,0)</f>
        <v>Шляпы</v>
      </c>
      <c r="E481" s="266" t="s">
        <v>1080</v>
      </c>
      <c r="F481" s="184" t="s">
        <v>2660</v>
      </c>
      <c r="G481" s="186" t="s">
        <v>122</v>
      </c>
      <c r="H481" s="188" t="s">
        <v>3615</v>
      </c>
      <c r="I481" s="190">
        <v>1</v>
      </c>
      <c r="J481" s="188" t="s">
        <v>3615</v>
      </c>
      <c r="K481" s="262"/>
      <c r="L481" s="193">
        <v>1</v>
      </c>
    </row>
    <row r="482" spans="1:12" x14ac:dyDescent="0.25">
      <c r="A482" s="261">
        <f t="shared" si="21"/>
        <v>2193501</v>
      </c>
      <c r="B482" s="261" t="str">
        <f t="shared" si="22"/>
        <v>FEDORA LINEN</v>
      </c>
      <c r="C482" s="261" t="str">
        <f t="shared" si="23"/>
        <v>Шляпа</v>
      </c>
      <c r="D482" s="264" t="str">
        <f>VLOOKUP(C482,M:N,2,0)</f>
        <v>Шляпы</v>
      </c>
      <c r="E482" s="266" t="s">
        <v>1081</v>
      </c>
      <c r="F482" s="184" t="s">
        <v>2660</v>
      </c>
      <c r="G482" s="186" t="s">
        <v>116</v>
      </c>
      <c r="H482" s="188" t="s">
        <v>3615</v>
      </c>
      <c r="I482" s="190">
        <v>5</v>
      </c>
      <c r="J482" s="188" t="s">
        <v>3616</v>
      </c>
      <c r="K482" s="262"/>
      <c r="L482" s="193">
        <v>5</v>
      </c>
    </row>
    <row r="483" spans="1:12" x14ac:dyDescent="0.25">
      <c r="A483" s="261">
        <f t="shared" si="21"/>
        <v>2193501</v>
      </c>
      <c r="B483" s="261" t="str">
        <f t="shared" si="22"/>
        <v>FEDORA LINEN</v>
      </c>
      <c r="C483" s="261" t="str">
        <f t="shared" si="23"/>
        <v>Шляпа</v>
      </c>
      <c r="D483" s="264" t="str">
        <f>VLOOKUP(C483,M:N,2,0)</f>
        <v>Шляпы</v>
      </c>
      <c r="E483" s="266" t="s">
        <v>1083</v>
      </c>
      <c r="F483" s="184" t="s">
        <v>2660</v>
      </c>
      <c r="G483" s="186" t="s">
        <v>112</v>
      </c>
      <c r="H483" s="188" t="s">
        <v>3615</v>
      </c>
      <c r="I483" s="190">
        <v>7</v>
      </c>
      <c r="J483" s="188" t="s">
        <v>3620</v>
      </c>
      <c r="K483" s="262"/>
      <c r="L483" s="193">
        <v>7</v>
      </c>
    </row>
    <row r="484" spans="1:12" x14ac:dyDescent="0.25">
      <c r="A484" s="261">
        <f t="shared" si="21"/>
        <v>2193501</v>
      </c>
      <c r="B484" s="261" t="str">
        <f t="shared" si="22"/>
        <v>FEDORA LINEN</v>
      </c>
      <c r="C484" s="261" t="str">
        <f t="shared" si="23"/>
        <v>Шляпа</v>
      </c>
      <c r="D484" s="264" t="str">
        <f>VLOOKUP(C484,M:N,2,0)</f>
        <v>Шляпы</v>
      </c>
      <c r="E484" s="266" t="s">
        <v>1084</v>
      </c>
      <c r="F484" s="184" t="s">
        <v>2660</v>
      </c>
      <c r="G484" s="186" t="s">
        <v>113</v>
      </c>
      <c r="H484" s="188" t="s">
        <v>3615</v>
      </c>
      <c r="I484" s="190">
        <v>5</v>
      </c>
      <c r="J484" s="188" t="s">
        <v>3616</v>
      </c>
      <c r="K484" s="262"/>
      <c r="L484" s="193">
        <v>5</v>
      </c>
    </row>
    <row r="485" spans="1:12" x14ac:dyDescent="0.25">
      <c r="A485" s="261">
        <f t="shared" si="21"/>
        <v>2193501</v>
      </c>
      <c r="B485" s="261" t="str">
        <f t="shared" si="22"/>
        <v>FEDORA LINEN</v>
      </c>
      <c r="C485" s="261" t="str">
        <f t="shared" si="23"/>
        <v>Шляпа</v>
      </c>
      <c r="D485" s="264" t="str">
        <f>VLOOKUP(C485,M:N,2,0)</f>
        <v>Шляпы</v>
      </c>
      <c r="E485" s="266" t="s">
        <v>1086</v>
      </c>
      <c r="F485" s="184" t="s">
        <v>2660</v>
      </c>
      <c r="G485" s="186" t="s">
        <v>118</v>
      </c>
      <c r="H485" s="188" t="s">
        <v>3615</v>
      </c>
      <c r="I485" s="190">
        <v>1</v>
      </c>
      <c r="J485" s="188" t="s">
        <v>3615</v>
      </c>
      <c r="K485" s="262"/>
      <c r="L485" s="193">
        <v>1</v>
      </c>
    </row>
    <row r="486" spans="1:12" x14ac:dyDescent="0.25">
      <c r="A486" s="261">
        <f t="shared" si="21"/>
        <v>2193501</v>
      </c>
      <c r="B486" s="261" t="str">
        <f t="shared" si="22"/>
        <v>FEDORA LINEN</v>
      </c>
      <c r="C486" s="261" t="str">
        <f t="shared" si="23"/>
        <v>Шляпа</v>
      </c>
      <c r="D486" s="264" t="str">
        <f>VLOOKUP(C486,M:N,2,0)</f>
        <v>Шляпы</v>
      </c>
      <c r="E486" s="266" t="s">
        <v>1087</v>
      </c>
      <c r="F486" s="184" t="s">
        <v>2666</v>
      </c>
      <c r="G486" s="186" t="s">
        <v>122</v>
      </c>
      <c r="H486" s="188" t="s">
        <v>3615</v>
      </c>
      <c r="I486" s="190">
        <v>2</v>
      </c>
      <c r="J486" s="188" t="s">
        <v>3619</v>
      </c>
      <c r="K486" s="262"/>
      <c r="L486" s="193">
        <v>2</v>
      </c>
    </row>
    <row r="487" spans="1:12" x14ac:dyDescent="0.25">
      <c r="A487" s="261">
        <f t="shared" si="21"/>
        <v>2193501</v>
      </c>
      <c r="B487" s="261" t="str">
        <f t="shared" si="22"/>
        <v>FEDORA LINEN</v>
      </c>
      <c r="C487" s="261" t="str">
        <f t="shared" si="23"/>
        <v>Шляпа</v>
      </c>
      <c r="D487" s="264" t="str">
        <f>VLOOKUP(C487,M:N,2,0)</f>
        <v>Шляпы</v>
      </c>
      <c r="E487" s="266" t="s">
        <v>1088</v>
      </c>
      <c r="F487" s="184" t="s">
        <v>2666</v>
      </c>
      <c r="G487" s="186" t="s">
        <v>116</v>
      </c>
      <c r="H487" s="188" t="s">
        <v>3615</v>
      </c>
      <c r="I487" s="190">
        <v>5</v>
      </c>
      <c r="J487" s="188" t="s">
        <v>3616</v>
      </c>
      <c r="K487" s="262"/>
      <c r="L487" s="193">
        <v>5</v>
      </c>
    </row>
    <row r="488" spans="1:12" x14ac:dyDescent="0.25">
      <c r="A488" s="261">
        <f t="shared" si="21"/>
        <v>2193501</v>
      </c>
      <c r="B488" s="261" t="str">
        <f t="shared" si="22"/>
        <v>FEDORA LINEN</v>
      </c>
      <c r="C488" s="261" t="str">
        <f t="shared" si="23"/>
        <v>Шляпа</v>
      </c>
      <c r="D488" s="264" t="str">
        <f>VLOOKUP(C488,M:N,2,0)</f>
        <v>Шляпы</v>
      </c>
      <c r="E488" s="266" t="s">
        <v>1089</v>
      </c>
      <c r="F488" s="184" t="s">
        <v>2666</v>
      </c>
      <c r="G488" s="186" t="s">
        <v>112</v>
      </c>
      <c r="H488" s="188" t="s">
        <v>3615</v>
      </c>
      <c r="I488" s="190">
        <v>7</v>
      </c>
      <c r="J488" s="188" t="s">
        <v>3620</v>
      </c>
      <c r="K488" s="262"/>
      <c r="L488" s="193">
        <v>7</v>
      </c>
    </row>
    <row r="489" spans="1:12" x14ac:dyDescent="0.25">
      <c r="A489" s="261">
        <f t="shared" si="21"/>
        <v>2193501</v>
      </c>
      <c r="B489" s="261" t="str">
        <f t="shared" si="22"/>
        <v>FEDORA LINEN</v>
      </c>
      <c r="C489" s="261" t="str">
        <f t="shared" si="23"/>
        <v>Шляпа</v>
      </c>
      <c r="D489" s="264" t="str">
        <f>VLOOKUP(C489,M:N,2,0)</f>
        <v>Шляпы</v>
      </c>
      <c r="E489" s="266" t="s">
        <v>1090</v>
      </c>
      <c r="F489" s="184" t="s">
        <v>2666</v>
      </c>
      <c r="G489" s="186" t="s">
        <v>113</v>
      </c>
      <c r="H489" s="188" t="s">
        <v>3615</v>
      </c>
      <c r="I489" s="190">
        <v>5</v>
      </c>
      <c r="J489" s="188" t="s">
        <v>3616</v>
      </c>
      <c r="K489" s="262"/>
      <c r="L489" s="193">
        <v>5</v>
      </c>
    </row>
    <row r="490" spans="1:12" x14ac:dyDescent="0.25">
      <c r="A490" s="261">
        <f t="shared" si="21"/>
        <v>2193501</v>
      </c>
      <c r="B490" s="261" t="str">
        <f t="shared" si="22"/>
        <v>FEDORA LINEN</v>
      </c>
      <c r="C490" s="261" t="str">
        <f t="shared" si="23"/>
        <v>Шляпа</v>
      </c>
      <c r="D490" s="264" t="str">
        <f>VLOOKUP(C490,M:N,2,0)</f>
        <v>Шляпы</v>
      </c>
      <c r="E490" s="266" t="s">
        <v>1091</v>
      </c>
      <c r="F490" s="184" t="s">
        <v>2666</v>
      </c>
      <c r="G490" s="186" t="s">
        <v>118</v>
      </c>
      <c r="H490" s="188" t="s">
        <v>3615</v>
      </c>
      <c r="I490" s="190">
        <v>1</v>
      </c>
      <c r="J490" s="188" t="s">
        <v>3615</v>
      </c>
      <c r="K490" s="262"/>
      <c r="L490" s="193">
        <v>1</v>
      </c>
    </row>
    <row r="491" spans="1:12" x14ac:dyDescent="0.25">
      <c r="A491" s="261">
        <f t="shared" si="21"/>
        <v>1691101</v>
      </c>
      <c r="B491" s="261" t="str">
        <f t="shared" si="22"/>
        <v>PORK PIE COTTON</v>
      </c>
      <c r="C491" s="261" t="str">
        <f t="shared" si="23"/>
        <v>Шляпа</v>
      </c>
      <c r="D491" s="264" t="str">
        <f>VLOOKUP(C491,M:N,2,0)</f>
        <v>Шляпы</v>
      </c>
      <c r="E491" s="266" t="s">
        <v>1093</v>
      </c>
      <c r="F491" s="184" t="s">
        <v>2576</v>
      </c>
      <c r="G491" s="186" t="s">
        <v>116</v>
      </c>
      <c r="H491" s="188" t="s">
        <v>3191</v>
      </c>
      <c r="I491" s="190">
        <v>2</v>
      </c>
      <c r="J491" s="188" t="s">
        <v>3192</v>
      </c>
      <c r="K491" s="262"/>
      <c r="L491" s="193">
        <v>2</v>
      </c>
    </row>
    <row r="492" spans="1:12" x14ac:dyDescent="0.25">
      <c r="A492" s="261">
        <f t="shared" si="21"/>
        <v>1691101</v>
      </c>
      <c r="B492" s="261" t="str">
        <f t="shared" si="22"/>
        <v>PORK PIE COTTON</v>
      </c>
      <c r="C492" s="261" t="str">
        <f t="shared" si="23"/>
        <v>Шляпа</v>
      </c>
      <c r="D492" s="264" t="str">
        <f>VLOOKUP(C492,M:N,2,0)</f>
        <v>Шляпы</v>
      </c>
      <c r="E492" s="266" t="s">
        <v>1094</v>
      </c>
      <c r="F492" s="184" t="s">
        <v>2576</v>
      </c>
      <c r="G492" s="186" t="s">
        <v>112</v>
      </c>
      <c r="H492" s="188" t="s">
        <v>3191</v>
      </c>
      <c r="I492" s="190">
        <v>3</v>
      </c>
      <c r="J492" s="188" t="s">
        <v>3421</v>
      </c>
      <c r="K492" s="262"/>
      <c r="L492" s="193">
        <v>3</v>
      </c>
    </row>
    <row r="493" spans="1:12" x14ac:dyDescent="0.25">
      <c r="A493" s="261">
        <f t="shared" si="21"/>
        <v>1691101</v>
      </c>
      <c r="B493" s="261" t="str">
        <f t="shared" si="22"/>
        <v>PORK PIE COTTON</v>
      </c>
      <c r="C493" s="261" t="str">
        <f t="shared" si="23"/>
        <v>Шляпа</v>
      </c>
      <c r="D493" s="264" t="str">
        <f>VLOOKUP(C493,M:N,2,0)</f>
        <v>Шляпы</v>
      </c>
      <c r="E493" s="266" t="s">
        <v>1095</v>
      </c>
      <c r="F493" s="184" t="s">
        <v>2576</v>
      </c>
      <c r="G493" s="186" t="s">
        <v>113</v>
      </c>
      <c r="H493" s="188" t="s">
        <v>3191</v>
      </c>
      <c r="I493" s="190">
        <v>1</v>
      </c>
      <c r="J493" s="188" t="s">
        <v>3418</v>
      </c>
      <c r="K493" s="262"/>
      <c r="L493" s="193">
        <v>1</v>
      </c>
    </row>
    <row r="494" spans="1:12" x14ac:dyDescent="0.25">
      <c r="A494" s="261">
        <f t="shared" si="21"/>
        <v>1691101</v>
      </c>
      <c r="B494" s="261" t="str">
        <f t="shared" si="22"/>
        <v>PORK PIE COTTON</v>
      </c>
      <c r="C494" s="261" t="str">
        <f t="shared" si="23"/>
        <v>Шляпа</v>
      </c>
      <c r="D494" s="264" t="str">
        <f>VLOOKUP(C494,M:N,2,0)</f>
        <v>Шляпы</v>
      </c>
      <c r="E494" s="266" t="s">
        <v>1096</v>
      </c>
      <c r="F494" s="184" t="s">
        <v>2572</v>
      </c>
      <c r="G494" s="186" t="s">
        <v>116</v>
      </c>
      <c r="H494" s="188" t="s">
        <v>3191</v>
      </c>
      <c r="I494" s="190">
        <v>3</v>
      </c>
      <c r="J494" s="188" t="s">
        <v>3421</v>
      </c>
      <c r="K494" s="262"/>
      <c r="L494" s="193">
        <v>3</v>
      </c>
    </row>
    <row r="495" spans="1:12" x14ac:dyDescent="0.25">
      <c r="A495" s="261">
        <f t="shared" si="21"/>
        <v>1691101</v>
      </c>
      <c r="B495" s="261" t="str">
        <f t="shared" si="22"/>
        <v>PORK PIE COTTON</v>
      </c>
      <c r="C495" s="261" t="str">
        <f t="shared" si="23"/>
        <v>Шляпа</v>
      </c>
      <c r="D495" s="264" t="str">
        <f>VLOOKUP(C495,M:N,2,0)</f>
        <v>Шляпы</v>
      </c>
      <c r="E495" s="266" t="s">
        <v>1097</v>
      </c>
      <c r="F495" s="184" t="s">
        <v>2572</v>
      </c>
      <c r="G495" s="186" t="s">
        <v>112</v>
      </c>
      <c r="H495" s="188" t="s">
        <v>3191</v>
      </c>
      <c r="I495" s="190">
        <v>4</v>
      </c>
      <c r="J495" s="188" t="s">
        <v>3614</v>
      </c>
      <c r="K495" s="262"/>
      <c r="L495" s="193">
        <v>4</v>
      </c>
    </row>
    <row r="496" spans="1:12" x14ac:dyDescent="0.25">
      <c r="A496" s="261">
        <f t="shared" si="21"/>
        <v>1691101</v>
      </c>
      <c r="B496" s="261" t="str">
        <f t="shared" si="22"/>
        <v>PORK PIE COTTON</v>
      </c>
      <c r="C496" s="261" t="str">
        <f t="shared" si="23"/>
        <v>Шляпа</v>
      </c>
      <c r="D496" s="264" t="str">
        <f>VLOOKUP(C496,M:N,2,0)</f>
        <v>Шляпы</v>
      </c>
      <c r="E496" s="266" t="s">
        <v>1098</v>
      </c>
      <c r="F496" s="184" t="s">
        <v>2572</v>
      </c>
      <c r="G496" s="186" t="s">
        <v>113</v>
      </c>
      <c r="H496" s="188" t="s">
        <v>3191</v>
      </c>
      <c r="I496" s="190">
        <v>3</v>
      </c>
      <c r="J496" s="188" t="s">
        <v>3421</v>
      </c>
      <c r="K496" s="262"/>
      <c r="L496" s="193">
        <v>3</v>
      </c>
    </row>
    <row r="497" spans="1:12" x14ac:dyDescent="0.25">
      <c r="A497" s="261">
        <f t="shared" si="21"/>
        <v>1328503</v>
      </c>
      <c r="B497" s="261" t="str">
        <f t="shared" si="22"/>
        <v>PLAYER BLACK TOYO</v>
      </c>
      <c r="C497" s="261" t="str">
        <f t="shared" si="23"/>
        <v>Шляпа</v>
      </c>
      <c r="D497" s="264" t="str">
        <f>VLOOKUP(C497,M:N,2,0)</f>
        <v>Шляпы</v>
      </c>
      <c r="E497" s="266" t="s">
        <v>1099</v>
      </c>
      <c r="F497" s="184" t="s">
        <v>2496</v>
      </c>
      <c r="G497" s="186" t="s">
        <v>122</v>
      </c>
      <c r="H497" s="188" t="s">
        <v>3540</v>
      </c>
      <c r="I497" s="190">
        <v>1</v>
      </c>
      <c r="J497" s="188" t="s">
        <v>3540</v>
      </c>
      <c r="K497" s="262"/>
      <c r="L497" s="193">
        <v>1</v>
      </c>
    </row>
    <row r="498" spans="1:12" x14ac:dyDescent="0.25">
      <c r="A498" s="261">
        <f t="shared" si="21"/>
        <v>1328503</v>
      </c>
      <c r="B498" s="261" t="str">
        <f t="shared" si="22"/>
        <v>PLAYER BLACK TOYO</v>
      </c>
      <c r="C498" s="261" t="str">
        <f t="shared" si="23"/>
        <v>Шляпа</v>
      </c>
      <c r="D498" s="264" t="str">
        <f>VLOOKUP(C498,M:N,2,0)</f>
        <v>Шляпы</v>
      </c>
      <c r="E498" s="266" t="s">
        <v>1100</v>
      </c>
      <c r="F498" s="184" t="s">
        <v>2496</v>
      </c>
      <c r="G498" s="186" t="s">
        <v>116</v>
      </c>
      <c r="H498" s="188" t="s">
        <v>3540</v>
      </c>
      <c r="I498" s="190">
        <v>3</v>
      </c>
      <c r="J498" s="188" t="s">
        <v>3541</v>
      </c>
      <c r="K498" s="262"/>
      <c r="L498" s="193">
        <v>3</v>
      </c>
    </row>
    <row r="499" spans="1:12" x14ac:dyDescent="0.25">
      <c r="A499" s="261">
        <f t="shared" si="21"/>
        <v>1328503</v>
      </c>
      <c r="B499" s="261" t="str">
        <f t="shared" si="22"/>
        <v>PLAYER BLACK TOYO</v>
      </c>
      <c r="C499" s="261" t="str">
        <f t="shared" si="23"/>
        <v>Шляпа</v>
      </c>
      <c r="D499" s="264" t="str">
        <f>VLOOKUP(C499,M:N,2,0)</f>
        <v>Шляпы</v>
      </c>
      <c r="E499" s="266" t="s">
        <v>1102</v>
      </c>
      <c r="F499" s="184" t="s">
        <v>2496</v>
      </c>
      <c r="G499" s="186" t="s">
        <v>112</v>
      </c>
      <c r="H499" s="188" t="s">
        <v>3540</v>
      </c>
      <c r="I499" s="190">
        <v>3</v>
      </c>
      <c r="J499" s="188" t="s">
        <v>3541</v>
      </c>
      <c r="K499" s="262"/>
      <c r="L499" s="193">
        <v>3</v>
      </c>
    </row>
    <row r="500" spans="1:12" x14ac:dyDescent="0.25">
      <c r="A500" s="261">
        <f t="shared" si="21"/>
        <v>1328503</v>
      </c>
      <c r="B500" s="261" t="str">
        <f t="shared" si="22"/>
        <v>PLAYER BLACK TOYO</v>
      </c>
      <c r="C500" s="261" t="str">
        <f t="shared" si="23"/>
        <v>Шляпа</v>
      </c>
      <c r="D500" s="264" t="str">
        <f>VLOOKUP(C500,M:N,2,0)</f>
        <v>Шляпы</v>
      </c>
      <c r="E500" s="266" t="s">
        <v>1103</v>
      </c>
      <c r="F500" s="184" t="s">
        <v>2496</v>
      </c>
      <c r="G500" s="186" t="s">
        <v>113</v>
      </c>
      <c r="H500" s="188" t="s">
        <v>3540</v>
      </c>
      <c r="I500" s="190">
        <v>1</v>
      </c>
      <c r="J500" s="191" t="s">
        <v>3540</v>
      </c>
      <c r="K500" s="262"/>
      <c r="L500" s="193">
        <v>1</v>
      </c>
    </row>
    <row r="501" spans="1:12" x14ac:dyDescent="0.25">
      <c r="A501" s="261">
        <f t="shared" si="21"/>
        <v>1238551</v>
      </c>
      <c r="B501" s="261" t="str">
        <f t="shared" si="22"/>
        <v>TRILBY TOYO</v>
      </c>
      <c r="C501" s="261" t="str">
        <f t="shared" si="23"/>
        <v>Шляпа</v>
      </c>
      <c r="D501" s="264" t="str">
        <f>VLOOKUP(C501,M:N,2,0)</f>
        <v>Шляпы</v>
      </c>
      <c r="E501" s="266" t="s">
        <v>1104</v>
      </c>
      <c r="F501" s="184" t="s">
        <v>2480</v>
      </c>
      <c r="G501" s="186" t="s">
        <v>122</v>
      </c>
      <c r="H501" s="188" t="s">
        <v>3540</v>
      </c>
      <c r="I501" s="190">
        <v>1</v>
      </c>
      <c r="J501" s="188" t="s">
        <v>3540</v>
      </c>
      <c r="K501" s="262"/>
      <c r="L501" s="193">
        <v>1</v>
      </c>
    </row>
    <row r="502" spans="1:12" x14ac:dyDescent="0.25">
      <c r="A502" s="261">
        <f t="shared" si="21"/>
        <v>1238551</v>
      </c>
      <c r="B502" s="261" t="str">
        <f t="shared" si="22"/>
        <v>TRILBY TOYO</v>
      </c>
      <c r="C502" s="261" t="str">
        <f t="shared" si="23"/>
        <v>Шляпа</v>
      </c>
      <c r="D502" s="264" t="str">
        <f>VLOOKUP(C502,M:N,2,0)</f>
        <v>Шляпы</v>
      </c>
      <c r="E502" s="266" t="s">
        <v>1105</v>
      </c>
      <c r="F502" s="184" t="s">
        <v>2480</v>
      </c>
      <c r="G502" s="186" t="s">
        <v>116</v>
      </c>
      <c r="H502" s="188" t="s">
        <v>3540</v>
      </c>
      <c r="I502" s="190">
        <v>4</v>
      </c>
      <c r="J502" s="188" t="s">
        <v>3544</v>
      </c>
      <c r="K502" s="262"/>
      <c r="L502" s="193">
        <v>4</v>
      </c>
    </row>
    <row r="503" spans="1:12" x14ac:dyDescent="0.25">
      <c r="A503" s="261">
        <f t="shared" si="21"/>
        <v>1238551</v>
      </c>
      <c r="B503" s="261" t="str">
        <f t="shared" si="22"/>
        <v>TRILBY TOYO</v>
      </c>
      <c r="C503" s="261" t="str">
        <f t="shared" si="23"/>
        <v>Шляпа</v>
      </c>
      <c r="D503" s="264" t="str">
        <f>VLOOKUP(C503,M:N,2,0)</f>
        <v>Шляпы</v>
      </c>
      <c r="E503" s="266" t="s">
        <v>1106</v>
      </c>
      <c r="F503" s="184" t="s">
        <v>2480</v>
      </c>
      <c r="G503" s="186" t="s">
        <v>112</v>
      </c>
      <c r="H503" s="188" t="s">
        <v>3540</v>
      </c>
      <c r="I503" s="190">
        <v>6</v>
      </c>
      <c r="J503" s="188" t="s">
        <v>3548</v>
      </c>
      <c r="K503" s="262"/>
      <c r="L503" s="193">
        <v>6</v>
      </c>
    </row>
    <row r="504" spans="1:12" x14ac:dyDescent="0.25">
      <c r="A504" s="261">
        <f t="shared" si="21"/>
        <v>1238551</v>
      </c>
      <c r="B504" s="261" t="str">
        <f t="shared" si="22"/>
        <v>TRILBY TOYO</v>
      </c>
      <c r="C504" s="261" t="str">
        <f t="shared" si="23"/>
        <v>Шляпа</v>
      </c>
      <c r="D504" s="264" t="str">
        <f>VLOOKUP(C504,M:N,2,0)</f>
        <v>Шляпы</v>
      </c>
      <c r="E504" s="266" t="s">
        <v>1107</v>
      </c>
      <c r="F504" s="184" t="s">
        <v>2480</v>
      </c>
      <c r="G504" s="186" t="s">
        <v>113</v>
      </c>
      <c r="H504" s="188" t="s">
        <v>3540</v>
      </c>
      <c r="I504" s="190">
        <v>4</v>
      </c>
      <c r="J504" s="192" t="s">
        <v>3544</v>
      </c>
      <c r="K504" s="262"/>
      <c r="L504" s="193">
        <v>4</v>
      </c>
    </row>
    <row r="505" spans="1:12" x14ac:dyDescent="0.25">
      <c r="A505" s="261">
        <f t="shared" si="21"/>
        <v>1238551</v>
      </c>
      <c r="B505" s="261" t="str">
        <f t="shared" si="22"/>
        <v>TRILBY TOYO</v>
      </c>
      <c r="C505" s="261" t="str">
        <f t="shared" si="23"/>
        <v>Шляпа</v>
      </c>
      <c r="D505" s="264" t="str">
        <f>VLOOKUP(C505,M:N,2,0)</f>
        <v>Шляпы</v>
      </c>
      <c r="E505" s="266" t="s">
        <v>1108</v>
      </c>
      <c r="F505" s="184" t="s">
        <v>2475</v>
      </c>
      <c r="G505" s="186" t="s">
        <v>116</v>
      </c>
      <c r="H505" s="188" t="s">
        <v>3540</v>
      </c>
      <c r="I505" s="190">
        <v>2</v>
      </c>
      <c r="J505" s="192" t="s">
        <v>3860</v>
      </c>
      <c r="K505" s="262"/>
      <c r="L505" s="193">
        <v>2</v>
      </c>
    </row>
    <row r="506" spans="1:12" x14ac:dyDescent="0.25">
      <c r="A506" s="261">
        <f t="shared" si="21"/>
        <v>1238551</v>
      </c>
      <c r="B506" s="261" t="str">
        <f t="shared" si="22"/>
        <v>TRILBY TOYO</v>
      </c>
      <c r="C506" s="261" t="str">
        <f t="shared" si="23"/>
        <v>Шляпа</v>
      </c>
      <c r="D506" s="264" t="str">
        <f>VLOOKUP(C506,M:N,2,0)</f>
        <v>Шляпы</v>
      </c>
      <c r="E506" s="266" t="s">
        <v>1110</v>
      </c>
      <c r="F506" s="184" t="s">
        <v>2475</v>
      </c>
      <c r="G506" s="186" t="s">
        <v>112</v>
      </c>
      <c r="H506" s="188" t="s">
        <v>3540</v>
      </c>
      <c r="I506" s="190">
        <v>5</v>
      </c>
      <c r="J506" s="192" t="s">
        <v>3862</v>
      </c>
      <c r="K506" s="262"/>
      <c r="L506" s="193">
        <v>5</v>
      </c>
    </row>
    <row r="507" spans="1:12" x14ac:dyDescent="0.25">
      <c r="A507" s="261">
        <f t="shared" si="21"/>
        <v>1238551</v>
      </c>
      <c r="B507" s="261" t="str">
        <f t="shared" si="22"/>
        <v>TRILBY TOYO</v>
      </c>
      <c r="C507" s="261" t="str">
        <f t="shared" si="23"/>
        <v>Шляпа</v>
      </c>
      <c r="D507" s="264" t="str">
        <f>VLOOKUP(C507,M:N,2,0)</f>
        <v>Шляпы</v>
      </c>
      <c r="E507" s="266" t="s">
        <v>1111</v>
      </c>
      <c r="F507" s="184" t="s">
        <v>2475</v>
      </c>
      <c r="G507" s="186" t="s">
        <v>113</v>
      </c>
      <c r="H507" s="188" t="s">
        <v>3540</v>
      </c>
      <c r="I507" s="190">
        <v>2</v>
      </c>
      <c r="J507" s="192" t="s">
        <v>3860</v>
      </c>
      <c r="K507" s="262"/>
      <c r="L507" s="193">
        <v>2</v>
      </c>
    </row>
    <row r="508" spans="1:12" x14ac:dyDescent="0.25">
      <c r="A508" s="261">
        <f t="shared" si="21"/>
        <v>1238551</v>
      </c>
      <c r="B508" s="261" t="str">
        <f t="shared" si="22"/>
        <v>TRILBY TOYO</v>
      </c>
      <c r="C508" s="261" t="str">
        <f t="shared" si="23"/>
        <v>Шляпа</v>
      </c>
      <c r="D508" s="264" t="str">
        <f>VLOOKUP(C508,M:N,2,0)</f>
        <v>Шляпы</v>
      </c>
      <c r="E508" s="266" t="s">
        <v>1113</v>
      </c>
      <c r="F508" s="184" t="s">
        <v>2475</v>
      </c>
      <c r="G508" s="186" t="s">
        <v>118</v>
      </c>
      <c r="H508" s="188" t="s">
        <v>3540</v>
      </c>
      <c r="I508" s="190">
        <v>1</v>
      </c>
      <c r="J508" s="192" t="s">
        <v>3540</v>
      </c>
      <c r="K508" s="262"/>
      <c r="L508" s="193">
        <v>1</v>
      </c>
    </row>
    <row r="509" spans="1:12" x14ac:dyDescent="0.25">
      <c r="A509" s="261">
        <f t="shared" si="21"/>
        <v>8823901</v>
      </c>
      <c r="B509" s="261" t="str">
        <f t="shared" si="22"/>
        <v>DOCKER PATCHWORK</v>
      </c>
      <c r="C509" s="261" t="str">
        <f t="shared" si="23"/>
        <v>Шапка</v>
      </c>
      <c r="D509" s="264" t="str">
        <f>VLOOKUP(C509,M:N,2,0)</f>
        <v>Шапки</v>
      </c>
      <c r="E509" s="266" t="s">
        <v>1114</v>
      </c>
      <c r="F509" s="184" t="s">
        <v>2144</v>
      </c>
      <c r="G509" s="186" t="s">
        <v>113</v>
      </c>
      <c r="H509" s="188" t="s">
        <v>3556</v>
      </c>
      <c r="I509" s="190">
        <v>2</v>
      </c>
      <c r="J509" s="192" t="s">
        <v>3557</v>
      </c>
      <c r="K509" s="262"/>
      <c r="L509" s="193">
        <v>2</v>
      </c>
    </row>
    <row r="510" spans="1:12" x14ac:dyDescent="0.25">
      <c r="A510" s="261">
        <f t="shared" si="21"/>
        <v>8821108</v>
      </c>
      <c r="B510" s="261" t="str">
        <f t="shared" si="22"/>
        <v>DOCKER DENIM</v>
      </c>
      <c r="C510" s="261" t="str">
        <f t="shared" si="23"/>
        <v>Шапка</v>
      </c>
      <c r="D510" s="264" t="str">
        <f>VLOOKUP(C510,M:N,2,0)</f>
        <v>Шапки</v>
      </c>
      <c r="E510" s="266" t="s">
        <v>1115</v>
      </c>
      <c r="F510" s="184" t="s">
        <v>2136</v>
      </c>
      <c r="G510" s="186" t="s">
        <v>116</v>
      </c>
      <c r="H510" s="188" t="s">
        <v>3556</v>
      </c>
      <c r="I510" s="190">
        <v>2</v>
      </c>
      <c r="J510" s="192" t="s">
        <v>3557</v>
      </c>
      <c r="K510" s="262"/>
      <c r="L510" s="193">
        <v>2</v>
      </c>
    </row>
    <row r="511" spans="1:12" x14ac:dyDescent="0.25">
      <c r="A511" s="261">
        <f t="shared" si="21"/>
        <v>8821108</v>
      </c>
      <c r="B511" s="261" t="str">
        <f t="shared" si="22"/>
        <v>DOCKER DENIM</v>
      </c>
      <c r="C511" s="261" t="str">
        <f t="shared" si="23"/>
        <v>Шапка</v>
      </c>
      <c r="D511" s="264" t="str">
        <f>VLOOKUP(C511,M:N,2,0)</f>
        <v>Шапки</v>
      </c>
      <c r="E511" s="266" t="s">
        <v>1117</v>
      </c>
      <c r="F511" s="184" t="s">
        <v>2136</v>
      </c>
      <c r="G511" s="186" t="s">
        <v>112</v>
      </c>
      <c r="H511" s="188" t="s">
        <v>3287</v>
      </c>
      <c r="I511" s="190">
        <v>4</v>
      </c>
      <c r="J511" s="192" t="s">
        <v>3555</v>
      </c>
      <c r="K511" s="262"/>
      <c r="L511" s="193">
        <v>4</v>
      </c>
    </row>
    <row r="512" spans="1:12" x14ac:dyDescent="0.25">
      <c r="A512" s="261">
        <f t="shared" si="21"/>
        <v>8821108</v>
      </c>
      <c r="B512" s="261" t="str">
        <f t="shared" si="22"/>
        <v>DOCKER DENIM</v>
      </c>
      <c r="C512" s="261" t="str">
        <f t="shared" si="23"/>
        <v>Шапка</v>
      </c>
      <c r="D512" s="264" t="str">
        <f>VLOOKUP(C512,M:N,2,0)</f>
        <v>Шапки</v>
      </c>
      <c r="E512" s="266" t="s">
        <v>1118</v>
      </c>
      <c r="F512" s="184" t="s">
        <v>2136</v>
      </c>
      <c r="G512" s="186" t="s">
        <v>113</v>
      </c>
      <c r="H512" s="188" t="s">
        <v>3556</v>
      </c>
      <c r="I512" s="190">
        <v>2</v>
      </c>
      <c r="J512" s="192" t="s">
        <v>3557</v>
      </c>
      <c r="K512" s="262"/>
      <c r="L512" s="193">
        <v>2</v>
      </c>
    </row>
    <row r="513" spans="1:12" x14ac:dyDescent="0.25">
      <c r="A513" s="261">
        <f t="shared" si="21"/>
        <v>1891101</v>
      </c>
      <c r="B513" s="261" t="str">
        <f t="shared" si="22"/>
        <v>BUCKET COTTON LINEN</v>
      </c>
      <c r="C513" s="261" t="str">
        <f t="shared" si="23"/>
        <v>Панама</v>
      </c>
      <c r="D513" s="264" t="str">
        <f>VLOOKUP(C513,M:N,2,0)</f>
        <v>Панамы</v>
      </c>
      <c r="E513" s="266" t="s">
        <v>1119</v>
      </c>
      <c r="F513" s="184" t="s">
        <v>1751</v>
      </c>
      <c r="G513" s="186" t="s">
        <v>116</v>
      </c>
      <c r="H513" s="188" t="s">
        <v>3615</v>
      </c>
      <c r="I513" s="190">
        <v>1</v>
      </c>
      <c r="J513" s="191" t="s">
        <v>3615</v>
      </c>
      <c r="K513" s="262"/>
      <c r="L513" s="193">
        <v>1</v>
      </c>
    </row>
    <row r="514" spans="1:12" x14ac:dyDescent="0.25">
      <c r="A514" s="261">
        <f t="shared" si="21"/>
        <v>1891101</v>
      </c>
      <c r="B514" s="261" t="str">
        <f t="shared" si="22"/>
        <v>BUCKET COTTON LINEN</v>
      </c>
      <c r="C514" s="261" t="str">
        <f t="shared" si="23"/>
        <v>Панама</v>
      </c>
      <c r="D514" s="264" t="str">
        <f>VLOOKUP(C514,M:N,2,0)</f>
        <v>Панамы</v>
      </c>
      <c r="E514" s="266" t="s">
        <v>1120</v>
      </c>
      <c r="F514" s="184" t="s">
        <v>1751</v>
      </c>
      <c r="G514" s="186" t="s">
        <v>112</v>
      </c>
      <c r="H514" s="188" t="s">
        <v>3615</v>
      </c>
      <c r="I514" s="190">
        <v>7</v>
      </c>
      <c r="J514" s="188" t="s">
        <v>3620</v>
      </c>
      <c r="K514" s="262"/>
      <c r="L514" s="193">
        <v>7</v>
      </c>
    </row>
    <row r="515" spans="1:12" x14ac:dyDescent="0.25">
      <c r="A515" s="261">
        <f t="shared" ref="A515:A578" si="24">_xlfn.LET(_xlpm.START,FIND("арт. ",F515)+5,_xlpm.END,FIND(" ",F515,_xlpm.START),VALUE(TRIM(MID(F515,_xlpm.START,_xlpm.END-_xlpm.START))))</f>
        <v>1891101</v>
      </c>
      <c r="B515" s="261" t="str">
        <f t="shared" ref="B515:B578" si="25">_xlfn.LET(_xlpm.START,FIND("арт. ",F515)+13,_xlpm.END,FIND("(",F515),TRIM(MID(F515,_xlpm.START,_xlpm.END-_xlpm.START)))</f>
        <v>BUCKET COTTON LINEN</v>
      </c>
      <c r="C515" s="261" t="str">
        <f t="shared" ref="C515:C578" si="26">_xlfn.LET(_xlpm.START,1,_xlpm.END,FIND("S",F515),TRIM(MID(F515,_xlpm.START,_xlpm.END-_xlpm.START)))</f>
        <v>Панама</v>
      </c>
      <c r="D515" s="264" t="str">
        <f>VLOOKUP(C515,M:N,2,0)</f>
        <v>Панамы</v>
      </c>
      <c r="E515" s="266" t="s">
        <v>1121</v>
      </c>
      <c r="F515" s="184" t="s">
        <v>1751</v>
      </c>
      <c r="G515" s="186" t="s">
        <v>113</v>
      </c>
      <c r="H515" s="188" t="s">
        <v>3615</v>
      </c>
      <c r="I515" s="190">
        <v>7</v>
      </c>
      <c r="J515" s="188" t="s">
        <v>3620</v>
      </c>
      <c r="K515" s="262"/>
      <c r="L515" s="193">
        <v>7</v>
      </c>
    </row>
    <row r="516" spans="1:12" x14ac:dyDescent="0.25">
      <c r="A516" s="261">
        <f t="shared" si="24"/>
        <v>1891101</v>
      </c>
      <c r="B516" s="261" t="str">
        <f t="shared" si="25"/>
        <v>BUCKET COTTON LINEN</v>
      </c>
      <c r="C516" s="261" t="str">
        <f t="shared" si="26"/>
        <v>Панама</v>
      </c>
      <c r="D516" s="264" t="str">
        <f>VLOOKUP(C516,M:N,2,0)</f>
        <v>Панамы</v>
      </c>
      <c r="E516" s="266" t="s">
        <v>1122</v>
      </c>
      <c r="F516" s="184" t="s">
        <v>1751</v>
      </c>
      <c r="G516" s="186" t="s">
        <v>118</v>
      </c>
      <c r="H516" s="188" t="s">
        <v>3615</v>
      </c>
      <c r="I516" s="190">
        <v>2</v>
      </c>
      <c r="J516" s="188" t="s">
        <v>3619</v>
      </c>
      <c r="K516" s="262"/>
      <c r="L516" s="193">
        <v>2</v>
      </c>
    </row>
    <row r="517" spans="1:12" x14ac:dyDescent="0.25">
      <c r="A517" s="261">
        <f t="shared" si="24"/>
        <v>1891101</v>
      </c>
      <c r="B517" s="261" t="str">
        <f t="shared" si="25"/>
        <v>BUCKET COTTON LINEN</v>
      </c>
      <c r="C517" s="261" t="str">
        <f t="shared" si="26"/>
        <v>Панама</v>
      </c>
      <c r="D517" s="264" t="str">
        <f>VLOOKUP(C517,M:N,2,0)</f>
        <v>Панамы</v>
      </c>
      <c r="E517" s="266" t="s">
        <v>1123</v>
      </c>
      <c r="F517" s="184" t="s">
        <v>1756</v>
      </c>
      <c r="G517" s="186" t="s">
        <v>116</v>
      </c>
      <c r="H517" s="188" t="s">
        <v>3615</v>
      </c>
      <c r="I517" s="190">
        <v>2</v>
      </c>
      <c r="J517" s="188" t="s">
        <v>3619</v>
      </c>
      <c r="K517" s="262"/>
      <c r="L517" s="193">
        <v>2</v>
      </c>
    </row>
    <row r="518" spans="1:12" x14ac:dyDescent="0.25">
      <c r="A518" s="261">
        <f t="shared" si="24"/>
        <v>1891101</v>
      </c>
      <c r="B518" s="261" t="str">
        <f t="shared" si="25"/>
        <v>BUCKET COTTON LINEN</v>
      </c>
      <c r="C518" s="261" t="str">
        <f t="shared" si="26"/>
        <v>Панама</v>
      </c>
      <c r="D518" s="264" t="str">
        <f>VLOOKUP(C518,M:N,2,0)</f>
        <v>Панамы</v>
      </c>
      <c r="E518" s="266" t="s">
        <v>1125</v>
      </c>
      <c r="F518" s="184" t="s">
        <v>1756</v>
      </c>
      <c r="G518" s="186" t="s">
        <v>112</v>
      </c>
      <c r="H518" s="188" t="s">
        <v>3615</v>
      </c>
      <c r="I518" s="190">
        <v>4</v>
      </c>
      <c r="J518" s="188" t="s">
        <v>3618</v>
      </c>
      <c r="K518" s="262"/>
      <c r="L518" s="193">
        <v>4</v>
      </c>
    </row>
    <row r="519" spans="1:12" x14ac:dyDescent="0.25">
      <c r="A519" s="261">
        <f t="shared" si="24"/>
        <v>1891101</v>
      </c>
      <c r="B519" s="261" t="str">
        <f t="shared" si="25"/>
        <v>BUCKET COTTON LINEN</v>
      </c>
      <c r="C519" s="261" t="str">
        <f t="shared" si="26"/>
        <v>Панама</v>
      </c>
      <c r="D519" s="264" t="str">
        <f>VLOOKUP(C519,M:N,2,0)</f>
        <v>Панамы</v>
      </c>
      <c r="E519" s="266" t="s">
        <v>1126</v>
      </c>
      <c r="F519" s="184" t="s">
        <v>1756</v>
      </c>
      <c r="G519" s="186" t="s">
        <v>113</v>
      </c>
      <c r="H519" s="188" t="s">
        <v>3615</v>
      </c>
      <c r="I519" s="190">
        <v>4</v>
      </c>
      <c r="J519" s="188" t="s">
        <v>3618</v>
      </c>
      <c r="K519" s="262"/>
      <c r="L519" s="193">
        <v>4</v>
      </c>
    </row>
    <row r="520" spans="1:12" x14ac:dyDescent="0.25">
      <c r="A520" s="261">
        <f t="shared" si="24"/>
        <v>1891101</v>
      </c>
      <c r="B520" s="261" t="str">
        <f t="shared" si="25"/>
        <v>BUCKET COTTON LINEN</v>
      </c>
      <c r="C520" s="261" t="str">
        <f t="shared" si="26"/>
        <v>Панама</v>
      </c>
      <c r="D520" s="264" t="str">
        <f>VLOOKUP(C520,M:N,2,0)</f>
        <v>Панамы</v>
      </c>
      <c r="E520" s="266" t="s">
        <v>1127</v>
      </c>
      <c r="F520" s="184" t="s">
        <v>1756</v>
      </c>
      <c r="G520" s="186" t="s">
        <v>118</v>
      </c>
      <c r="H520" s="188" t="s">
        <v>3615</v>
      </c>
      <c r="I520" s="190">
        <v>2</v>
      </c>
      <c r="J520" s="188" t="s">
        <v>3619</v>
      </c>
      <c r="K520" s="262"/>
      <c r="L520" s="193">
        <v>2</v>
      </c>
    </row>
    <row r="521" spans="1:12" x14ac:dyDescent="0.25">
      <c r="A521" s="261">
        <f t="shared" si="24"/>
        <v>1891101</v>
      </c>
      <c r="B521" s="261" t="str">
        <f t="shared" si="25"/>
        <v>BUCKET COTTON LINEN</v>
      </c>
      <c r="C521" s="261" t="str">
        <f t="shared" si="26"/>
        <v>Панама</v>
      </c>
      <c r="D521" s="264" t="str">
        <f>VLOOKUP(C521,M:N,2,0)</f>
        <v>Панамы</v>
      </c>
      <c r="E521" s="266" t="s">
        <v>1128</v>
      </c>
      <c r="F521" s="184" t="s">
        <v>1761</v>
      </c>
      <c r="G521" s="186" t="s">
        <v>116</v>
      </c>
      <c r="H521" s="188" t="s">
        <v>3615</v>
      </c>
      <c r="I521" s="190">
        <v>2</v>
      </c>
      <c r="J521" s="188" t="s">
        <v>3619</v>
      </c>
      <c r="K521" s="262"/>
      <c r="L521" s="193">
        <v>2</v>
      </c>
    </row>
    <row r="522" spans="1:12" x14ac:dyDescent="0.25">
      <c r="A522" s="261">
        <f t="shared" si="24"/>
        <v>1891101</v>
      </c>
      <c r="B522" s="261" t="str">
        <f t="shared" si="25"/>
        <v>BUCKET COTTON LINEN</v>
      </c>
      <c r="C522" s="261" t="str">
        <f t="shared" si="26"/>
        <v>Панама</v>
      </c>
      <c r="D522" s="264" t="str">
        <f>VLOOKUP(C522,M:N,2,0)</f>
        <v>Панамы</v>
      </c>
      <c r="E522" s="266" t="s">
        <v>1129</v>
      </c>
      <c r="F522" s="184" t="s">
        <v>1761</v>
      </c>
      <c r="G522" s="186" t="s">
        <v>112</v>
      </c>
      <c r="H522" s="189" t="s">
        <v>3615</v>
      </c>
      <c r="I522" s="190">
        <v>4</v>
      </c>
      <c r="J522" s="189" t="s">
        <v>3618</v>
      </c>
      <c r="K522" s="262"/>
      <c r="L522" s="193">
        <v>4</v>
      </c>
    </row>
    <row r="523" spans="1:12" x14ac:dyDescent="0.25">
      <c r="A523" s="261">
        <f t="shared" si="24"/>
        <v>1891101</v>
      </c>
      <c r="B523" s="261" t="str">
        <f t="shared" si="25"/>
        <v>BUCKET COTTON LINEN</v>
      </c>
      <c r="C523" s="261" t="str">
        <f t="shared" si="26"/>
        <v>Панама</v>
      </c>
      <c r="D523" s="264" t="str">
        <f>VLOOKUP(C523,M:N,2,0)</f>
        <v>Панамы</v>
      </c>
      <c r="E523" s="266" t="s">
        <v>1130</v>
      </c>
      <c r="F523" s="184" t="s">
        <v>1761</v>
      </c>
      <c r="G523" s="186" t="s">
        <v>113</v>
      </c>
      <c r="H523" s="189" t="s">
        <v>3615</v>
      </c>
      <c r="I523" s="190">
        <v>4</v>
      </c>
      <c r="J523" s="189" t="s">
        <v>3618</v>
      </c>
      <c r="K523" s="262"/>
      <c r="L523" s="193">
        <v>4</v>
      </c>
    </row>
    <row r="524" spans="1:12" x14ac:dyDescent="0.25">
      <c r="A524" s="261">
        <f t="shared" si="24"/>
        <v>1891101</v>
      </c>
      <c r="B524" s="261" t="str">
        <f t="shared" si="25"/>
        <v>BUCKET COTTON LINEN</v>
      </c>
      <c r="C524" s="261" t="str">
        <f t="shared" si="26"/>
        <v>Панама</v>
      </c>
      <c r="D524" s="264" t="str">
        <f>VLOOKUP(C524,M:N,2,0)</f>
        <v>Панамы</v>
      </c>
      <c r="E524" s="266" t="s">
        <v>1131</v>
      </c>
      <c r="F524" s="184" t="s">
        <v>1761</v>
      </c>
      <c r="G524" s="186" t="s">
        <v>118</v>
      </c>
      <c r="H524" s="189" t="s">
        <v>3615</v>
      </c>
      <c r="I524" s="190">
        <v>2</v>
      </c>
      <c r="J524" s="188" t="s">
        <v>3619</v>
      </c>
      <c r="K524" s="262"/>
      <c r="L524" s="193">
        <v>2</v>
      </c>
    </row>
    <row r="525" spans="1:12" x14ac:dyDescent="0.25">
      <c r="A525" s="261">
        <f t="shared" si="24"/>
        <v>1811912</v>
      </c>
      <c r="B525" s="261" t="str">
        <f t="shared" si="25"/>
        <v>BUCKET DOUBLE SIDED COTTON</v>
      </c>
      <c r="C525" s="261" t="str">
        <f t="shared" si="26"/>
        <v>Панама</v>
      </c>
      <c r="D525" s="264" t="str">
        <f>VLOOKUP(C525,M:N,2,0)</f>
        <v>Панамы</v>
      </c>
      <c r="E525" s="266" t="s">
        <v>1132</v>
      </c>
      <c r="F525" s="184" t="s">
        <v>1735</v>
      </c>
      <c r="G525" s="186" t="s">
        <v>116</v>
      </c>
      <c r="H525" s="189" t="s">
        <v>3615</v>
      </c>
      <c r="I525" s="190">
        <v>4</v>
      </c>
      <c r="J525" s="188" t="s">
        <v>3618</v>
      </c>
      <c r="K525" s="262"/>
      <c r="L525" s="193">
        <v>4</v>
      </c>
    </row>
    <row r="526" spans="1:12" x14ac:dyDescent="0.25">
      <c r="A526" s="261">
        <f t="shared" si="24"/>
        <v>1811912</v>
      </c>
      <c r="B526" s="261" t="str">
        <f t="shared" si="25"/>
        <v>BUCKET DOUBLE SIDED COTTON</v>
      </c>
      <c r="C526" s="261" t="str">
        <f t="shared" si="26"/>
        <v>Панама</v>
      </c>
      <c r="D526" s="264" t="str">
        <f>VLOOKUP(C526,M:N,2,0)</f>
        <v>Панамы</v>
      </c>
      <c r="E526" s="266" t="s">
        <v>1133</v>
      </c>
      <c r="F526" s="184" t="s">
        <v>1735</v>
      </c>
      <c r="G526" s="186" t="s">
        <v>112</v>
      </c>
      <c r="H526" s="189" t="s">
        <v>3615</v>
      </c>
      <c r="I526" s="190">
        <v>7</v>
      </c>
      <c r="J526" s="189" t="s">
        <v>3620</v>
      </c>
      <c r="K526" s="262"/>
      <c r="L526" s="193">
        <v>7</v>
      </c>
    </row>
    <row r="527" spans="1:12" x14ac:dyDescent="0.25">
      <c r="A527" s="261">
        <f t="shared" si="24"/>
        <v>1811912</v>
      </c>
      <c r="B527" s="261" t="str">
        <f t="shared" si="25"/>
        <v>BUCKET DOUBLE SIDED COTTON</v>
      </c>
      <c r="C527" s="261" t="str">
        <f t="shared" si="26"/>
        <v>Панама</v>
      </c>
      <c r="D527" s="264" t="str">
        <f>VLOOKUP(C527,M:N,2,0)</f>
        <v>Панамы</v>
      </c>
      <c r="E527" s="266" t="s">
        <v>1135</v>
      </c>
      <c r="F527" s="184" t="s">
        <v>1735</v>
      </c>
      <c r="G527" s="186" t="s">
        <v>113</v>
      </c>
      <c r="H527" s="188" t="s">
        <v>3615</v>
      </c>
      <c r="I527" s="190">
        <v>8</v>
      </c>
      <c r="J527" s="188" t="s">
        <v>3871</v>
      </c>
      <c r="K527" s="262"/>
      <c r="L527" s="193">
        <v>8</v>
      </c>
    </row>
    <row r="528" spans="1:12" x14ac:dyDescent="0.25">
      <c r="A528" s="261">
        <f t="shared" si="24"/>
        <v>1811912</v>
      </c>
      <c r="B528" s="261" t="str">
        <f t="shared" si="25"/>
        <v>BUCKET DOUBLE SIDED COTTON</v>
      </c>
      <c r="C528" s="261" t="str">
        <f t="shared" si="26"/>
        <v>Панама</v>
      </c>
      <c r="D528" s="264" t="str">
        <f>VLOOKUP(C528,M:N,2,0)</f>
        <v>Панамы</v>
      </c>
      <c r="E528" s="266" t="s">
        <v>1136</v>
      </c>
      <c r="F528" s="184" t="s">
        <v>1735</v>
      </c>
      <c r="G528" s="186" t="s">
        <v>118</v>
      </c>
      <c r="H528" s="188" t="s">
        <v>3615</v>
      </c>
      <c r="I528" s="190">
        <v>3</v>
      </c>
      <c r="J528" s="191" t="s">
        <v>3870</v>
      </c>
      <c r="K528" s="262"/>
      <c r="L528" s="193">
        <v>3</v>
      </c>
    </row>
    <row r="529" spans="1:12" x14ac:dyDescent="0.25">
      <c r="A529" s="261">
        <f t="shared" si="24"/>
        <v>1811111</v>
      </c>
      <c r="B529" s="261" t="str">
        <f t="shared" si="25"/>
        <v>BUCKET COTTON</v>
      </c>
      <c r="C529" s="261" t="str">
        <f t="shared" si="26"/>
        <v>Панама</v>
      </c>
      <c r="D529" s="264" t="str">
        <f>VLOOKUP(C529,M:N,2,0)</f>
        <v>Панамы</v>
      </c>
      <c r="E529" s="266" t="s">
        <v>1137</v>
      </c>
      <c r="F529" s="184" t="s">
        <v>1725</v>
      </c>
      <c r="G529" s="186" t="s">
        <v>122</v>
      </c>
      <c r="H529" s="188" t="s">
        <v>3540</v>
      </c>
      <c r="I529" s="190">
        <v>2</v>
      </c>
      <c r="J529" s="188" t="s">
        <v>3860</v>
      </c>
      <c r="K529" s="262"/>
      <c r="L529" s="193">
        <v>2</v>
      </c>
    </row>
    <row r="530" spans="1:12" x14ac:dyDescent="0.25">
      <c r="A530" s="261">
        <f t="shared" si="24"/>
        <v>1811111</v>
      </c>
      <c r="B530" s="261" t="str">
        <f t="shared" si="25"/>
        <v>BUCKET COTTON</v>
      </c>
      <c r="C530" s="261" t="str">
        <f t="shared" si="26"/>
        <v>Панама</v>
      </c>
      <c r="D530" s="264" t="str">
        <f>VLOOKUP(C530,M:N,2,0)</f>
        <v>Панамы</v>
      </c>
      <c r="E530" s="266" t="s">
        <v>1138</v>
      </c>
      <c r="F530" s="184" t="s">
        <v>1725</v>
      </c>
      <c r="G530" s="186" t="s">
        <v>116</v>
      </c>
      <c r="H530" s="188" t="s">
        <v>3540</v>
      </c>
      <c r="I530" s="190">
        <v>9</v>
      </c>
      <c r="J530" s="191" t="s">
        <v>3863</v>
      </c>
      <c r="K530" s="262"/>
      <c r="L530" s="193">
        <v>9</v>
      </c>
    </row>
    <row r="531" spans="1:12" x14ac:dyDescent="0.25">
      <c r="A531" s="261">
        <f t="shared" si="24"/>
        <v>1811111</v>
      </c>
      <c r="B531" s="261" t="str">
        <f t="shared" si="25"/>
        <v>BUCKET COTTON</v>
      </c>
      <c r="C531" s="261" t="str">
        <f t="shared" si="26"/>
        <v>Панама</v>
      </c>
      <c r="D531" s="264" t="str">
        <f>VLOOKUP(C531,M:N,2,0)</f>
        <v>Панамы</v>
      </c>
      <c r="E531" s="266" t="s">
        <v>1139</v>
      </c>
      <c r="F531" s="184" t="s">
        <v>1725</v>
      </c>
      <c r="G531" s="186" t="s">
        <v>112</v>
      </c>
      <c r="H531" s="188" t="s">
        <v>3540</v>
      </c>
      <c r="I531" s="190">
        <v>11</v>
      </c>
      <c r="J531" s="188" t="s">
        <v>3867</v>
      </c>
      <c r="K531" s="262"/>
      <c r="L531" s="193">
        <v>11</v>
      </c>
    </row>
    <row r="532" spans="1:12" x14ac:dyDescent="0.25">
      <c r="A532" s="261">
        <f t="shared" si="24"/>
        <v>1811111</v>
      </c>
      <c r="B532" s="261" t="str">
        <f t="shared" si="25"/>
        <v>BUCKET COTTON</v>
      </c>
      <c r="C532" s="261" t="str">
        <f t="shared" si="26"/>
        <v>Панама</v>
      </c>
      <c r="D532" s="264" t="str">
        <f>VLOOKUP(C532,M:N,2,0)</f>
        <v>Панамы</v>
      </c>
      <c r="E532" s="266" t="s">
        <v>1140</v>
      </c>
      <c r="F532" s="184" t="s">
        <v>1725</v>
      </c>
      <c r="G532" s="186" t="s">
        <v>113</v>
      </c>
      <c r="H532" s="188" t="s">
        <v>3540</v>
      </c>
      <c r="I532" s="190">
        <v>11</v>
      </c>
      <c r="J532" s="191" t="s">
        <v>3867</v>
      </c>
      <c r="K532" s="262"/>
      <c r="L532" s="193">
        <v>11</v>
      </c>
    </row>
    <row r="533" spans="1:12" x14ac:dyDescent="0.25">
      <c r="A533" s="261">
        <f t="shared" si="24"/>
        <v>1811111</v>
      </c>
      <c r="B533" s="261" t="str">
        <f t="shared" si="25"/>
        <v>BUCKET COTTON</v>
      </c>
      <c r="C533" s="261" t="str">
        <f t="shared" si="26"/>
        <v>Панама</v>
      </c>
      <c r="D533" s="264" t="str">
        <f>VLOOKUP(C533,M:N,2,0)</f>
        <v>Панамы</v>
      </c>
      <c r="E533" s="266" t="s">
        <v>1141</v>
      </c>
      <c r="F533" s="184" t="s">
        <v>1725</v>
      </c>
      <c r="G533" s="186" t="s">
        <v>118</v>
      </c>
      <c r="H533" s="188" t="s">
        <v>3540</v>
      </c>
      <c r="I533" s="190">
        <v>5</v>
      </c>
      <c r="J533" s="191" t="s">
        <v>3862</v>
      </c>
      <c r="K533" s="262"/>
      <c r="L533" s="193">
        <v>5</v>
      </c>
    </row>
    <row r="534" spans="1:12" x14ac:dyDescent="0.25">
      <c r="A534" s="261">
        <f t="shared" si="24"/>
        <v>6873102</v>
      </c>
      <c r="B534" s="261" t="str">
        <f t="shared" si="25"/>
        <v>HATTERAS LINEN</v>
      </c>
      <c r="C534" s="261" t="str">
        <f t="shared" si="26"/>
        <v>Кепка</v>
      </c>
      <c r="D534" s="264" t="str">
        <f>VLOOKUP(C534,M:N,2,0)</f>
        <v>Кепки</v>
      </c>
      <c r="E534" s="266" t="s">
        <v>1142</v>
      </c>
      <c r="F534" s="184" t="s">
        <v>1610</v>
      </c>
      <c r="G534" s="186" t="s">
        <v>122</v>
      </c>
      <c r="H534" s="188" t="s">
        <v>3615</v>
      </c>
      <c r="I534" s="190">
        <v>2</v>
      </c>
      <c r="J534" s="191" t="s">
        <v>3619</v>
      </c>
      <c r="K534" s="262"/>
      <c r="L534" s="193">
        <v>2</v>
      </c>
    </row>
    <row r="535" spans="1:12" x14ac:dyDescent="0.25">
      <c r="A535" s="261">
        <f t="shared" si="24"/>
        <v>6873102</v>
      </c>
      <c r="B535" s="261" t="str">
        <f t="shared" si="25"/>
        <v>HATTERAS LINEN</v>
      </c>
      <c r="C535" s="261" t="str">
        <f t="shared" si="26"/>
        <v>Кепка</v>
      </c>
      <c r="D535" s="264" t="str">
        <f>VLOOKUP(C535,M:N,2,0)</f>
        <v>Кепки</v>
      </c>
      <c r="E535" s="266" t="s">
        <v>1144</v>
      </c>
      <c r="F535" s="184" t="s">
        <v>1610</v>
      </c>
      <c r="G535" s="186" t="s">
        <v>112</v>
      </c>
      <c r="H535" s="188" t="s">
        <v>3615</v>
      </c>
      <c r="I535" s="190">
        <v>5</v>
      </c>
      <c r="J535" s="188" t="s">
        <v>3616</v>
      </c>
      <c r="K535" s="262"/>
      <c r="L535" s="193">
        <v>5</v>
      </c>
    </row>
    <row r="536" spans="1:12" x14ac:dyDescent="0.25">
      <c r="A536" s="261">
        <f t="shared" si="24"/>
        <v>6873102</v>
      </c>
      <c r="B536" s="261" t="str">
        <f t="shared" si="25"/>
        <v>HATTERAS LINEN</v>
      </c>
      <c r="C536" s="261" t="str">
        <f t="shared" si="26"/>
        <v>Кепка</v>
      </c>
      <c r="D536" s="264" t="str">
        <f>VLOOKUP(C536,M:N,2,0)</f>
        <v>Кепки</v>
      </c>
      <c r="E536" s="266" t="s">
        <v>1145</v>
      </c>
      <c r="F536" s="184" t="s">
        <v>1610</v>
      </c>
      <c r="G536" s="186" t="s">
        <v>113</v>
      </c>
      <c r="H536" s="188" t="s">
        <v>3615</v>
      </c>
      <c r="I536" s="190">
        <v>5</v>
      </c>
      <c r="J536" s="191" t="s">
        <v>3616</v>
      </c>
      <c r="K536" s="262"/>
      <c r="L536" s="193">
        <v>5</v>
      </c>
    </row>
    <row r="537" spans="1:12" x14ac:dyDescent="0.25">
      <c r="A537" s="261">
        <f t="shared" si="24"/>
        <v>6873102</v>
      </c>
      <c r="B537" s="261" t="str">
        <f t="shared" si="25"/>
        <v>HATTERAS LINEN</v>
      </c>
      <c r="C537" s="261" t="str">
        <f t="shared" si="26"/>
        <v>Кепка</v>
      </c>
      <c r="D537" s="264" t="str">
        <f>VLOOKUP(C537,M:N,2,0)</f>
        <v>Кепки</v>
      </c>
      <c r="E537" s="266" t="s">
        <v>1146</v>
      </c>
      <c r="F537" s="184" t="s">
        <v>1610</v>
      </c>
      <c r="G537" s="186" t="s">
        <v>118</v>
      </c>
      <c r="H537" s="188" t="s">
        <v>3615</v>
      </c>
      <c r="I537" s="190">
        <v>1</v>
      </c>
      <c r="J537" s="192" t="s">
        <v>3615</v>
      </c>
      <c r="K537" s="262"/>
      <c r="L537" s="193">
        <v>1</v>
      </c>
    </row>
    <row r="538" spans="1:12" x14ac:dyDescent="0.25">
      <c r="A538" s="261">
        <f t="shared" si="24"/>
        <v>6873101</v>
      </c>
      <c r="B538" s="261" t="str">
        <f t="shared" si="25"/>
        <v>HATTERAS LINEN SILK</v>
      </c>
      <c r="C538" s="261" t="str">
        <f t="shared" si="26"/>
        <v>Кепка</v>
      </c>
      <c r="D538" s="264" t="str">
        <f>VLOOKUP(C538,M:N,2,0)</f>
        <v>Кепки</v>
      </c>
      <c r="E538" s="266" t="s">
        <v>1147</v>
      </c>
      <c r="F538" s="184" t="s">
        <v>1604</v>
      </c>
      <c r="G538" s="186" t="s">
        <v>122</v>
      </c>
      <c r="H538" s="188" t="s">
        <v>3615</v>
      </c>
      <c r="I538" s="190">
        <v>1</v>
      </c>
      <c r="J538" s="191" t="s">
        <v>3615</v>
      </c>
      <c r="K538" s="262"/>
      <c r="L538" s="193">
        <v>1</v>
      </c>
    </row>
    <row r="539" spans="1:12" x14ac:dyDescent="0.25">
      <c r="A539" s="261">
        <f t="shared" si="24"/>
        <v>6873101</v>
      </c>
      <c r="B539" s="261" t="str">
        <f t="shared" si="25"/>
        <v>HATTERAS LINEN SILK</v>
      </c>
      <c r="C539" s="261" t="str">
        <f t="shared" si="26"/>
        <v>Кепка</v>
      </c>
      <c r="D539" s="264" t="str">
        <f>VLOOKUP(C539,M:N,2,0)</f>
        <v>Кепки</v>
      </c>
      <c r="E539" s="266" t="s">
        <v>1148</v>
      </c>
      <c r="F539" s="184" t="s">
        <v>1604</v>
      </c>
      <c r="G539" s="186" t="s">
        <v>116</v>
      </c>
      <c r="H539" s="188" t="s">
        <v>3615</v>
      </c>
      <c r="I539" s="190">
        <v>4</v>
      </c>
      <c r="J539" s="191" t="s">
        <v>3618</v>
      </c>
      <c r="K539" s="262"/>
      <c r="L539" s="193">
        <v>4</v>
      </c>
    </row>
    <row r="540" spans="1:12" x14ac:dyDescent="0.25">
      <c r="A540" s="261">
        <f t="shared" si="24"/>
        <v>6873101</v>
      </c>
      <c r="B540" s="261" t="str">
        <f t="shared" si="25"/>
        <v>HATTERAS LINEN SILK</v>
      </c>
      <c r="C540" s="261" t="str">
        <f t="shared" si="26"/>
        <v>Кепка</v>
      </c>
      <c r="D540" s="264" t="str">
        <f>VLOOKUP(C540,M:N,2,0)</f>
        <v>Кепки</v>
      </c>
      <c r="E540" s="266" t="s">
        <v>1149</v>
      </c>
      <c r="F540" s="184" t="s">
        <v>1604</v>
      </c>
      <c r="G540" s="186" t="s">
        <v>112</v>
      </c>
      <c r="H540" s="188" t="s">
        <v>3615</v>
      </c>
      <c r="I540" s="190">
        <v>5</v>
      </c>
      <c r="J540" s="191" t="s">
        <v>3616</v>
      </c>
      <c r="K540" s="262"/>
      <c r="L540" s="193">
        <v>5</v>
      </c>
    </row>
    <row r="541" spans="1:12" x14ac:dyDescent="0.25">
      <c r="A541" s="261">
        <f t="shared" si="24"/>
        <v>6873101</v>
      </c>
      <c r="B541" s="261" t="str">
        <f t="shared" si="25"/>
        <v>HATTERAS LINEN SILK</v>
      </c>
      <c r="C541" s="261" t="str">
        <f t="shared" si="26"/>
        <v>Кепка</v>
      </c>
      <c r="D541" s="264" t="str">
        <f>VLOOKUP(C541,M:N,2,0)</f>
        <v>Кепки</v>
      </c>
      <c r="E541" s="266" t="s">
        <v>1150</v>
      </c>
      <c r="F541" s="184" t="s">
        <v>1604</v>
      </c>
      <c r="G541" s="186" t="s">
        <v>113</v>
      </c>
      <c r="H541" s="188" t="s">
        <v>3615</v>
      </c>
      <c r="I541" s="190">
        <v>5</v>
      </c>
      <c r="J541" s="191" t="s">
        <v>3616</v>
      </c>
      <c r="K541" s="262"/>
      <c r="L541" s="193">
        <v>5</v>
      </c>
    </row>
    <row r="542" spans="1:12" x14ac:dyDescent="0.25">
      <c r="A542" s="261">
        <f t="shared" si="24"/>
        <v>6873101</v>
      </c>
      <c r="B542" s="261" t="str">
        <f t="shared" si="25"/>
        <v>HATTERAS LINEN SILK</v>
      </c>
      <c r="C542" s="261" t="str">
        <f t="shared" si="26"/>
        <v>Кепка</v>
      </c>
      <c r="D542" s="264" t="str">
        <f>VLOOKUP(C542,M:N,2,0)</f>
        <v>Кепки</v>
      </c>
      <c r="E542" s="266" t="s">
        <v>1151</v>
      </c>
      <c r="F542" s="184" t="s">
        <v>1604</v>
      </c>
      <c r="G542" s="186" t="s">
        <v>118</v>
      </c>
      <c r="H542" s="188" t="s">
        <v>3615</v>
      </c>
      <c r="I542" s="190">
        <v>1</v>
      </c>
      <c r="J542" s="191" t="s">
        <v>3615</v>
      </c>
      <c r="K542" s="262"/>
      <c r="L542" s="193">
        <v>1</v>
      </c>
    </row>
    <row r="543" spans="1:12" x14ac:dyDescent="0.25">
      <c r="A543" s="261">
        <f t="shared" si="24"/>
        <v>6847305</v>
      </c>
      <c r="B543" s="261" t="str">
        <f t="shared" si="25"/>
        <v>HATTERAS CALF LEATHER</v>
      </c>
      <c r="C543" s="261" t="str">
        <f t="shared" si="26"/>
        <v>Кепка</v>
      </c>
      <c r="D543" s="264" t="str">
        <f>VLOOKUP(C543,M:N,2,0)</f>
        <v>Кепки</v>
      </c>
      <c r="E543" s="266" t="s">
        <v>1152</v>
      </c>
      <c r="F543" s="184" t="s">
        <v>1550</v>
      </c>
      <c r="G543" s="186" t="s">
        <v>122</v>
      </c>
      <c r="H543" s="188" t="s">
        <v>3814</v>
      </c>
      <c r="I543" s="190">
        <v>2</v>
      </c>
      <c r="J543" s="188" t="s">
        <v>3816</v>
      </c>
      <c r="K543" s="262"/>
      <c r="L543" s="193">
        <v>2</v>
      </c>
    </row>
    <row r="544" spans="1:12" x14ac:dyDescent="0.25">
      <c r="A544" s="261">
        <f t="shared" si="24"/>
        <v>6847305</v>
      </c>
      <c r="B544" s="261" t="str">
        <f t="shared" si="25"/>
        <v>HATTERAS CALF LEATHER</v>
      </c>
      <c r="C544" s="261" t="str">
        <f t="shared" si="26"/>
        <v>Кепка</v>
      </c>
      <c r="D544" s="264" t="str">
        <f>VLOOKUP(C544,M:N,2,0)</f>
        <v>Кепки</v>
      </c>
      <c r="E544" s="266" t="s">
        <v>1154</v>
      </c>
      <c r="F544" s="184" t="s">
        <v>1550</v>
      </c>
      <c r="G544" s="186" t="s">
        <v>116</v>
      </c>
      <c r="H544" s="188" t="s">
        <v>3814</v>
      </c>
      <c r="I544" s="190">
        <v>2</v>
      </c>
      <c r="J544" s="188" t="s">
        <v>3816</v>
      </c>
      <c r="K544" s="262"/>
      <c r="L544" s="193">
        <v>2</v>
      </c>
    </row>
    <row r="545" spans="1:12" x14ac:dyDescent="0.25">
      <c r="A545" s="261">
        <f t="shared" si="24"/>
        <v>6847305</v>
      </c>
      <c r="B545" s="261" t="str">
        <f t="shared" si="25"/>
        <v>HATTERAS CALF LEATHER</v>
      </c>
      <c r="C545" s="261" t="str">
        <f t="shared" si="26"/>
        <v>Кепка</v>
      </c>
      <c r="D545" s="264" t="str">
        <f>VLOOKUP(C545,M:N,2,0)</f>
        <v>Кепки</v>
      </c>
      <c r="E545" s="266" t="s">
        <v>1155</v>
      </c>
      <c r="F545" s="184" t="s">
        <v>1550</v>
      </c>
      <c r="G545" s="186" t="s">
        <v>112</v>
      </c>
      <c r="H545" s="188" t="s">
        <v>3814</v>
      </c>
      <c r="I545" s="190">
        <v>3</v>
      </c>
      <c r="J545" s="188" t="s">
        <v>3815</v>
      </c>
      <c r="K545" s="262"/>
      <c r="L545" s="193">
        <v>3</v>
      </c>
    </row>
    <row r="546" spans="1:12" x14ac:dyDescent="0.25">
      <c r="A546" s="261">
        <f t="shared" si="24"/>
        <v>6847305</v>
      </c>
      <c r="B546" s="261" t="str">
        <f t="shared" si="25"/>
        <v>HATTERAS CALF LEATHER</v>
      </c>
      <c r="C546" s="261" t="str">
        <f t="shared" si="26"/>
        <v>Кепка</v>
      </c>
      <c r="D546" s="264" t="str">
        <f>VLOOKUP(C546,M:N,2,0)</f>
        <v>Кепки</v>
      </c>
      <c r="E546" s="268" t="s">
        <v>1157</v>
      </c>
      <c r="F546" s="269" t="s">
        <v>1550</v>
      </c>
      <c r="G546" s="269" t="s">
        <v>113</v>
      </c>
      <c r="H546" s="269" t="s">
        <v>3814</v>
      </c>
      <c r="I546" s="269">
        <v>3</v>
      </c>
      <c r="J546" s="269" t="s">
        <v>3815</v>
      </c>
      <c r="K546" s="269"/>
      <c r="L546" s="269">
        <v>3</v>
      </c>
    </row>
    <row r="547" spans="1:12" x14ac:dyDescent="0.25">
      <c r="A547" s="261">
        <f t="shared" si="24"/>
        <v>6847305</v>
      </c>
      <c r="B547" s="261" t="str">
        <f t="shared" si="25"/>
        <v>HATTERAS CALF LEATHER</v>
      </c>
      <c r="C547" s="261" t="str">
        <f t="shared" si="26"/>
        <v>Кепка</v>
      </c>
      <c r="D547" s="264" t="str">
        <f>VLOOKUP(C547,M:N,2,0)</f>
        <v>Кепки</v>
      </c>
      <c r="E547" s="268" t="s">
        <v>1158</v>
      </c>
      <c r="F547" s="269" t="s">
        <v>1550</v>
      </c>
      <c r="G547" s="269" t="s">
        <v>118</v>
      </c>
      <c r="H547" s="269" t="s">
        <v>3814</v>
      </c>
      <c r="I547" s="269">
        <v>1</v>
      </c>
      <c r="J547" s="269" t="s">
        <v>3814</v>
      </c>
      <c r="K547" s="269"/>
      <c r="L547" s="269">
        <v>1</v>
      </c>
    </row>
    <row r="548" spans="1:12" x14ac:dyDescent="0.25">
      <c r="A548" s="261">
        <f t="shared" si="24"/>
        <v>6843309</v>
      </c>
      <c r="B548" s="261" t="str">
        <f t="shared" si="25"/>
        <v>HATTERAS LINEN COTTON</v>
      </c>
      <c r="C548" s="261" t="str">
        <f t="shared" si="26"/>
        <v>Кепка</v>
      </c>
      <c r="D548" s="264" t="str">
        <f>VLOOKUP(C548,M:N,2,0)</f>
        <v>Кепки</v>
      </c>
      <c r="E548" s="268" t="s">
        <v>1159</v>
      </c>
      <c r="F548" s="269" t="s">
        <v>1521</v>
      </c>
      <c r="G548" s="269" t="s">
        <v>122</v>
      </c>
      <c r="H548" s="269" t="s">
        <v>3800</v>
      </c>
      <c r="I548" s="269">
        <v>2</v>
      </c>
      <c r="J548" s="269" t="s">
        <v>3804</v>
      </c>
      <c r="K548" s="269"/>
      <c r="L548" s="269">
        <v>2</v>
      </c>
    </row>
    <row r="549" spans="1:12" x14ac:dyDescent="0.25">
      <c r="A549" s="261">
        <f t="shared" si="24"/>
        <v>6843309</v>
      </c>
      <c r="B549" s="261" t="str">
        <f t="shared" si="25"/>
        <v>HATTERAS LINEN COTTON</v>
      </c>
      <c r="C549" s="261" t="str">
        <f t="shared" si="26"/>
        <v>Кепка</v>
      </c>
      <c r="D549" s="264" t="str">
        <f>VLOOKUP(C549,M:N,2,0)</f>
        <v>Кепки</v>
      </c>
      <c r="E549" s="268" t="s">
        <v>1160</v>
      </c>
      <c r="F549" s="269" t="s">
        <v>1521</v>
      </c>
      <c r="G549" s="269" t="s">
        <v>116</v>
      </c>
      <c r="H549" s="269" t="s">
        <v>3800</v>
      </c>
      <c r="I549" s="269">
        <v>7</v>
      </c>
      <c r="J549" s="269" t="s">
        <v>3803</v>
      </c>
      <c r="K549" s="269"/>
      <c r="L549" s="269">
        <v>7</v>
      </c>
    </row>
    <row r="550" spans="1:12" x14ac:dyDescent="0.25">
      <c r="A550" s="261">
        <f t="shared" si="24"/>
        <v>6843309</v>
      </c>
      <c r="B550" s="261" t="str">
        <f t="shared" si="25"/>
        <v>HATTERAS LINEN COTTON</v>
      </c>
      <c r="C550" s="261" t="str">
        <f t="shared" si="26"/>
        <v>Кепка</v>
      </c>
      <c r="D550" s="264" t="str">
        <f>VLOOKUP(C550,M:N,2,0)</f>
        <v>Кепки</v>
      </c>
      <c r="E550" s="268" t="s">
        <v>1162</v>
      </c>
      <c r="F550" s="269" t="s">
        <v>1521</v>
      </c>
      <c r="G550" s="269" t="s">
        <v>112</v>
      </c>
      <c r="H550" s="269" t="s">
        <v>3800</v>
      </c>
      <c r="I550" s="269">
        <v>8</v>
      </c>
      <c r="J550" s="269" t="s">
        <v>3802</v>
      </c>
      <c r="K550" s="269"/>
      <c r="L550" s="269">
        <v>8</v>
      </c>
    </row>
    <row r="551" spans="1:12" x14ac:dyDescent="0.25">
      <c r="A551" s="261">
        <f t="shared" si="24"/>
        <v>6843309</v>
      </c>
      <c r="B551" s="261" t="str">
        <f t="shared" si="25"/>
        <v>HATTERAS LINEN COTTON</v>
      </c>
      <c r="C551" s="261" t="str">
        <f t="shared" si="26"/>
        <v>Кепка</v>
      </c>
      <c r="D551" s="264" t="str">
        <f>VLOOKUP(C551,M:N,2,0)</f>
        <v>Кепки</v>
      </c>
      <c r="E551" s="268" t="s">
        <v>1163</v>
      </c>
      <c r="F551" s="269" t="s">
        <v>1521</v>
      </c>
      <c r="G551" s="269" t="s">
        <v>113</v>
      </c>
      <c r="H551" s="269" t="s">
        <v>3800</v>
      </c>
      <c r="I551" s="269">
        <v>6</v>
      </c>
      <c r="J551" s="269" t="s">
        <v>3801</v>
      </c>
      <c r="K551" s="269"/>
      <c r="L551" s="269">
        <v>6</v>
      </c>
    </row>
    <row r="552" spans="1:12" x14ac:dyDescent="0.25">
      <c r="A552" s="261">
        <f t="shared" si="24"/>
        <v>6643501</v>
      </c>
      <c r="B552" s="261" t="str">
        <f t="shared" si="25"/>
        <v>6-PANEL CAP LINEN</v>
      </c>
      <c r="C552" s="261" t="str">
        <f t="shared" si="26"/>
        <v>Кепка</v>
      </c>
      <c r="D552" s="264" t="str">
        <f>VLOOKUP(C552,M:N,2,0)</f>
        <v>Кепки</v>
      </c>
      <c r="E552" s="268" t="s">
        <v>1164</v>
      </c>
      <c r="F552" s="269" t="s">
        <v>1003</v>
      </c>
      <c r="G552" s="269" t="s">
        <v>122</v>
      </c>
      <c r="H552" s="269" t="s">
        <v>3615</v>
      </c>
      <c r="I552" s="269">
        <v>2</v>
      </c>
      <c r="J552" s="269" t="s">
        <v>3619</v>
      </c>
      <c r="K552" s="269"/>
      <c r="L552" s="269">
        <v>2</v>
      </c>
    </row>
    <row r="553" spans="1:12" x14ac:dyDescent="0.25">
      <c r="A553" s="261">
        <f t="shared" si="24"/>
        <v>6643501</v>
      </c>
      <c r="B553" s="261" t="str">
        <f t="shared" si="25"/>
        <v>6-PANEL CAP LINEN</v>
      </c>
      <c r="C553" s="261" t="str">
        <f t="shared" si="26"/>
        <v>Кепка</v>
      </c>
      <c r="D553" s="264" t="str">
        <f>VLOOKUP(C553,M:N,2,0)</f>
        <v>Кепки</v>
      </c>
      <c r="E553" s="268" t="s">
        <v>1165</v>
      </c>
      <c r="F553" s="269" t="s">
        <v>1003</v>
      </c>
      <c r="G553" s="269" t="s">
        <v>116</v>
      </c>
      <c r="H553" s="269" t="s">
        <v>3615</v>
      </c>
      <c r="I553" s="269">
        <v>5</v>
      </c>
      <c r="J553" s="269" t="s">
        <v>3616</v>
      </c>
      <c r="K553" s="269"/>
      <c r="L553" s="269">
        <v>5</v>
      </c>
    </row>
    <row r="554" spans="1:12" x14ac:dyDescent="0.25">
      <c r="A554" s="261">
        <f t="shared" si="24"/>
        <v>6643501</v>
      </c>
      <c r="B554" s="261" t="str">
        <f t="shared" si="25"/>
        <v>6-PANEL CAP LINEN</v>
      </c>
      <c r="C554" s="261" t="str">
        <f t="shared" si="26"/>
        <v>Кепка</v>
      </c>
      <c r="D554" s="264" t="str">
        <f>VLOOKUP(C554,M:N,2,0)</f>
        <v>Кепки</v>
      </c>
      <c r="E554" s="268" t="s">
        <v>1166</v>
      </c>
      <c r="F554" s="269" t="s">
        <v>1003</v>
      </c>
      <c r="G554" s="269" t="s">
        <v>112</v>
      </c>
      <c r="H554" s="269" t="s">
        <v>3615</v>
      </c>
      <c r="I554" s="269">
        <v>7</v>
      </c>
      <c r="J554" s="269" t="s">
        <v>3620</v>
      </c>
      <c r="K554" s="269"/>
      <c r="L554" s="269">
        <v>7</v>
      </c>
    </row>
    <row r="555" spans="1:12" x14ac:dyDescent="0.25">
      <c r="A555" s="261">
        <f t="shared" si="24"/>
        <v>6643501</v>
      </c>
      <c r="B555" s="261" t="str">
        <f t="shared" si="25"/>
        <v>6-PANEL CAP LINEN</v>
      </c>
      <c r="C555" s="261" t="str">
        <f t="shared" si="26"/>
        <v>Кепка</v>
      </c>
      <c r="D555" s="264" t="str">
        <f>VLOOKUP(C555,M:N,2,0)</f>
        <v>Кепки</v>
      </c>
      <c r="E555" s="268" t="s">
        <v>1167</v>
      </c>
      <c r="F555" s="269" t="s">
        <v>1003</v>
      </c>
      <c r="G555" s="269" t="s">
        <v>113</v>
      </c>
      <c r="H555" s="269" t="s">
        <v>3615</v>
      </c>
      <c r="I555" s="269">
        <v>5</v>
      </c>
      <c r="J555" s="269" t="s">
        <v>3616</v>
      </c>
      <c r="K555" s="269"/>
      <c r="L555" s="269">
        <v>5</v>
      </c>
    </row>
    <row r="556" spans="1:12" x14ac:dyDescent="0.25">
      <c r="A556" s="261">
        <f t="shared" si="24"/>
        <v>6643501</v>
      </c>
      <c r="B556" s="261" t="str">
        <f t="shared" si="25"/>
        <v>6-PANEL CAP LINEN</v>
      </c>
      <c r="C556" s="261" t="str">
        <f t="shared" si="26"/>
        <v>Кепка</v>
      </c>
      <c r="D556" s="264" t="str">
        <f>VLOOKUP(C556,M:N,2,0)</f>
        <v>Кепки</v>
      </c>
      <c r="E556" s="268" t="s">
        <v>1168</v>
      </c>
      <c r="F556" s="269" t="s">
        <v>1003</v>
      </c>
      <c r="G556" s="269" t="s">
        <v>118</v>
      </c>
      <c r="H556" s="269" t="s">
        <v>3615</v>
      </c>
      <c r="I556" s="269">
        <v>1</v>
      </c>
      <c r="J556" s="269" t="s">
        <v>3615</v>
      </c>
      <c r="K556" s="269"/>
      <c r="L556" s="269">
        <v>1</v>
      </c>
    </row>
    <row r="557" spans="1:12" x14ac:dyDescent="0.25">
      <c r="A557" s="261">
        <f t="shared" si="24"/>
        <v>6643501</v>
      </c>
      <c r="B557" s="261" t="str">
        <f t="shared" si="25"/>
        <v>6-PANEL CAP LINEN</v>
      </c>
      <c r="C557" s="261" t="str">
        <f t="shared" si="26"/>
        <v>Кепка</v>
      </c>
      <c r="D557" s="264" t="str">
        <f>VLOOKUP(C557,M:N,2,0)</f>
        <v>Кепки</v>
      </c>
      <c r="E557" s="268" t="s">
        <v>1169</v>
      </c>
      <c r="F557" s="269" t="s">
        <v>997</v>
      </c>
      <c r="G557" s="269" t="s">
        <v>122</v>
      </c>
      <c r="H557" s="269" t="s">
        <v>3615</v>
      </c>
      <c r="I557" s="269">
        <v>2</v>
      </c>
      <c r="J557" s="269" t="s">
        <v>3619</v>
      </c>
      <c r="K557" s="269"/>
      <c r="L557" s="269">
        <v>2</v>
      </c>
    </row>
    <row r="558" spans="1:12" x14ac:dyDescent="0.25">
      <c r="A558" s="261">
        <f t="shared" si="24"/>
        <v>6643501</v>
      </c>
      <c r="B558" s="261" t="str">
        <f t="shared" si="25"/>
        <v>6-PANEL CAP LINEN</v>
      </c>
      <c r="C558" s="261" t="str">
        <f t="shared" si="26"/>
        <v>Кепка</v>
      </c>
      <c r="D558" s="264" t="str">
        <f>VLOOKUP(C558,M:N,2,0)</f>
        <v>Кепки</v>
      </c>
      <c r="E558" s="268" t="s">
        <v>1170</v>
      </c>
      <c r="F558" s="269" t="s">
        <v>997</v>
      </c>
      <c r="G558" s="269" t="s">
        <v>116</v>
      </c>
      <c r="H558" s="269" t="s">
        <v>3615</v>
      </c>
      <c r="I558" s="269">
        <v>4</v>
      </c>
      <c r="J558" s="269" t="s">
        <v>3618</v>
      </c>
      <c r="K558" s="269"/>
      <c r="L558" s="269">
        <v>4</v>
      </c>
    </row>
    <row r="559" spans="1:12" x14ac:dyDescent="0.25">
      <c r="A559" s="261">
        <f t="shared" si="24"/>
        <v>6643501</v>
      </c>
      <c r="B559" s="261" t="str">
        <f t="shared" si="25"/>
        <v>6-PANEL CAP LINEN</v>
      </c>
      <c r="C559" s="261" t="str">
        <f t="shared" si="26"/>
        <v>Кепка</v>
      </c>
      <c r="D559" s="264" t="str">
        <f>VLOOKUP(C559,M:N,2,0)</f>
        <v>Кепки</v>
      </c>
      <c r="E559" s="268" t="s">
        <v>1172</v>
      </c>
      <c r="F559" s="269" t="s">
        <v>997</v>
      </c>
      <c r="G559" s="269" t="s">
        <v>112</v>
      </c>
      <c r="H559" s="269" t="s">
        <v>3615</v>
      </c>
      <c r="I559" s="269">
        <v>6</v>
      </c>
      <c r="J559" s="269" t="s">
        <v>3617</v>
      </c>
      <c r="K559" s="269"/>
      <c r="L559" s="269">
        <v>6</v>
      </c>
    </row>
    <row r="560" spans="1:12" x14ac:dyDescent="0.25">
      <c r="A560" s="261">
        <f t="shared" si="24"/>
        <v>6643501</v>
      </c>
      <c r="B560" s="261" t="str">
        <f t="shared" si="25"/>
        <v>6-PANEL CAP LINEN</v>
      </c>
      <c r="C560" s="261" t="str">
        <f t="shared" si="26"/>
        <v>Кепка</v>
      </c>
      <c r="D560" s="264" t="str">
        <f>VLOOKUP(C560,M:N,2,0)</f>
        <v>Кепки</v>
      </c>
      <c r="E560" s="268" t="s">
        <v>1173</v>
      </c>
      <c r="F560" s="269" t="s">
        <v>997</v>
      </c>
      <c r="G560" s="269" t="s">
        <v>113</v>
      </c>
      <c r="H560" s="269" t="s">
        <v>3615</v>
      </c>
      <c r="I560" s="269">
        <v>5</v>
      </c>
      <c r="J560" s="269" t="s">
        <v>3616</v>
      </c>
      <c r="K560" s="269"/>
      <c r="L560" s="269">
        <v>5</v>
      </c>
    </row>
    <row r="561" spans="1:12" x14ac:dyDescent="0.25">
      <c r="A561" s="261">
        <f t="shared" si="24"/>
        <v>6643501</v>
      </c>
      <c r="B561" s="261" t="str">
        <f t="shared" si="25"/>
        <v>6-PANEL CAP LINEN</v>
      </c>
      <c r="C561" s="261" t="str">
        <f t="shared" si="26"/>
        <v>Кепка</v>
      </c>
      <c r="D561" s="264" t="str">
        <f>VLOOKUP(C561,M:N,2,0)</f>
        <v>Кепки</v>
      </c>
      <c r="E561" s="268" t="s">
        <v>1174</v>
      </c>
      <c r="F561" s="269" t="s">
        <v>997</v>
      </c>
      <c r="G561" s="269" t="s">
        <v>118</v>
      </c>
      <c r="H561" s="269" t="s">
        <v>3615</v>
      </c>
      <c r="I561" s="269">
        <v>1</v>
      </c>
      <c r="J561" s="269" t="s">
        <v>3615</v>
      </c>
      <c r="K561" s="269"/>
      <c r="L561" s="269">
        <v>1</v>
      </c>
    </row>
    <row r="562" spans="1:12" x14ac:dyDescent="0.25">
      <c r="A562" s="261">
        <f t="shared" si="24"/>
        <v>6643104</v>
      </c>
      <c r="B562" s="261" t="str">
        <f t="shared" si="25"/>
        <v>6-PANEL CAP LINEN</v>
      </c>
      <c r="C562" s="261" t="str">
        <f t="shared" si="26"/>
        <v>Кепка</v>
      </c>
      <c r="D562" s="264" t="str">
        <f>VLOOKUP(C562,M:N,2,0)</f>
        <v>Кепки</v>
      </c>
      <c r="E562" s="268" t="s">
        <v>1175</v>
      </c>
      <c r="F562" s="269" t="s">
        <v>989</v>
      </c>
      <c r="G562" s="269" t="s">
        <v>122</v>
      </c>
      <c r="H562" s="269" t="s">
        <v>3191</v>
      </c>
      <c r="I562" s="269">
        <v>2</v>
      </c>
      <c r="J562" s="269" t="s">
        <v>3192</v>
      </c>
      <c r="K562" s="269"/>
      <c r="L562" s="269">
        <v>2</v>
      </c>
    </row>
    <row r="563" spans="1:12" x14ac:dyDescent="0.25">
      <c r="A563" s="261">
        <f t="shared" si="24"/>
        <v>6643104</v>
      </c>
      <c r="B563" s="261" t="str">
        <f t="shared" si="25"/>
        <v>6-PANEL CAP LINEN</v>
      </c>
      <c r="C563" s="261" t="str">
        <f t="shared" si="26"/>
        <v>Кепка</v>
      </c>
      <c r="D563" s="264" t="str">
        <f>VLOOKUP(C563,M:N,2,0)</f>
        <v>Кепки</v>
      </c>
      <c r="E563" s="268" t="s">
        <v>1176</v>
      </c>
      <c r="F563" s="269" t="s">
        <v>989</v>
      </c>
      <c r="G563" s="269" t="s">
        <v>116</v>
      </c>
      <c r="H563" s="269" t="s">
        <v>3191</v>
      </c>
      <c r="I563" s="269">
        <v>5</v>
      </c>
      <c r="J563" s="269" t="s">
        <v>3419</v>
      </c>
      <c r="K563" s="269"/>
      <c r="L563" s="269">
        <v>5</v>
      </c>
    </row>
    <row r="564" spans="1:12" x14ac:dyDescent="0.25">
      <c r="A564" s="261">
        <f t="shared" si="24"/>
        <v>6643104</v>
      </c>
      <c r="B564" s="261" t="str">
        <f t="shared" si="25"/>
        <v>6-PANEL CAP LINEN</v>
      </c>
      <c r="C564" s="261" t="str">
        <f t="shared" si="26"/>
        <v>Кепка</v>
      </c>
      <c r="D564" s="264" t="str">
        <f>VLOOKUP(C564,M:N,2,0)</f>
        <v>Кепки</v>
      </c>
      <c r="E564" s="268" t="s">
        <v>1177</v>
      </c>
      <c r="F564" s="269" t="s">
        <v>989</v>
      </c>
      <c r="G564" s="269" t="s">
        <v>112</v>
      </c>
      <c r="H564" s="269" t="s">
        <v>3191</v>
      </c>
      <c r="I564" s="269">
        <v>7</v>
      </c>
      <c r="J564" s="269" t="s">
        <v>3613</v>
      </c>
      <c r="K564" s="269"/>
      <c r="L564" s="269">
        <v>7</v>
      </c>
    </row>
    <row r="565" spans="1:12" x14ac:dyDescent="0.25">
      <c r="A565" s="261">
        <f t="shared" si="24"/>
        <v>6643104</v>
      </c>
      <c r="B565" s="261" t="str">
        <f t="shared" si="25"/>
        <v>6-PANEL CAP LINEN</v>
      </c>
      <c r="C565" s="261" t="str">
        <f t="shared" si="26"/>
        <v>Кепка</v>
      </c>
      <c r="D565" s="264" t="str">
        <f>VLOOKUP(C565,M:N,2,0)</f>
        <v>Кепки</v>
      </c>
      <c r="E565" s="268" t="s">
        <v>1178</v>
      </c>
      <c r="F565" s="269" t="s">
        <v>989</v>
      </c>
      <c r="G565" s="269" t="s">
        <v>113</v>
      </c>
      <c r="H565" s="269" t="s">
        <v>3191</v>
      </c>
      <c r="I565" s="269">
        <v>5</v>
      </c>
      <c r="J565" s="269" t="s">
        <v>3419</v>
      </c>
      <c r="K565" s="269"/>
      <c r="L565" s="269">
        <v>5</v>
      </c>
    </row>
    <row r="566" spans="1:12" x14ac:dyDescent="0.25">
      <c r="A566" s="261">
        <f t="shared" si="24"/>
        <v>6643104</v>
      </c>
      <c r="B566" s="261" t="str">
        <f t="shared" si="25"/>
        <v>6-PANEL CAP LINEN</v>
      </c>
      <c r="C566" s="261" t="str">
        <f t="shared" si="26"/>
        <v>Кепка</v>
      </c>
      <c r="D566" s="264" t="str">
        <f>VLOOKUP(C566,M:N,2,0)</f>
        <v>Кепки</v>
      </c>
      <c r="E566" s="268" t="s">
        <v>1180</v>
      </c>
      <c r="F566" s="269" t="s">
        <v>989</v>
      </c>
      <c r="G566" s="269" t="s">
        <v>118</v>
      </c>
      <c r="H566" s="269" t="s">
        <v>3191</v>
      </c>
      <c r="I566" s="269">
        <v>1</v>
      </c>
      <c r="J566" s="269" t="s">
        <v>3418</v>
      </c>
      <c r="K566" s="269"/>
      <c r="L566" s="269">
        <v>1</v>
      </c>
    </row>
    <row r="567" spans="1:12" x14ac:dyDescent="0.25">
      <c r="A567" s="261">
        <f t="shared" si="24"/>
        <v>6643104</v>
      </c>
      <c r="B567" s="261" t="str">
        <f t="shared" si="25"/>
        <v>6-PANEL CAP LINEN</v>
      </c>
      <c r="C567" s="261" t="str">
        <f t="shared" si="26"/>
        <v>Кепка</v>
      </c>
      <c r="D567" s="264" t="str">
        <f>VLOOKUP(C567,M:N,2,0)</f>
        <v>Кепки</v>
      </c>
      <c r="E567" s="268" t="s">
        <v>1181</v>
      </c>
      <c r="F567" s="269" t="s">
        <v>983</v>
      </c>
      <c r="G567" s="269" t="s">
        <v>122</v>
      </c>
      <c r="H567" s="269" t="s">
        <v>3191</v>
      </c>
      <c r="I567" s="269">
        <v>2</v>
      </c>
      <c r="J567" s="269" t="s">
        <v>3192</v>
      </c>
      <c r="K567" s="269"/>
      <c r="L567" s="269">
        <v>2</v>
      </c>
    </row>
    <row r="568" spans="1:12" x14ac:dyDescent="0.25">
      <c r="A568" s="261">
        <f t="shared" si="24"/>
        <v>6643104</v>
      </c>
      <c r="B568" s="261" t="str">
        <f t="shared" si="25"/>
        <v>6-PANEL CAP LINEN</v>
      </c>
      <c r="C568" s="261" t="str">
        <f t="shared" si="26"/>
        <v>Кепка</v>
      </c>
      <c r="D568" s="264" t="str">
        <f>VLOOKUP(C568,M:N,2,0)</f>
        <v>Кепки</v>
      </c>
      <c r="E568" s="268" t="s">
        <v>1182</v>
      </c>
      <c r="F568" s="269" t="s">
        <v>983</v>
      </c>
      <c r="G568" s="269" t="s">
        <v>116</v>
      </c>
      <c r="H568" s="269" t="s">
        <v>3191</v>
      </c>
      <c r="I568" s="269">
        <v>4</v>
      </c>
      <c r="J568" s="269" t="s">
        <v>3614</v>
      </c>
      <c r="K568" s="269"/>
      <c r="L568" s="269">
        <v>4</v>
      </c>
    </row>
    <row r="569" spans="1:12" x14ac:dyDescent="0.25">
      <c r="A569" s="261">
        <f t="shared" si="24"/>
        <v>6643104</v>
      </c>
      <c r="B569" s="261" t="str">
        <f t="shared" si="25"/>
        <v>6-PANEL CAP LINEN</v>
      </c>
      <c r="C569" s="261" t="str">
        <f t="shared" si="26"/>
        <v>Кепка</v>
      </c>
      <c r="D569" s="264" t="str">
        <f>VLOOKUP(C569,M:N,2,0)</f>
        <v>Кепки</v>
      </c>
      <c r="E569" s="268" t="s">
        <v>1183</v>
      </c>
      <c r="F569" s="269" t="s">
        <v>983</v>
      </c>
      <c r="G569" s="269" t="s">
        <v>112</v>
      </c>
      <c r="H569" s="269" t="s">
        <v>3191</v>
      </c>
      <c r="I569" s="269">
        <v>7</v>
      </c>
      <c r="J569" s="269" t="s">
        <v>3613</v>
      </c>
      <c r="K569" s="269"/>
      <c r="L569" s="269">
        <v>7</v>
      </c>
    </row>
    <row r="570" spans="1:12" x14ac:dyDescent="0.25">
      <c r="A570" s="261">
        <f t="shared" si="24"/>
        <v>6643104</v>
      </c>
      <c r="B570" s="261" t="str">
        <f t="shared" si="25"/>
        <v>6-PANEL CAP LINEN</v>
      </c>
      <c r="C570" s="261" t="str">
        <f t="shared" si="26"/>
        <v>Кепка</v>
      </c>
      <c r="D570" s="264" t="str">
        <f>VLOOKUP(C570,M:N,2,0)</f>
        <v>Кепки</v>
      </c>
      <c r="E570" s="268" t="s">
        <v>1184</v>
      </c>
      <c r="F570" s="269" t="s">
        <v>983</v>
      </c>
      <c r="G570" s="269" t="s">
        <v>113</v>
      </c>
      <c r="H570" s="269" t="s">
        <v>3191</v>
      </c>
      <c r="I570" s="269">
        <v>5</v>
      </c>
      <c r="J570" s="269" t="s">
        <v>3419</v>
      </c>
      <c r="K570" s="269"/>
      <c r="L570" s="269">
        <v>5</v>
      </c>
    </row>
    <row r="571" spans="1:12" x14ac:dyDescent="0.25">
      <c r="A571" s="261">
        <f t="shared" si="24"/>
        <v>6643104</v>
      </c>
      <c r="B571" s="261" t="str">
        <f t="shared" si="25"/>
        <v>6-PANEL CAP LINEN</v>
      </c>
      <c r="C571" s="261" t="str">
        <f t="shared" si="26"/>
        <v>Кепка</v>
      </c>
      <c r="D571" s="264" t="str">
        <f>VLOOKUP(C571,M:N,2,0)</f>
        <v>Кепки</v>
      </c>
      <c r="E571" s="268" t="s">
        <v>1185</v>
      </c>
      <c r="F571" s="269" t="s">
        <v>983</v>
      </c>
      <c r="G571" s="269" t="s">
        <v>118</v>
      </c>
      <c r="H571" s="269" t="s">
        <v>3191</v>
      </c>
      <c r="I571" s="269">
        <v>1</v>
      </c>
      <c r="J571" s="269" t="s">
        <v>3418</v>
      </c>
      <c r="K571" s="269"/>
      <c r="L571" s="269">
        <v>1</v>
      </c>
    </row>
    <row r="572" spans="1:12" x14ac:dyDescent="0.25">
      <c r="A572" s="261">
        <f t="shared" si="24"/>
        <v>6641110</v>
      </c>
      <c r="B572" s="261" t="str">
        <f t="shared" si="25"/>
        <v>6-PANEL CAP COTTON TWILL</v>
      </c>
      <c r="C572" s="261" t="str">
        <f t="shared" si="26"/>
        <v>Кепка</v>
      </c>
      <c r="D572" s="264" t="str">
        <f>VLOOKUP(C572,M:N,2,0)</f>
        <v>Кепки</v>
      </c>
      <c r="E572" s="268" t="s">
        <v>1186</v>
      </c>
      <c r="F572" s="269" t="s">
        <v>971</v>
      </c>
      <c r="G572" s="269" t="s">
        <v>122</v>
      </c>
      <c r="H572" s="269" t="s">
        <v>3556</v>
      </c>
      <c r="I572" s="269">
        <v>2</v>
      </c>
      <c r="J572" s="269" t="s">
        <v>3557</v>
      </c>
      <c r="K572" s="269"/>
      <c r="L572" s="269">
        <v>2</v>
      </c>
    </row>
    <row r="573" spans="1:12" x14ac:dyDescent="0.25">
      <c r="A573" s="261">
        <f t="shared" si="24"/>
        <v>6641110</v>
      </c>
      <c r="B573" s="261" t="str">
        <f t="shared" si="25"/>
        <v>6-PANEL CAP COTTON TWILL</v>
      </c>
      <c r="C573" s="261" t="str">
        <f t="shared" si="26"/>
        <v>Кепка</v>
      </c>
      <c r="D573" s="264" t="str">
        <f>VLOOKUP(C573,M:N,2,0)</f>
        <v>Кепки</v>
      </c>
      <c r="E573" s="268" t="s">
        <v>1187</v>
      </c>
      <c r="F573" s="269" t="s">
        <v>971</v>
      </c>
      <c r="G573" s="269" t="s">
        <v>116</v>
      </c>
      <c r="H573" s="269" t="s">
        <v>3287</v>
      </c>
      <c r="I573" s="269">
        <v>4</v>
      </c>
      <c r="J573" s="269" t="s">
        <v>3555</v>
      </c>
      <c r="K573" s="269"/>
      <c r="L573" s="269">
        <v>4</v>
      </c>
    </row>
    <row r="574" spans="1:12" x14ac:dyDescent="0.25">
      <c r="A574" s="261">
        <f t="shared" si="24"/>
        <v>6641110</v>
      </c>
      <c r="B574" s="261" t="str">
        <f t="shared" si="25"/>
        <v>6-PANEL CAP COTTON TWILL</v>
      </c>
      <c r="C574" s="261" t="str">
        <f t="shared" si="26"/>
        <v>Кепка</v>
      </c>
      <c r="D574" s="264" t="str">
        <f>VLOOKUP(C574,M:N,2,0)</f>
        <v>Кепки</v>
      </c>
      <c r="E574" s="268" t="s">
        <v>1189</v>
      </c>
      <c r="F574" s="269" t="s">
        <v>971</v>
      </c>
      <c r="G574" s="269" t="s">
        <v>112</v>
      </c>
      <c r="H574" s="269" t="s">
        <v>3287</v>
      </c>
      <c r="I574" s="269">
        <v>6</v>
      </c>
      <c r="J574" s="269" t="s">
        <v>3611</v>
      </c>
      <c r="K574" s="269"/>
      <c r="L574" s="269">
        <v>6</v>
      </c>
    </row>
    <row r="575" spans="1:12" x14ac:dyDescent="0.25">
      <c r="A575" s="261">
        <f t="shared" si="24"/>
        <v>6641110</v>
      </c>
      <c r="B575" s="261" t="str">
        <f t="shared" si="25"/>
        <v>6-PANEL CAP COTTON TWILL</v>
      </c>
      <c r="C575" s="261" t="str">
        <f t="shared" si="26"/>
        <v>Кепка</v>
      </c>
      <c r="D575" s="264" t="str">
        <f>VLOOKUP(C575,M:N,2,0)</f>
        <v>Кепки</v>
      </c>
      <c r="E575" s="268" t="s">
        <v>1190</v>
      </c>
      <c r="F575" s="269" t="s">
        <v>971</v>
      </c>
      <c r="G575" s="269" t="s">
        <v>113</v>
      </c>
      <c r="H575" s="269" t="s">
        <v>3287</v>
      </c>
      <c r="I575" s="269">
        <v>5</v>
      </c>
      <c r="J575" s="269" t="s">
        <v>3288</v>
      </c>
      <c r="K575" s="269"/>
      <c r="L575" s="269">
        <v>5</v>
      </c>
    </row>
    <row r="576" spans="1:12" x14ac:dyDescent="0.25">
      <c r="A576" s="261">
        <f t="shared" si="24"/>
        <v>6641110</v>
      </c>
      <c r="B576" s="261" t="str">
        <f t="shared" si="25"/>
        <v>6-PANEL CAP COTTON TWILL</v>
      </c>
      <c r="C576" s="261" t="str">
        <f t="shared" si="26"/>
        <v>Кепка</v>
      </c>
      <c r="D576" s="264" t="str">
        <f>VLOOKUP(C576,M:N,2,0)</f>
        <v>Кепки</v>
      </c>
      <c r="E576" s="268" t="s">
        <v>1191</v>
      </c>
      <c r="F576" s="269" t="s">
        <v>966</v>
      </c>
      <c r="G576" s="269" t="s">
        <v>122</v>
      </c>
      <c r="H576" s="269" t="s">
        <v>3556</v>
      </c>
      <c r="I576" s="269">
        <v>2</v>
      </c>
      <c r="J576" s="269" t="s">
        <v>3557</v>
      </c>
      <c r="K576" s="269"/>
      <c r="L576" s="269">
        <v>2</v>
      </c>
    </row>
    <row r="577" spans="1:12" x14ac:dyDescent="0.25">
      <c r="A577" s="261">
        <f t="shared" si="24"/>
        <v>6641110</v>
      </c>
      <c r="B577" s="261" t="str">
        <f t="shared" si="25"/>
        <v>6-PANEL CAP COTTON TWILL</v>
      </c>
      <c r="C577" s="261" t="str">
        <f t="shared" si="26"/>
        <v>Кепка</v>
      </c>
      <c r="D577" s="264" t="str">
        <f>VLOOKUP(C577,M:N,2,0)</f>
        <v>Кепки</v>
      </c>
      <c r="E577" s="268" t="s">
        <v>1192</v>
      </c>
      <c r="F577" s="269" t="s">
        <v>966</v>
      </c>
      <c r="G577" s="269" t="s">
        <v>116</v>
      </c>
      <c r="H577" s="269" t="s">
        <v>3556</v>
      </c>
      <c r="I577" s="269">
        <v>4</v>
      </c>
      <c r="J577" s="269" t="s">
        <v>3610</v>
      </c>
      <c r="K577" s="269"/>
      <c r="L577" s="269">
        <v>4</v>
      </c>
    </row>
    <row r="578" spans="1:12" x14ac:dyDescent="0.25">
      <c r="A578" s="261">
        <f t="shared" si="24"/>
        <v>6641110</v>
      </c>
      <c r="B578" s="261" t="str">
        <f t="shared" si="25"/>
        <v>6-PANEL CAP COTTON TWILL</v>
      </c>
      <c r="C578" s="261" t="str">
        <f t="shared" si="26"/>
        <v>Кепка</v>
      </c>
      <c r="D578" s="264" t="str">
        <f>VLOOKUP(C578,M:N,2,0)</f>
        <v>Кепки</v>
      </c>
      <c r="E578" s="268" t="s">
        <v>1194</v>
      </c>
      <c r="F578" s="269" t="s">
        <v>966</v>
      </c>
      <c r="G578" s="269" t="s">
        <v>112</v>
      </c>
      <c r="H578" s="269" t="s">
        <v>3287</v>
      </c>
      <c r="I578" s="269">
        <v>5</v>
      </c>
      <c r="J578" s="269" t="s">
        <v>3288</v>
      </c>
      <c r="K578" s="269"/>
      <c r="L578" s="269">
        <v>5</v>
      </c>
    </row>
    <row r="579" spans="1:12" x14ac:dyDescent="0.25">
      <c r="A579" s="261">
        <f t="shared" ref="A579:A642" si="27">_xlfn.LET(_xlpm.START,FIND("арт. ",F579)+5,_xlpm.END,FIND(" ",F579,_xlpm.START),VALUE(TRIM(MID(F579,_xlpm.START,_xlpm.END-_xlpm.START))))</f>
        <v>6641110</v>
      </c>
      <c r="B579" s="261" t="str">
        <f t="shared" ref="B579:B642" si="28">_xlfn.LET(_xlpm.START,FIND("арт. ",F579)+13,_xlpm.END,FIND("(",F579),TRIM(MID(F579,_xlpm.START,_xlpm.END-_xlpm.START)))</f>
        <v>6-PANEL CAP COTTON TWILL</v>
      </c>
      <c r="C579" s="261" t="str">
        <f t="shared" ref="C579:C642" si="29">_xlfn.LET(_xlpm.START,1,_xlpm.END,FIND("S",F579),TRIM(MID(F579,_xlpm.START,_xlpm.END-_xlpm.START)))</f>
        <v>Кепка</v>
      </c>
      <c r="D579" s="264" t="str">
        <f>VLOOKUP(C579,M:N,2,0)</f>
        <v>Кепки</v>
      </c>
      <c r="E579" s="268" t="s">
        <v>1195</v>
      </c>
      <c r="F579" s="269" t="s">
        <v>966</v>
      </c>
      <c r="G579" s="269" t="s">
        <v>113</v>
      </c>
      <c r="H579" s="269" t="s">
        <v>3556</v>
      </c>
      <c r="I579" s="269">
        <v>4</v>
      </c>
      <c r="J579" s="269" t="s">
        <v>3610</v>
      </c>
      <c r="K579" s="269"/>
      <c r="L579" s="269">
        <v>4</v>
      </c>
    </row>
    <row r="580" spans="1:12" x14ac:dyDescent="0.25">
      <c r="A580" s="261">
        <f t="shared" si="27"/>
        <v>6213402</v>
      </c>
      <c r="B580" s="261" t="str">
        <f t="shared" si="28"/>
        <v>KENT CHECK</v>
      </c>
      <c r="C580" s="261" t="str">
        <f t="shared" si="29"/>
        <v>Кепка</v>
      </c>
      <c r="D580" s="264" t="str">
        <f>VLOOKUP(C580,M:N,2,0)</f>
        <v>Кепки</v>
      </c>
      <c r="E580" s="268" t="s">
        <v>1196</v>
      </c>
      <c r="F580" s="269" t="s">
        <v>511</v>
      </c>
      <c r="G580" s="269" t="s">
        <v>122</v>
      </c>
      <c r="H580" s="269" t="s">
        <v>3287</v>
      </c>
      <c r="I580" s="269">
        <v>3</v>
      </c>
      <c r="J580" s="269" t="s">
        <v>3459</v>
      </c>
      <c r="K580" s="269"/>
      <c r="L580" s="269">
        <v>3</v>
      </c>
    </row>
    <row r="581" spans="1:12" x14ac:dyDescent="0.25">
      <c r="A581" s="261">
        <f t="shared" si="27"/>
        <v>6213402</v>
      </c>
      <c r="B581" s="261" t="str">
        <f t="shared" si="28"/>
        <v>KENT CHECK</v>
      </c>
      <c r="C581" s="261" t="str">
        <f t="shared" si="29"/>
        <v>Кепка</v>
      </c>
      <c r="D581" s="264" t="str">
        <f>VLOOKUP(C581,M:N,2,0)</f>
        <v>Кепки</v>
      </c>
      <c r="E581" s="268" t="s">
        <v>1198</v>
      </c>
      <c r="F581" s="269" t="s">
        <v>511</v>
      </c>
      <c r="G581" s="269" t="s">
        <v>116</v>
      </c>
      <c r="H581" s="269" t="s">
        <v>3287</v>
      </c>
      <c r="I581" s="269">
        <v>8</v>
      </c>
      <c r="J581" s="269" t="s">
        <v>3458</v>
      </c>
      <c r="K581" s="269"/>
      <c r="L581" s="269">
        <v>8</v>
      </c>
    </row>
    <row r="582" spans="1:12" x14ac:dyDescent="0.25">
      <c r="A582" s="261">
        <f t="shared" si="27"/>
        <v>6213402</v>
      </c>
      <c r="B582" s="261" t="str">
        <f t="shared" si="28"/>
        <v>KENT CHECK</v>
      </c>
      <c r="C582" s="261" t="str">
        <f t="shared" si="29"/>
        <v>Кепка</v>
      </c>
      <c r="D582" s="264" t="str">
        <f>VLOOKUP(C582,M:N,2,0)</f>
        <v>Кепки</v>
      </c>
      <c r="E582" s="268" t="s">
        <v>1199</v>
      </c>
      <c r="F582" s="269" t="s">
        <v>511</v>
      </c>
      <c r="G582" s="269" t="s">
        <v>112</v>
      </c>
      <c r="H582" s="269" t="s">
        <v>3287</v>
      </c>
      <c r="I582" s="269">
        <v>10</v>
      </c>
      <c r="J582" s="269" t="s">
        <v>3457</v>
      </c>
      <c r="K582" s="269"/>
      <c r="L582" s="269">
        <v>10</v>
      </c>
    </row>
    <row r="583" spans="1:12" x14ac:dyDescent="0.25">
      <c r="A583" s="261">
        <f t="shared" si="27"/>
        <v>6213402</v>
      </c>
      <c r="B583" s="261" t="str">
        <f t="shared" si="28"/>
        <v>KENT CHECK</v>
      </c>
      <c r="C583" s="261" t="str">
        <f t="shared" si="29"/>
        <v>Кепка</v>
      </c>
      <c r="D583" s="264" t="str">
        <f>VLOOKUP(C583,M:N,2,0)</f>
        <v>Кепки</v>
      </c>
      <c r="E583" s="268" t="s">
        <v>1200</v>
      </c>
      <c r="F583" s="269" t="s">
        <v>511</v>
      </c>
      <c r="G583" s="269" t="s">
        <v>113</v>
      </c>
      <c r="H583" s="269" t="s">
        <v>3287</v>
      </c>
      <c r="I583" s="269">
        <v>7</v>
      </c>
      <c r="J583" s="269" t="s">
        <v>3456</v>
      </c>
      <c r="K583" s="269"/>
      <c r="L583" s="269">
        <v>7</v>
      </c>
    </row>
    <row r="584" spans="1:12" x14ac:dyDescent="0.25">
      <c r="A584" s="261">
        <f t="shared" si="27"/>
        <v>7781909</v>
      </c>
      <c r="B584" s="261" t="str">
        <f t="shared" si="28"/>
        <v>BASEBALL CAP COTTON</v>
      </c>
      <c r="C584" s="261" t="str">
        <f t="shared" si="29"/>
        <v>Бейсболка</v>
      </c>
      <c r="D584" s="264" t="str">
        <f>VLOOKUP(C584,M:N,2,0)</f>
        <v>Бейсболки</v>
      </c>
      <c r="E584" s="268" t="s">
        <v>1202</v>
      </c>
      <c r="F584" s="269" t="s">
        <v>3355</v>
      </c>
      <c r="G584" s="269" t="s">
        <v>117</v>
      </c>
      <c r="H584" s="269" t="s">
        <v>3163</v>
      </c>
      <c r="I584" s="269">
        <v>32</v>
      </c>
      <c r="J584" s="269" t="s">
        <v>3356</v>
      </c>
      <c r="K584" s="269"/>
      <c r="L584" s="269">
        <v>32</v>
      </c>
    </row>
    <row r="585" spans="1:12" x14ac:dyDescent="0.25">
      <c r="A585" s="261">
        <f t="shared" si="27"/>
        <v>7781909</v>
      </c>
      <c r="B585" s="261" t="str">
        <f t="shared" si="28"/>
        <v>BASEBALL CAP COTTON</v>
      </c>
      <c r="C585" s="261" t="str">
        <f t="shared" si="29"/>
        <v>Бейсболка</v>
      </c>
      <c r="D585" s="264" t="str">
        <f>VLOOKUP(C585,M:N,2,0)</f>
        <v>Бейсболки</v>
      </c>
      <c r="E585" s="268" t="s">
        <v>1203</v>
      </c>
      <c r="F585" s="269" t="s">
        <v>3353</v>
      </c>
      <c r="G585" s="269" t="s">
        <v>117</v>
      </c>
      <c r="H585" s="269" t="s">
        <v>3163</v>
      </c>
      <c r="I585" s="269">
        <v>24</v>
      </c>
      <c r="J585" s="269" t="s">
        <v>3354</v>
      </c>
      <c r="K585" s="269"/>
      <c r="L585" s="269">
        <v>24</v>
      </c>
    </row>
    <row r="586" spans="1:12" x14ac:dyDescent="0.25">
      <c r="A586" s="261">
        <f t="shared" si="27"/>
        <v>7751180</v>
      </c>
      <c r="B586" s="261" t="str">
        <f t="shared" si="28"/>
        <v>TRUCKER CAP FIRE DEPT</v>
      </c>
      <c r="C586" s="261" t="str">
        <f t="shared" si="29"/>
        <v>Бейсболка</v>
      </c>
      <c r="D586" s="264" t="str">
        <f>VLOOKUP(C586,M:N,2,0)</f>
        <v>Бейсболки</v>
      </c>
      <c r="E586" s="268" t="s">
        <v>1205</v>
      </c>
      <c r="F586" s="269" t="s">
        <v>3321</v>
      </c>
      <c r="G586" s="269" t="s">
        <v>117</v>
      </c>
      <c r="H586" s="269" t="s">
        <v>3163</v>
      </c>
      <c r="I586" s="269">
        <v>49</v>
      </c>
      <c r="J586" s="269" t="s">
        <v>3322</v>
      </c>
      <c r="K586" s="269"/>
      <c r="L586" s="269">
        <v>49</v>
      </c>
    </row>
    <row r="587" spans="1:12" x14ac:dyDescent="0.25">
      <c r="A587" s="261">
        <f t="shared" si="27"/>
        <v>7751179</v>
      </c>
      <c r="B587" s="261" t="str">
        <f t="shared" si="28"/>
        <v>TRUCKER CAP COTTON</v>
      </c>
      <c r="C587" s="261" t="str">
        <f t="shared" si="29"/>
        <v>Бейсболка</v>
      </c>
      <c r="D587" s="264" t="str">
        <f>VLOOKUP(C587,M:N,2,0)</f>
        <v>Бейсболки</v>
      </c>
      <c r="E587" s="268" t="s">
        <v>1206</v>
      </c>
      <c r="F587" s="269" t="s">
        <v>3319</v>
      </c>
      <c r="G587" s="269" t="s">
        <v>117</v>
      </c>
      <c r="H587" s="269">
        <v>827.47</v>
      </c>
      <c r="I587" s="269">
        <v>18</v>
      </c>
      <c r="J587" s="269" t="s">
        <v>3320</v>
      </c>
      <c r="K587" s="269"/>
      <c r="L587" s="269">
        <v>18</v>
      </c>
    </row>
    <row r="588" spans="1:12" x14ac:dyDescent="0.25">
      <c r="A588" s="261">
        <f t="shared" si="27"/>
        <v>7727301</v>
      </c>
      <c r="B588" s="261" t="str">
        <f t="shared" si="28"/>
        <v>BASEBALL CAP CALF LEATHER</v>
      </c>
      <c r="C588" s="261" t="str">
        <f t="shared" si="29"/>
        <v>Бейсболка</v>
      </c>
      <c r="D588" s="264" t="str">
        <f>VLOOKUP(C588,M:N,2,0)</f>
        <v>Бейсболки</v>
      </c>
      <c r="E588" s="268" t="s">
        <v>1207</v>
      </c>
      <c r="F588" s="269" t="s">
        <v>3286</v>
      </c>
      <c r="G588" s="269" t="s">
        <v>117</v>
      </c>
      <c r="H588" s="269" t="s">
        <v>3287</v>
      </c>
      <c r="I588" s="269">
        <v>5</v>
      </c>
      <c r="J588" s="269" t="s">
        <v>3288</v>
      </c>
      <c r="K588" s="269"/>
      <c r="L588" s="269">
        <v>5</v>
      </c>
    </row>
    <row r="589" spans="1:12" x14ac:dyDescent="0.25">
      <c r="A589" s="261">
        <f t="shared" si="27"/>
        <v>7721109</v>
      </c>
      <c r="B589" s="261" t="str">
        <f t="shared" si="28"/>
        <v>BASEBALL CAP EAGLE</v>
      </c>
      <c r="C589" s="261" t="str">
        <f t="shared" si="29"/>
        <v>Бейсболка</v>
      </c>
      <c r="D589" s="264" t="str">
        <f>VLOOKUP(C589,M:N,2,0)</f>
        <v>Бейсболки</v>
      </c>
      <c r="E589" s="268" t="s">
        <v>1209</v>
      </c>
      <c r="F589" s="269" t="s">
        <v>3278</v>
      </c>
      <c r="G589" s="269" t="s">
        <v>117</v>
      </c>
      <c r="H589" s="269" t="s">
        <v>3163</v>
      </c>
      <c r="I589" s="269">
        <v>53</v>
      </c>
      <c r="J589" s="269" t="s">
        <v>3279</v>
      </c>
      <c r="K589" s="269"/>
      <c r="L589" s="269">
        <v>53</v>
      </c>
    </row>
    <row r="590" spans="1:12" x14ac:dyDescent="0.25">
      <c r="A590" s="261">
        <f t="shared" si="27"/>
        <v>7711137</v>
      </c>
      <c r="B590" s="261" t="str">
        <f t="shared" si="28"/>
        <v>BASEBALL CAP CO PES</v>
      </c>
      <c r="C590" s="261" t="str">
        <f t="shared" si="29"/>
        <v>Бейсболка</v>
      </c>
      <c r="D590" s="264" t="str">
        <f>VLOOKUP(C590,M:N,2,0)</f>
        <v>Бейсболки</v>
      </c>
      <c r="E590" s="268" t="s">
        <v>1210</v>
      </c>
      <c r="F590" s="269" t="s">
        <v>3183</v>
      </c>
      <c r="G590" s="269" t="s">
        <v>116</v>
      </c>
      <c r="H590" s="269">
        <v>979.3</v>
      </c>
      <c r="I590" s="269">
        <v>3</v>
      </c>
      <c r="J590" s="269" t="s">
        <v>3184</v>
      </c>
      <c r="K590" s="269"/>
      <c r="L590" s="269">
        <v>3</v>
      </c>
    </row>
    <row r="591" spans="1:12" x14ac:dyDescent="0.25">
      <c r="A591" s="261">
        <f t="shared" si="27"/>
        <v>7711137</v>
      </c>
      <c r="B591" s="261" t="str">
        <f t="shared" si="28"/>
        <v>BASEBALL CAP CO PES</v>
      </c>
      <c r="C591" s="261" t="str">
        <f t="shared" si="29"/>
        <v>Бейсболка</v>
      </c>
      <c r="D591" s="264" t="str">
        <f>VLOOKUP(C591,M:N,2,0)</f>
        <v>Бейсболки</v>
      </c>
      <c r="E591" s="268" t="s">
        <v>1211</v>
      </c>
      <c r="F591" s="269" t="s">
        <v>3183</v>
      </c>
      <c r="G591" s="269" t="s">
        <v>112</v>
      </c>
      <c r="H591" s="269">
        <v>979.3</v>
      </c>
      <c r="I591" s="269">
        <v>6</v>
      </c>
      <c r="J591" s="269" t="s">
        <v>3186</v>
      </c>
      <c r="K591" s="269"/>
      <c r="L591" s="269">
        <v>6</v>
      </c>
    </row>
    <row r="592" spans="1:12" x14ac:dyDescent="0.25">
      <c r="A592" s="261">
        <f t="shared" si="27"/>
        <v>7711137</v>
      </c>
      <c r="B592" s="261" t="str">
        <f t="shared" si="28"/>
        <v>BASEBALL CAP CO PES</v>
      </c>
      <c r="C592" s="261" t="str">
        <f t="shared" si="29"/>
        <v>Бейсболка</v>
      </c>
      <c r="D592" s="264" t="str">
        <f>VLOOKUP(C592,M:N,2,0)</f>
        <v>Бейсболки</v>
      </c>
      <c r="E592" s="268" t="s">
        <v>1212</v>
      </c>
      <c r="F592" s="269" t="s">
        <v>3183</v>
      </c>
      <c r="G592" s="269" t="s">
        <v>113</v>
      </c>
      <c r="H592" s="269">
        <v>979.3</v>
      </c>
      <c r="I592" s="269">
        <v>4</v>
      </c>
      <c r="J592" s="269" t="s">
        <v>3185</v>
      </c>
      <c r="K592" s="269"/>
      <c r="L592" s="269">
        <v>4</v>
      </c>
    </row>
    <row r="593" spans="1:12" x14ac:dyDescent="0.25">
      <c r="A593" s="261">
        <f t="shared" si="27"/>
        <v>7711137</v>
      </c>
      <c r="B593" s="261" t="str">
        <f t="shared" si="28"/>
        <v>BASEBALL CAP CO PES</v>
      </c>
      <c r="C593" s="261" t="str">
        <f t="shared" si="29"/>
        <v>Бейсболка</v>
      </c>
      <c r="D593" s="264" t="str">
        <f>VLOOKUP(C593,M:N,2,0)</f>
        <v>Бейсболки</v>
      </c>
      <c r="E593" s="268" t="s">
        <v>1213</v>
      </c>
      <c r="F593" s="269" t="s">
        <v>3183</v>
      </c>
      <c r="G593" s="269" t="s">
        <v>118</v>
      </c>
      <c r="H593" s="269">
        <v>979.3</v>
      </c>
      <c r="I593" s="269">
        <v>3</v>
      </c>
      <c r="J593" s="269" t="s">
        <v>3184</v>
      </c>
      <c r="K593" s="269"/>
      <c r="L593" s="269">
        <v>3</v>
      </c>
    </row>
    <row r="594" spans="1:12" x14ac:dyDescent="0.25">
      <c r="A594" s="261">
        <f t="shared" si="27"/>
        <v>7711135</v>
      </c>
      <c r="B594" s="261" t="str">
        <f t="shared" si="28"/>
        <v>BASEBALL CAP COTTON</v>
      </c>
      <c r="C594" s="261" t="str">
        <f t="shared" si="29"/>
        <v>Бейсболка</v>
      </c>
      <c r="D594" s="264" t="str">
        <f>VLOOKUP(C594,M:N,2,0)</f>
        <v>Бейсболки</v>
      </c>
      <c r="E594" s="268" t="s">
        <v>1214</v>
      </c>
      <c r="F594" s="269" t="s">
        <v>3177</v>
      </c>
      <c r="G594" s="269" t="s">
        <v>116</v>
      </c>
      <c r="H594" s="269">
        <v>827.47</v>
      </c>
      <c r="I594" s="269">
        <v>4</v>
      </c>
      <c r="J594" s="269" t="s">
        <v>3180</v>
      </c>
      <c r="K594" s="269"/>
      <c r="L594" s="269">
        <v>4</v>
      </c>
    </row>
    <row r="595" spans="1:12" x14ac:dyDescent="0.25">
      <c r="A595" s="261">
        <f t="shared" si="27"/>
        <v>7711135</v>
      </c>
      <c r="B595" s="261" t="str">
        <f t="shared" si="28"/>
        <v>BASEBALL CAP COTTON</v>
      </c>
      <c r="C595" s="261" t="str">
        <f t="shared" si="29"/>
        <v>Бейсболка</v>
      </c>
      <c r="D595" s="264" t="str">
        <f>VLOOKUP(C595,M:N,2,0)</f>
        <v>Бейсболки</v>
      </c>
      <c r="E595" s="268" t="s">
        <v>1215</v>
      </c>
      <c r="F595" s="269" t="s">
        <v>3177</v>
      </c>
      <c r="G595" s="269" t="s">
        <v>112</v>
      </c>
      <c r="H595" s="269">
        <v>827.47</v>
      </c>
      <c r="I595" s="269">
        <v>6</v>
      </c>
      <c r="J595" s="269" t="s">
        <v>3179</v>
      </c>
      <c r="K595" s="269"/>
      <c r="L595" s="269">
        <v>6</v>
      </c>
    </row>
    <row r="596" spans="1:12" x14ac:dyDescent="0.25">
      <c r="A596" s="261">
        <f t="shared" si="27"/>
        <v>7711135</v>
      </c>
      <c r="B596" s="261" t="str">
        <f t="shared" si="28"/>
        <v>BASEBALL CAP COTTON</v>
      </c>
      <c r="C596" s="261" t="str">
        <f t="shared" si="29"/>
        <v>Бейсболка</v>
      </c>
      <c r="D596" s="264" t="str">
        <f>VLOOKUP(C596,M:N,2,0)</f>
        <v>Бейсболки</v>
      </c>
      <c r="E596" s="268" t="s">
        <v>1217</v>
      </c>
      <c r="F596" s="269" t="s">
        <v>3177</v>
      </c>
      <c r="G596" s="269" t="s">
        <v>113</v>
      </c>
      <c r="H596" s="269">
        <v>827.47</v>
      </c>
      <c r="I596" s="269">
        <v>2</v>
      </c>
      <c r="J596" s="269" t="s">
        <v>3178</v>
      </c>
      <c r="K596" s="269"/>
      <c r="L596" s="269">
        <v>2</v>
      </c>
    </row>
    <row r="597" spans="1:12" x14ac:dyDescent="0.25">
      <c r="A597" s="261">
        <f t="shared" si="27"/>
        <v>3698518</v>
      </c>
      <c r="B597" s="261" t="str">
        <f t="shared" si="28"/>
        <v>WESTERN RAFFIA</v>
      </c>
      <c r="C597" s="261" t="str">
        <f t="shared" si="29"/>
        <v>Шляпа</v>
      </c>
      <c r="D597" s="264" t="str">
        <f>VLOOKUP(C597,M:N,2,0)</f>
        <v>Шляпы</v>
      </c>
      <c r="E597" s="268" t="s">
        <v>1218</v>
      </c>
      <c r="F597" s="269" t="s">
        <v>3141</v>
      </c>
      <c r="G597" s="269" t="s">
        <v>112</v>
      </c>
      <c r="H597" s="269" t="s">
        <v>3792</v>
      </c>
      <c r="I597" s="269">
        <v>5</v>
      </c>
      <c r="J597" s="269" t="s">
        <v>3873</v>
      </c>
      <c r="K597" s="269"/>
      <c r="L597" s="269">
        <v>5</v>
      </c>
    </row>
    <row r="598" spans="1:12" x14ac:dyDescent="0.25">
      <c r="A598" s="261">
        <f t="shared" si="27"/>
        <v>3698503</v>
      </c>
      <c r="B598" s="261" t="str">
        <f t="shared" si="28"/>
        <v>WESTERN MONTERREY BAY MAIZE</v>
      </c>
      <c r="C598" s="261" t="str">
        <f t="shared" si="29"/>
        <v>Шляпа</v>
      </c>
      <c r="D598" s="264" t="str">
        <f>VLOOKUP(C598,M:N,2,0)</f>
        <v>Шляпы</v>
      </c>
      <c r="E598" s="268" t="s">
        <v>1219</v>
      </c>
      <c r="F598" s="269" t="s">
        <v>3130</v>
      </c>
      <c r="G598" s="269" t="s">
        <v>116</v>
      </c>
      <c r="H598" s="269" t="s">
        <v>4230</v>
      </c>
      <c r="I598" s="269">
        <v>3</v>
      </c>
      <c r="J598" s="269" t="s">
        <v>4234</v>
      </c>
      <c r="K598" s="269"/>
      <c r="L598" s="269">
        <v>3</v>
      </c>
    </row>
    <row r="599" spans="1:12" x14ac:dyDescent="0.25">
      <c r="A599" s="261">
        <f t="shared" si="27"/>
        <v>3698503</v>
      </c>
      <c r="B599" s="261" t="str">
        <f t="shared" si="28"/>
        <v>WESTERN MONTERREY BAY MAIZE</v>
      </c>
      <c r="C599" s="261" t="str">
        <f t="shared" si="29"/>
        <v>Шляпа</v>
      </c>
      <c r="D599" s="264" t="str">
        <f>VLOOKUP(C599,M:N,2,0)</f>
        <v>Шляпы</v>
      </c>
      <c r="E599" s="268" t="s">
        <v>1221</v>
      </c>
      <c r="F599" s="269" t="s">
        <v>3130</v>
      </c>
      <c r="G599" s="269" t="s">
        <v>112</v>
      </c>
      <c r="H599" s="269" t="s">
        <v>4230</v>
      </c>
      <c r="I599" s="269">
        <v>6</v>
      </c>
      <c r="J599" s="269" t="s">
        <v>4233</v>
      </c>
      <c r="K599" s="269"/>
      <c r="L599" s="269">
        <v>6</v>
      </c>
    </row>
    <row r="600" spans="1:12" x14ac:dyDescent="0.25">
      <c r="A600" s="261">
        <f t="shared" si="27"/>
        <v>3698503</v>
      </c>
      <c r="B600" s="261" t="str">
        <f t="shared" si="28"/>
        <v>WESTERN MONTERREY BAY MAIZE</v>
      </c>
      <c r="C600" s="261" t="str">
        <f t="shared" si="29"/>
        <v>Шляпа</v>
      </c>
      <c r="D600" s="264" t="str">
        <f>VLOOKUP(C600,M:N,2,0)</f>
        <v>Шляпы</v>
      </c>
      <c r="E600" s="268" t="s">
        <v>1222</v>
      </c>
      <c r="F600" s="269" t="s">
        <v>3130</v>
      </c>
      <c r="G600" s="269" t="s">
        <v>113</v>
      </c>
      <c r="H600" s="269" t="s">
        <v>4230</v>
      </c>
      <c r="I600" s="269">
        <v>4</v>
      </c>
      <c r="J600" s="269" t="s">
        <v>4232</v>
      </c>
      <c r="K600" s="269"/>
      <c r="L600" s="269">
        <v>4</v>
      </c>
    </row>
    <row r="601" spans="1:12" x14ac:dyDescent="0.25">
      <c r="A601" s="261">
        <f t="shared" si="27"/>
        <v>3698503</v>
      </c>
      <c r="B601" s="261" t="str">
        <f t="shared" si="28"/>
        <v>WESTERN MONTERREY BAY MAIZE</v>
      </c>
      <c r="C601" s="261" t="str">
        <f t="shared" si="29"/>
        <v>Шляпа</v>
      </c>
      <c r="D601" s="264" t="str">
        <f>VLOOKUP(C601,M:N,2,0)</f>
        <v>Шляпы</v>
      </c>
      <c r="E601" s="268" t="s">
        <v>1223</v>
      </c>
      <c r="F601" s="269" t="s">
        <v>3130</v>
      </c>
      <c r="G601" s="269" t="s">
        <v>118</v>
      </c>
      <c r="H601" s="269" t="s">
        <v>4230</v>
      </c>
      <c r="I601" s="269">
        <v>1</v>
      </c>
      <c r="J601" s="269" t="s">
        <v>4231</v>
      </c>
      <c r="K601" s="269"/>
      <c r="L601" s="269">
        <v>1</v>
      </c>
    </row>
    <row r="602" spans="1:12" x14ac:dyDescent="0.25">
      <c r="A602" s="261">
        <f t="shared" si="27"/>
        <v>2938509</v>
      </c>
      <c r="B602" s="261" t="str">
        <f t="shared" si="28"/>
        <v>BOATER WHEAT</v>
      </c>
      <c r="C602" s="261" t="str">
        <f t="shared" si="29"/>
        <v>Шляпа</v>
      </c>
      <c r="D602" s="264" t="str">
        <f>VLOOKUP(C602,M:N,2,0)</f>
        <v>Шляпы</v>
      </c>
      <c r="E602" s="268" t="s">
        <v>1224</v>
      </c>
      <c r="F602" s="269" t="s">
        <v>3089</v>
      </c>
      <c r="G602" s="269" t="s">
        <v>116</v>
      </c>
      <c r="H602" s="269" t="s">
        <v>3792</v>
      </c>
      <c r="I602" s="269">
        <v>2</v>
      </c>
      <c r="J602" s="269" t="s">
        <v>3793</v>
      </c>
      <c r="K602" s="269"/>
      <c r="L602" s="269">
        <v>2</v>
      </c>
    </row>
    <row r="603" spans="1:12" x14ac:dyDescent="0.25">
      <c r="A603" s="261">
        <f t="shared" si="27"/>
        <v>2938509</v>
      </c>
      <c r="B603" s="261" t="str">
        <f t="shared" si="28"/>
        <v>BOATER WHEAT</v>
      </c>
      <c r="C603" s="261" t="str">
        <f t="shared" si="29"/>
        <v>Шляпа</v>
      </c>
      <c r="D603" s="264" t="str">
        <f>VLOOKUP(C603,M:N,2,0)</f>
        <v>Шляпы</v>
      </c>
      <c r="E603" s="268" t="s">
        <v>1225</v>
      </c>
      <c r="F603" s="269" t="s">
        <v>3089</v>
      </c>
      <c r="G603" s="269" t="s">
        <v>112</v>
      </c>
      <c r="H603" s="269" t="s">
        <v>3868</v>
      </c>
      <c r="I603" s="269">
        <v>2</v>
      </c>
      <c r="J603" s="269" t="s">
        <v>3874</v>
      </c>
      <c r="K603" s="269"/>
      <c r="L603" s="269">
        <v>2</v>
      </c>
    </row>
    <row r="604" spans="1:12" x14ac:dyDescent="0.25">
      <c r="A604" s="261">
        <f t="shared" si="27"/>
        <v>2938509</v>
      </c>
      <c r="B604" s="261" t="str">
        <f t="shared" si="28"/>
        <v>BOATER WHEAT</v>
      </c>
      <c r="C604" s="261" t="str">
        <f t="shared" si="29"/>
        <v>Шляпа</v>
      </c>
      <c r="D604" s="264" t="str">
        <f>VLOOKUP(C604,M:N,2,0)</f>
        <v>Шляпы</v>
      </c>
      <c r="E604" s="268" t="s">
        <v>1226</v>
      </c>
      <c r="F604" s="269" t="s">
        <v>3089</v>
      </c>
      <c r="G604" s="269" t="s">
        <v>113</v>
      </c>
      <c r="H604" s="269" t="s">
        <v>3792</v>
      </c>
      <c r="I604" s="269">
        <v>2</v>
      </c>
      <c r="J604" s="269" t="s">
        <v>3793</v>
      </c>
      <c r="K604" s="269"/>
      <c r="L604" s="269">
        <v>2</v>
      </c>
    </row>
    <row r="605" spans="1:12" x14ac:dyDescent="0.25">
      <c r="A605" s="261">
        <f t="shared" si="27"/>
        <v>2938509</v>
      </c>
      <c r="B605" s="261" t="str">
        <f t="shared" si="28"/>
        <v>BOATER WHEAT</v>
      </c>
      <c r="C605" s="261" t="str">
        <f t="shared" si="29"/>
        <v>Шляпа</v>
      </c>
      <c r="D605" s="264" t="str">
        <f>VLOOKUP(C605,M:N,2,0)</f>
        <v>Шляпы</v>
      </c>
      <c r="E605" s="268" t="s">
        <v>1227</v>
      </c>
      <c r="F605" s="269" t="s">
        <v>3089</v>
      </c>
      <c r="G605" s="269" t="s">
        <v>118</v>
      </c>
      <c r="H605" s="269" t="s">
        <v>4211</v>
      </c>
      <c r="I605" s="269">
        <v>1</v>
      </c>
      <c r="J605" s="269" t="s">
        <v>4211</v>
      </c>
      <c r="K605" s="269"/>
      <c r="L605" s="269">
        <v>1</v>
      </c>
    </row>
    <row r="606" spans="1:12" x14ac:dyDescent="0.25">
      <c r="A606" s="261">
        <f t="shared" si="27"/>
        <v>2478528</v>
      </c>
      <c r="B606" s="261" t="str">
        <f t="shared" si="28"/>
        <v>TRAVELLER TOYO</v>
      </c>
      <c r="C606" s="261" t="str">
        <f t="shared" si="29"/>
        <v>Шляпа</v>
      </c>
      <c r="D606" s="264" t="str">
        <f>VLOOKUP(C606,M:N,2,0)</f>
        <v>Шляпы</v>
      </c>
      <c r="E606" s="268" t="s">
        <v>1228</v>
      </c>
      <c r="F606" s="269" t="s">
        <v>2835</v>
      </c>
      <c r="G606" s="269" t="s">
        <v>122</v>
      </c>
      <c r="H606" s="269" t="s">
        <v>3798</v>
      </c>
      <c r="I606" s="269">
        <v>1</v>
      </c>
      <c r="J606" s="269" t="s">
        <v>3798</v>
      </c>
      <c r="K606" s="269"/>
      <c r="L606" s="269">
        <v>1</v>
      </c>
    </row>
    <row r="607" spans="1:12" x14ac:dyDescent="0.25">
      <c r="A607" s="261">
        <f t="shared" si="27"/>
        <v>2478528</v>
      </c>
      <c r="B607" s="261" t="str">
        <f t="shared" si="28"/>
        <v>TRAVELLER TOYO</v>
      </c>
      <c r="C607" s="261" t="str">
        <f t="shared" si="29"/>
        <v>Шляпа</v>
      </c>
      <c r="D607" s="264" t="str">
        <f>VLOOKUP(C607,M:N,2,0)</f>
        <v>Шляпы</v>
      </c>
      <c r="E607" s="268" t="s">
        <v>1230</v>
      </c>
      <c r="F607" s="269" t="s">
        <v>2835</v>
      </c>
      <c r="G607" s="269" t="s">
        <v>116</v>
      </c>
      <c r="H607" s="269" t="s">
        <v>3798</v>
      </c>
      <c r="I607" s="269">
        <v>3</v>
      </c>
      <c r="J607" s="269" t="s">
        <v>3799</v>
      </c>
      <c r="K607" s="269"/>
      <c r="L607" s="269">
        <v>3</v>
      </c>
    </row>
    <row r="608" spans="1:12" x14ac:dyDescent="0.25">
      <c r="A608" s="261">
        <f t="shared" si="27"/>
        <v>2478528</v>
      </c>
      <c r="B608" s="261" t="str">
        <f t="shared" si="28"/>
        <v>TRAVELLER TOYO</v>
      </c>
      <c r="C608" s="261" t="str">
        <f t="shared" si="29"/>
        <v>Шляпа</v>
      </c>
      <c r="D608" s="264" t="str">
        <f>VLOOKUP(C608,M:N,2,0)</f>
        <v>Шляпы</v>
      </c>
      <c r="E608" s="268" t="s">
        <v>1231</v>
      </c>
      <c r="F608" s="269" t="s">
        <v>2835</v>
      </c>
      <c r="G608" s="269" t="s">
        <v>112</v>
      </c>
      <c r="H608" s="269" t="s">
        <v>3798</v>
      </c>
      <c r="I608" s="269">
        <v>2</v>
      </c>
      <c r="J608" s="269" t="s">
        <v>4141</v>
      </c>
      <c r="K608" s="269"/>
      <c r="L608" s="269">
        <v>2</v>
      </c>
    </row>
    <row r="609" spans="1:12" x14ac:dyDescent="0.25">
      <c r="A609" s="261">
        <f t="shared" si="27"/>
        <v>2478528</v>
      </c>
      <c r="B609" s="261" t="str">
        <f t="shared" si="28"/>
        <v>TRAVELLER TOYO</v>
      </c>
      <c r="C609" s="261" t="str">
        <f t="shared" si="29"/>
        <v>Шляпа</v>
      </c>
      <c r="D609" s="264" t="str">
        <f>VLOOKUP(C609,M:N,2,0)</f>
        <v>Шляпы</v>
      </c>
      <c r="E609" s="268" t="s">
        <v>1232</v>
      </c>
      <c r="F609" s="269" t="s">
        <v>2835</v>
      </c>
      <c r="G609" s="269" t="s">
        <v>113</v>
      </c>
      <c r="H609" s="269" t="s">
        <v>3798</v>
      </c>
      <c r="I609" s="269">
        <v>2</v>
      </c>
      <c r="J609" s="269" t="s">
        <v>4141</v>
      </c>
      <c r="K609" s="269"/>
      <c r="L609" s="269">
        <v>2</v>
      </c>
    </row>
    <row r="610" spans="1:12" x14ac:dyDescent="0.25">
      <c r="A610" s="261">
        <f t="shared" si="27"/>
        <v>2458502</v>
      </c>
      <c r="B610" s="261" t="str">
        <f t="shared" si="28"/>
        <v>TRAVELLER VISCOSE</v>
      </c>
      <c r="C610" s="261" t="str">
        <f t="shared" si="29"/>
        <v>Шляпа</v>
      </c>
      <c r="D610" s="264" t="str">
        <f>VLOOKUP(C610,M:N,2,0)</f>
        <v>Шляпы</v>
      </c>
      <c r="E610" s="268" t="s">
        <v>1233</v>
      </c>
      <c r="F610" s="269" t="s">
        <v>2753</v>
      </c>
      <c r="G610" s="269" t="s">
        <v>116</v>
      </c>
      <c r="H610" s="269" t="s">
        <v>3777</v>
      </c>
      <c r="I610" s="269">
        <v>1</v>
      </c>
      <c r="J610" s="269" t="s">
        <v>3778</v>
      </c>
      <c r="K610" s="269"/>
      <c r="L610" s="269">
        <v>1</v>
      </c>
    </row>
    <row r="611" spans="1:12" x14ac:dyDescent="0.25">
      <c r="A611" s="261">
        <f t="shared" si="27"/>
        <v>2458502</v>
      </c>
      <c r="B611" s="261" t="str">
        <f t="shared" si="28"/>
        <v>TRAVELLER VISCOSE</v>
      </c>
      <c r="C611" s="261" t="str">
        <f t="shared" si="29"/>
        <v>Шляпа</v>
      </c>
      <c r="D611" s="264" t="str">
        <f>VLOOKUP(C611,M:N,2,0)</f>
        <v>Шляпы</v>
      </c>
      <c r="E611" s="268" t="s">
        <v>1234</v>
      </c>
      <c r="F611" s="269" t="s">
        <v>2753</v>
      </c>
      <c r="G611" s="269" t="s">
        <v>112</v>
      </c>
      <c r="H611" s="269" t="s">
        <v>3777</v>
      </c>
      <c r="I611" s="269">
        <v>3</v>
      </c>
      <c r="J611" s="269" t="s">
        <v>4121</v>
      </c>
      <c r="K611" s="269"/>
      <c r="L611" s="269">
        <v>3</v>
      </c>
    </row>
    <row r="612" spans="1:12" x14ac:dyDescent="0.25">
      <c r="A612" s="261">
        <f t="shared" si="27"/>
        <v>2458502</v>
      </c>
      <c r="B612" s="261" t="str">
        <f t="shared" si="28"/>
        <v>TRAVELLER VISCOSE</v>
      </c>
      <c r="C612" s="261" t="str">
        <f t="shared" si="29"/>
        <v>Шляпа</v>
      </c>
      <c r="D612" s="264" t="str">
        <f>VLOOKUP(C612,M:N,2,0)</f>
        <v>Шляпы</v>
      </c>
      <c r="E612" s="268" t="s">
        <v>1236</v>
      </c>
      <c r="F612" s="269" t="s">
        <v>2753</v>
      </c>
      <c r="G612" s="269" t="s">
        <v>113</v>
      </c>
      <c r="H612" s="269" t="s">
        <v>3777</v>
      </c>
      <c r="I612" s="269">
        <v>2</v>
      </c>
      <c r="J612" s="269" t="s">
        <v>4120</v>
      </c>
      <c r="K612" s="269"/>
      <c r="L612" s="269">
        <v>2</v>
      </c>
    </row>
    <row r="613" spans="1:12" x14ac:dyDescent="0.25">
      <c r="A613" s="261">
        <f t="shared" si="27"/>
        <v>2458502</v>
      </c>
      <c r="B613" s="261" t="str">
        <f t="shared" si="28"/>
        <v>TRAVELLER VISCOSE</v>
      </c>
      <c r="C613" s="261" t="str">
        <f t="shared" si="29"/>
        <v>Шляпа</v>
      </c>
      <c r="D613" s="264" t="str">
        <f>VLOOKUP(C613,M:N,2,0)</f>
        <v>Шляпы</v>
      </c>
      <c r="E613" s="268" t="s">
        <v>1237</v>
      </c>
      <c r="F613" s="269" t="s">
        <v>2749</v>
      </c>
      <c r="G613" s="269" t="s">
        <v>116</v>
      </c>
      <c r="H613" s="269" t="s">
        <v>3777</v>
      </c>
      <c r="I613" s="269">
        <v>3</v>
      </c>
      <c r="J613" s="269" t="s">
        <v>4121</v>
      </c>
      <c r="K613" s="269"/>
      <c r="L613" s="269">
        <v>3</v>
      </c>
    </row>
    <row r="614" spans="1:12" x14ac:dyDescent="0.25">
      <c r="A614" s="261">
        <f t="shared" si="27"/>
        <v>2458502</v>
      </c>
      <c r="B614" s="261" t="str">
        <f t="shared" si="28"/>
        <v>TRAVELLER VISCOSE</v>
      </c>
      <c r="C614" s="261" t="str">
        <f t="shared" si="29"/>
        <v>Шляпа</v>
      </c>
      <c r="D614" s="264" t="str">
        <f>VLOOKUP(C614,M:N,2,0)</f>
        <v>Шляпы</v>
      </c>
      <c r="E614" s="268" t="s">
        <v>1238</v>
      </c>
      <c r="F614" s="269" t="s">
        <v>2749</v>
      </c>
      <c r="G614" s="269" t="s">
        <v>112</v>
      </c>
      <c r="H614" s="269" t="s">
        <v>3777</v>
      </c>
      <c r="I614" s="269">
        <v>2</v>
      </c>
      <c r="J614" s="269" t="s">
        <v>4120</v>
      </c>
      <c r="K614" s="269"/>
      <c r="L614" s="269">
        <v>2</v>
      </c>
    </row>
    <row r="615" spans="1:12" x14ac:dyDescent="0.25">
      <c r="A615" s="261">
        <f t="shared" si="27"/>
        <v>2458502</v>
      </c>
      <c r="B615" s="261" t="str">
        <f t="shared" si="28"/>
        <v>TRAVELLER VISCOSE</v>
      </c>
      <c r="C615" s="261" t="str">
        <f t="shared" si="29"/>
        <v>Шляпа</v>
      </c>
      <c r="D615" s="264" t="str">
        <f>VLOOKUP(C615,M:N,2,0)</f>
        <v>Шляпы</v>
      </c>
      <c r="E615" s="268" t="s">
        <v>1239</v>
      </c>
      <c r="F615" s="269" t="s">
        <v>2749</v>
      </c>
      <c r="G615" s="269" t="s">
        <v>113</v>
      </c>
      <c r="H615" s="269" t="s">
        <v>3777</v>
      </c>
      <c r="I615" s="269">
        <v>2</v>
      </c>
      <c r="J615" s="269" t="s">
        <v>4120</v>
      </c>
      <c r="K615" s="269"/>
      <c r="L615" s="269">
        <v>2</v>
      </c>
    </row>
    <row r="616" spans="1:12" x14ac:dyDescent="0.25">
      <c r="A616" s="261">
        <f t="shared" si="27"/>
        <v>8831101</v>
      </c>
      <c r="B616" s="261" t="str">
        <f t="shared" si="28"/>
        <v>DOCKER COTTON</v>
      </c>
      <c r="C616" s="261" t="str">
        <f t="shared" si="29"/>
        <v>Шапка</v>
      </c>
      <c r="D616" s="264" t="str">
        <f>VLOOKUP(C616,M:N,2,0)</f>
        <v>Шапки</v>
      </c>
      <c r="E616" s="268" t="s">
        <v>1240</v>
      </c>
      <c r="F616" s="269" t="s">
        <v>2152</v>
      </c>
      <c r="G616" s="269" t="s">
        <v>116</v>
      </c>
      <c r="H616" s="269">
        <v>979.3</v>
      </c>
      <c r="I616" s="269">
        <v>3</v>
      </c>
      <c r="J616" s="269" t="s">
        <v>3184</v>
      </c>
      <c r="K616" s="269"/>
      <c r="L616" s="269">
        <v>3</v>
      </c>
    </row>
    <row r="617" spans="1:12" x14ac:dyDescent="0.25">
      <c r="A617" s="261">
        <f t="shared" si="27"/>
        <v>8831101</v>
      </c>
      <c r="B617" s="261" t="str">
        <f t="shared" si="28"/>
        <v>DOCKER COTTON</v>
      </c>
      <c r="C617" s="261" t="str">
        <f t="shared" si="29"/>
        <v>Шапка</v>
      </c>
      <c r="D617" s="264" t="str">
        <f>VLOOKUP(C617,M:N,2,0)</f>
        <v>Шапки</v>
      </c>
      <c r="E617" s="268" t="s">
        <v>1242</v>
      </c>
      <c r="F617" s="269" t="s">
        <v>2152</v>
      </c>
      <c r="G617" s="269" t="s">
        <v>112</v>
      </c>
      <c r="H617" s="269">
        <v>979.3</v>
      </c>
      <c r="I617" s="269">
        <v>1</v>
      </c>
      <c r="J617" s="269">
        <v>979.3</v>
      </c>
      <c r="K617" s="269"/>
      <c r="L617" s="269">
        <v>1</v>
      </c>
    </row>
    <row r="618" spans="1:12" x14ac:dyDescent="0.25">
      <c r="A618" s="261">
        <f t="shared" si="27"/>
        <v>8831101</v>
      </c>
      <c r="B618" s="261" t="str">
        <f t="shared" si="28"/>
        <v>DOCKER COTTON</v>
      </c>
      <c r="C618" s="261" t="str">
        <f t="shared" si="29"/>
        <v>Шапка</v>
      </c>
      <c r="D618" s="264" t="str">
        <f>VLOOKUP(C618,M:N,2,0)</f>
        <v>Шапки</v>
      </c>
      <c r="E618" s="268" t="s">
        <v>1243</v>
      </c>
      <c r="F618" s="269" t="s">
        <v>2148</v>
      </c>
      <c r="G618" s="269" t="s">
        <v>116</v>
      </c>
      <c r="H618" s="269" t="s">
        <v>3537</v>
      </c>
      <c r="I618" s="269">
        <v>3</v>
      </c>
      <c r="J618" s="269" t="s">
        <v>3984</v>
      </c>
      <c r="K618" s="269"/>
      <c r="L618" s="269">
        <v>3</v>
      </c>
    </row>
    <row r="619" spans="1:12" x14ac:dyDescent="0.25">
      <c r="A619" s="261">
        <f t="shared" si="27"/>
        <v>8831101</v>
      </c>
      <c r="B619" s="261" t="str">
        <f t="shared" si="28"/>
        <v>DOCKER COTTON</v>
      </c>
      <c r="C619" s="261" t="str">
        <f t="shared" si="29"/>
        <v>Шапка</v>
      </c>
      <c r="D619" s="264" t="str">
        <f>VLOOKUP(C619,M:N,2,0)</f>
        <v>Шапки</v>
      </c>
      <c r="E619" s="268" t="s">
        <v>1245</v>
      </c>
      <c r="F619" s="269" t="s">
        <v>2148</v>
      </c>
      <c r="G619" s="269" t="s">
        <v>112</v>
      </c>
      <c r="H619" s="269" t="s">
        <v>3537</v>
      </c>
      <c r="I619" s="269">
        <v>3</v>
      </c>
      <c r="J619" s="269" t="s">
        <v>3984</v>
      </c>
      <c r="K619" s="269"/>
      <c r="L619" s="269">
        <v>3</v>
      </c>
    </row>
    <row r="620" spans="1:12" x14ac:dyDescent="0.25">
      <c r="A620" s="261">
        <f t="shared" si="27"/>
        <v>8831101</v>
      </c>
      <c r="B620" s="261" t="str">
        <f t="shared" si="28"/>
        <v>DOCKER COTTON</v>
      </c>
      <c r="C620" s="261" t="str">
        <f t="shared" si="29"/>
        <v>Шапка</v>
      </c>
      <c r="D620" s="264" t="str">
        <f>VLOOKUP(C620,M:N,2,0)</f>
        <v>Шапки</v>
      </c>
      <c r="E620" s="268" t="s">
        <v>1247</v>
      </c>
      <c r="F620" s="269" t="s">
        <v>2148</v>
      </c>
      <c r="G620" s="269" t="s">
        <v>113</v>
      </c>
      <c r="H620" s="269" t="s">
        <v>3537</v>
      </c>
      <c r="I620" s="269">
        <v>3</v>
      </c>
      <c r="J620" s="269" t="s">
        <v>3984</v>
      </c>
      <c r="K620" s="269"/>
      <c r="L620" s="269">
        <v>3</v>
      </c>
    </row>
    <row r="621" spans="1:12" x14ac:dyDescent="0.25">
      <c r="A621" s="261">
        <f t="shared" si="27"/>
        <v>1815202</v>
      </c>
      <c r="B621" s="261" t="str">
        <f t="shared" si="28"/>
        <v>BUCKET CHECK</v>
      </c>
      <c r="C621" s="261" t="str">
        <f t="shared" si="29"/>
        <v>Панама</v>
      </c>
      <c r="D621" s="264" t="str">
        <f>VLOOKUP(C621,M:N,2,0)</f>
        <v>Панамы</v>
      </c>
      <c r="E621" s="268" t="s">
        <v>1248</v>
      </c>
      <c r="F621" s="269" t="s">
        <v>1747</v>
      </c>
      <c r="G621" s="269" t="s">
        <v>116</v>
      </c>
      <c r="H621" s="269" t="s">
        <v>3868</v>
      </c>
      <c r="I621" s="269">
        <v>2</v>
      </c>
      <c r="J621" s="269" t="s">
        <v>3874</v>
      </c>
      <c r="K621" s="269"/>
      <c r="L621" s="269">
        <v>2</v>
      </c>
    </row>
    <row r="622" spans="1:12" x14ac:dyDescent="0.25">
      <c r="A622" s="261">
        <f t="shared" si="27"/>
        <v>1815202</v>
      </c>
      <c r="B622" s="261" t="str">
        <f t="shared" si="28"/>
        <v>BUCKET CHECK</v>
      </c>
      <c r="C622" s="261" t="str">
        <f t="shared" si="29"/>
        <v>Панама</v>
      </c>
      <c r="D622" s="264" t="str">
        <f>VLOOKUP(C622,M:N,2,0)</f>
        <v>Панамы</v>
      </c>
      <c r="E622" s="268" t="s">
        <v>1249</v>
      </c>
      <c r="F622" s="269" t="s">
        <v>1747</v>
      </c>
      <c r="G622" s="269" t="s">
        <v>112</v>
      </c>
      <c r="H622" s="269" t="s">
        <v>3792</v>
      </c>
      <c r="I622" s="269">
        <v>5</v>
      </c>
      <c r="J622" s="269" t="s">
        <v>3873</v>
      </c>
      <c r="K622" s="269"/>
      <c r="L622" s="269">
        <v>5</v>
      </c>
    </row>
    <row r="623" spans="1:12" x14ac:dyDescent="0.25">
      <c r="A623" s="261">
        <f t="shared" si="27"/>
        <v>1815202</v>
      </c>
      <c r="B623" s="261" t="str">
        <f t="shared" si="28"/>
        <v>BUCKET CHECK</v>
      </c>
      <c r="C623" s="261" t="str">
        <f t="shared" si="29"/>
        <v>Панама</v>
      </c>
      <c r="D623" s="264" t="str">
        <f>VLOOKUP(C623,M:N,2,0)</f>
        <v>Панамы</v>
      </c>
      <c r="E623" s="268" t="s">
        <v>1250</v>
      </c>
      <c r="F623" s="269" t="s">
        <v>1747</v>
      </c>
      <c r="G623" s="269" t="s">
        <v>113</v>
      </c>
      <c r="H623" s="269" t="s">
        <v>3868</v>
      </c>
      <c r="I623" s="269">
        <v>3</v>
      </c>
      <c r="J623" s="269" t="s">
        <v>3869</v>
      </c>
      <c r="K623" s="269"/>
      <c r="L623" s="269">
        <v>3</v>
      </c>
    </row>
    <row r="624" spans="1:12" x14ac:dyDescent="0.25">
      <c r="A624" s="261">
        <f t="shared" si="27"/>
        <v>1813903</v>
      </c>
      <c r="B624" s="261" t="str">
        <f t="shared" si="28"/>
        <v>BUCKET BEACH</v>
      </c>
      <c r="C624" s="261" t="str">
        <f t="shared" si="29"/>
        <v>Панама</v>
      </c>
      <c r="D624" s="264" t="str">
        <f>VLOOKUP(C624,M:N,2,0)</f>
        <v>Панамы</v>
      </c>
      <c r="E624" s="268" t="s">
        <v>1251</v>
      </c>
      <c r="F624" s="269" t="s">
        <v>1742</v>
      </c>
      <c r="G624" s="269" t="s">
        <v>116</v>
      </c>
      <c r="H624" s="269" t="s">
        <v>3200</v>
      </c>
      <c r="I624" s="269">
        <v>1</v>
      </c>
      <c r="J624" s="269" t="s">
        <v>3200</v>
      </c>
      <c r="K624" s="269"/>
      <c r="L624" s="269">
        <v>1</v>
      </c>
    </row>
    <row r="625" spans="1:12" x14ac:dyDescent="0.25">
      <c r="A625" s="261">
        <f t="shared" si="27"/>
        <v>1813903</v>
      </c>
      <c r="B625" s="261" t="str">
        <f t="shared" si="28"/>
        <v>BUCKET BEACH</v>
      </c>
      <c r="C625" s="261" t="str">
        <f t="shared" si="29"/>
        <v>Панама</v>
      </c>
      <c r="D625" s="264" t="str">
        <f>VLOOKUP(C625,M:N,2,0)</f>
        <v>Панамы</v>
      </c>
      <c r="E625" s="268" t="s">
        <v>1252</v>
      </c>
      <c r="F625" s="269" t="s">
        <v>1742</v>
      </c>
      <c r="G625" s="269" t="s">
        <v>112</v>
      </c>
      <c r="H625" s="269" t="s">
        <v>3200</v>
      </c>
      <c r="I625" s="269">
        <v>2</v>
      </c>
      <c r="J625" s="269" t="s">
        <v>3410</v>
      </c>
      <c r="K625" s="269"/>
      <c r="L625" s="269">
        <v>2</v>
      </c>
    </row>
    <row r="626" spans="1:12" x14ac:dyDescent="0.25">
      <c r="A626" s="261">
        <f t="shared" si="27"/>
        <v>1813903</v>
      </c>
      <c r="B626" s="261" t="str">
        <f t="shared" si="28"/>
        <v>BUCKET BEACH</v>
      </c>
      <c r="C626" s="261" t="str">
        <f t="shared" si="29"/>
        <v>Панама</v>
      </c>
      <c r="D626" s="264" t="str">
        <f>VLOOKUP(C626,M:N,2,0)</f>
        <v>Панамы</v>
      </c>
      <c r="E626" s="268" t="s">
        <v>1254</v>
      </c>
      <c r="F626" s="269" t="s">
        <v>1742</v>
      </c>
      <c r="G626" s="269" t="s">
        <v>113</v>
      </c>
      <c r="H626" s="269" t="s">
        <v>3200</v>
      </c>
      <c r="I626" s="269">
        <v>5</v>
      </c>
      <c r="J626" s="269" t="s">
        <v>3872</v>
      </c>
      <c r="K626" s="269"/>
      <c r="L626" s="269">
        <v>5</v>
      </c>
    </row>
    <row r="627" spans="1:12" x14ac:dyDescent="0.25">
      <c r="A627" s="261">
        <f t="shared" si="27"/>
        <v>1813903</v>
      </c>
      <c r="B627" s="261" t="str">
        <f t="shared" si="28"/>
        <v>BUCKET BEACH</v>
      </c>
      <c r="C627" s="261" t="str">
        <f t="shared" si="29"/>
        <v>Панама</v>
      </c>
      <c r="D627" s="264" t="str">
        <f>VLOOKUP(C627,M:N,2,0)</f>
        <v>Панамы</v>
      </c>
      <c r="E627" s="268" t="s">
        <v>1255</v>
      </c>
      <c r="F627" s="269" t="s">
        <v>1742</v>
      </c>
      <c r="G627" s="269" t="s">
        <v>118</v>
      </c>
      <c r="H627" s="269" t="s">
        <v>3200</v>
      </c>
      <c r="I627" s="269">
        <v>2</v>
      </c>
      <c r="J627" s="269" t="s">
        <v>3410</v>
      </c>
      <c r="K627" s="269"/>
      <c r="L627" s="269">
        <v>2</v>
      </c>
    </row>
    <row r="628" spans="1:12" x14ac:dyDescent="0.25">
      <c r="A628" s="261">
        <f t="shared" si="27"/>
        <v>1811113</v>
      </c>
      <c r="B628" s="261" t="str">
        <f t="shared" si="28"/>
        <v>BUCKET DELAVE ORGANIC COTTON</v>
      </c>
      <c r="C628" s="261" t="str">
        <f t="shared" si="29"/>
        <v>Панама</v>
      </c>
      <c r="D628" s="264" t="str">
        <f>VLOOKUP(C628,M:N,2,0)</f>
        <v>Панамы</v>
      </c>
      <c r="E628" s="268" t="s">
        <v>1257</v>
      </c>
      <c r="F628" s="269" t="s">
        <v>1731</v>
      </c>
      <c r="G628" s="269" t="s">
        <v>112</v>
      </c>
      <c r="H628" s="269" t="s">
        <v>3868</v>
      </c>
      <c r="I628" s="269">
        <v>3</v>
      </c>
      <c r="J628" s="269" t="s">
        <v>3869</v>
      </c>
      <c r="K628" s="269"/>
      <c r="L628" s="269">
        <v>3</v>
      </c>
    </row>
    <row r="629" spans="1:12" x14ac:dyDescent="0.25">
      <c r="A629" s="261">
        <f t="shared" si="27"/>
        <v>1811113</v>
      </c>
      <c r="B629" s="261" t="str">
        <f t="shared" si="28"/>
        <v>BUCKET DELAVE ORGANIC COTTON</v>
      </c>
      <c r="C629" s="261" t="str">
        <f t="shared" si="29"/>
        <v>Панама</v>
      </c>
      <c r="D629" s="264" t="str">
        <f>VLOOKUP(C629,M:N,2,0)</f>
        <v>Панамы</v>
      </c>
      <c r="E629" s="268" t="s">
        <v>1259</v>
      </c>
      <c r="F629" s="269" t="s">
        <v>1731</v>
      </c>
      <c r="G629" s="269" t="s">
        <v>113</v>
      </c>
      <c r="H629" s="269" t="s">
        <v>3868</v>
      </c>
      <c r="I629" s="269">
        <v>1</v>
      </c>
      <c r="J629" s="269" t="s">
        <v>3868</v>
      </c>
      <c r="K629" s="269"/>
      <c r="L629" s="269">
        <v>1</v>
      </c>
    </row>
    <row r="630" spans="1:12" x14ac:dyDescent="0.25">
      <c r="A630" s="261">
        <f t="shared" si="27"/>
        <v>1811113</v>
      </c>
      <c r="B630" s="261" t="str">
        <f t="shared" si="28"/>
        <v>BUCKET DELAVE ORGANIC COTTON</v>
      </c>
      <c r="C630" s="261" t="str">
        <f t="shared" si="29"/>
        <v>Панама</v>
      </c>
      <c r="D630" s="264" t="str">
        <f>VLOOKUP(C630,M:N,2,0)</f>
        <v>Панамы</v>
      </c>
      <c r="E630" s="268" t="s">
        <v>1261</v>
      </c>
      <c r="F630" s="269" t="s">
        <v>1731</v>
      </c>
      <c r="G630" s="269" t="s">
        <v>118</v>
      </c>
      <c r="H630" s="269" t="s">
        <v>3868</v>
      </c>
      <c r="I630" s="269">
        <v>1</v>
      </c>
      <c r="J630" s="269" t="s">
        <v>3868</v>
      </c>
      <c r="K630" s="269"/>
      <c r="L630" s="269">
        <v>1</v>
      </c>
    </row>
    <row r="631" spans="1:12" x14ac:dyDescent="0.25">
      <c r="A631" s="261">
        <f t="shared" si="27"/>
        <v>7431101</v>
      </c>
      <c r="B631" s="261" t="str">
        <f t="shared" si="28"/>
        <v>ARMY CAP COTTON</v>
      </c>
      <c r="C631" s="261" t="str">
        <f t="shared" si="29"/>
        <v>Кепка</v>
      </c>
      <c r="D631" s="264" t="str">
        <f>VLOOKUP(C631,M:N,2,0)</f>
        <v>Кепки</v>
      </c>
      <c r="E631" s="268" t="s">
        <v>1262</v>
      </c>
      <c r="F631" s="269" t="s">
        <v>1619</v>
      </c>
      <c r="G631" s="269" t="s">
        <v>116</v>
      </c>
      <c r="H631" s="269" t="s">
        <v>3160</v>
      </c>
      <c r="I631" s="269">
        <v>1</v>
      </c>
      <c r="J631" s="269" t="s">
        <v>3160</v>
      </c>
      <c r="K631" s="269"/>
      <c r="L631" s="269">
        <v>1</v>
      </c>
    </row>
    <row r="632" spans="1:12" x14ac:dyDescent="0.25">
      <c r="A632" s="261">
        <f t="shared" si="27"/>
        <v>6613106</v>
      </c>
      <c r="B632" s="261" t="str">
        <f t="shared" si="28"/>
        <v>TEXAS LINEN</v>
      </c>
      <c r="C632" s="261" t="str">
        <f t="shared" si="29"/>
        <v>Кепка</v>
      </c>
      <c r="D632" s="264" t="str">
        <f>VLOOKUP(C632,M:N,2,0)</f>
        <v>Кепки</v>
      </c>
      <c r="E632" s="268" t="s">
        <v>1263</v>
      </c>
      <c r="F632" s="269" t="s">
        <v>781</v>
      </c>
      <c r="G632" s="269" t="s">
        <v>122</v>
      </c>
      <c r="H632" s="269" t="s">
        <v>3556</v>
      </c>
      <c r="I632" s="269">
        <v>2</v>
      </c>
      <c r="J632" s="269" t="s">
        <v>3557</v>
      </c>
      <c r="K632" s="269"/>
      <c r="L632" s="269">
        <v>2</v>
      </c>
    </row>
    <row r="633" spans="1:12" x14ac:dyDescent="0.25">
      <c r="A633" s="261">
        <f t="shared" si="27"/>
        <v>6613106</v>
      </c>
      <c r="B633" s="261" t="str">
        <f t="shared" si="28"/>
        <v>TEXAS LINEN</v>
      </c>
      <c r="C633" s="261" t="str">
        <f t="shared" si="29"/>
        <v>Кепка</v>
      </c>
      <c r="D633" s="264" t="str">
        <f>VLOOKUP(C633,M:N,2,0)</f>
        <v>Кепки</v>
      </c>
      <c r="E633" s="268" t="s">
        <v>1264</v>
      </c>
      <c r="F633" s="269" t="s">
        <v>781</v>
      </c>
      <c r="G633" s="269" t="s">
        <v>116</v>
      </c>
      <c r="H633" s="269" t="s">
        <v>3287</v>
      </c>
      <c r="I633" s="269">
        <v>4</v>
      </c>
      <c r="J633" s="269" t="s">
        <v>3555</v>
      </c>
      <c r="K633" s="269"/>
      <c r="L633" s="269">
        <v>4</v>
      </c>
    </row>
    <row r="634" spans="1:12" x14ac:dyDescent="0.25">
      <c r="A634" s="261">
        <f t="shared" si="27"/>
        <v>6613106</v>
      </c>
      <c r="B634" s="261" t="str">
        <f t="shared" si="28"/>
        <v>TEXAS LINEN</v>
      </c>
      <c r="C634" s="261" t="str">
        <f t="shared" si="29"/>
        <v>Кепка</v>
      </c>
      <c r="D634" s="264" t="str">
        <f>VLOOKUP(C634,M:N,2,0)</f>
        <v>Кепки</v>
      </c>
      <c r="E634" s="268" t="s">
        <v>1265</v>
      </c>
      <c r="F634" s="269" t="s">
        <v>781</v>
      </c>
      <c r="G634" s="269" t="s">
        <v>112</v>
      </c>
      <c r="H634" s="269" t="s">
        <v>3287</v>
      </c>
      <c r="I634" s="269">
        <v>5</v>
      </c>
      <c r="J634" s="269" t="s">
        <v>3288</v>
      </c>
      <c r="K634" s="269"/>
      <c r="L634" s="269">
        <v>5</v>
      </c>
    </row>
    <row r="635" spans="1:12" x14ac:dyDescent="0.25">
      <c r="A635" s="261">
        <f t="shared" si="27"/>
        <v>6613106</v>
      </c>
      <c r="B635" s="261" t="str">
        <f t="shared" si="28"/>
        <v>TEXAS LINEN</v>
      </c>
      <c r="C635" s="261" t="str">
        <f t="shared" si="29"/>
        <v>Кепка</v>
      </c>
      <c r="D635" s="264" t="str">
        <f>VLOOKUP(C635,M:N,2,0)</f>
        <v>Кепки</v>
      </c>
      <c r="E635" s="268" t="s">
        <v>1266</v>
      </c>
      <c r="F635" s="269" t="s">
        <v>781</v>
      </c>
      <c r="G635" s="269" t="s">
        <v>113</v>
      </c>
      <c r="H635" s="269" t="s">
        <v>3287</v>
      </c>
      <c r="I635" s="269">
        <v>5</v>
      </c>
      <c r="J635" s="269" t="s">
        <v>3288</v>
      </c>
      <c r="K635" s="269"/>
      <c r="L635" s="269">
        <v>5</v>
      </c>
    </row>
    <row r="636" spans="1:12" x14ac:dyDescent="0.25">
      <c r="A636" s="261">
        <f t="shared" si="27"/>
        <v>6613106</v>
      </c>
      <c r="B636" s="261" t="str">
        <f t="shared" si="28"/>
        <v>TEXAS LINEN</v>
      </c>
      <c r="C636" s="261" t="str">
        <f t="shared" si="29"/>
        <v>Кепка</v>
      </c>
      <c r="D636" s="264" t="str">
        <f>VLOOKUP(C636,M:N,2,0)</f>
        <v>Кепки</v>
      </c>
      <c r="E636" s="266" t="s">
        <v>1268</v>
      </c>
      <c r="F636" s="184" t="s">
        <v>781</v>
      </c>
      <c r="G636" s="186" t="s">
        <v>118</v>
      </c>
      <c r="H636" s="188" t="s">
        <v>3287</v>
      </c>
      <c r="I636" s="190">
        <v>1</v>
      </c>
      <c r="J636" s="191" t="s">
        <v>3287</v>
      </c>
      <c r="K636" s="262"/>
      <c r="L636" s="193">
        <v>1</v>
      </c>
    </row>
    <row r="637" spans="1:12" x14ac:dyDescent="0.25">
      <c r="A637" s="261">
        <f t="shared" si="27"/>
        <v>6613106</v>
      </c>
      <c r="B637" s="261" t="str">
        <f t="shared" si="28"/>
        <v>TEXAS LINEN</v>
      </c>
      <c r="C637" s="261" t="str">
        <f t="shared" si="29"/>
        <v>Кепка</v>
      </c>
      <c r="D637" s="264" t="str">
        <f>VLOOKUP(C637,M:N,2,0)</f>
        <v>Кепки</v>
      </c>
      <c r="E637" s="266" t="s">
        <v>1269</v>
      </c>
      <c r="F637" s="184" t="s">
        <v>787</v>
      </c>
      <c r="G637" s="186" t="s">
        <v>122</v>
      </c>
      <c r="H637" s="188" t="s">
        <v>3549</v>
      </c>
      <c r="I637" s="190">
        <v>2</v>
      </c>
      <c r="J637" s="191" t="s">
        <v>3550</v>
      </c>
      <c r="K637" s="262"/>
      <c r="L637" s="193">
        <v>2</v>
      </c>
    </row>
    <row r="638" spans="1:12" x14ac:dyDescent="0.25">
      <c r="A638" s="261">
        <f t="shared" si="27"/>
        <v>6613106</v>
      </c>
      <c r="B638" s="261" t="str">
        <f t="shared" si="28"/>
        <v>TEXAS LINEN</v>
      </c>
      <c r="C638" s="261" t="str">
        <f t="shared" si="29"/>
        <v>Кепка</v>
      </c>
      <c r="D638" s="264" t="str">
        <f>VLOOKUP(C638,M:N,2,0)</f>
        <v>Кепки</v>
      </c>
      <c r="E638" s="266" t="s">
        <v>1270</v>
      </c>
      <c r="F638" s="184" t="s">
        <v>787</v>
      </c>
      <c r="G638" s="186" t="s">
        <v>116</v>
      </c>
      <c r="H638" s="188" t="s">
        <v>3549</v>
      </c>
      <c r="I638" s="190">
        <v>2</v>
      </c>
      <c r="J638" s="191" t="s">
        <v>3550</v>
      </c>
      <c r="K638" s="262"/>
      <c r="L638" s="193">
        <v>2</v>
      </c>
    </row>
    <row r="639" spans="1:12" x14ac:dyDescent="0.25">
      <c r="A639" s="261">
        <f t="shared" si="27"/>
        <v>6613106</v>
      </c>
      <c r="B639" s="261" t="str">
        <f t="shared" si="28"/>
        <v>TEXAS LINEN</v>
      </c>
      <c r="C639" s="261" t="str">
        <f t="shared" si="29"/>
        <v>Кепка</v>
      </c>
      <c r="D639" s="264" t="str">
        <f>VLOOKUP(C639,M:N,2,0)</f>
        <v>Кепки</v>
      </c>
      <c r="E639" s="266" t="s">
        <v>1271</v>
      </c>
      <c r="F639" s="184" t="s">
        <v>787</v>
      </c>
      <c r="G639" s="186" t="s">
        <v>112</v>
      </c>
      <c r="H639" s="188" t="s">
        <v>3549</v>
      </c>
      <c r="I639" s="190">
        <v>3</v>
      </c>
      <c r="J639" s="188" t="s">
        <v>3558</v>
      </c>
      <c r="K639" s="262"/>
      <c r="L639" s="193">
        <v>3</v>
      </c>
    </row>
    <row r="640" spans="1:12" x14ac:dyDescent="0.25">
      <c r="A640" s="261">
        <f t="shared" si="27"/>
        <v>6613106</v>
      </c>
      <c r="B640" s="261" t="str">
        <f t="shared" si="28"/>
        <v>TEXAS LINEN</v>
      </c>
      <c r="C640" s="261" t="str">
        <f t="shared" si="29"/>
        <v>Кепка</v>
      </c>
      <c r="D640" s="264" t="str">
        <f>VLOOKUP(C640,M:N,2,0)</f>
        <v>Кепки</v>
      </c>
      <c r="E640" s="266" t="s">
        <v>1272</v>
      </c>
      <c r="F640" s="184" t="s">
        <v>787</v>
      </c>
      <c r="G640" s="186" t="s">
        <v>113</v>
      </c>
      <c r="H640" s="188" t="s">
        <v>3549</v>
      </c>
      <c r="I640" s="190">
        <v>3</v>
      </c>
      <c r="J640" s="188" t="s">
        <v>3558</v>
      </c>
      <c r="K640" s="262"/>
      <c r="L640" s="193">
        <v>3</v>
      </c>
    </row>
    <row r="641" spans="1:12" x14ac:dyDescent="0.25">
      <c r="A641" s="261">
        <f t="shared" si="27"/>
        <v>6613106</v>
      </c>
      <c r="B641" s="261" t="str">
        <f t="shared" si="28"/>
        <v>TEXAS LINEN</v>
      </c>
      <c r="C641" s="261" t="str">
        <f t="shared" si="29"/>
        <v>Кепка</v>
      </c>
      <c r="D641" s="264" t="str">
        <f>VLOOKUP(C641,M:N,2,0)</f>
        <v>Кепки</v>
      </c>
      <c r="E641" s="266" t="s">
        <v>1273</v>
      </c>
      <c r="F641" s="184" t="s">
        <v>787</v>
      </c>
      <c r="G641" s="186" t="s">
        <v>118</v>
      </c>
      <c r="H641" s="188" t="s">
        <v>3549</v>
      </c>
      <c r="I641" s="190">
        <v>1</v>
      </c>
      <c r="J641" s="191" t="s">
        <v>3549</v>
      </c>
      <c r="K641" s="262"/>
      <c r="L641" s="193">
        <v>1</v>
      </c>
    </row>
    <row r="642" spans="1:12" x14ac:dyDescent="0.25">
      <c r="A642" s="261">
        <f t="shared" si="27"/>
        <v>6611128</v>
      </c>
      <c r="B642" s="261" t="str">
        <f t="shared" si="28"/>
        <v>TEXAS COTTON LINEN</v>
      </c>
      <c r="C642" s="261" t="str">
        <f t="shared" si="29"/>
        <v>Кепка</v>
      </c>
      <c r="D642" s="264" t="str">
        <f>VLOOKUP(C642,M:N,2,0)</f>
        <v>Кепки</v>
      </c>
      <c r="E642" s="266" t="s">
        <v>1274</v>
      </c>
      <c r="F642" s="184" t="s">
        <v>775</v>
      </c>
      <c r="G642" s="186" t="s">
        <v>112</v>
      </c>
      <c r="H642" s="188" t="s">
        <v>3411</v>
      </c>
      <c r="I642" s="190">
        <v>3</v>
      </c>
      <c r="J642" s="191" t="s">
        <v>3552</v>
      </c>
      <c r="K642" s="262"/>
      <c r="L642" s="193">
        <v>3</v>
      </c>
    </row>
    <row r="643" spans="1:12" x14ac:dyDescent="0.25">
      <c r="A643" s="261">
        <f t="shared" ref="A643:A706" si="30">_xlfn.LET(_xlpm.START,FIND("арт. ",F643)+5,_xlpm.END,FIND(" ",F643,_xlpm.START),VALUE(TRIM(MID(F643,_xlpm.START,_xlpm.END-_xlpm.START))))</f>
        <v>6611128</v>
      </c>
      <c r="B643" s="261" t="str">
        <f t="shared" ref="B643:B706" si="31">_xlfn.LET(_xlpm.START,FIND("арт. ",F643)+13,_xlpm.END,FIND("(",F643),TRIM(MID(F643,_xlpm.START,_xlpm.END-_xlpm.START)))</f>
        <v>TEXAS COTTON LINEN</v>
      </c>
      <c r="C643" s="261" t="str">
        <f t="shared" ref="C643:C706" si="32">_xlfn.LET(_xlpm.START,1,_xlpm.END,FIND("S",F643),TRIM(MID(F643,_xlpm.START,_xlpm.END-_xlpm.START)))</f>
        <v>Кепка</v>
      </c>
      <c r="D643" s="264" t="str">
        <f>VLOOKUP(C643,M:N,2,0)</f>
        <v>Кепки</v>
      </c>
      <c r="E643" s="266" t="s">
        <v>1275</v>
      </c>
      <c r="F643" s="184" t="s">
        <v>775</v>
      </c>
      <c r="G643" s="186" t="s">
        <v>113</v>
      </c>
      <c r="H643" s="188" t="s">
        <v>3411</v>
      </c>
      <c r="I643" s="190">
        <v>4</v>
      </c>
      <c r="J643" s="191" t="s">
        <v>3551</v>
      </c>
      <c r="K643" s="262"/>
      <c r="L643" s="193">
        <v>4</v>
      </c>
    </row>
    <row r="644" spans="1:12" x14ac:dyDescent="0.25">
      <c r="A644" s="261">
        <f t="shared" si="30"/>
        <v>6611128</v>
      </c>
      <c r="B644" s="261" t="str">
        <f t="shared" si="31"/>
        <v>TEXAS COTTON LINEN</v>
      </c>
      <c r="C644" s="261" t="str">
        <f t="shared" si="32"/>
        <v>Кепка</v>
      </c>
      <c r="D644" s="264" t="str">
        <f>VLOOKUP(C644,M:N,2,0)</f>
        <v>Кепки</v>
      </c>
      <c r="E644" s="266" t="s">
        <v>1276</v>
      </c>
      <c r="F644" s="184" t="s">
        <v>775</v>
      </c>
      <c r="G644" s="186" t="s">
        <v>118</v>
      </c>
      <c r="H644" s="188" t="s">
        <v>3200</v>
      </c>
      <c r="I644" s="190">
        <v>1</v>
      </c>
      <c r="J644" s="191" t="s">
        <v>3200</v>
      </c>
      <c r="K644" s="262"/>
      <c r="L644" s="193">
        <v>1</v>
      </c>
    </row>
    <row r="645" spans="1:12" x14ac:dyDescent="0.25">
      <c r="A645" s="261">
        <f t="shared" si="30"/>
        <v>6223101</v>
      </c>
      <c r="B645" s="261" t="str">
        <f t="shared" si="31"/>
        <v>DRIVER CAP LINEN</v>
      </c>
      <c r="C645" s="261" t="str">
        <f t="shared" si="32"/>
        <v>Кепка</v>
      </c>
      <c r="D645" s="264" t="str">
        <f>VLOOKUP(C645,M:N,2,0)</f>
        <v>Кепки</v>
      </c>
      <c r="E645" s="266" t="s">
        <v>1278</v>
      </c>
      <c r="F645" s="184" t="s">
        <v>522</v>
      </c>
      <c r="G645" s="186" t="s">
        <v>116</v>
      </c>
      <c r="H645" s="188" t="s">
        <v>3200</v>
      </c>
      <c r="I645" s="190">
        <v>1</v>
      </c>
      <c r="J645" s="191" t="s">
        <v>3200</v>
      </c>
      <c r="K645" s="262"/>
      <c r="L645" s="193">
        <v>1</v>
      </c>
    </row>
    <row r="646" spans="1:12" x14ac:dyDescent="0.25">
      <c r="A646" s="261">
        <f t="shared" si="30"/>
        <v>6223101</v>
      </c>
      <c r="B646" s="261" t="str">
        <f t="shared" si="31"/>
        <v>DRIVER CAP LINEN</v>
      </c>
      <c r="C646" s="261" t="str">
        <f t="shared" si="32"/>
        <v>Кепка</v>
      </c>
      <c r="D646" s="264" t="str">
        <f>VLOOKUP(C646,M:N,2,0)</f>
        <v>Кепки</v>
      </c>
      <c r="E646" s="266" t="s">
        <v>1279</v>
      </c>
      <c r="F646" s="184" t="s">
        <v>522</v>
      </c>
      <c r="G646" s="186" t="s">
        <v>112</v>
      </c>
      <c r="H646" s="188" t="s">
        <v>3200</v>
      </c>
      <c r="I646" s="190">
        <v>1</v>
      </c>
      <c r="J646" s="188" t="s">
        <v>3200</v>
      </c>
      <c r="K646" s="262"/>
      <c r="L646" s="193">
        <v>1</v>
      </c>
    </row>
    <row r="647" spans="1:12" x14ac:dyDescent="0.25">
      <c r="A647" s="261">
        <f t="shared" si="30"/>
        <v>6223101</v>
      </c>
      <c r="B647" s="261" t="str">
        <f t="shared" si="31"/>
        <v>DRIVER CAP LINEN</v>
      </c>
      <c r="C647" s="261" t="str">
        <f t="shared" si="32"/>
        <v>Кепка</v>
      </c>
      <c r="D647" s="264" t="str">
        <f>VLOOKUP(C647,M:N,2,0)</f>
        <v>Кепки</v>
      </c>
      <c r="E647" s="266" t="s">
        <v>1280</v>
      </c>
      <c r="F647" s="184" t="s">
        <v>522</v>
      </c>
      <c r="G647" s="186" t="s">
        <v>113</v>
      </c>
      <c r="H647" s="188" t="s">
        <v>3200</v>
      </c>
      <c r="I647" s="190">
        <v>2</v>
      </c>
      <c r="J647" s="188" t="s">
        <v>3410</v>
      </c>
      <c r="K647" s="262"/>
      <c r="L647" s="193">
        <v>2</v>
      </c>
    </row>
    <row r="648" spans="1:12" x14ac:dyDescent="0.25">
      <c r="A648" s="261">
        <f t="shared" si="30"/>
        <v>6223101</v>
      </c>
      <c r="B648" s="261" t="str">
        <f t="shared" si="31"/>
        <v>DRIVER CAP LINEN</v>
      </c>
      <c r="C648" s="261" t="str">
        <f t="shared" si="32"/>
        <v>Кепка</v>
      </c>
      <c r="D648" s="264" t="str">
        <f>VLOOKUP(C648,M:N,2,0)</f>
        <v>Кепки</v>
      </c>
      <c r="E648" s="266" t="s">
        <v>1281</v>
      </c>
      <c r="F648" s="184" t="s">
        <v>522</v>
      </c>
      <c r="G648" s="186" t="s">
        <v>118</v>
      </c>
      <c r="H648" s="188" t="s">
        <v>3200</v>
      </c>
      <c r="I648" s="190">
        <v>1</v>
      </c>
      <c r="J648" s="188" t="s">
        <v>3200</v>
      </c>
      <c r="K648" s="262"/>
      <c r="L648" s="193">
        <v>1</v>
      </c>
    </row>
    <row r="649" spans="1:12" x14ac:dyDescent="0.25">
      <c r="A649" s="261">
        <f t="shared" si="30"/>
        <v>6173108</v>
      </c>
      <c r="B649" s="261" t="str">
        <f t="shared" si="31"/>
        <v>IVY CAP LINEN SILK</v>
      </c>
      <c r="C649" s="261" t="str">
        <f t="shared" si="32"/>
        <v>Кепка</v>
      </c>
      <c r="D649" s="264" t="str">
        <f>VLOOKUP(C649,M:N,2,0)</f>
        <v>Кепки</v>
      </c>
      <c r="E649" s="268" t="s">
        <v>1283</v>
      </c>
      <c r="F649" s="269" t="s">
        <v>3409</v>
      </c>
      <c r="G649" s="269" t="s">
        <v>122</v>
      </c>
      <c r="H649" s="269" t="s">
        <v>3411</v>
      </c>
      <c r="I649" s="269">
        <v>2</v>
      </c>
      <c r="J649" s="269" t="s">
        <v>3412</v>
      </c>
      <c r="K649" s="269"/>
      <c r="L649" s="269">
        <v>2</v>
      </c>
    </row>
    <row r="650" spans="1:12" x14ac:dyDescent="0.25">
      <c r="A650" s="261">
        <f t="shared" si="30"/>
        <v>6173108</v>
      </c>
      <c r="B650" s="261" t="str">
        <f t="shared" si="31"/>
        <v>IVY CAP LINEN SILK</v>
      </c>
      <c r="C650" s="261" t="str">
        <f t="shared" si="32"/>
        <v>Кепка</v>
      </c>
      <c r="D650" s="264" t="str">
        <f>VLOOKUP(C650,M:N,2,0)</f>
        <v>Кепки</v>
      </c>
      <c r="E650" s="268" t="s">
        <v>1284</v>
      </c>
      <c r="F650" s="269" t="s">
        <v>3409</v>
      </c>
      <c r="G650" s="269" t="s">
        <v>116</v>
      </c>
      <c r="H650" s="269" t="s">
        <v>3200</v>
      </c>
      <c r="I650" s="269">
        <v>2</v>
      </c>
      <c r="J650" s="269" t="s">
        <v>3410</v>
      </c>
      <c r="K650" s="269"/>
      <c r="L650" s="269">
        <v>2</v>
      </c>
    </row>
    <row r="651" spans="1:12" x14ac:dyDescent="0.25">
      <c r="A651" s="261">
        <f t="shared" si="30"/>
        <v>6173108</v>
      </c>
      <c r="B651" s="261" t="str">
        <f t="shared" si="31"/>
        <v>IVY CAP LINEN SILK</v>
      </c>
      <c r="C651" s="261" t="str">
        <f t="shared" si="32"/>
        <v>Кепка</v>
      </c>
      <c r="D651" s="264" t="str">
        <f>VLOOKUP(C651,M:N,2,0)</f>
        <v>Кепки</v>
      </c>
      <c r="E651" s="268" t="s">
        <v>1285</v>
      </c>
      <c r="F651" s="269" t="s">
        <v>3409</v>
      </c>
      <c r="G651" s="269" t="s">
        <v>112</v>
      </c>
      <c r="H651" s="269" t="s">
        <v>3200</v>
      </c>
      <c r="I651" s="269">
        <v>1</v>
      </c>
      <c r="J651" s="269" t="s">
        <v>3200</v>
      </c>
      <c r="K651" s="269"/>
      <c r="L651" s="269">
        <v>1</v>
      </c>
    </row>
    <row r="652" spans="1:12" x14ac:dyDescent="0.25">
      <c r="A652" s="261">
        <f t="shared" si="30"/>
        <v>6173108</v>
      </c>
      <c r="B652" s="261" t="str">
        <f t="shared" si="31"/>
        <v>IVY CAP LINEN SILK</v>
      </c>
      <c r="C652" s="261" t="str">
        <f t="shared" si="32"/>
        <v>Кепка</v>
      </c>
      <c r="D652" s="264" t="str">
        <f>VLOOKUP(C652,M:N,2,0)</f>
        <v>Кепки</v>
      </c>
      <c r="E652" s="268" t="s">
        <v>1286</v>
      </c>
      <c r="F652" s="269" t="s">
        <v>3409</v>
      </c>
      <c r="G652" s="269" t="s">
        <v>113</v>
      </c>
      <c r="H652" s="269" t="s">
        <v>3200</v>
      </c>
      <c r="I652" s="269">
        <v>1</v>
      </c>
      <c r="J652" s="269" t="s">
        <v>3200</v>
      </c>
      <c r="K652" s="269"/>
      <c r="L652" s="269">
        <v>1</v>
      </c>
    </row>
    <row r="653" spans="1:12" x14ac:dyDescent="0.25">
      <c r="A653" s="261">
        <f t="shared" si="30"/>
        <v>7781120</v>
      </c>
      <c r="B653" s="261" t="str">
        <f t="shared" si="31"/>
        <v>BASEBALL CAP COTTON</v>
      </c>
      <c r="C653" s="261" t="str">
        <f t="shared" si="32"/>
        <v>Бейсболка</v>
      </c>
      <c r="D653" s="264" t="str">
        <f>VLOOKUP(C653,M:N,2,0)</f>
        <v>Бейсболки</v>
      </c>
      <c r="E653" s="268" t="s">
        <v>1287</v>
      </c>
      <c r="F653" s="269" t="s">
        <v>3349</v>
      </c>
      <c r="G653" s="269" t="s">
        <v>117</v>
      </c>
      <c r="H653" s="269" t="s">
        <v>3270</v>
      </c>
      <c r="I653" s="269">
        <v>3</v>
      </c>
      <c r="J653" s="269" t="s">
        <v>3350</v>
      </c>
      <c r="K653" s="269"/>
      <c r="L653" s="269">
        <v>3</v>
      </c>
    </row>
    <row r="654" spans="1:12" x14ac:dyDescent="0.25">
      <c r="A654" s="261">
        <f t="shared" si="30"/>
        <v>7756108</v>
      </c>
      <c r="B654" s="261" t="str">
        <f t="shared" si="31"/>
        <v>TRUCKER CAP FIREWALKERS</v>
      </c>
      <c r="C654" s="261" t="str">
        <f t="shared" si="32"/>
        <v>Бейсболка</v>
      </c>
      <c r="D654" s="264" t="str">
        <f>VLOOKUP(C654,M:N,2,0)</f>
        <v>Бейсболки</v>
      </c>
      <c r="E654" s="268" t="s">
        <v>1288</v>
      </c>
      <c r="F654" s="269" t="s">
        <v>3340</v>
      </c>
      <c r="G654" s="269" t="s">
        <v>117</v>
      </c>
      <c r="H654" s="269" t="s">
        <v>3160</v>
      </c>
      <c r="I654" s="269">
        <v>30</v>
      </c>
      <c r="J654" s="269" t="s">
        <v>3341</v>
      </c>
      <c r="K654" s="269"/>
      <c r="L654" s="269">
        <v>30</v>
      </c>
    </row>
    <row r="655" spans="1:12" x14ac:dyDescent="0.25">
      <c r="A655" s="261">
        <f t="shared" si="30"/>
        <v>7756107</v>
      </c>
      <c r="B655" s="261" t="str">
        <f t="shared" si="31"/>
        <v>TRUCKER CAP HOT SHOTS</v>
      </c>
      <c r="C655" s="261" t="str">
        <f t="shared" si="32"/>
        <v>Бейсболка</v>
      </c>
      <c r="D655" s="264" t="str">
        <f>VLOOKUP(C655,M:N,2,0)</f>
        <v>Бейсболки</v>
      </c>
      <c r="E655" s="268" t="s">
        <v>1289</v>
      </c>
      <c r="F655" s="269" t="s">
        <v>3338</v>
      </c>
      <c r="G655" s="269" t="s">
        <v>117</v>
      </c>
      <c r="H655" s="269" t="s">
        <v>3160</v>
      </c>
      <c r="I655" s="269">
        <v>25</v>
      </c>
      <c r="J655" s="269" t="s">
        <v>3339</v>
      </c>
      <c r="K655" s="269"/>
      <c r="L655" s="269">
        <v>25</v>
      </c>
    </row>
    <row r="656" spans="1:12" x14ac:dyDescent="0.25">
      <c r="A656" s="261">
        <f t="shared" si="30"/>
        <v>7751181</v>
      </c>
      <c r="B656" s="261" t="str">
        <f t="shared" si="31"/>
        <v>TRUCKER CAP FOOTBALL BEAVER</v>
      </c>
      <c r="C656" s="261" t="str">
        <f t="shared" si="32"/>
        <v>Бейсболка</v>
      </c>
      <c r="D656" s="264" t="str">
        <f>VLOOKUP(C656,M:N,2,0)</f>
        <v>Бейсболки</v>
      </c>
      <c r="E656" s="268" t="s">
        <v>1290</v>
      </c>
      <c r="F656" s="269" t="s">
        <v>3323</v>
      </c>
      <c r="G656" s="269" t="s">
        <v>117</v>
      </c>
      <c r="H656" s="269" t="s">
        <v>3160</v>
      </c>
      <c r="I656" s="269">
        <v>37</v>
      </c>
      <c r="J656" s="269" t="s">
        <v>3317</v>
      </c>
      <c r="K656" s="269"/>
      <c r="L656" s="269">
        <v>37</v>
      </c>
    </row>
    <row r="657" spans="1:12" x14ac:dyDescent="0.25">
      <c r="A657" s="261">
        <f t="shared" si="30"/>
        <v>7751178</v>
      </c>
      <c r="B657" s="261" t="str">
        <f t="shared" si="31"/>
        <v>TRUCKER CAP COLLEGE FOOTBALL</v>
      </c>
      <c r="C657" s="261" t="str">
        <f t="shared" si="32"/>
        <v>Бейсболка</v>
      </c>
      <c r="D657" s="264" t="str">
        <f>VLOOKUP(C657,M:N,2,0)</f>
        <v>Бейсболки</v>
      </c>
      <c r="E657" s="268" t="s">
        <v>1292</v>
      </c>
      <c r="F657" s="269" t="s">
        <v>3318</v>
      </c>
      <c r="G657" s="269" t="s">
        <v>117</v>
      </c>
      <c r="H657" s="269" t="s">
        <v>3160</v>
      </c>
      <c r="I657" s="269">
        <v>2</v>
      </c>
      <c r="J657" s="269" t="s">
        <v>3169</v>
      </c>
      <c r="K657" s="269"/>
      <c r="L657" s="269">
        <v>2</v>
      </c>
    </row>
    <row r="658" spans="1:12" x14ac:dyDescent="0.25">
      <c r="A658" s="261">
        <f t="shared" si="30"/>
        <v>7751177</v>
      </c>
      <c r="B658" s="261" t="str">
        <f t="shared" si="31"/>
        <v>TRUCKER CAP FREE SPIRIT</v>
      </c>
      <c r="C658" s="261" t="str">
        <f t="shared" si="32"/>
        <v>Бейсболка</v>
      </c>
      <c r="D658" s="264" t="str">
        <f>VLOOKUP(C658,M:N,2,0)</f>
        <v>Бейсболки</v>
      </c>
      <c r="E658" s="268" t="s">
        <v>1293</v>
      </c>
      <c r="F658" s="269" t="s">
        <v>3316</v>
      </c>
      <c r="G658" s="269" t="s">
        <v>117</v>
      </c>
      <c r="H658" s="269" t="s">
        <v>3160</v>
      </c>
      <c r="I658" s="269">
        <v>37</v>
      </c>
      <c r="J658" s="269" t="s">
        <v>3317</v>
      </c>
      <c r="K658" s="269"/>
      <c r="L658" s="269">
        <v>37</v>
      </c>
    </row>
    <row r="659" spans="1:12" x14ac:dyDescent="0.25">
      <c r="A659" s="261">
        <f t="shared" si="30"/>
        <v>7751176</v>
      </c>
      <c r="B659" s="261" t="str">
        <f t="shared" si="31"/>
        <v>TRUCKER CAP STRONGER BISON</v>
      </c>
      <c r="C659" s="261" t="str">
        <f t="shared" si="32"/>
        <v>Бейсболка</v>
      </c>
      <c r="D659" s="264" t="str">
        <f>VLOOKUP(C659,M:N,2,0)</f>
        <v>Бейсболки</v>
      </c>
      <c r="E659" s="268" t="s">
        <v>1294</v>
      </c>
      <c r="F659" s="269" t="s">
        <v>3314</v>
      </c>
      <c r="G659" s="269" t="s">
        <v>117</v>
      </c>
      <c r="H659" s="269" t="s">
        <v>3160</v>
      </c>
      <c r="I659" s="269">
        <v>31</v>
      </c>
      <c r="J659" s="269" t="s">
        <v>3315</v>
      </c>
      <c r="K659" s="269"/>
      <c r="L659" s="269">
        <v>31</v>
      </c>
    </row>
    <row r="660" spans="1:12" x14ac:dyDescent="0.25">
      <c r="A660" s="261">
        <f t="shared" si="30"/>
        <v>7751171</v>
      </c>
      <c r="B660" s="261" t="str">
        <f t="shared" si="31"/>
        <v>TRUCKER CAP AMERICAN HERITAGE CLASSIC</v>
      </c>
      <c r="C660" s="261" t="str">
        <f t="shared" si="32"/>
        <v>Бейсболка</v>
      </c>
      <c r="D660" s="264" t="str">
        <f>VLOOKUP(C660,M:N,2,0)</f>
        <v>Бейсболки</v>
      </c>
      <c r="E660" s="268" t="s">
        <v>1295</v>
      </c>
      <c r="F660" s="269" t="s">
        <v>3302</v>
      </c>
      <c r="G660" s="269" t="s">
        <v>117</v>
      </c>
      <c r="H660" s="269" t="s">
        <v>3163</v>
      </c>
      <c r="I660" s="269">
        <v>29</v>
      </c>
      <c r="J660" s="269" t="s">
        <v>3303</v>
      </c>
      <c r="K660" s="269"/>
      <c r="L660" s="269">
        <v>29</v>
      </c>
    </row>
    <row r="661" spans="1:12" x14ac:dyDescent="0.25">
      <c r="A661" s="261">
        <f t="shared" si="30"/>
        <v>7751171</v>
      </c>
      <c r="B661" s="261" t="str">
        <f t="shared" si="31"/>
        <v>TRUCKER CAP AMERICAN HERITAGE CLASSIC</v>
      </c>
      <c r="C661" s="261" t="str">
        <f t="shared" si="32"/>
        <v>Бейсболка</v>
      </c>
      <c r="D661" s="264" t="str">
        <f>VLOOKUP(C661,M:N,2,0)</f>
        <v>Бейсболки</v>
      </c>
      <c r="E661" s="268" t="s">
        <v>1296</v>
      </c>
      <c r="F661" s="269" t="s">
        <v>3306</v>
      </c>
      <c r="G661" s="269" t="s">
        <v>117</v>
      </c>
      <c r="H661" s="269" t="s">
        <v>3160</v>
      </c>
      <c r="I661" s="269">
        <v>13</v>
      </c>
      <c r="J661" s="269" t="s">
        <v>3307</v>
      </c>
      <c r="K661" s="269"/>
      <c r="L661" s="269">
        <v>13</v>
      </c>
    </row>
    <row r="662" spans="1:12" x14ac:dyDescent="0.25">
      <c r="A662" s="261">
        <f t="shared" si="30"/>
        <v>7751171</v>
      </c>
      <c r="B662" s="261" t="str">
        <f t="shared" si="31"/>
        <v>TRUCKER CAP AMERICAN HERITAGE CLASSIC</v>
      </c>
      <c r="C662" s="261" t="str">
        <f t="shared" si="32"/>
        <v>Бейсболка</v>
      </c>
      <c r="D662" s="264" t="str">
        <f>VLOOKUP(C662,M:N,2,0)</f>
        <v>Бейсболки</v>
      </c>
      <c r="E662" s="268" t="s">
        <v>1297</v>
      </c>
      <c r="F662" s="269" t="s">
        <v>3304</v>
      </c>
      <c r="G662" s="269" t="s">
        <v>117</v>
      </c>
      <c r="H662" s="269" t="s">
        <v>3163</v>
      </c>
      <c r="I662" s="269">
        <v>16</v>
      </c>
      <c r="J662" s="269" t="s">
        <v>3305</v>
      </c>
      <c r="K662" s="269"/>
      <c r="L662" s="269">
        <v>16</v>
      </c>
    </row>
    <row r="663" spans="1:12" x14ac:dyDescent="0.25">
      <c r="A663" s="261">
        <f t="shared" si="30"/>
        <v>7711136</v>
      </c>
      <c r="B663" s="261" t="str">
        <f t="shared" si="31"/>
        <v>BASEBALL CAP COTTON</v>
      </c>
      <c r="C663" s="261" t="str">
        <f t="shared" si="32"/>
        <v>Бейсболка</v>
      </c>
      <c r="D663" s="264" t="str">
        <f>VLOOKUP(C663,M:N,2,0)</f>
        <v>Бейсболки</v>
      </c>
      <c r="E663" s="268" t="s">
        <v>1299</v>
      </c>
      <c r="F663" s="269" t="s">
        <v>3181</v>
      </c>
      <c r="G663" s="269" t="s">
        <v>117</v>
      </c>
      <c r="H663" s="269" t="s">
        <v>3160</v>
      </c>
      <c r="I663" s="269">
        <v>39</v>
      </c>
      <c r="J663" s="269" t="s">
        <v>3182</v>
      </c>
      <c r="K663" s="269"/>
      <c r="L663" s="269">
        <v>39</v>
      </c>
    </row>
    <row r="664" spans="1:12" x14ac:dyDescent="0.25">
      <c r="A664" s="261">
        <f t="shared" si="30"/>
        <v>2998205</v>
      </c>
      <c r="B664" s="261" t="str">
        <f t="shared" si="31"/>
        <v>BOWLER FURFELT</v>
      </c>
      <c r="C664" s="261" t="str">
        <f t="shared" si="32"/>
        <v>Шляпа</v>
      </c>
      <c r="D664" s="264" t="str">
        <f>VLOOKUP(C664,M:N,2,0)</f>
        <v>Шляпы</v>
      </c>
      <c r="E664" s="268" t="s">
        <v>1300</v>
      </c>
      <c r="F664" s="269" t="s">
        <v>3094</v>
      </c>
      <c r="G664" s="269" t="s">
        <v>112</v>
      </c>
      <c r="H664" s="269" t="s">
        <v>3462</v>
      </c>
      <c r="I664" s="269">
        <v>2</v>
      </c>
      <c r="J664" s="269" t="s">
        <v>3470</v>
      </c>
      <c r="K664" s="269"/>
      <c r="L664" s="269">
        <v>2</v>
      </c>
    </row>
    <row r="665" spans="1:12" x14ac:dyDescent="0.25">
      <c r="A665" s="261">
        <f t="shared" si="30"/>
        <v>2998205</v>
      </c>
      <c r="B665" s="261" t="str">
        <f t="shared" si="31"/>
        <v>BOWLER FURFELT</v>
      </c>
      <c r="C665" s="261" t="str">
        <f t="shared" si="32"/>
        <v>Шляпа</v>
      </c>
      <c r="D665" s="264" t="str">
        <f>VLOOKUP(C665,M:N,2,0)</f>
        <v>Шляпы</v>
      </c>
      <c r="E665" s="268" t="s">
        <v>1301</v>
      </c>
      <c r="F665" s="269" t="s">
        <v>3094</v>
      </c>
      <c r="G665" s="269" t="s">
        <v>113</v>
      </c>
      <c r="H665" s="269" t="s">
        <v>3462</v>
      </c>
      <c r="I665" s="269">
        <v>3</v>
      </c>
      <c r="J665" s="269" t="s">
        <v>3693</v>
      </c>
      <c r="K665" s="269"/>
      <c r="L665" s="269">
        <v>3</v>
      </c>
    </row>
    <row r="666" spans="1:12" x14ac:dyDescent="0.25">
      <c r="A666" s="261">
        <f t="shared" si="30"/>
        <v>2718004</v>
      </c>
      <c r="B666" s="261" t="str">
        <f t="shared" si="31"/>
        <v>WESTERN VITAFELT</v>
      </c>
      <c r="C666" s="261" t="str">
        <f t="shared" si="32"/>
        <v>Шляпа</v>
      </c>
      <c r="D666" s="264" t="str">
        <f>VLOOKUP(C666,M:N,2,0)</f>
        <v>Шляпы</v>
      </c>
      <c r="E666" s="268" t="s">
        <v>1302</v>
      </c>
      <c r="F666" s="269" t="s">
        <v>3053</v>
      </c>
      <c r="G666" s="269" t="s">
        <v>112</v>
      </c>
      <c r="H666" s="269" t="s">
        <v>4201</v>
      </c>
      <c r="I666" s="269">
        <v>4</v>
      </c>
      <c r="J666" s="269" t="s">
        <v>4202</v>
      </c>
      <c r="K666" s="269"/>
      <c r="L666" s="269">
        <v>4</v>
      </c>
    </row>
    <row r="667" spans="1:12" x14ac:dyDescent="0.25">
      <c r="A667" s="261">
        <f t="shared" si="30"/>
        <v>2598118</v>
      </c>
      <c r="B667" s="261" t="str">
        <f t="shared" si="31"/>
        <v>OUTDOOR WOOLFELT</v>
      </c>
      <c r="C667" s="261" t="str">
        <f t="shared" si="32"/>
        <v>Шляпа</v>
      </c>
      <c r="D667" s="264" t="str">
        <f>VLOOKUP(C667,M:N,2,0)</f>
        <v>Шляпы</v>
      </c>
      <c r="E667" s="268" t="s">
        <v>1304</v>
      </c>
      <c r="F667" s="269" t="s">
        <v>3007</v>
      </c>
      <c r="G667" s="269" t="s">
        <v>116</v>
      </c>
      <c r="H667" s="269" t="s">
        <v>4103</v>
      </c>
      <c r="I667" s="269">
        <v>1</v>
      </c>
      <c r="J667" s="269" t="s">
        <v>4106</v>
      </c>
      <c r="K667" s="269"/>
      <c r="L667" s="269">
        <v>1</v>
      </c>
    </row>
    <row r="668" spans="1:12" x14ac:dyDescent="0.25">
      <c r="A668" s="261">
        <f t="shared" si="30"/>
        <v>2598118</v>
      </c>
      <c r="B668" s="261" t="str">
        <f t="shared" si="31"/>
        <v>OUTDOOR WOOLFELT</v>
      </c>
      <c r="C668" s="261" t="str">
        <f t="shared" si="32"/>
        <v>Шляпа</v>
      </c>
      <c r="D668" s="264" t="str">
        <f>VLOOKUP(C668,M:N,2,0)</f>
        <v>Шляпы</v>
      </c>
      <c r="E668" s="268" t="s">
        <v>1305</v>
      </c>
      <c r="F668" s="269" t="s">
        <v>3007</v>
      </c>
      <c r="G668" s="269" t="s">
        <v>112</v>
      </c>
      <c r="H668" s="269" t="s">
        <v>4103</v>
      </c>
      <c r="I668" s="269">
        <v>3</v>
      </c>
      <c r="J668" s="269" t="s">
        <v>4105</v>
      </c>
      <c r="K668" s="269"/>
      <c r="L668" s="269">
        <v>3</v>
      </c>
    </row>
    <row r="669" spans="1:12" x14ac:dyDescent="0.25">
      <c r="A669" s="261">
        <f t="shared" si="30"/>
        <v>2598113</v>
      </c>
      <c r="B669" s="261" t="str">
        <f t="shared" si="31"/>
        <v>TRAVELLER WOOLFELT</v>
      </c>
      <c r="C669" s="261" t="str">
        <f t="shared" si="32"/>
        <v>Шляпа</v>
      </c>
      <c r="D669" s="264" t="str">
        <f>VLOOKUP(C669,M:N,2,0)</f>
        <v>Шляпы</v>
      </c>
      <c r="E669" s="268" t="s">
        <v>1306</v>
      </c>
      <c r="F669" s="269" t="s">
        <v>3002</v>
      </c>
      <c r="G669" s="269" t="s">
        <v>122</v>
      </c>
      <c r="H669" s="269" t="s">
        <v>3372</v>
      </c>
      <c r="I669" s="269">
        <v>1</v>
      </c>
      <c r="J669" s="269" t="s">
        <v>3372</v>
      </c>
      <c r="K669" s="269"/>
      <c r="L669" s="269">
        <v>1</v>
      </c>
    </row>
    <row r="670" spans="1:12" x14ac:dyDescent="0.25">
      <c r="A670" s="261">
        <f t="shared" si="30"/>
        <v>2598113</v>
      </c>
      <c r="B670" s="261" t="str">
        <f t="shared" si="31"/>
        <v>TRAVELLER WOOLFELT</v>
      </c>
      <c r="C670" s="261" t="str">
        <f t="shared" si="32"/>
        <v>Шляпа</v>
      </c>
      <c r="D670" s="264" t="str">
        <f>VLOOKUP(C670,M:N,2,0)</f>
        <v>Шляпы</v>
      </c>
      <c r="E670" s="268" t="s">
        <v>1308</v>
      </c>
      <c r="F670" s="269" t="s">
        <v>3002</v>
      </c>
      <c r="G670" s="269" t="s">
        <v>116</v>
      </c>
      <c r="H670" s="269" t="s">
        <v>3372</v>
      </c>
      <c r="I670" s="269">
        <v>4</v>
      </c>
      <c r="J670" s="269" t="s">
        <v>3895</v>
      </c>
      <c r="K670" s="269"/>
      <c r="L670" s="269">
        <v>4</v>
      </c>
    </row>
    <row r="671" spans="1:12" x14ac:dyDescent="0.25">
      <c r="A671" s="261">
        <f t="shared" si="30"/>
        <v>2598113</v>
      </c>
      <c r="B671" s="261" t="str">
        <f t="shared" si="31"/>
        <v>TRAVELLER WOOLFELT</v>
      </c>
      <c r="C671" s="261" t="str">
        <f t="shared" si="32"/>
        <v>Шляпа</v>
      </c>
      <c r="D671" s="264" t="str">
        <f>VLOOKUP(C671,M:N,2,0)</f>
        <v>Шляпы</v>
      </c>
      <c r="E671" s="268" t="s">
        <v>1310</v>
      </c>
      <c r="F671" s="269" t="s">
        <v>3002</v>
      </c>
      <c r="G671" s="269" t="s">
        <v>112</v>
      </c>
      <c r="H671" s="269" t="s">
        <v>3372</v>
      </c>
      <c r="I671" s="269">
        <v>6</v>
      </c>
      <c r="J671" s="269" t="s">
        <v>4187</v>
      </c>
      <c r="K671" s="269"/>
      <c r="L671" s="269">
        <v>6</v>
      </c>
    </row>
    <row r="672" spans="1:12" x14ac:dyDescent="0.25">
      <c r="A672" s="261">
        <f t="shared" si="30"/>
        <v>2598113</v>
      </c>
      <c r="B672" s="261" t="str">
        <f t="shared" si="31"/>
        <v>TRAVELLER WOOLFELT</v>
      </c>
      <c r="C672" s="261" t="str">
        <f t="shared" si="32"/>
        <v>Шляпа</v>
      </c>
      <c r="D672" s="264" t="str">
        <f>VLOOKUP(C672,M:N,2,0)</f>
        <v>Шляпы</v>
      </c>
      <c r="E672" s="268" t="s">
        <v>1311</v>
      </c>
      <c r="F672" s="269" t="s">
        <v>3002</v>
      </c>
      <c r="G672" s="269" t="s">
        <v>113</v>
      </c>
      <c r="H672" s="269" t="s">
        <v>3372</v>
      </c>
      <c r="I672" s="269">
        <v>3</v>
      </c>
      <c r="J672" s="269" t="s">
        <v>3374</v>
      </c>
      <c r="K672" s="269"/>
      <c r="L672" s="269">
        <v>3</v>
      </c>
    </row>
    <row r="673" spans="1:12" x14ac:dyDescent="0.25">
      <c r="A673" s="261">
        <f t="shared" si="30"/>
        <v>2528114</v>
      </c>
      <c r="B673" s="261" t="str">
        <f t="shared" si="31"/>
        <v>TRAVELLER WOOLFELT</v>
      </c>
      <c r="C673" s="261" t="str">
        <f t="shared" si="32"/>
        <v>Шляпа</v>
      </c>
      <c r="D673" s="264" t="str">
        <f>VLOOKUP(C673,M:N,2,0)</f>
        <v>Шляпы</v>
      </c>
      <c r="E673" s="268" t="s">
        <v>1313</v>
      </c>
      <c r="F673" s="269" t="s">
        <v>2908</v>
      </c>
      <c r="G673" s="269" t="s">
        <v>122</v>
      </c>
      <c r="H673" s="269" t="s">
        <v>3372</v>
      </c>
      <c r="I673" s="269">
        <v>2</v>
      </c>
      <c r="J673" s="269" t="s">
        <v>3373</v>
      </c>
      <c r="K673" s="269"/>
      <c r="L673" s="269">
        <v>2</v>
      </c>
    </row>
    <row r="674" spans="1:12" x14ac:dyDescent="0.25">
      <c r="A674" s="261">
        <f t="shared" si="30"/>
        <v>2528114</v>
      </c>
      <c r="B674" s="261" t="str">
        <f t="shared" si="31"/>
        <v>TRAVELLER WOOLFELT</v>
      </c>
      <c r="C674" s="261" t="str">
        <f t="shared" si="32"/>
        <v>Шляпа</v>
      </c>
      <c r="D674" s="264" t="str">
        <f>VLOOKUP(C674,M:N,2,0)</f>
        <v>Шляпы</v>
      </c>
      <c r="E674" s="268" t="s">
        <v>1314</v>
      </c>
      <c r="F674" s="269" t="s">
        <v>2908</v>
      </c>
      <c r="G674" s="269" t="s">
        <v>116</v>
      </c>
      <c r="H674" s="269" t="s">
        <v>3372</v>
      </c>
      <c r="I674" s="269">
        <v>3</v>
      </c>
      <c r="J674" s="269" t="s">
        <v>3374</v>
      </c>
      <c r="K674" s="269"/>
      <c r="L674" s="269">
        <v>3</v>
      </c>
    </row>
    <row r="675" spans="1:12" x14ac:dyDescent="0.25">
      <c r="A675" s="261">
        <f t="shared" si="30"/>
        <v>2528114</v>
      </c>
      <c r="B675" s="261" t="str">
        <f t="shared" si="31"/>
        <v>TRAVELLER WOOLFELT</v>
      </c>
      <c r="C675" s="261" t="str">
        <f t="shared" si="32"/>
        <v>Шляпа</v>
      </c>
      <c r="D675" s="264" t="str">
        <f>VLOOKUP(C675,M:N,2,0)</f>
        <v>Шляпы</v>
      </c>
      <c r="E675" s="268" t="s">
        <v>1315</v>
      </c>
      <c r="F675" s="269" t="s">
        <v>2908</v>
      </c>
      <c r="G675" s="269" t="s">
        <v>112</v>
      </c>
      <c r="H675" s="269" t="s">
        <v>3372</v>
      </c>
      <c r="I675" s="269">
        <v>5</v>
      </c>
      <c r="J675" s="269" t="s">
        <v>4164</v>
      </c>
      <c r="K675" s="269"/>
      <c r="L675" s="269">
        <v>5</v>
      </c>
    </row>
    <row r="676" spans="1:12" x14ac:dyDescent="0.25">
      <c r="A676" s="261">
        <f t="shared" si="30"/>
        <v>2528114</v>
      </c>
      <c r="B676" s="261" t="str">
        <f t="shared" si="31"/>
        <v>TRAVELLER WOOLFELT</v>
      </c>
      <c r="C676" s="261" t="str">
        <f t="shared" si="32"/>
        <v>Шляпа</v>
      </c>
      <c r="D676" s="264" t="str">
        <f>VLOOKUP(C676,M:N,2,0)</f>
        <v>Шляпы</v>
      </c>
      <c r="E676" s="268" t="s">
        <v>1316</v>
      </c>
      <c r="F676" s="269" t="s">
        <v>2908</v>
      </c>
      <c r="G676" s="269" t="s">
        <v>113</v>
      </c>
      <c r="H676" s="269" t="s">
        <v>3372</v>
      </c>
      <c r="I676" s="269">
        <v>3</v>
      </c>
      <c r="J676" s="269" t="s">
        <v>3374</v>
      </c>
      <c r="K676" s="269"/>
      <c r="L676" s="269">
        <v>3</v>
      </c>
    </row>
    <row r="677" spans="1:12" x14ac:dyDescent="0.25">
      <c r="A677" s="261">
        <f t="shared" si="30"/>
        <v>2198127</v>
      </c>
      <c r="B677" s="261" t="str">
        <f t="shared" si="31"/>
        <v>FEDORA CASHMERE</v>
      </c>
      <c r="C677" s="261" t="str">
        <f t="shared" si="32"/>
        <v>Шляпа</v>
      </c>
      <c r="D677" s="264" t="str">
        <f>VLOOKUP(C677,M:N,2,0)</f>
        <v>Шляпы</v>
      </c>
      <c r="E677" s="268" t="s">
        <v>1318</v>
      </c>
      <c r="F677" s="269" t="s">
        <v>2680</v>
      </c>
      <c r="G677" s="269" t="s">
        <v>122</v>
      </c>
      <c r="H677" s="269" t="s">
        <v>4103</v>
      </c>
      <c r="I677" s="269">
        <v>1</v>
      </c>
      <c r="J677" s="269" t="s">
        <v>4106</v>
      </c>
      <c r="K677" s="269"/>
      <c r="L677" s="269">
        <v>1</v>
      </c>
    </row>
    <row r="678" spans="1:12" x14ac:dyDescent="0.25">
      <c r="A678" s="261">
        <f t="shared" si="30"/>
        <v>2198127</v>
      </c>
      <c r="B678" s="261" t="str">
        <f t="shared" si="31"/>
        <v>FEDORA CASHMERE</v>
      </c>
      <c r="C678" s="261" t="str">
        <f t="shared" si="32"/>
        <v>Шляпа</v>
      </c>
      <c r="D678" s="264" t="str">
        <f>VLOOKUP(C678,M:N,2,0)</f>
        <v>Шляпы</v>
      </c>
      <c r="E678" s="268" t="s">
        <v>1319</v>
      </c>
      <c r="F678" s="269" t="s">
        <v>2680</v>
      </c>
      <c r="G678" s="269" t="s">
        <v>116</v>
      </c>
      <c r="H678" s="269" t="s">
        <v>4103</v>
      </c>
      <c r="I678" s="269">
        <v>3</v>
      </c>
      <c r="J678" s="269" t="s">
        <v>4105</v>
      </c>
      <c r="K678" s="269"/>
      <c r="L678" s="269">
        <v>3</v>
      </c>
    </row>
    <row r="679" spans="1:12" x14ac:dyDescent="0.25">
      <c r="A679" s="261">
        <f t="shared" si="30"/>
        <v>2198127</v>
      </c>
      <c r="B679" s="261" t="str">
        <f t="shared" si="31"/>
        <v>FEDORA CASHMERE</v>
      </c>
      <c r="C679" s="261" t="str">
        <f t="shared" si="32"/>
        <v>Шляпа</v>
      </c>
      <c r="D679" s="264" t="str">
        <f>VLOOKUP(C679,M:N,2,0)</f>
        <v>Шляпы</v>
      </c>
      <c r="E679" s="268" t="s">
        <v>1321</v>
      </c>
      <c r="F679" s="269" t="s">
        <v>2680</v>
      </c>
      <c r="G679" s="269" t="s">
        <v>112</v>
      </c>
      <c r="H679" s="269" t="s">
        <v>4103</v>
      </c>
      <c r="I679" s="269">
        <v>3</v>
      </c>
      <c r="J679" s="269" t="s">
        <v>4105</v>
      </c>
      <c r="K679" s="269"/>
      <c r="L679" s="269">
        <v>3</v>
      </c>
    </row>
    <row r="680" spans="1:12" x14ac:dyDescent="0.25">
      <c r="A680" s="261">
        <f t="shared" si="30"/>
        <v>2198127</v>
      </c>
      <c r="B680" s="261" t="str">
        <f t="shared" si="31"/>
        <v>FEDORA CASHMERE</v>
      </c>
      <c r="C680" s="261" t="str">
        <f t="shared" si="32"/>
        <v>Шляпа</v>
      </c>
      <c r="D680" s="264" t="str">
        <f>VLOOKUP(C680,M:N,2,0)</f>
        <v>Шляпы</v>
      </c>
      <c r="E680" s="268" t="s">
        <v>1322</v>
      </c>
      <c r="F680" s="269" t="s">
        <v>2680</v>
      </c>
      <c r="G680" s="269" t="s">
        <v>113</v>
      </c>
      <c r="H680" s="269" t="s">
        <v>4103</v>
      </c>
      <c r="I680" s="269">
        <v>2</v>
      </c>
      <c r="J680" s="269" t="s">
        <v>4104</v>
      </c>
      <c r="K680" s="269"/>
      <c r="L680" s="269">
        <v>2</v>
      </c>
    </row>
    <row r="681" spans="1:12" x14ac:dyDescent="0.25">
      <c r="A681" s="261">
        <f t="shared" si="30"/>
        <v>2198127</v>
      </c>
      <c r="B681" s="261" t="str">
        <f t="shared" si="31"/>
        <v>FEDORA CASHMERE</v>
      </c>
      <c r="C681" s="261" t="str">
        <f t="shared" si="32"/>
        <v>Шляпа</v>
      </c>
      <c r="D681" s="264" t="str">
        <f>VLOOKUP(C681,M:N,2,0)</f>
        <v>Шляпы</v>
      </c>
      <c r="E681" s="268" t="s">
        <v>1323</v>
      </c>
      <c r="F681" s="269" t="s">
        <v>2685</v>
      </c>
      <c r="G681" s="269" t="s">
        <v>116</v>
      </c>
      <c r="H681" s="269" t="s">
        <v>4103</v>
      </c>
      <c r="I681" s="269">
        <v>2</v>
      </c>
      <c r="J681" s="269" t="s">
        <v>4104</v>
      </c>
      <c r="K681" s="269"/>
      <c r="L681" s="269">
        <v>2</v>
      </c>
    </row>
    <row r="682" spans="1:12" x14ac:dyDescent="0.25">
      <c r="A682" s="261">
        <f t="shared" si="30"/>
        <v>2198127</v>
      </c>
      <c r="B682" s="261" t="str">
        <f t="shared" si="31"/>
        <v>FEDORA CASHMERE</v>
      </c>
      <c r="C682" s="261" t="str">
        <f t="shared" si="32"/>
        <v>Шляпа</v>
      </c>
      <c r="D682" s="264" t="str">
        <f>VLOOKUP(C682,M:N,2,0)</f>
        <v>Шляпы</v>
      </c>
      <c r="E682" s="268" t="s">
        <v>1324</v>
      </c>
      <c r="F682" s="269" t="s">
        <v>2685</v>
      </c>
      <c r="G682" s="269" t="s">
        <v>112</v>
      </c>
      <c r="H682" s="269" t="s">
        <v>4103</v>
      </c>
      <c r="I682" s="269">
        <v>3</v>
      </c>
      <c r="J682" s="269" t="s">
        <v>4105</v>
      </c>
      <c r="K682" s="269"/>
      <c r="L682" s="269">
        <v>3</v>
      </c>
    </row>
    <row r="683" spans="1:12" x14ac:dyDescent="0.25">
      <c r="A683" s="261">
        <f t="shared" si="30"/>
        <v>2198127</v>
      </c>
      <c r="B683" s="261" t="str">
        <f t="shared" si="31"/>
        <v>FEDORA CASHMERE</v>
      </c>
      <c r="C683" s="261" t="str">
        <f t="shared" si="32"/>
        <v>Шляпа</v>
      </c>
      <c r="D683" s="264" t="str">
        <f>VLOOKUP(C683,M:N,2,0)</f>
        <v>Шляпы</v>
      </c>
      <c r="E683" s="268" t="s">
        <v>1325</v>
      </c>
      <c r="F683" s="269" t="s">
        <v>2685</v>
      </c>
      <c r="G683" s="269" t="s">
        <v>113</v>
      </c>
      <c r="H683" s="269" t="s">
        <v>4103</v>
      </c>
      <c r="I683" s="269">
        <v>1</v>
      </c>
      <c r="J683" s="269" t="s">
        <v>4106</v>
      </c>
      <c r="K683" s="269"/>
      <c r="L683" s="269">
        <v>1</v>
      </c>
    </row>
    <row r="684" spans="1:12" x14ac:dyDescent="0.25">
      <c r="A684" s="261">
        <f t="shared" si="30"/>
        <v>2118205</v>
      </c>
      <c r="B684" s="261" t="str">
        <f t="shared" si="31"/>
        <v>FEDORA FURFELT</v>
      </c>
      <c r="C684" s="261" t="str">
        <f t="shared" si="32"/>
        <v>Шляпа</v>
      </c>
      <c r="D684" s="264" t="str">
        <f>VLOOKUP(C684,M:N,2,0)</f>
        <v>Шляпы</v>
      </c>
      <c r="E684" s="268" t="s">
        <v>1326</v>
      </c>
      <c r="F684" s="269" t="s">
        <v>2633</v>
      </c>
      <c r="G684" s="269" t="s">
        <v>112</v>
      </c>
      <c r="H684" s="269" t="s">
        <v>3805</v>
      </c>
      <c r="I684" s="269">
        <v>1</v>
      </c>
      <c r="J684" s="269" t="s">
        <v>3805</v>
      </c>
      <c r="K684" s="269"/>
      <c r="L684" s="269">
        <v>1</v>
      </c>
    </row>
    <row r="685" spans="1:12" x14ac:dyDescent="0.25">
      <c r="A685" s="261">
        <f t="shared" si="30"/>
        <v>2118205</v>
      </c>
      <c r="B685" s="261" t="str">
        <f t="shared" si="31"/>
        <v>FEDORA FURFELT</v>
      </c>
      <c r="C685" s="261" t="str">
        <f t="shared" si="32"/>
        <v>Шляпа</v>
      </c>
      <c r="D685" s="264" t="str">
        <f>VLOOKUP(C685,M:N,2,0)</f>
        <v>Шляпы</v>
      </c>
      <c r="E685" s="268" t="s">
        <v>1328</v>
      </c>
      <c r="F685" s="269" t="s">
        <v>2633</v>
      </c>
      <c r="G685" s="269" t="s">
        <v>113</v>
      </c>
      <c r="H685" s="269" t="s">
        <v>3805</v>
      </c>
      <c r="I685" s="269">
        <v>1</v>
      </c>
      <c r="J685" s="269" t="s">
        <v>3805</v>
      </c>
      <c r="K685" s="269"/>
      <c r="L685" s="269">
        <v>1</v>
      </c>
    </row>
    <row r="686" spans="1:12" x14ac:dyDescent="0.25">
      <c r="A686" s="261">
        <f t="shared" si="30"/>
        <v>1238109</v>
      </c>
      <c r="B686" s="261" t="str">
        <f t="shared" si="31"/>
        <v>TRILBY WOOLFELT</v>
      </c>
      <c r="C686" s="261" t="str">
        <f t="shared" si="32"/>
        <v>Шляпа</v>
      </c>
      <c r="D686" s="264" t="str">
        <f>VLOOKUP(C686,M:N,2,0)</f>
        <v>Шляпы</v>
      </c>
      <c r="E686" s="268" t="s">
        <v>1329</v>
      </c>
      <c r="F686" s="269" t="s">
        <v>2458</v>
      </c>
      <c r="G686" s="269" t="s">
        <v>122</v>
      </c>
      <c r="H686" s="269" t="s">
        <v>3372</v>
      </c>
      <c r="I686" s="269">
        <v>1</v>
      </c>
      <c r="J686" s="269" t="s">
        <v>3372</v>
      </c>
      <c r="K686" s="269"/>
      <c r="L686" s="269">
        <v>1</v>
      </c>
    </row>
    <row r="687" spans="1:12" x14ac:dyDescent="0.25">
      <c r="A687" s="261">
        <f t="shared" si="30"/>
        <v>1238109</v>
      </c>
      <c r="B687" s="261" t="str">
        <f t="shared" si="31"/>
        <v>TRILBY WOOLFELT</v>
      </c>
      <c r="C687" s="261" t="str">
        <f t="shared" si="32"/>
        <v>Шляпа</v>
      </c>
      <c r="D687" s="264" t="str">
        <f>VLOOKUP(C687,M:N,2,0)</f>
        <v>Шляпы</v>
      </c>
      <c r="E687" s="268" t="s">
        <v>1330</v>
      </c>
      <c r="F687" s="269" t="s">
        <v>2458</v>
      </c>
      <c r="G687" s="269" t="s">
        <v>116</v>
      </c>
      <c r="H687" s="269" t="s">
        <v>3372</v>
      </c>
      <c r="I687" s="269">
        <v>2</v>
      </c>
      <c r="J687" s="269" t="s">
        <v>3373</v>
      </c>
      <c r="K687" s="269"/>
      <c r="L687" s="269">
        <v>2</v>
      </c>
    </row>
    <row r="688" spans="1:12" x14ac:dyDescent="0.25">
      <c r="A688" s="261">
        <f t="shared" si="30"/>
        <v>1238109</v>
      </c>
      <c r="B688" s="261" t="str">
        <f t="shared" si="31"/>
        <v>TRILBY WOOLFELT</v>
      </c>
      <c r="C688" s="261" t="str">
        <f t="shared" si="32"/>
        <v>Шляпа</v>
      </c>
      <c r="D688" s="264" t="str">
        <f>VLOOKUP(C688,M:N,2,0)</f>
        <v>Шляпы</v>
      </c>
      <c r="E688" s="268" t="s">
        <v>1331</v>
      </c>
      <c r="F688" s="269" t="s">
        <v>2458</v>
      </c>
      <c r="G688" s="269" t="s">
        <v>112</v>
      </c>
      <c r="H688" s="269" t="s">
        <v>3372</v>
      </c>
      <c r="I688" s="269">
        <v>1</v>
      </c>
      <c r="J688" s="269" t="s">
        <v>3372</v>
      </c>
      <c r="K688" s="269"/>
      <c r="L688" s="269">
        <v>1</v>
      </c>
    </row>
    <row r="689" spans="1:12" x14ac:dyDescent="0.25">
      <c r="A689" s="261">
        <f t="shared" si="30"/>
        <v>1238109</v>
      </c>
      <c r="B689" s="261" t="str">
        <f t="shared" si="31"/>
        <v>TRILBY WOOLFELT</v>
      </c>
      <c r="C689" s="261" t="str">
        <f t="shared" si="32"/>
        <v>Шляпа</v>
      </c>
      <c r="D689" s="264" t="str">
        <f>VLOOKUP(C689,M:N,2,0)</f>
        <v>Шляпы</v>
      </c>
      <c r="E689" s="268" t="s">
        <v>1332</v>
      </c>
      <c r="F689" s="269" t="s">
        <v>2458</v>
      </c>
      <c r="G689" s="269" t="s">
        <v>113</v>
      </c>
      <c r="H689" s="269" t="s">
        <v>3372</v>
      </c>
      <c r="I689" s="269">
        <v>1</v>
      </c>
      <c r="J689" s="269" t="s">
        <v>3372</v>
      </c>
      <c r="K689" s="269"/>
      <c r="L689" s="269">
        <v>1</v>
      </c>
    </row>
    <row r="690" spans="1:12" x14ac:dyDescent="0.25">
      <c r="A690" s="261">
        <f t="shared" si="30"/>
        <v>1148101</v>
      </c>
      <c r="B690" s="261" t="str">
        <f t="shared" si="31"/>
        <v>TRILBY WOOLFELT</v>
      </c>
      <c r="C690" s="261" t="str">
        <f t="shared" si="32"/>
        <v>Шляпа</v>
      </c>
      <c r="D690" s="264" t="str">
        <f>VLOOKUP(C690,M:N,2,0)</f>
        <v>Шляпы</v>
      </c>
      <c r="E690" s="268" t="s">
        <v>1334</v>
      </c>
      <c r="F690" s="269" t="s">
        <v>2438</v>
      </c>
      <c r="G690" s="269" t="s">
        <v>116</v>
      </c>
      <c r="H690" s="269" t="s">
        <v>3676</v>
      </c>
      <c r="I690" s="269">
        <v>1</v>
      </c>
      <c r="J690" s="269" t="s">
        <v>3676</v>
      </c>
      <c r="K690" s="269"/>
      <c r="L690" s="269">
        <v>1</v>
      </c>
    </row>
    <row r="691" spans="1:12" x14ac:dyDescent="0.25">
      <c r="A691" s="261">
        <f t="shared" si="30"/>
        <v>1148101</v>
      </c>
      <c r="B691" s="261" t="str">
        <f t="shared" si="31"/>
        <v>TRILBY WOOLFELT</v>
      </c>
      <c r="C691" s="261" t="str">
        <f t="shared" si="32"/>
        <v>Шляпа</v>
      </c>
      <c r="D691" s="264" t="str">
        <f>VLOOKUP(C691,M:N,2,0)</f>
        <v>Шляпы</v>
      </c>
      <c r="E691" s="268" t="s">
        <v>1335</v>
      </c>
      <c r="F691" s="269" t="s">
        <v>2438</v>
      </c>
      <c r="G691" s="269" t="s">
        <v>113</v>
      </c>
      <c r="H691" s="269" t="s">
        <v>3676</v>
      </c>
      <c r="I691" s="269">
        <v>1</v>
      </c>
      <c r="J691" s="269" t="s">
        <v>3676</v>
      </c>
      <c r="K691" s="269"/>
      <c r="L691" s="269">
        <v>1</v>
      </c>
    </row>
    <row r="692" spans="1:12" x14ac:dyDescent="0.25">
      <c r="A692" s="261">
        <f t="shared" si="30"/>
        <v>1148101</v>
      </c>
      <c r="B692" s="261" t="str">
        <f t="shared" si="31"/>
        <v>TRILBY WOOLFELT</v>
      </c>
      <c r="C692" s="261" t="str">
        <f t="shared" si="32"/>
        <v>Шляпа</v>
      </c>
      <c r="D692" s="264" t="str">
        <f>VLOOKUP(C692,M:N,2,0)</f>
        <v>Шляпы</v>
      </c>
      <c r="E692" s="268" t="s">
        <v>1336</v>
      </c>
      <c r="F692" s="269" t="s">
        <v>2435</v>
      </c>
      <c r="G692" s="269" t="s">
        <v>122</v>
      </c>
      <c r="H692" s="269" t="s">
        <v>3676</v>
      </c>
      <c r="I692" s="269">
        <v>2</v>
      </c>
      <c r="J692" s="269" t="s">
        <v>3679</v>
      </c>
      <c r="K692" s="269"/>
      <c r="L692" s="269">
        <v>2</v>
      </c>
    </row>
    <row r="693" spans="1:12" x14ac:dyDescent="0.25">
      <c r="A693" s="261">
        <f t="shared" si="30"/>
        <v>1148101</v>
      </c>
      <c r="B693" s="261" t="str">
        <f t="shared" si="31"/>
        <v>TRILBY WOOLFELT</v>
      </c>
      <c r="C693" s="261" t="str">
        <f t="shared" si="32"/>
        <v>Шляпа</v>
      </c>
      <c r="D693" s="264" t="str">
        <f>VLOOKUP(C693,M:N,2,0)</f>
        <v>Шляпы</v>
      </c>
      <c r="E693" s="268" t="s">
        <v>1338</v>
      </c>
      <c r="F693" s="269" t="s">
        <v>2435</v>
      </c>
      <c r="G693" s="269" t="s">
        <v>112</v>
      </c>
      <c r="H693" s="269" t="s">
        <v>3676</v>
      </c>
      <c r="I693" s="269">
        <v>3</v>
      </c>
      <c r="J693" s="269" t="s">
        <v>3677</v>
      </c>
      <c r="K693" s="269"/>
      <c r="L693" s="269">
        <v>3</v>
      </c>
    </row>
    <row r="694" spans="1:12" x14ac:dyDescent="0.25">
      <c r="A694" s="261">
        <f t="shared" si="30"/>
        <v>9297103</v>
      </c>
      <c r="B694" s="261" t="str">
        <f t="shared" si="31"/>
        <v>BOMBER PIG SKIN PATCHWORK</v>
      </c>
      <c r="C694" s="261" t="str">
        <f t="shared" si="32"/>
        <v>Шапка</v>
      </c>
      <c r="D694" s="264" t="str">
        <f>VLOOKUP(C694,M:N,2,0)</f>
        <v>Шапки</v>
      </c>
      <c r="E694" s="268" t="s">
        <v>1339</v>
      </c>
      <c r="F694" s="269" t="s">
        <v>2207</v>
      </c>
      <c r="G694" s="269" t="s">
        <v>112</v>
      </c>
      <c r="H694" s="269" t="s">
        <v>3932</v>
      </c>
      <c r="I694" s="269">
        <v>3</v>
      </c>
      <c r="J694" s="269" t="s">
        <v>4014</v>
      </c>
      <c r="K694" s="269"/>
      <c r="L694" s="269">
        <v>3</v>
      </c>
    </row>
    <row r="695" spans="1:12" x14ac:dyDescent="0.25">
      <c r="A695" s="261">
        <f t="shared" si="30"/>
        <v>9297103</v>
      </c>
      <c r="B695" s="261" t="str">
        <f t="shared" si="31"/>
        <v>BOMBER PIG SKIN PATCHWORK</v>
      </c>
      <c r="C695" s="261" t="str">
        <f t="shared" si="32"/>
        <v>Шапка</v>
      </c>
      <c r="D695" s="264" t="str">
        <f>VLOOKUP(C695,M:N,2,0)</f>
        <v>Шапки</v>
      </c>
      <c r="E695" s="268" t="s">
        <v>1340</v>
      </c>
      <c r="F695" s="269" t="s">
        <v>2207</v>
      </c>
      <c r="G695" s="269" t="s">
        <v>113</v>
      </c>
      <c r="H695" s="269" t="s">
        <v>4013</v>
      </c>
      <c r="I695" s="269">
        <v>1</v>
      </c>
      <c r="J695" s="269" t="s">
        <v>4013</v>
      </c>
      <c r="K695" s="269"/>
      <c r="L695" s="269">
        <v>1</v>
      </c>
    </row>
    <row r="696" spans="1:12" x14ac:dyDescent="0.25">
      <c r="A696" s="261">
        <f t="shared" si="30"/>
        <v>9297102</v>
      </c>
      <c r="B696" s="261" t="str">
        <f t="shared" si="31"/>
        <v>BOMBER PIGSKIN</v>
      </c>
      <c r="C696" s="261" t="str">
        <f t="shared" si="32"/>
        <v>Шапка</v>
      </c>
      <c r="D696" s="264" t="str">
        <f>VLOOKUP(C696,M:N,2,0)</f>
        <v>Шапки</v>
      </c>
      <c r="E696" s="268" t="s">
        <v>1341</v>
      </c>
      <c r="F696" s="269" t="s">
        <v>2204</v>
      </c>
      <c r="G696" s="269" t="s">
        <v>112</v>
      </c>
      <c r="H696" s="269" t="s">
        <v>3894</v>
      </c>
      <c r="I696" s="269">
        <v>2</v>
      </c>
      <c r="J696" s="269" t="s">
        <v>4012</v>
      </c>
      <c r="K696" s="269"/>
      <c r="L696" s="269">
        <v>2</v>
      </c>
    </row>
    <row r="697" spans="1:12" x14ac:dyDescent="0.25">
      <c r="A697" s="261">
        <f t="shared" si="30"/>
        <v>9297102</v>
      </c>
      <c r="B697" s="261" t="str">
        <f t="shared" si="31"/>
        <v>BOMBER PIGSKIN</v>
      </c>
      <c r="C697" s="261" t="str">
        <f t="shared" si="32"/>
        <v>Шапка</v>
      </c>
      <c r="D697" s="264" t="str">
        <f>VLOOKUP(C697,M:N,2,0)</f>
        <v>Шапки</v>
      </c>
      <c r="E697" s="268" t="s">
        <v>1342</v>
      </c>
      <c r="F697" s="269" t="s">
        <v>2204</v>
      </c>
      <c r="G697" s="269" t="s">
        <v>113</v>
      </c>
      <c r="H697" s="269" t="s">
        <v>3894</v>
      </c>
      <c r="I697" s="269">
        <v>1</v>
      </c>
      <c r="J697" s="269" t="s">
        <v>3894</v>
      </c>
      <c r="K697" s="269"/>
      <c r="L697" s="269">
        <v>1</v>
      </c>
    </row>
    <row r="698" spans="1:12" x14ac:dyDescent="0.25">
      <c r="A698" s="261">
        <f t="shared" si="30"/>
        <v>9217101</v>
      </c>
      <c r="B698" s="261" t="str">
        <f t="shared" si="31"/>
        <v>BOMBER PIGSKIN RABBIT</v>
      </c>
      <c r="C698" s="261" t="str">
        <f t="shared" si="32"/>
        <v>Шапка</v>
      </c>
      <c r="D698" s="264" t="str">
        <f>VLOOKUP(C698,M:N,2,0)</f>
        <v>Шапки</v>
      </c>
      <c r="E698" s="268" t="s">
        <v>1343</v>
      </c>
      <c r="F698" s="269" t="s">
        <v>2155</v>
      </c>
      <c r="G698" s="269" t="s">
        <v>113</v>
      </c>
      <c r="H698" s="269" t="s">
        <v>3985</v>
      </c>
      <c r="I698" s="269">
        <v>1</v>
      </c>
      <c r="J698" s="269" t="s">
        <v>3985</v>
      </c>
      <c r="K698" s="269"/>
      <c r="L698" s="269">
        <v>1</v>
      </c>
    </row>
    <row r="699" spans="1:12" x14ac:dyDescent="0.25">
      <c r="A699" s="261">
        <f t="shared" si="30"/>
        <v>9217101</v>
      </c>
      <c r="B699" s="261" t="str">
        <f t="shared" si="31"/>
        <v>BOMBER PIGSKIN RABBIT</v>
      </c>
      <c r="C699" s="261" t="str">
        <f t="shared" si="32"/>
        <v>Шапка</v>
      </c>
      <c r="D699" s="264" t="str">
        <f>VLOOKUP(C699,M:N,2,0)</f>
        <v>Шапки</v>
      </c>
      <c r="E699" s="268" t="s">
        <v>1344</v>
      </c>
      <c r="F699" s="269" t="s">
        <v>2157</v>
      </c>
      <c r="G699" s="269" t="s">
        <v>112</v>
      </c>
      <c r="H699" s="269" t="s">
        <v>3985</v>
      </c>
      <c r="I699" s="269">
        <v>10</v>
      </c>
      <c r="J699" s="269" t="s">
        <v>3987</v>
      </c>
      <c r="K699" s="269"/>
      <c r="L699" s="269">
        <v>10</v>
      </c>
    </row>
    <row r="700" spans="1:12" x14ac:dyDescent="0.25">
      <c r="A700" s="261">
        <f t="shared" si="30"/>
        <v>9217101</v>
      </c>
      <c r="B700" s="261" t="str">
        <f t="shared" si="31"/>
        <v>BOMBER PIGSKIN RABBIT</v>
      </c>
      <c r="C700" s="261" t="str">
        <f t="shared" si="32"/>
        <v>Шапка</v>
      </c>
      <c r="D700" s="264" t="str">
        <f>VLOOKUP(C700,M:N,2,0)</f>
        <v>Шапки</v>
      </c>
      <c r="E700" s="268" t="s">
        <v>1345</v>
      </c>
      <c r="F700" s="269" t="s">
        <v>2157</v>
      </c>
      <c r="G700" s="269" t="s">
        <v>113</v>
      </c>
      <c r="H700" s="269" t="s">
        <v>3985</v>
      </c>
      <c r="I700" s="269">
        <v>4</v>
      </c>
      <c r="J700" s="269" t="s">
        <v>3986</v>
      </c>
      <c r="K700" s="269"/>
      <c r="L700" s="269">
        <v>4</v>
      </c>
    </row>
    <row r="701" spans="1:12" x14ac:dyDescent="0.25">
      <c r="A701" s="261">
        <f t="shared" si="30"/>
        <v>8827101</v>
      </c>
      <c r="B701" s="261" t="str">
        <f t="shared" si="31"/>
        <v>DOCKER PIG SKIN</v>
      </c>
      <c r="C701" s="261" t="str">
        <f t="shared" si="32"/>
        <v>Шапка</v>
      </c>
      <c r="D701" s="264" t="str">
        <f>VLOOKUP(C701,M:N,2,0)</f>
        <v>Шапки</v>
      </c>
      <c r="E701" s="268" t="s">
        <v>1347</v>
      </c>
      <c r="F701" s="269" t="s">
        <v>2146</v>
      </c>
      <c r="G701" s="269" t="s">
        <v>112</v>
      </c>
      <c r="H701" s="269" t="s">
        <v>3372</v>
      </c>
      <c r="I701" s="269">
        <v>3</v>
      </c>
      <c r="J701" s="269" t="s">
        <v>3374</v>
      </c>
      <c r="K701" s="269"/>
      <c r="L701" s="269">
        <v>3</v>
      </c>
    </row>
    <row r="702" spans="1:12" x14ac:dyDescent="0.25">
      <c r="A702" s="261">
        <f t="shared" si="30"/>
        <v>8821110</v>
      </c>
      <c r="B702" s="261" t="str">
        <f t="shared" si="31"/>
        <v>DOCKER DENIM</v>
      </c>
      <c r="C702" s="261" t="str">
        <f t="shared" si="32"/>
        <v>Шапка</v>
      </c>
      <c r="D702" s="264" t="str">
        <f>VLOOKUP(C702,M:N,2,0)</f>
        <v>Шапки</v>
      </c>
      <c r="E702" s="268" t="s">
        <v>1348</v>
      </c>
      <c r="F702" s="269" t="s">
        <v>2140</v>
      </c>
      <c r="G702" s="269" t="s">
        <v>116</v>
      </c>
      <c r="H702" s="269" t="s">
        <v>3246</v>
      </c>
      <c r="I702" s="269">
        <v>1</v>
      </c>
      <c r="J702" s="269" t="s">
        <v>3246</v>
      </c>
      <c r="K702" s="269"/>
      <c r="L702" s="269">
        <v>1</v>
      </c>
    </row>
    <row r="703" spans="1:12" x14ac:dyDescent="0.25">
      <c r="A703" s="261">
        <f t="shared" si="30"/>
        <v>8821110</v>
      </c>
      <c r="B703" s="261" t="str">
        <f t="shared" si="31"/>
        <v>DOCKER DENIM</v>
      </c>
      <c r="C703" s="261" t="str">
        <f t="shared" si="32"/>
        <v>Шапка</v>
      </c>
      <c r="D703" s="264" t="str">
        <f>VLOOKUP(C703,M:N,2,0)</f>
        <v>Шапки</v>
      </c>
      <c r="E703" s="268" t="s">
        <v>1350</v>
      </c>
      <c r="F703" s="269" t="s">
        <v>2140</v>
      </c>
      <c r="G703" s="269" t="s">
        <v>112</v>
      </c>
      <c r="H703" s="269" t="s">
        <v>3246</v>
      </c>
      <c r="I703" s="269">
        <v>4</v>
      </c>
      <c r="J703" s="269" t="s">
        <v>3981</v>
      </c>
      <c r="K703" s="269"/>
      <c r="L703" s="269">
        <v>4</v>
      </c>
    </row>
    <row r="704" spans="1:12" x14ac:dyDescent="0.25">
      <c r="A704" s="261">
        <f t="shared" si="30"/>
        <v>8821110</v>
      </c>
      <c r="B704" s="261" t="str">
        <f t="shared" si="31"/>
        <v>DOCKER DENIM</v>
      </c>
      <c r="C704" s="261" t="str">
        <f t="shared" si="32"/>
        <v>Шапка</v>
      </c>
      <c r="D704" s="264" t="str">
        <f>VLOOKUP(C704,M:N,2,0)</f>
        <v>Шапки</v>
      </c>
      <c r="E704" s="268" t="s">
        <v>1351</v>
      </c>
      <c r="F704" s="269" t="s">
        <v>2140</v>
      </c>
      <c r="G704" s="269" t="s">
        <v>113</v>
      </c>
      <c r="H704" s="269" t="s">
        <v>3246</v>
      </c>
      <c r="I704" s="269">
        <v>3</v>
      </c>
      <c r="J704" s="269" t="s">
        <v>3983</v>
      </c>
      <c r="K704" s="269"/>
      <c r="L704" s="269">
        <v>3</v>
      </c>
    </row>
    <row r="705" spans="1:12" x14ac:dyDescent="0.25">
      <c r="A705" s="261">
        <f t="shared" si="30"/>
        <v>8820502</v>
      </c>
      <c r="B705" s="261" t="str">
        <f t="shared" si="31"/>
        <v>DOCKER WOOL HERRINGBONE</v>
      </c>
      <c r="C705" s="261" t="str">
        <f t="shared" si="32"/>
        <v>Шапка</v>
      </c>
      <c r="D705" s="264" t="str">
        <f>VLOOKUP(C705,M:N,2,0)</f>
        <v>Шапки</v>
      </c>
      <c r="E705" s="268" t="s">
        <v>1352</v>
      </c>
      <c r="F705" s="269" t="s">
        <v>2126</v>
      </c>
      <c r="G705" s="269" t="s">
        <v>116</v>
      </c>
      <c r="H705" s="269" t="s">
        <v>3206</v>
      </c>
      <c r="I705" s="269">
        <v>2</v>
      </c>
      <c r="J705" s="269" t="s">
        <v>3207</v>
      </c>
      <c r="K705" s="269"/>
      <c r="L705" s="269">
        <v>2</v>
      </c>
    </row>
    <row r="706" spans="1:12" x14ac:dyDescent="0.25">
      <c r="A706" s="261">
        <f t="shared" si="30"/>
        <v>8820502</v>
      </c>
      <c r="B706" s="261" t="str">
        <f t="shared" si="31"/>
        <v>DOCKER WOOL HERRINGBONE</v>
      </c>
      <c r="C706" s="261" t="str">
        <f t="shared" si="32"/>
        <v>Шапка</v>
      </c>
      <c r="D706" s="264" t="str">
        <f>VLOOKUP(C706,M:N,2,0)</f>
        <v>Шапки</v>
      </c>
      <c r="E706" s="268" t="s">
        <v>1353</v>
      </c>
      <c r="F706" s="269" t="s">
        <v>2126</v>
      </c>
      <c r="G706" s="269" t="s">
        <v>112</v>
      </c>
      <c r="H706" s="269" t="s">
        <v>3203</v>
      </c>
      <c r="I706" s="269">
        <v>3</v>
      </c>
      <c r="J706" s="269" t="s">
        <v>3445</v>
      </c>
      <c r="K706" s="269"/>
      <c r="L706" s="269">
        <v>3</v>
      </c>
    </row>
    <row r="707" spans="1:12" x14ac:dyDescent="0.25">
      <c r="A707" s="261">
        <f t="shared" ref="A707:A770" si="33">_xlfn.LET(_xlpm.START,FIND("арт. ",F707)+5,_xlpm.END,FIND(" ",F707,_xlpm.START),VALUE(TRIM(MID(F707,_xlpm.START,_xlpm.END-_xlpm.START))))</f>
        <v>8820502</v>
      </c>
      <c r="B707" s="261" t="str">
        <f t="shared" ref="B707:B770" si="34">_xlfn.LET(_xlpm.START,FIND("арт. ",F707)+13,_xlpm.END,FIND("(",F707),TRIM(MID(F707,_xlpm.START,_xlpm.END-_xlpm.START)))</f>
        <v>DOCKER WOOL HERRINGBONE</v>
      </c>
      <c r="C707" s="261" t="str">
        <f t="shared" ref="C707:C770" si="35">_xlfn.LET(_xlpm.START,1,_xlpm.END,FIND("S",F707),TRIM(MID(F707,_xlpm.START,_xlpm.END-_xlpm.START)))</f>
        <v>Шапка</v>
      </c>
      <c r="D707" s="264" t="str">
        <f>VLOOKUP(C707,M:N,2,0)</f>
        <v>Шапки</v>
      </c>
      <c r="E707" s="268" t="s">
        <v>1354</v>
      </c>
      <c r="F707" s="269" t="s">
        <v>2126</v>
      </c>
      <c r="G707" s="269" t="s">
        <v>113</v>
      </c>
      <c r="H707" s="269" t="s">
        <v>3206</v>
      </c>
      <c r="I707" s="269">
        <v>2</v>
      </c>
      <c r="J707" s="269" t="s">
        <v>3207</v>
      </c>
      <c r="K707" s="269"/>
      <c r="L707" s="269">
        <v>2</v>
      </c>
    </row>
    <row r="708" spans="1:12" x14ac:dyDescent="0.25">
      <c r="A708" s="261">
        <f t="shared" si="33"/>
        <v>8820502</v>
      </c>
      <c r="B708" s="261" t="str">
        <f t="shared" si="34"/>
        <v>DOCKER WOOL HERRINGBONE</v>
      </c>
      <c r="C708" s="261" t="str">
        <f t="shared" si="35"/>
        <v>Шапка</v>
      </c>
      <c r="D708" s="264" t="str">
        <f>VLOOKUP(C708,M:N,2,0)</f>
        <v>Шапки</v>
      </c>
      <c r="E708" s="268" t="s">
        <v>1355</v>
      </c>
      <c r="F708" s="269" t="s">
        <v>2130</v>
      </c>
      <c r="G708" s="269" t="s">
        <v>116</v>
      </c>
      <c r="H708" s="269" t="s">
        <v>3453</v>
      </c>
      <c r="I708" s="269">
        <v>4</v>
      </c>
      <c r="J708" s="269" t="s">
        <v>3791</v>
      </c>
      <c r="K708" s="269"/>
      <c r="L708" s="269">
        <v>4</v>
      </c>
    </row>
    <row r="709" spans="1:12" x14ac:dyDescent="0.25">
      <c r="A709" s="261">
        <f t="shared" si="33"/>
        <v>8820502</v>
      </c>
      <c r="B709" s="261" t="str">
        <f t="shared" si="34"/>
        <v>DOCKER WOOL HERRINGBONE</v>
      </c>
      <c r="C709" s="261" t="str">
        <f t="shared" si="35"/>
        <v>Шапка</v>
      </c>
      <c r="D709" s="264" t="str">
        <f>VLOOKUP(C709,M:N,2,0)</f>
        <v>Шапки</v>
      </c>
      <c r="E709" s="268" t="s">
        <v>1357</v>
      </c>
      <c r="F709" s="269" t="s">
        <v>2130</v>
      </c>
      <c r="G709" s="269" t="s">
        <v>112</v>
      </c>
      <c r="H709" s="269" t="s">
        <v>3453</v>
      </c>
      <c r="I709" s="269">
        <v>6</v>
      </c>
      <c r="J709" s="269" t="s">
        <v>3982</v>
      </c>
      <c r="K709" s="269"/>
      <c r="L709" s="269">
        <v>6</v>
      </c>
    </row>
    <row r="710" spans="1:12" x14ac:dyDescent="0.25">
      <c r="A710" s="261">
        <f t="shared" si="33"/>
        <v>8820502</v>
      </c>
      <c r="B710" s="261" t="str">
        <f t="shared" si="34"/>
        <v>DOCKER WOOL HERRINGBONE</v>
      </c>
      <c r="C710" s="261" t="str">
        <f t="shared" si="35"/>
        <v>Шапка</v>
      </c>
      <c r="D710" s="264" t="str">
        <f>VLOOKUP(C710,M:N,2,0)</f>
        <v>Шапки</v>
      </c>
      <c r="E710" s="268" t="s">
        <v>1358</v>
      </c>
      <c r="F710" s="269" t="s">
        <v>2130</v>
      </c>
      <c r="G710" s="269" t="s">
        <v>118</v>
      </c>
      <c r="H710" s="269" t="s">
        <v>3453</v>
      </c>
      <c r="I710" s="269">
        <v>2</v>
      </c>
      <c r="J710" s="269" t="s">
        <v>3454</v>
      </c>
      <c r="K710" s="269"/>
      <c r="L710" s="269">
        <v>2</v>
      </c>
    </row>
    <row r="711" spans="1:12" x14ac:dyDescent="0.25">
      <c r="A711" s="261">
        <f t="shared" si="33"/>
        <v>8820502</v>
      </c>
      <c r="B711" s="261" t="str">
        <f t="shared" si="34"/>
        <v>DOCKER WOOL HERRINGBONE</v>
      </c>
      <c r="C711" s="261" t="str">
        <f t="shared" si="35"/>
        <v>Шапка</v>
      </c>
      <c r="D711" s="264" t="str">
        <f>VLOOKUP(C711,M:N,2,0)</f>
        <v>Шапки</v>
      </c>
      <c r="E711" s="268" t="s">
        <v>1360</v>
      </c>
      <c r="F711" s="269" t="s">
        <v>2134</v>
      </c>
      <c r="G711" s="269" t="s">
        <v>112</v>
      </c>
      <c r="H711" s="269" t="s">
        <v>3453</v>
      </c>
      <c r="I711" s="269">
        <v>2</v>
      </c>
      <c r="J711" s="269" t="s">
        <v>3454</v>
      </c>
      <c r="K711" s="269"/>
      <c r="L711" s="269">
        <v>2</v>
      </c>
    </row>
    <row r="712" spans="1:12" x14ac:dyDescent="0.25">
      <c r="A712" s="261">
        <f t="shared" si="33"/>
        <v>8820106</v>
      </c>
      <c r="B712" s="261" t="str">
        <f t="shared" si="34"/>
        <v>DOCKER WOOL</v>
      </c>
      <c r="C712" s="261" t="str">
        <f t="shared" si="35"/>
        <v>Шапка</v>
      </c>
      <c r="D712" s="264" t="str">
        <f>VLOOKUP(C712,M:N,2,0)</f>
        <v>Шапки</v>
      </c>
      <c r="E712" s="268" t="s">
        <v>1361</v>
      </c>
      <c r="F712" s="269" t="s">
        <v>2122</v>
      </c>
      <c r="G712" s="269" t="s">
        <v>113</v>
      </c>
      <c r="H712" s="269" t="s">
        <v>3246</v>
      </c>
      <c r="I712" s="269">
        <v>4</v>
      </c>
      <c r="J712" s="269" t="s">
        <v>3981</v>
      </c>
      <c r="K712" s="269"/>
      <c r="L712" s="269">
        <v>4</v>
      </c>
    </row>
    <row r="713" spans="1:12" x14ac:dyDescent="0.25">
      <c r="A713" s="261">
        <f t="shared" si="33"/>
        <v>8820106</v>
      </c>
      <c r="B713" s="261" t="str">
        <f t="shared" si="34"/>
        <v>DOCKER WOOL</v>
      </c>
      <c r="C713" s="261" t="str">
        <f t="shared" si="35"/>
        <v>Шапка</v>
      </c>
      <c r="D713" s="264" t="str">
        <f>VLOOKUP(C713,M:N,2,0)</f>
        <v>Шапки</v>
      </c>
      <c r="E713" s="268" t="s">
        <v>1362</v>
      </c>
      <c r="F713" s="269" t="s">
        <v>2124</v>
      </c>
      <c r="G713" s="269" t="s">
        <v>113</v>
      </c>
      <c r="H713" s="269" t="s">
        <v>3246</v>
      </c>
      <c r="I713" s="269">
        <v>1</v>
      </c>
      <c r="J713" s="269" t="s">
        <v>3246</v>
      </c>
      <c r="K713" s="269"/>
      <c r="L713" s="269">
        <v>1</v>
      </c>
    </row>
    <row r="714" spans="1:12" x14ac:dyDescent="0.25">
      <c r="A714" s="261">
        <f t="shared" si="33"/>
        <v>8699209</v>
      </c>
      <c r="B714" s="261" t="str">
        <f t="shared" si="34"/>
        <v>LONG BEANIE CASHMERE</v>
      </c>
      <c r="C714" s="261" t="str">
        <f t="shared" si="35"/>
        <v>Шапка</v>
      </c>
      <c r="D714" s="264" t="str">
        <f>VLOOKUP(C714,M:N,2,0)</f>
        <v>Шапки</v>
      </c>
      <c r="E714" s="268" t="s">
        <v>1364</v>
      </c>
      <c r="F714" s="269" t="s">
        <v>2086</v>
      </c>
      <c r="G714" s="269" t="s">
        <v>117</v>
      </c>
      <c r="H714" s="269" t="s">
        <v>3932</v>
      </c>
      <c r="I714" s="269">
        <v>4</v>
      </c>
      <c r="J714" s="269" t="s">
        <v>3972</v>
      </c>
      <c r="K714" s="269"/>
      <c r="L714" s="269">
        <v>4</v>
      </c>
    </row>
    <row r="715" spans="1:12" x14ac:dyDescent="0.25">
      <c r="A715" s="261">
        <f t="shared" si="33"/>
        <v>8599203</v>
      </c>
      <c r="B715" s="261" t="str">
        <f t="shared" si="34"/>
        <v>BEANIE CASHMERE</v>
      </c>
      <c r="C715" s="261" t="str">
        <f t="shared" si="35"/>
        <v>Шапка</v>
      </c>
      <c r="D715" s="264" t="str">
        <f>VLOOKUP(C715,M:N,2,0)</f>
        <v>Шапки</v>
      </c>
      <c r="E715" s="268" t="s">
        <v>1365</v>
      </c>
      <c r="F715" s="269" t="s">
        <v>1964</v>
      </c>
      <c r="G715" s="269" t="s">
        <v>117</v>
      </c>
      <c r="H715" s="269" t="s">
        <v>3932</v>
      </c>
      <c r="I715" s="269">
        <v>1</v>
      </c>
      <c r="J715" s="269" t="s">
        <v>3932</v>
      </c>
      <c r="K715" s="269"/>
      <c r="L715" s="269">
        <v>1</v>
      </c>
    </row>
    <row r="716" spans="1:12" x14ac:dyDescent="0.25">
      <c r="A716" s="261">
        <f t="shared" si="33"/>
        <v>8599202</v>
      </c>
      <c r="B716" s="261" t="str">
        <f t="shared" si="34"/>
        <v>BEANIE CASHMERE</v>
      </c>
      <c r="C716" s="261" t="str">
        <f t="shared" si="35"/>
        <v>Шапка</v>
      </c>
      <c r="D716" s="264" t="str">
        <f>VLOOKUP(C716,M:N,2,0)</f>
        <v>Шапки</v>
      </c>
      <c r="E716" s="268" t="s">
        <v>1366</v>
      </c>
      <c r="F716" s="269" t="s">
        <v>1962</v>
      </c>
      <c r="G716" s="269" t="s">
        <v>117</v>
      </c>
      <c r="H716" s="269" t="s">
        <v>3932</v>
      </c>
      <c r="I716" s="269">
        <v>1</v>
      </c>
      <c r="J716" s="269" t="s">
        <v>3932</v>
      </c>
      <c r="K716" s="269"/>
      <c r="L716" s="269">
        <v>1</v>
      </c>
    </row>
    <row r="717" spans="1:12" x14ac:dyDescent="0.25">
      <c r="A717" s="261">
        <f t="shared" si="33"/>
        <v>8599123</v>
      </c>
      <c r="B717" s="261" t="str">
        <f t="shared" si="34"/>
        <v>BEANIE POMPON</v>
      </c>
      <c r="C717" s="261" t="str">
        <f t="shared" si="35"/>
        <v>Шапка</v>
      </c>
      <c r="D717" s="264" t="str">
        <f>VLOOKUP(C717,M:N,2,0)</f>
        <v>Шапки</v>
      </c>
      <c r="E717" s="268" t="s">
        <v>1368</v>
      </c>
      <c r="F717" s="269" t="s">
        <v>1946</v>
      </c>
      <c r="G717" s="269" t="s">
        <v>117</v>
      </c>
      <c r="H717" s="269">
        <v>908.39</v>
      </c>
      <c r="I717" s="269">
        <v>2</v>
      </c>
      <c r="J717" s="269" t="s">
        <v>3924</v>
      </c>
      <c r="K717" s="269"/>
      <c r="L717" s="269">
        <v>2</v>
      </c>
    </row>
    <row r="718" spans="1:12" x14ac:dyDescent="0.25">
      <c r="A718" s="261">
        <f t="shared" si="33"/>
        <v>8599123</v>
      </c>
      <c r="B718" s="261" t="str">
        <f t="shared" si="34"/>
        <v>BEANIE POMPON</v>
      </c>
      <c r="C718" s="261" t="str">
        <f t="shared" si="35"/>
        <v>Шапка</v>
      </c>
      <c r="D718" s="264" t="str">
        <f>VLOOKUP(C718,M:N,2,0)</f>
        <v>Шапки</v>
      </c>
      <c r="E718" s="268" t="s">
        <v>1369</v>
      </c>
      <c r="F718" s="269" t="s">
        <v>1944</v>
      </c>
      <c r="G718" s="269" t="s">
        <v>117</v>
      </c>
      <c r="H718" s="269">
        <v>908.39</v>
      </c>
      <c r="I718" s="269">
        <v>4</v>
      </c>
      <c r="J718" s="269" t="s">
        <v>3923</v>
      </c>
      <c r="K718" s="269"/>
      <c r="L718" s="269">
        <v>4</v>
      </c>
    </row>
    <row r="719" spans="1:12" x14ac:dyDescent="0.25">
      <c r="A719" s="261">
        <f t="shared" si="33"/>
        <v>8599120</v>
      </c>
      <c r="B719" s="261" t="str">
        <f t="shared" si="34"/>
        <v>BEANIE STRIPES</v>
      </c>
      <c r="C719" s="261" t="str">
        <f t="shared" si="35"/>
        <v>Шапка</v>
      </c>
      <c r="D719" s="264" t="str">
        <f>VLOOKUP(C719,M:N,2,0)</f>
        <v>Шапки</v>
      </c>
      <c r="E719" s="268" t="s">
        <v>1370</v>
      </c>
      <c r="F719" s="269" t="s">
        <v>1942</v>
      </c>
      <c r="G719" s="269" t="s">
        <v>117</v>
      </c>
      <c r="H719" s="269">
        <v>681.29</v>
      </c>
      <c r="I719" s="269">
        <v>4</v>
      </c>
      <c r="J719" s="269" t="s">
        <v>3922</v>
      </c>
      <c r="K719" s="269"/>
      <c r="L719" s="269">
        <v>4</v>
      </c>
    </row>
    <row r="720" spans="1:12" x14ac:dyDescent="0.25">
      <c r="A720" s="261">
        <f t="shared" si="33"/>
        <v>8539302</v>
      </c>
      <c r="B720" s="261" t="str">
        <f t="shared" si="34"/>
        <v>BEANIE WOOL</v>
      </c>
      <c r="C720" s="261" t="str">
        <f t="shared" si="35"/>
        <v>Шапка</v>
      </c>
      <c r="D720" s="264" t="str">
        <f>VLOOKUP(C720,M:N,2,0)</f>
        <v>Шапки</v>
      </c>
      <c r="E720" s="268" t="s">
        <v>1371</v>
      </c>
      <c r="F720" s="269" t="s">
        <v>1934</v>
      </c>
      <c r="G720" s="269" t="s">
        <v>117</v>
      </c>
      <c r="H720" s="269">
        <v>908.39</v>
      </c>
      <c r="I720" s="269">
        <v>3</v>
      </c>
      <c r="J720" s="269" t="s">
        <v>3919</v>
      </c>
      <c r="K720" s="269"/>
      <c r="L720" s="269">
        <v>3</v>
      </c>
    </row>
    <row r="721" spans="1:12" x14ac:dyDescent="0.25">
      <c r="A721" s="261">
        <f t="shared" si="33"/>
        <v>9497221</v>
      </c>
      <c r="B721" s="261" t="str">
        <f t="shared" si="34"/>
        <v>GLOVES GOATSKIN</v>
      </c>
      <c r="C721" s="261" t="str">
        <f t="shared" si="35"/>
        <v>Перчатки</v>
      </c>
      <c r="D721" s="264" t="str">
        <f>VLOOKUP(C721,M:N,2,0)</f>
        <v>Перчатки</v>
      </c>
      <c r="E721" s="268" t="s">
        <v>1372</v>
      </c>
      <c r="F721" s="269" t="s">
        <v>1850</v>
      </c>
      <c r="G721" s="269">
        <v>9.5</v>
      </c>
      <c r="H721" s="269" t="s">
        <v>3372</v>
      </c>
      <c r="I721" s="269">
        <v>3</v>
      </c>
      <c r="J721" s="269" t="s">
        <v>3374</v>
      </c>
      <c r="K721" s="269"/>
      <c r="L721" s="269">
        <v>3</v>
      </c>
    </row>
    <row r="722" spans="1:12" x14ac:dyDescent="0.25">
      <c r="A722" s="261">
        <f t="shared" si="33"/>
        <v>9497221</v>
      </c>
      <c r="B722" s="261" t="str">
        <f t="shared" si="34"/>
        <v>GLOVES GOATSKIN</v>
      </c>
      <c r="C722" s="261" t="str">
        <f t="shared" si="35"/>
        <v>Перчатки</v>
      </c>
      <c r="D722" s="264" t="str">
        <f>VLOOKUP(C722,M:N,2,0)</f>
        <v>Перчатки</v>
      </c>
      <c r="E722" s="268" t="s">
        <v>1373</v>
      </c>
      <c r="F722" s="269" t="s">
        <v>1850</v>
      </c>
      <c r="G722" s="269">
        <v>8.5</v>
      </c>
      <c r="H722" s="269" t="s">
        <v>3372</v>
      </c>
      <c r="I722" s="269">
        <v>2</v>
      </c>
      <c r="J722" s="269" t="s">
        <v>3373</v>
      </c>
      <c r="K722" s="269"/>
      <c r="L722" s="269">
        <v>2</v>
      </c>
    </row>
    <row r="723" spans="1:12" x14ac:dyDescent="0.25">
      <c r="A723" s="261">
        <f t="shared" si="33"/>
        <v>9497221</v>
      </c>
      <c r="B723" s="261" t="str">
        <f t="shared" si="34"/>
        <v>GLOVES GOATSKIN</v>
      </c>
      <c r="C723" s="261" t="str">
        <f t="shared" si="35"/>
        <v>Перчатки</v>
      </c>
      <c r="D723" s="264" t="str">
        <f>VLOOKUP(C723,M:N,2,0)</f>
        <v>Перчатки</v>
      </c>
      <c r="E723" s="268" t="s">
        <v>1374</v>
      </c>
      <c r="F723" s="269" t="s">
        <v>1850</v>
      </c>
      <c r="G723" s="269">
        <v>9</v>
      </c>
      <c r="H723" s="269" t="s">
        <v>3372</v>
      </c>
      <c r="I723" s="269">
        <v>4</v>
      </c>
      <c r="J723" s="269" t="s">
        <v>3895</v>
      </c>
      <c r="K723" s="269"/>
      <c r="L723" s="269">
        <v>4</v>
      </c>
    </row>
    <row r="724" spans="1:12" x14ac:dyDescent="0.25">
      <c r="A724" s="261">
        <f t="shared" si="33"/>
        <v>9497215</v>
      </c>
      <c r="B724" s="261" t="str">
        <f t="shared" si="34"/>
        <v>GLOVES GOAT NAPPA</v>
      </c>
      <c r="C724" s="261" t="str">
        <f t="shared" si="35"/>
        <v>Перчатки</v>
      </c>
      <c r="D724" s="264" t="str">
        <f>VLOOKUP(C724,M:N,2,0)</f>
        <v>Перчатки</v>
      </c>
      <c r="E724" s="268" t="s">
        <v>1376</v>
      </c>
      <c r="F724" s="269" t="s">
        <v>1840</v>
      </c>
      <c r="G724" s="269">
        <v>8.5</v>
      </c>
      <c r="H724" s="269" t="s">
        <v>3462</v>
      </c>
      <c r="I724" s="269">
        <v>3</v>
      </c>
      <c r="J724" s="269" t="s">
        <v>3693</v>
      </c>
      <c r="K724" s="269"/>
      <c r="L724" s="269">
        <v>3</v>
      </c>
    </row>
    <row r="725" spans="1:12" x14ac:dyDescent="0.25">
      <c r="A725" s="261">
        <f t="shared" si="33"/>
        <v>9497215</v>
      </c>
      <c r="B725" s="261" t="str">
        <f t="shared" si="34"/>
        <v>GLOVES GOAT NAPPA</v>
      </c>
      <c r="C725" s="261" t="str">
        <f t="shared" si="35"/>
        <v>Перчатки</v>
      </c>
      <c r="D725" s="264" t="str">
        <f>VLOOKUP(C725,M:N,2,0)</f>
        <v>Перчатки</v>
      </c>
      <c r="E725" s="268" t="s">
        <v>1377</v>
      </c>
      <c r="F725" s="269" t="s">
        <v>1840</v>
      </c>
      <c r="G725" s="269">
        <v>9</v>
      </c>
      <c r="H725" s="269" t="s">
        <v>3462</v>
      </c>
      <c r="I725" s="269">
        <v>2</v>
      </c>
      <c r="J725" s="269" t="s">
        <v>3470</v>
      </c>
      <c r="K725" s="269"/>
      <c r="L725" s="269">
        <v>2</v>
      </c>
    </row>
    <row r="726" spans="1:12" x14ac:dyDescent="0.25">
      <c r="A726" s="261">
        <f t="shared" si="33"/>
        <v>9497215</v>
      </c>
      <c r="B726" s="261" t="str">
        <f t="shared" si="34"/>
        <v>GLOVES GOAT NAPPA</v>
      </c>
      <c r="C726" s="261" t="str">
        <f t="shared" si="35"/>
        <v>Перчатки</v>
      </c>
      <c r="D726" s="264" t="str">
        <f>VLOOKUP(C726,M:N,2,0)</f>
        <v>Перчатки</v>
      </c>
      <c r="E726" s="268" t="s">
        <v>1378</v>
      </c>
      <c r="F726" s="269" t="s">
        <v>1840</v>
      </c>
      <c r="G726" s="269">
        <v>8</v>
      </c>
      <c r="H726" s="269" t="s">
        <v>3462</v>
      </c>
      <c r="I726" s="269">
        <v>1</v>
      </c>
      <c r="J726" s="269" t="s">
        <v>3462</v>
      </c>
      <c r="K726" s="269"/>
      <c r="L726" s="269">
        <v>1</v>
      </c>
    </row>
    <row r="727" spans="1:12" x14ac:dyDescent="0.25">
      <c r="A727" s="261">
        <f t="shared" si="33"/>
        <v>9497211</v>
      </c>
      <c r="B727" s="261" t="str">
        <f t="shared" si="34"/>
        <v>GLOVES GOAT NUBUK</v>
      </c>
      <c r="C727" s="261" t="str">
        <f t="shared" si="35"/>
        <v>Перчатки</v>
      </c>
      <c r="D727" s="264" t="str">
        <f>VLOOKUP(C727,M:N,2,0)</f>
        <v>Перчатки</v>
      </c>
      <c r="E727" s="268" t="s">
        <v>1379</v>
      </c>
      <c r="F727" s="269" t="s">
        <v>1838</v>
      </c>
      <c r="G727" s="269">
        <v>9</v>
      </c>
      <c r="H727" s="269" t="s">
        <v>3499</v>
      </c>
      <c r="I727" s="269">
        <v>2</v>
      </c>
      <c r="J727" s="269" t="s">
        <v>3894</v>
      </c>
      <c r="K727" s="269"/>
      <c r="L727" s="269">
        <v>2</v>
      </c>
    </row>
    <row r="728" spans="1:12" x14ac:dyDescent="0.25">
      <c r="A728" s="261">
        <f t="shared" si="33"/>
        <v>9497203</v>
      </c>
      <c r="B728" s="261" t="str">
        <f t="shared" si="34"/>
        <v>GLOVES GOAT NAPPA</v>
      </c>
      <c r="C728" s="261" t="str">
        <f t="shared" si="35"/>
        <v>Перчатки</v>
      </c>
      <c r="D728" s="264" t="str">
        <f>VLOOKUP(C728,M:N,2,0)</f>
        <v>Перчатки</v>
      </c>
      <c r="E728" s="268" t="s">
        <v>1380</v>
      </c>
      <c r="F728" s="269" t="s">
        <v>1811</v>
      </c>
      <c r="G728" s="269">
        <v>8.5</v>
      </c>
      <c r="H728" s="269" t="s">
        <v>3462</v>
      </c>
      <c r="I728" s="269">
        <v>3</v>
      </c>
      <c r="J728" s="269" t="s">
        <v>3693</v>
      </c>
      <c r="K728" s="269"/>
      <c r="L728" s="269">
        <v>3</v>
      </c>
    </row>
    <row r="729" spans="1:12" x14ac:dyDescent="0.25">
      <c r="A729" s="261">
        <f t="shared" si="33"/>
        <v>7781901</v>
      </c>
      <c r="B729" s="261" t="str">
        <f t="shared" si="34"/>
        <v>BASEBALL CAP PALM LEAF</v>
      </c>
      <c r="C729" s="261" t="str">
        <f t="shared" si="35"/>
        <v>Бейсболка</v>
      </c>
      <c r="D729" s="264" t="str">
        <f>VLOOKUP(C729,M:N,2,0)</f>
        <v>Бейсболки</v>
      </c>
      <c r="E729" s="268" t="s">
        <v>1381</v>
      </c>
      <c r="F729" s="269" t="s">
        <v>3351</v>
      </c>
      <c r="G729" s="269" t="s">
        <v>117</v>
      </c>
      <c r="H729" s="269">
        <v>454.2</v>
      </c>
      <c r="I729" s="269">
        <v>10</v>
      </c>
      <c r="J729" s="269" t="s">
        <v>3352</v>
      </c>
      <c r="K729" s="269"/>
      <c r="L729" s="269">
        <v>10</v>
      </c>
    </row>
    <row r="730" spans="1:12" x14ac:dyDescent="0.25">
      <c r="A730" s="261">
        <f t="shared" si="33"/>
        <v>6844401</v>
      </c>
      <c r="B730" s="261" t="str">
        <f t="shared" si="34"/>
        <v>HATTERAS CASHMERE</v>
      </c>
      <c r="C730" s="261" t="str">
        <f t="shared" si="35"/>
        <v>Кепка</v>
      </c>
      <c r="D730" s="264" t="str">
        <f>VLOOKUP(C730,M:N,2,0)</f>
        <v>Кепки</v>
      </c>
      <c r="E730" s="268" t="s">
        <v>1382</v>
      </c>
      <c r="F730" s="269" t="s">
        <v>1526</v>
      </c>
      <c r="G730" s="269" t="s">
        <v>112</v>
      </c>
      <c r="H730" s="269" t="s">
        <v>3805</v>
      </c>
      <c r="I730" s="269">
        <v>2</v>
      </c>
      <c r="J730" s="269" t="s">
        <v>3806</v>
      </c>
      <c r="K730" s="269"/>
      <c r="L730" s="269">
        <v>2</v>
      </c>
    </row>
    <row r="731" spans="1:12" x14ac:dyDescent="0.25">
      <c r="A731" s="261">
        <f t="shared" si="33"/>
        <v>6844401</v>
      </c>
      <c r="B731" s="261" t="str">
        <f t="shared" si="34"/>
        <v>HATTERAS CASHMERE</v>
      </c>
      <c r="C731" s="261" t="str">
        <f t="shared" si="35"/>
        <v>Кепка</v>
      </c>
      <c r="D731" s="264" t="str">
        <f>VLOOKUP(C731,M:N,2,0)</f>
        <v>Кепки</v>
      </c>
      <c r="E731" s="268" t="s">
        <v>1384</v>
      </c>
      <c r="F731" s="269" t="s">
        <v>1526</v>
      </c>
      <c r="G731" s="269" t="s">
        <v>113</v>
      </c>
      <c r="H731" s="269" t="s">
        <v>3805</v>
      </c>
      <c r="I731" s="269">
        <v>1</v>
      </c>
      <c r="J731" s="269" t="s">
        <v>3805</v>
      </c>
      <c r="K731" s="269"/>
      <c r="L731" s="269">
        <v>1</v>
      </c>
    </row>
    <row r="732" spans="1:12" x14ac:dyDescent="0.25">
      <c r="A732" s="261">
        <f t="shared" si="33"/>
        <v>6841130</v>
      </c>
      <c r="B732" s="261" t="str">
        <f t="shared" si="34"/>
        <v>HATTERAS DENIM</v>
      </c>
      <c r="C732" s="261" t="str">
        <f t="shared" si="35"/>
        <v>Кепка</v>
      </c>
      <c r="D732" s="264" t="str">
        <f>VLOOKUP(C732,M:N,2,0)</f>
        <v>Кепки</v>
      </c>
      <c r="E732" s="268" t="s">
        <v>1385</v>
      </c>
      <c r="F732" s="269" t="s">
        <v>1497</v>
      </c>
      <c r="G732" s="269" t="s">
        <v>116</v>
      </c>
      <c r="H732" s="269" t="s">
        <v>3453</v>
      </c>
      <c r="I732" s="269">
        <v>4</v>
      </c>
      <c r="J732" s="269" t="s">
        <v>3791</v>
      </c>
      <c r="K732" s="269"/>
      <c r="L732" s="269">
        <v>4</v>
      </c>
    </row>
    <row r="733" spans="1:12" x14ac:dyDescent="0.25">
      <c r="A733" s="261">
        <f t="shared" si="33"/>
        <v>6841130</v>
      </c>
      <c r="B733" s="261" t="str">
        <f t="shared" si="34"/>
        <v>HATTERAS DENIM</v>
      </c>
      <c r="C733" s="261" t="str">
        <f t="shared" si="35"/>
        <v>Кепка</v>
      </c>
      <c r="D733" s="264" t="str">
        <f>VLOOKUP(C733,M:N,2,0)</f>
        <v>Кепки</v>
      </c>
      <c r="E733" s="268" t="s">
        <v>1386</v>
      </c>
      <c r="F733" s="269" t="s">
        <v>1497</v>
      </c>
      <c r="G733" s="269" t="s">
        <v>112</v>
      </c>
      <c r="H733" s="269" t="s">
        <v>3453</v>
      </c>
      <c r="I733" s="269">
        <v>5</v>
      </c>
      <c r="J733" s="269" t="s">
        <v>3790</v>
      </c>
      <c r="K733" s="269"/>
      <c r="L733" s="269">
        <v>5</v>
      </c>
    </row>
    <row r="734" spans="1:12" x14ac:dyDescent="0.25">
      <c r="A734" s="261">
        <f t="shared" si="33"/>
        <v>6841130</v>
      </c>
      <c r="B734" s="261" t="str">
        <f t="shared" si="34"/>
        <v>HATTERAS DENIM</v>
      </c>
      <c r="C734" s="261" t="str">
        <f t="shared" si="35"/>
        <v>Кепка</v>
      </c>
      <c r="D734" s="264" t="str">
        <f>VLOOKUP(C734,M:N,2,0)</f>
        <v>Кепки</v>
      </c>
      <c r="E734" s="268" t="s">
        <v>1387</v>
      </c>
      <c r="F734" s="269" t="s">
        <v>1497</v>
      </c>
      <c r="G734" s="269" t="s">
        <v>113</v>
      </c>
      <c r="H734" s="269" t="s">
        <v>3453</v>
      </c>
      <c r="I734" s="269">
        <v>3</v>
      </c>
      <c r="J734" s="269" t="s">
        <v>3455</v>
      </c>
      <c r="K734" s="269"/>
      <c r="L734" s="269">
        <v>3</v>
      </c>
    </row>
    <row r="735" spans="1:12" x14ac:dyDescent="0.25">
      <c r="A735" s="261">
        <f t="shared" si="33"/>
        <v>6841130</v>
      </c>
      <c r="B735" s="261" t="str">
        <f t="shared" si="34"/>
        <v>HATTERAS DENIM</v>
      </c>
      <c r="C735" s="261" t="str">
        <f t="shared" si="35"/>
        <v>Кепка</v>
      </c>
      <c r="D735" s="264" t="str">
        <f>VLOOKUP(C735,M:N,2,0)</f>
        <v>Кепки</v>
      </c>
      <c r="E735" s="268" t="s">
        <v>1388</v>
      </c>
      <c r="F735" s="269" t="s">
        <v>1497</v>
      </c>
      <c r="G735" s="269" t="s">
        <v>118</v>
      </c>
      <c r="H735" s="269" t="s">
        <v>3453</v>
      </c>
      <c r="I735" s="269">
        <v>2</v>
      </c>
      <c r="J735" s="269" t="s">
        <v>3454</v>
      </c>
      <c r="K735" s="269"/>
      <c r="L735" s="269">
        <v>2</v>
      </c>
    </row>
    <row r="736" spans="1:12" x14ac:dyDescent="0.25">
      <c r="A736" s="261">
        <f t="shared" si="33"/>
        <v>6840526</v>
      </c>
      <c r="B736" s="261" t="str">
        <f t="shared" si="34"/>
        <v>HATTERAS HARRIS TWEED</v>
      </c>
      <c r="C736" s="261" t="str">
        <f t="shared" si="35"/>
        <v>Кепка</v>
      </c>
      <c r="D736" s="264" t="str">
        <f>VLOOKUP(C736,M:N,2,0)</f>
        <v>Кепки</v>
      </c>
      <c r="E736" s="268" t="s">
        <v>1389</v>
      </c>
      <c r="F736" s="269" t="s">
        <v>1327</v>
      </c>
      <c r="G736" s="269" t="s">
        <v>116</v>
      </c>
      <c r="H736" s="269" t="s">
        <v>3729</v>
      </c>
      <c r="I736" s="269">
        <v>2</v>
      </c>
      <c r="J736" s="269" t="s">
        <v>3730</v>
      </c>
      <c r="K736" s="269"/>
      <c r="L736" s="269">
        <v>2</v>
      </c>
    </row>
    <row r="737" spans="1:12" x14ac:dyDescent="0.25">
      <c r="A737" s="261">
        <f t="shared" si="33"/>
        <v>6840526</v>
      </c>
      <c r="B737" s="261" t="str">
        <f t="shared" si="34"/>
        <v>HATTERAS HARRIS TWEED</v>
      </c>
      <c r="C737" s="261" t="str">
        <f t="shared" si="35"/>
        <v>Кепка</v>
      </c>
      <c r="D737" s="264" t="str">
        <f>VLOOKUP(C737,M:N,2,0)</f>
        <v>Кепки</v>
      </c>
      <c r="E737" s="268" t="s">
        <v>1390</v>
      </c>
      <c r="F737" s="269" t="s">
        <v>1327</v>
      </c>
      <c r="G737" s="269" t="s">
        <v>112</v>
      </c>
      <c r="H737" s="269" t="s">
        <v>3729</v>
      </c>
      <c r="I737" s="269">
        <v>2</v>
      </c>
      <c r="J737" s="269" t="s">
        <v>3730</v>
      </c>
      <c r="K737" s="269"/>
      <c r="L737" s="269">
        <v>2</v>
      </c>
    </row>
    <row r="738" spans="1:12" x14ac:dyDescent="0.25">
      <c r="A738" s="261">
        <f t="shared" si="33"/>
        <v>6840526</v>
      </c>
      <c r="B738" s="261" t="str">
        <f t="shared" si="34"/>
        <v>HATTERAS HARRIS TWEED</v>
      </c>
      <c r="C738" s="261" t="str">
        <f t="shared" si="35"/>
        <v>Кепка</v>
      </c>
      <c r="D738" s="264" t="str">
        <f>VLOOKUP(C738,M:N,2,0)</f>
        <v>Кепки</v>
      </c>
      <c r="E738" s="268" t="s">
        <v>1391</v>
      </c>
      <c r="F738" s="269" t="s">
        <v>1327</v>
      </c>
      <c r="G738" s="269" t="s">
        <v>113</v>
      </c>
      <c r="H738" s="269" t="s">
        <v>3729</v>
      </c>
      <c r="I738" s="269">
        <v>2</v>
      </c>
      <c r="J738" s="269" t="s">
        <v>3730</v>
      </c>
      <c r="K738" s="269"/>
      <c r="L738" s="269">
        <v>2</v>
      </c>
    </row>
    <row r="739" spans="1:12" x14ac:dyDescent="0.25">
      <c r="A739" s="261">
        <f t="shared" si="33"/>
        <v>6840526</v>
      </c>
      <c r="B739" s="261" t="str">
        <f t="shared" si="34"/>
        <v>HATTERAS HARRIS TWEED</v>
      </c>
      <c r="C739" s="261" t="str">
        <f t="shared" si="35"/>
        <v>Кепка</v>
      </c>
      <c r="D739" s="264" t="str">
        <f>VLOOKUP(C739,M:N,2,0)</f>
        <v>Кепки</v>
      </c>
      <c r="E739" s="268" t="s">
        <v>1393</v>
      </c>
      <c r="F739" s="269" t="s">
        <v>1327</v>
      </c>
      <c r="G739" s="269" t="s">
        <v>124</v>
      </c>
      <c r="H739" s="269" t="s">
        <v>3729</v>
      </c>
      <c r="I739" s="269">
        <v>1</v>
      </c>
      <c r="J739" s="269" t="s">
        <v>3729</v>
      </c>
      <c r="K739" s="269"/>
      <c r="L739" s="269">
        <v>1</v>
      </c>
    </row>
    <row r="740" spans="1:12" x14ac:dyDescent="0.25">
      <c r="A740" s="261">
        <f t="shared" si="33"/>
        <v>6840526</v>
      </c>
      <c r="B740" s="261" t="str">
        <f t="shared" si="34"/>
        <v>HATTERAS HARRIS TWEED</v>
      </c>
      <c r="C740" s="261" t="str">
        <f t="shared" si="35"/>
        <v>Кепка</v>
      </c>
      <c r="D740" s="264" t="str">
        <f>VLOOKUP(C740,M:N,2,0)</f>
        <v>Кепки</v>
      </c>
      <c r="E740" s="268" t="s">
        <v>1394</v>
      </c>
      <c r="F740" s="269" t="s">
        <v>1327</v>
      </c>
      <c r="G740" s="269" t="s">
        <v>118</v>
      </c>
      <c r="H740" s="269" t="s">
        <v>3729</v>
      </c>
      <c r="I740" s="269">
        <v>1</v>
      </c>
      <c r="J740" s="269" t="s">
        <v>3729</v>
      </c>
      <c r="K740" s="269"/>
      <c r="L740" s="269">
        <v>1</v>
      </c>
    </row>
    <row r="741" spans="1:12" x14ac:dyDescent="0.25">
      <c r="A741" s="261">
        <f t="shared" si="33"/>
        <v>6840511</v>
      </c>
      <c r="B741" s="261" t="str">
        <f t="shared" si="34"/>
        <v>HATTERAS HARRIS TWEED</v>
      </c>
      <c r="C741" s="261" t="str">
        <f t="shared" si="35"/>
        <v>Кепка</v>
      </c>
      <c r="D741" s="264" t="str">
        <f>VLOOKUP(C741,M:N,2,0)</f>
        <v>Кепки</v>
      </c>
      <c r="E741" s="268" t="s">
        <v>1395</v>
      </c>
      <c r="F741" s="269" t="s">
        <v>1267</v>
      </c>
      <c r="G741" s="269" t="s">
        <v>122</v>
      </c>
      <c r="H741" s="269" t="s">
        <v>3372</v>
      </c>
      <c r="I741" s="269">
        <v>2</v>
      </c>
      <c r="J741" s="269" t="s">
        <v>3373</v>
      </c>
      <c r="K741" s="269"/>
      <c r="L741" s="269">
        <v>2</v>
      </c>
    </row>
    <row r="742" spans="1:12" x14ac:dyDescent="0.25">
      <c r="A742" s="261">
        <f t="shared" si="33"/>
        <v>6840511</v>
      </c>
      <c r="B742" s="261" t="str">
        <f t="shared" si="34"/>
        <v>HATTERAS HARRIS TWEED</v>
      </c>
      <c r="C742" s="261" t="str">
        <f t="shared" si="35"/>
        <v>Кепка</v>
      </c>
      <c r="D742" s="264" t="str">
        <f>VLOOKUP(C742,M:N,2,0)</f>
        <v>Кепки</v>
      </c>
      <c r="E742" s="268" t="s">
        <v>1396</v>
      </c>
      <c r="F742" s="269" t="s">
        <v>1267</v>
      </c>
      <c r="G742" s="269" t="s">
        <v>123</v>
      </c>
      <c r="H742" s="269" t="s">
        <v>3372</v>
      </c>
      <c r="I742" s="269">
        <v>1</v>
      </c>
      <c r="J742" s="269" t="s">
        <v>3372</v>
      </c>
      <c r="K742" s="269"/>
      <c r="L742" s="269">
        <v>1</v>
      </c>
    </row>
    <row r="743" spans="1:12" x14ac:dyDescent="0.25">
      <c r="A743" s="261">
        <f t="shared" si="33"/>
        <v>6840511</v>
      </c>
      <c r="B743" s="261" t="str">
        <f t="shared" si="34"/>
        <v>HATTERAS HARRIS TWEED</v>
      </c>
      <c r="C743" s="261" t="str">
        <f t="shared" si="35"/>
        <v>Кепка</v>
      </c>
      <c r="D743" s="264" t="str">
        <f>VLOOKUP(C743,M:N,2,0)</f>
        <v>Кепки</v>
      </c>
      <c r="E743" s="268" t="s">
        <v>1398</v>
      </c>
      <c r="F743" s="269" t="s">
        <v>1267</v>
      </c>
      <c r="G743" s="269" t="s">
        <v>116</v>
      </c>
      <c r="H743" s="269" t="s">
        <v>3372</v>
      </c>
      <c r="I743" s="269">
        <v>2</v>
      </c>
      <c r="J743" s="269" t="s">
        <v>3373</v>
      </c>
      <c r="K743" s="269"/>
      <c r="L743" s="269">
        <v>2</v>
      </c>
    </row>
    <row r="744" spans="1:12" x14ac:dyDescent="0.25">
      <c r="A744" s="261">
        <f t="shared" si="33"/>
        <v>6840511</v>
      </c>
      <c r="B744" s="261" t="str">
        <f t="shared" si="34"/>
        <v>HATTERAS HARRIS TWEED</v>
      </c>
      <c r="C744" s="261" t="str">
        <f t="shared" si="35"/>
        <v>Кепка</v>
      </c>
      <c r="D744" s="264" t="str">
        <f>VLOOKUP(C744,M:N,2,0)</f>
        <v>Кепки</v>
      </c>
      <c r="E744" s="268" t="s">
        <v>1400</v>
      </c>
      <c r="F744" s="269" t="s">
        <v>1267</v>
      </c>
      <c r="G744" s="269" t="s">
        <v>115</v>
      </c>
      <c r="H744" s="269" t="s">
        <v>3372</v>
      </c>
      <c r="I744" s="269">
        <v>3</v>
      </c>
      <c r="J744" s="269" t="s">
        <v>3374</v>
      </c>
      <c r="K744" s="269"/>
      <c r="L744" s="269">
        <v>3</v>
      </c>
    </row>
    <row r="745" spans="1:12" x14ac:dyDescent="0.25">
      <c r="A745" s="261">
        <f t="shared" si="33"/>
        <v>6840511</v>
      </c>
      <c r="B745" s="261" t="str">
        <f t="shared" si="34"/>
        <v>HATTERAS HARRIS TWEED</v>
      </c>
      <c r="C745" s="261" t="str">
        <f t="shared" si="35"/>
        <v>Кепка</v>
      </c>
      <c r="D745" s="264" t="str">
        <f>VLOOKUP(C745,M:N,2,0)</f>
        <v>Кепки</v>
      </c>
      <c r="E745" s="268" t="s">
        <v>1402</v>
      </c>
      <c r="F745" s="269" t="s">
        <v>1267</v>
      </c>
      <c r="G745" s="269" t="s">
        <v>112</v>
      </c>
      <c r="H745" s="269" t="s">
        <v>3372</v>
      </c>
      <c r="I745" s="269">
        <v>2</v>
      </c>
      <c r="J745" s="269" t="s">
        <v>3373</v>
      </c>
      <c r="K745" s="269"/>
      <c r="L745" s="269">
        <v>2</v>
      </c>
    </row>
    <row r="746" spans="1:12" x14ac:dyDescent="0.25">
      <c r="A746" s="261">
        <f t="shared" si="33"/>
        <v>6840511</v>
      </c>
      <c r="B746" s="261" t="str">
        <f t="shared" si="34"/>
        <v>HATTERAS HARRIS TWEED</v>
      </c>
      <c r="C746" s="261" t="str">
        <f t="shared" si="35"/>
        <v>Кепка</v>
      </c>
      <c r="D746" s="264" t="str">
        <f>VLOOKUP(C746,M:N,2,0)</f>
        <v>Кепки</v>
      </c>
      <c r="E746" s="268" t="s">
        <v>1403</v>
      </c>
      <c r="F746" s="269" t="s">
        <v>1267</v>
      </c>
      <c r="G746" s="269" t="s">
        <v>114</v>
      </c>
      <c r="H746" s="269" t="s">
        <v>3372</v>
      </c>
      <c r="I746" s="269">
        <v>1</v>
      </c>
      <c r="J746" s="269" t="s">
        <v>3372</v>
      </c>
      <c r="K746" s="269"/>
      <c r="L746" s="269">
        <v>1</v>
      </c>
    </row>
    <row r="747" spans="1:12" x14ac:dyDescent="0.25">
      <c r="A747" s="261">
        <f t="shared" si="33"/>
        <v>6840511</v>
      </c>
      <c r="B747" s="261" t="str">
        <f t="shared" si="34"/>
        <v>HATTERAS HARRIS TWEED</v>
      </c>
      <c r="C747" s="261" t="str">
        <f t="shared" si="35"/>
        <v>Кепка</v>
      </c>
      <c r="D747" s="264" t="str">
        <f>VLOOKUP(C747,M:N,2,0)</f>
        <v>Кепки</v>
      </c>
      <c r="E747" s="268" t="s">
        <v>1404</v>
      </c>
      <c r="F747" s="269" t="s">
        <v>1267</v>
      </c>
      <c r="G747" s="269" t="s">
        <v>113</v>
      </c>
      <c r="H747" s="269" t="s">
        <v>3372</v>
      </c>
      <c r="I747" s="269">
        <v>2</v>
      </c>
      <c r="J747" s="269" t="s">
        <v>3373</v>
      </c>
      <c r="K747" s="269"/>
      <c r="L747" s="269">
        <v>2</v>
      </c>
    </row>
    <row r="748" spans="1:12" x14ac:dyDescent="0.25">
      <c r="A748" s="261">
        <f t="shared" si="33"/>
        <v>6840511</v>
      </c>
      <c r="B748" s="261" t="str">
        <f t="shared" si="34"/>
        <v>HATTERAS HARRIS TWEED</v>
      </c>
      <c r="C748" s="261" t="str">
        <f t="shared" si="35"/>
        <v>Кепка</v>
      </c>
      <c r="D748" s="264" t="str">
        <f>VLOOKUP(C748,M:N,2,0)</f>
        <v>Кепки</v>
      </c>
      <c r="E748" s="268" t="s">
        <v>1405</v>
      </c>
      <c r="F748" s="269" t="s">
        <v>1267</v>
      </c>
      <c r="G748" s="269" t="s">
        <v>124</v>
      </c>
      <c r="H748" s="269" t="s">
        <v>3372</v>
      </c>
      <c r="I748" s="269">
        <v>2</v>
      </c>
      <c r="J748" s="269" t="s">
        <v>3373</v>
      </c>
      <c r="K748" s="269"/>
      <c r="L748" s="269">
        <v>2</v>
      </c>
    </row>
    <row r="749" spans="1:12" x14ac:dyDescent="0.25">
      <c r="A749" s="261">
        <f t="shared" si="33"/>
        <v>6840511</v>
      </c>
      <c r="B749" s="261" t="str">
        <f t="shared" si="34"/>
        <v>HATTERAS HARRIS TWEED</v>
      </c>
      <c r="C749" s="261" t="str">
        <f t="shared" si="35"/>
        <v>Кепка</v>
      </c>
      <c r="D749" s="264" t="str">
        <f>VLOOKUP(C749,M:N,2,0)</f>
        <v>Кепки</v>
      </c>
      <c r="E749" s="268" t="s">
        <v>1406</v>
      </c>
      <c r="F749" s="269" t="s">
        <v>1267</v>
      </c>
      <c r="G749" s="269" t="s">
        <v>118</v>
      </c>
      <c r="H749" s="269" t="s">
        <v>3372</v>
      </c>
      <c r="I749" s="269">
        <v>1</v>
      </c>
      <c r="J749" s="269" t="s">
        <v>3372</v>
      </c>
      <c r="K749" s="269"/>
      <c r="L749" s="269">
        <v>1</v>
      </c>
    </row>
    <row r="750" spans="1:12" x14ac:dyDescent="0.25">
      <c r="A750" s="261">
        <f t="shared" si="33"/>
        <v>6840330</v>
      </c>
      <c r="B750" s="261" t="str">
        <f t="shared" si="34"/>
        <v>HATTERAS WOOL CHECK</v>
      </c>
      <c r="C750" s="261" t="str">
        <f t="shared" si="35"/>
        <v>Кепка</v>
      </c>
      <c r="D750" s="264" t="str">
        <f>VLOOKUP(C750,M:N,2,0)</f>
        <v>Кепки</v>
      </c>
      <c r="E750" s="268" t="s">
        <v>1407</v>
      </c>
      <c r="F750" s="269" t="s">
        <v>1171</v>
      </c>
      <c r="G750" s="269" t="s">
        <v>123</v>
      </c>
      <c r="H750" s="269" t="s">
        <v>3676</v>
      </c>
      <c r="I750" s="269">
        <v>1</v>
      </c>
      <c r="J750" s="269" t="s">
        <v>3676</v>
      </c>
      <c r="K750" s="269"/>
      <c r="L750" s="269">
        <v>1</v>
      </c>
    </row>
    <row r="751" spans="1:12" x14ac:dyDescent="0.25">
      <c r="A751" s="261">
        <f t="shared" si="33"/>
        <v>6840330</v>
      </c>
      <c r="B751" s="261" t="str">
        <f t="shared" si="34"/>
        <v>HATTERAS WOOL CHECK</v>
      </c>
      <c r="C751" s="261" t="str">
        <f t="shared" si="35"/>
        <v>Кепка</v>
      </c>
      <c r="D751" s="264" t="str">
        <f>VLOOKUP(C751,M:N,2,0)</f>
        <v>Кепки</v>
      </c>
      <c r="E751" s="268" t="s">
        <v>1408</v>
      </c>
      <c r="F751" s="269" t="s">
        <v>1171</v>
      </c>
      <c r="G751" s="269" t="s">
        <v>116</v>
      </c>
      <c r="H751" s="269" t="s">
        <v>3676</v>
      </c>
      <c r="I751" s="269">
        <v>2</v>
      </c>
      <c r="J751" s="269" t="s">
        <v>3679</v>
      </c>
      <c r="K751" s="269"/>
      <c r="L751" s="269">
        <v>2</v>
      </c>
    </row>
    <row r="752" spans="1:12" x14ac:dyDescent="0.25">
      <c r="A752" s="261">
        <f t="shared" si="33"/>
        <v>6840330</v>
      </c>
      <c r="B752" s="261" t="str">
        <f t="shared" si="34"/>
        <v>HATTERAS WOOL CHECK</v>
      </c>
      <c r="C752" s="261" t="str">
        <f t="shared" si="35"/>
        <v>Кепка</v>
      </c>
      <c r="D752" s="264" t="str">
        <f>VLOOKUP(C752,M:N,2,0)</f>
        <v>Кепки</v>
      </c>
      <c r="E752" s="268" t="s">
        <v>1409</v>
      </c>
      <c r="F752" s="269" t="s">
        <v>1171</v>
      </c>
      <c r="G752" s="269" t="s">
        <v>115</v>
      </c>
      <c r="H752" s="269" t="s">
        <v>3676</v>
      </c>
      <c r="I752" s="269">
        <v>2</v>
      </c>
      <c r="J752" s="269" t="s">
        <v>3679</v>
      </c>
      <c r="K752" s="269"/>
      <c r="L752" s="269">
        <v>2</v>
      </c>
    </row>
    <row r="753" spans="1:12" x14ac:dyDescent="0.25">
      <c r="A753" s="261">
        <f t="shared" si="33"/>
        <v>6840330</v>
      </c>
      <c r="B753" s="261" t="str">
        <f t="shared" si="34"/>
        <v>HATTERAS WOOL CHECK</v>
      </c>
      <c r="C753" s="261" t="str">
        <f t="shared" si="35"/>
        <v>Кепка</v>
      </c>
      <c r="D753" s="264" t="str">
        <f>VLOOKUP(C753,M:N,2,0)</f>
        <v>Кепки</v>
      </c>
      <c r="E753" s="268" t="s">
        <v>1411</v>
      </c>
      <c r="F753" s="269" t="s">
        <v>1171</v>
      </c>
      <c r="G753" s="269" t="s">
        <v>112</v>
      </c>
      <c r="H753" s="269" t="s">
        <v>3676</v>
      </c>
      <c r="I753" s="269">
        <v>5</v>
      </c>
      <c r="J753" s="269" t="s">
        <v>3678</v>
      </c>
      <c r="K753" s="269"/>
      <c r="L753" s="269">
        <v>5</v>
      </c>
    </row>
    <row r="754" spans="1:12" x14ac:dyDescent="0.25">
      <c r="A754" s="261">
        <f t="shared" si="33"/>
        <v>6840330</v>
      </c>
      <c r="B754" s="261" t="str">
        <f t="shared" si="34"/>
        <v>HATTERAS WOOL CHECK</v>
      </c>
      <c r="C754" s="261" t="str">
        <f t="shared" si="35"/>
        <v>Кепка</v>
      </c>
      <c r="D754" s="264" t="str">
        <f>VLOOKUP(C754,M:N,2,0)</f>
        <v>Кепки</v>
      </c>
      <c r="E754" s="268" t="s">
        <v>1412</v>
      </c>
      <c r="F754" s="269" t="s">
        <v>1171</v>
      </c>
      <c r="G754" s="269" t="s">
        <v>113</v>
      </c>
      <c r="H754" s="269" t="s">
        <v>3676</v>
      </c>
      <c r="I754" s="269">
        <v>2</v>
      </c>
      <c r="J754" s="269" t="s">
        <v>3679</v>
      </c>
      <c r="K754" s="269"/>
      <c r="L754" s="269">
        <v>2</v>
      </c>
    </row>
    <row r="755" spans="1:12" x14ac:dyDescent="0.25">
      <c r="A755" s="261">
        <f t="shared" si="33"/>
        <v>6840330</v>
      </c>
      <c r="B755" s="261" t="str">
        <f t="shared" si="34"/>
        <v>HATTERAS WOOL CHECK</v>
      </c>
      <c r="C755" s="261" t="str">
        <f t="shared" si="35"/>
        <v>Кепка</v>
      </c>
      <c r="D755" s="264" t="str">
        <f>VLOOKUP(C755,M:N,2,0)</f>
        <v>Кепки</v>
      </c>
      <c r="E755" s="268" t="s">
        <v>1413</v>
      </c>
      <c r="F755" s="269" t="s">
        <v>1171</v>
      </c>
      <c r="G755" s="269" t="s">
        <v>124</v>
      </c>
      <c r="H755" s="269" t="s">
        <v>3676</v>
      </c>
      <c r="I755" s="269">
        <v>2</v>
      </c>
      <c r="J755" s="269" t="s">
        <v>3679</v>
      </c>
      <c r="K755" s="269"/>
      <c r="L755" s="269">
        <v>2</v>
      </c>
    </row>
    <row r="756" spans="1:12" x14ac:dyDescent="0.25">
      <c r="A756" s="261">
        <f t="shared" si="33"/>
        <v>6840330</v>
      </c>
      <c r="B756" s="261" t="str">
        <f t="shared" si="34"/>
        <v>HATTERAS WOOL CHECK</v>
      </c>
      <c r="C756" s="261" t="str">
        <f t="shared" si="35"/>
        <v>Кепка</v>
      </c>
      <c r="D756" s="264" t="str">
        <f>VLOOKUP(C756,M:N,2,0)</f>
        <v>Кепки</v>
      </c>
      <c r="E756" s="268" t="s">
        <v>1414</v>
      </c>
      <c r="F756" s="269" t="s">
        <v>1171</v>
      </c>
      <c r="G756" s="269" t="s">
        <v>118</v>
      </c>
      <c r="H756" s="269" t="s">
        <v>3676</v>
      </c>
      <c r="I756" s="269">
        <v>1</v>
      </c>
      <c r="J756" s="269" t="s">
        <v>3676</v>
      </c>
      <c r="K756" s="269"/>
      <c r="L756" s="269">
        <v>1</v>
      </c>
    </row>
    <row r="757" spans="1:12" x14ac:dyDescent="0.25">
      <c r="A757" s="261">
        <f t="shared" si="33"/>
        <v>6840330</v>
      </c>
      <c r="B757" s="261" t="str">
        <f t="shared" si="34"/>
        <v>HATTERAS WOOL CHECK</v>
      </c>
      <c r="C757" s="261" t="str">
        <f t="shared" si="35"/>
        <v>Кепка</v>
      </c>
      <c r="D757" s="264" t="str">
        <f>VLOOKUP(C757,M:N,2,0)</f>
        <v>Кепки</v>
      </c>
      <c r="E757" s="268" t="s">
        <v>1415</v>
      </c>
      <c r="F757" s="269" t="s">
        <v>1161</v>
      </c>
      <c r="G757" s="269" t="s">
        <v>122</v>
      </c>
      <c r="H757" s="269" t="s">
        <v>3676</v>
      </c>
      <c r="I757" s="269">
        <v>2</v>
      </c>
      <c r="J757" s="269" t="s">
        <v>3679</v>
      </c>
      <c r="K757" s="269"/>
      <c r="L757" s="269">
        <v>2</v>
      </c>
    </row>
    <row r="758" spans="1:12" x14ac:dyDescent="0.25">
      <c r="A758" s="261">
        <f t="shared" si="33"/>
        <v>6840330</v>
      </c>
      <c r="B758" s="261" t="str">
        <f t="shared" si="34"/>
        <v>HATTERAS WOOL CHECK</v>
      </c>
      <c r="C758" s="261" t="str">
        <f t="shared" si="35"/>
        <v>Кепка</v>
      </c>
      <c r="D758" s="264" t="str">
        <f>VLOOKUP(C758,M:N,2,0)</f>
        <v>Кепки</v>
      </c>
      <c r="E758" s="268" t="s">
        <v>1416</v>
      </c>
      <c r="F758" s="269" t="s">
        <v>1161</v>
      </c>
      <c r="G758" s="269" t="s">
        <v>123</v>
      </c>
      <c r="H758" s="269" t="s">
        <v>3676</v>
      </c>
      <c r="I758" s="269">
        <v>1</v>
      </c>
      <c r="J758" s="269" t="s">
        <v>3676</v>
      </c>
      <c r="K758" s="269"/>
      <c r="L758" s="269">
        <v>1</v>
      </c>
    </row>
    <row r="759" spans="1:12" x14ac:dyDescent="0.25">
      <c r="A759" s="261">
        <f t="shared" si="33"/>
        <v>6840330</v>
      </c>
      <c r="B759" s="261" t="str">
        <f t="shared" si="34"/>
        <v>HATTERAS WOOL CHECK</v>
      </c>
      <c r="C759" s="261" t="str">
        <f t="shared" si="35"/>
        <v>Кепка</v>
      </c>
      <c r="D759" s="264" t="str">
        <f>VLOOKUP(C759,M:N,2,0)</f>
        <v>Кепки</v>
      </c>
      <c r="E759" s="268" t="s">
        <v>1417</v>
      </c>
      <c r="F759" s="269" t="s">
        <v>1161</v>
      </c>
      <c r="G759" s="269" t="s">
        <v>116</v>
      </c>
      <c r="H759" s="269" t="s">
        <v>3676</v>
      </c>
      <c r="I759" s="269">
        <v>2</v>
      </c>
      <c r="J759" s="269" t="s">
        <v>3679</v>
      </c>
      <c r="K759" s="269"/>
      <c r="L759" s="269">
        <v>2</v>
      </c>
    </row>
    <row r="760" spans="1:12" x14ac:dyDescent="0.25">
      <c r="A760" s="261">
        <f t="shared" si="33"/>
        <v>6840330</v>
      </c>
      <c r="B760" s="261" t="str">
        <f t="shared" si="34"/>
        <v>HATTERAS WOOL CHECK</v>
      </c>
      <c r="C760" s="261" t="str">
        <f t="shared" si="35"/>
        <v>Кепка</v>
      </c>
      <c r="D760" s="264" t="str">
        <f>VLOOKUP(C760,M:N,2,0)</f>
        <v>Кепки</v>
      </c>
      <c r="E760" s="268" t="s">
        <v>1419</v>
      </c>
      <c r="F760" s="269" t="s">
        <v>1161</v>
      </c>
      <c r="G760" s="269" t="s">
        <v>115</v>
      </c>
      <c r="H760" s="269" t="s">
        <v>3676</v>
      </c>
      <c r="I760" s="269">
        <v>2</v>
      </c>
      <c r="J760" s="269" t="s">
        <v>3679</v>
      </c>
      <c r="K760" s="269"/>
      <c r="L760" s="269">
        <v>2</v>
      </c>
    </row>
    <row r="761" spans="1:12" x14ac:dyDescent="0.25">
      <c r="A761" s="261">
        <f t="shared" si="33"/>
        <v>6840330</v>
      </c>
      <c r="B761" s="261" t="str">
        <f t="shared" si="34"/>
        <v>HATTERAS WOOL CHECK</v>
      </c>
      <c r="C761" s="261" t="str">
        <f t="shared" si="35"/>
        <v>Кепка</v>
      </c>
      <c r="D761" s="264" t="str">
        <f>VLOOKUP(C761,M:N,2,0)</f>
        <v>Кепки</v>
      </c>
      <c r="E761" s="268" t="s">
        <v>1421</v>
      </c>
      <c r="F761" s="269" t="s">
        <v>1161</v>
      </c>
      <c r="G761" s="269" t="s">
        <v>112</v>
      </c>
      <c r="H761" s="269" t="s">
        <v>3676</v>
      </c>
      <c r="I761" s="269">
        <v>8</v>
      </c>
      <c r="J761" s="269" t="s">
        <v>3684</v>
      </c>
      <c r="K761" s="269"/>
      <c r="L761" s="269">
        <v>8</v>
      </c>
    </row>
    <row r="762" spans="1:12" x14ac:dyDescent="0.25">
      <c r="A762" s="261">
        <f t="shared" si="33"/>
        <v>6840330</v>
      </c>
      <c r="B762" s="261" t="str">
        <f t="shared" si="34"/>
        <v>HATTERAS WOOL CHECK</v>
      </c>
      <c r="C762" s="261" t="str">
        <f t="shared" si="35"/>
        <v>Кепка</v>
      </c>
      <c r="D762" s="264" t="str">
        <f>VLOOKUP(C762,M:N,2,0)</f>
        <v>Кепки</v>
      </c>
      <c r="E762" s="268" t="s">
        <v>1423</v>
      </c>
      <c r="F762" s="269" t="s">
        <v>1161</v>
      </c>
      <c r="G762" s="269" t="s">
        <v>114</v>
      </c>
      <c r="H762" s="269" t="s">
        <v>3676</v>
      </c>
      <c r="I762" s="269">
        <v>3</v>
      </c>
      <c r="J762" s="269" t="s">
        <v>3677</v>
      </c>
      <c r="K762" s="269"/>
      <c r="L762" s="269">
        <v>3</v>
      </c>
    </row>
    <row r="763" spans="1:12" x14ac:dyDescent="0.25">
      <c r="A763" s="261">
        <f t="shared" si="33"/>
        <v>6840330</v>
      </c>
      <c r="B763" s="261" t="str">
        <f t="shared" si="34"/>
        <v>HATTERAS WOOL CHECK</v>
      </c>
      <c r="C763" s="261" t="str">
        <f t="shared" si="35"/>
        <v>Кепка</v>
      </c>
      <c r="D763" s="264" t="str">
        <f>VLOOKUP(C763,M:N,2,0)</f>
        <v>Кепки</v>
      </c>
      <c r="E763" s="268" t="s">
        <v>1424</v>
      </c>
      <c r="F763" s="269" t="s">
        <v>1161</v>
      </c>
      <c r="G763" s="269" t="s">
        <v>113</v>
      </c>
      <c r="H763" s="269" t="s">
        <v>3676</v>
      </c>
      <c r="I763" s="269">
        <v>5</v>
      </c>
      <c r="J763" s="269" t="s">
        <v>3678</v>
      </c>
      <c r="K763" s="269"/>
      <c r="L763" s="269">
        <v>5</v>
      </c>
    </row>
    <row r="764" spans="1:12" x14ac:dyDescent="0.25">
      <c r="A764" s="261">
        <f t="shared" si="33"/>
        <v>6840330</v>
      </c>
      <c r="B764" s="261" t="str">
        <f t="shared" si="34"/>
        <v>HATTERAS WOOL CHECK</v>
      </c>
      <c r="C764" s="261" t="str">
        <f t="shared" si="35"/>
        <v>Кепка</v>
      </c>
      <c r="D764" s="264" t="str">
        <f>VLOOKUP(C764,M:N,2,0)</f>
        <v>Кепки</v>
      </c>
      <c r="E764" s="268" t="s">
        <v>1425</v>
      </c>
      <c r="F764" s="269" t="s">
        <v>1161</v>
      </c>
      <c r="G764" s="269" t="s">
        <v>124</v>
      </c>
      <c r="H764" s="269" t="s">
        <v>3676</v>
      </c>
      <c r="I764" s="269">
        <v>2</v>
      </c>
      <c r="J764" s="269" t="s">
        <v>3679</v>
      </c>
      <c r="K764" s="269"/>
      <c r="L764" s="269">
        <v>2</v>
      </c>
    </row>
    <row r="765" spans="1:12" x14ac:dyDescent="0.25">
      <c r="A765" s="261">
        <f t="shared" si="33"/>
        <v>6840330</v>
      </c>
      <c r="B765" s="261" t="str">
        <f t="shared" si="34"/>
        <v>HATTERAS WOOL CHECK</v>
      </c>
      <c r="C765" s="261" t="str">
        <f t="shared" si="35"/>
        <v>Кепка</v>
      </c>
      <c r="D765" s="264" t="str">
        <f>VLOOKUP(C765,M:N,2,0)</f>
        <v>Кепки</v>
      </c>
      <c r="E765" s="268" t="s">
        <v>1426</v>
      </c>
      <c r="F765" s="269" t="s">
        <v>1161</v>
      </c>
      <c r="G765" s="269" t="s">
        <v>118</v>
      </c>
      <c r="H765" s="269" t="s">
        <v>3676</v>
      </c>
      <c r="I765" s="269">
        <v>1</v>
      </c>
      <c r="J765" s="269" t="s">
        <v>3676</v>
      </c>
      <c r="K765" s="269"/>
      <c r="L765" s="269">
        <v>1</v>
      </c>
    </row>
    <row r="766" spans="1:12" x14ac:dyDescent="0.25">
      <c r="A766" s="261">
        <f t="shared" si="33"/>
        <v>6840327</v>
      </c>
      <c r="B766" s="261" t="str">
        <f t="shared" si="34"/>
        <v>HATTERAS LAMBSWOOL CHECK</v>
      </c>
      <c r="C766" s="261" t="str">
        <f t="shared" si="35"/>
        <v>Кепка</v>
      </c>
      <c r="D766" s="264" t="str">
        <f>VLOOKUP(C766,M:N,2,0)</f>
        <v>Кепки</v>
      </c>
      <c r="E766" s="268" t="s">
        <v>1428</v>
      </c>
      <c r="F766" s="269" t="s">
        <v>1143</v>
      </c>
      <c r="G766" s="269" t="s">
        <v>122</v>
      </c>
      <c r="H766" s="269" t="s">
        <v>3676</v>
      </c>
      <c r="I766" s="269">
        <v>1</v>
      </c>
      <c r="J766" s="269" t="s">
        <v>3676</v>
      </c>
      <c r="K766" s="269"/>
      <c r="L766" s="269">
        <v>1</v>
      </c>
    </row>
    <row r="767" spans="1:12" x14ac:dyDescent="0.25">
      <c r="A767" s="261">
        <f t="shared" si="33"/>
        <v>6840327</v>
      </c>
      <c r="B767" s="261" t="str">
        <f t="shared" si="34"/>
        <v>HATTERAS LAMBSWOOL CHECK</v>
      </c>
      <c r="C767" s="261" t="str">
        <f t="shared" si="35"/>
        <v>Кепка</v>
      </c>
      <c r="D767" s="264" t="str">
        <f>VLOOKUP(C767,M:N,2,0)</f>
        <v>Кепки</v>
      </c>
      <c r="E767" s="268" t="s">
        <v>1429</v>
      </c>
      <c r="F767" s="269" t="s">
        <v>1143</v>
      </c>
      <c r="G767" s="269" t="s">
        <v>123</v>
      </c>
      <c r="H767" s="269" t="s">
        <v>3676</v>
      </c>
      <c r="I767" s="269">
        <v>1</v>
      </c>
      <c r="J767" s="269" t="s">
        <v>3676</v>
      </c>
      <c r="K767" s="269"/>
      <c r="L767" s="269">
        <v>1</v>
      </c>
    </row>
    <row r="768" spans="1:12" x14ac:dyDescent="0.25">
      <c r="A768" s="261">
        <f t="shared" si="33"/>
        <v>6840327</v>
      </c>
      <c r="B768" s="261" t="str">
        <f t="shared" si="34"/>
        <v>HATTERAS LAMBSWOOL CHECK</v>
      </c>
      <c r="C768" s="261" t="str">
        <f t="shared" si="35"/>
        <v>Кепка</v>
      </c>
      <c r="D768" s="264" t="str">
        <f>VLOOKUP(C768,M:N,2,0)</f>
        <v>Кепки</v>
      </c>
      <c r="E768" s="268" t="s">
        <v>1431</v>
      </c>
      <c r="F768" s="269" t="s">
        <v>1143</v>
      </c>
      <c r="G768" s="269" t="s">
        <v>116</v>
      </c>
      <c r="H768" s="269" t="s">
        <v>3676</v>
      </c>
      <c r="I768" s="269">
        <v>2</v>
      </c>
      <c r="J768" s="269" t="s">
        <v>3679</v>
      </c>
      <c r="K768" s="269"/>
      <c r="L768" s="269">
        <v>2</v>
      </c>
    </row>
    <row r="769" spans="1:12" x14ac:dyDescent="0.25">
      <c r="A769" s="261">
        <f t="shared" si="33"/>
        <v>6840327</v>
      </c>
      <c r="B769" s="261" t="str">
        <f t="shared" si="34"/>
        <v>HATTERAS LAMBSWOOL CHECK</v>
      </c>
      <c r="C769" s="261" t="str">
        <f t="shared" si="35"/>
        <v>Кепка</v>
      </c>
      <c r="D769" s="264" t="str">
        <f>VLOOKUP(C769,M:N,2,0)</f>
        <v>Кепки</v>
      </c>
      <c r="E769" s="268" t="s">
        <v>1432</v>
      </c>
      <c r="F769" s="269" t="s">
        <v>1143</v>
      </c>
      <c r="G769" s="269" t="s">
        <v>115</v>
      </c>
      <c r="H769" s="269" t="s">
        <v>3676</v>
      </c>
      <c r="I769" s="269">
        <v>3</v>
      </c>
      <c r="J769" s="269" t="s">
        <v>3677</v>
      </c>
      <c r="K769" s="269"/>
      <c r="L769" s="269">
        <v>3</v>
      </c>
    </row>
    <row r="770" spans="1:12" x14ac:dyDescent="0.25">
      <c r="A770" s="261">
        <f t="shared" si="33"/>
        <v>6840327</v>
      </c>
      <c r="B770" s="261" t="str">
        <f t="shared" si="34"/>
        <v>HATTERAS LAMBSWOOL CHECK</v>
      </c>
      <c r="C770" s="261" t="str">
        <f t="shared" si="35"/>
        <v>Кепка</v>
      </c>
      <c r="D770" s="264" t="str">
        <f>VLOOKUP(C770,M:N,2,0)</f>
        <v>Кепки</v>
      </c>
      <c r="E770" s="268" t="s">
        <v>1433</v>
      </c>
      <c r="F770" s="269" t="s">
        <v>1143</v>
      </c>
      <c r="G770" s="269" t="s">
        <v>112</v>
      </c>
      <c r="H770" s="269" t="s">
        <v>3676</v>
      </c>
      <c r="I770" s="269">
        <v>5</v>
      </c>
      <c r="J770" s="269" t="s">
        <v>3678</v>
      </c>
      <c r="K770" s="269"/>
      <c r="L770" s="269">
        <v>5</v>
      </c>
    </row>
    <row r="771" spans="1:12" x14ac:dyDescent="0.25">
      <c r="A771" s="261">
        <f t="shared" ref="A771:A834" si="36">_xlfn.LET(_xlpm.START,FIND("арт. ",F771)+5,_xlpm.END,FIND(" ",F771,_xlpm.START),VALUE(TRIM(MID(F771,_xlpm.START,_xlpm.END-_xlpm.START))))</f>
        <v>6840327</v>
      </c>
      <c r="B771" s="261" t="str">
        <f t="shared" ref="B771:B834" si="37">_xlfn.LET(_xlpm.START,FIND("арт. ",F771)+13,_xlpm.END,FIND("(",F771),TRIM(MID(F771,_xlpm.START,_xlpm.END-_xlpm.START)))</f>
        <v>HATTERAS LAMBSWOOL CHECK</v>
      </c>
      <c r="C771" s="261" t="str">
        <f t="shared" ref="C771:C834" si="38">_xlfn.LET(_xlpm.START,1,_xlpm.END,FIND("S",F771),TRIM(MID(F771,_xlpm.START,_xlpm.END-_xlpm.START)))</f>
        <v>Кепка</v>
      </c>
      <c r="D771" s="264" t="str">
        <f>VLOOKUP(C771,M:N,2,0)</f>
        <v>Кепки</v>
      </c>
      <c r="E771" s="268" t="s">
        <v>1434</v>
      </c>
      <c r="F771" s="269" t="s">
        <v>1143</v>
      </c>
      <c r="G771" s="269" t="s">
        <v>114</v>
      </c>
      <c r="H771" s="269" t="s">
        <v>3676</v>
      </c>
      <c r="I771" s="269">
        <v>3</v>
      </c>
      <c r="J771" s="269" t="s">
        <v>3677</v>
      </c>
      <c r="K771" s="269"/>
      <c r="L771" s="269">
        <v>3</v>
      </c>
    </row>
    <row r="772" spans="1:12" x14ac:dyDescent="0.25">
      <c r="A772" s="261">
        <f t="shared" si="36"/>
        <v>6840327</v>
      </c>
      <c r="B772" s="261" t="str">
        <f t="shared" si="37"/>
        <v>HATTERAS LAMBSWOOL CHECK</v>
      </c>
      <c r="C772" s="261" t="str">
        <f t="shared" si="38"/>
        <v>Кепка</v>
      </c>
      <c r="D772" s="264" t="str">
        <f>VLOOKUP(C772,M:N,2,0)</f>
        <v>Кепки</v>
      </c>
      <c r="E772" s="268" t="s">
        <v>1436</v>
      </c>
      <c r="F772" s="269" t="s">
        <v>1143</v>
      </c>
      <c r="G772" s="269" t="s">
        <v>113</v>
      </c>
      <c r="H772" s="269" t="s">
        <v>3676</v>
      </c>
      <c r="I772" s="269">
        <v>2</v>
      </c>
      <c r="J772" s="269" t="s">
        <v>3679</v>
      </c>
      <c r="K772" s="269"/>
      <c r="L772" s="269">
        <v>2</v>
      </c>
    </row>
    <row r="773" spans="1:12" x14ac:dyDescent="0.25">
      <c r="A773" s="261">
        <f t="shared" si="36"/>
        <v>6840327</v>
      </c>
      <c r="B773" s="261" t="str">
        <f t="shared" si="37"/>
        <v>HATTERAS LAMBSWOOL CHECK</v>
      </c>
      <c r="C773" s="261" t="str">
        <f t="shared" si="38"/>
        <v>Кепка</v>
      </c>
      <c r="D773" s="264" t="str">
        <f>VLOOKUP(C773,M:N,2,0)</f>
        <v>Кепки</v>
      </c>
      <c r="E773" s="268" t="s">
        <v>1437</v>
      </c>
      <c r="F773" s="269" t="s">
        <v>1143</v>
      </c>
      <c r="G773" s="269" t="s">
        <v>124</v>
      </c>
      <c r="H773" s="269" t="s">
        <v>3676</v>
      </c>
      <c r="I773" s="269">
        <v>2</v>
      </c>
      <c r="J773" s="269" t="s">
        <v>3679</v>
      </c>
      <c r="K773" s="269"/>
      <c r="L773" s="269">
        <v>2</v>
      </c>
    </row>
    <row r="774" spans="1:12" x14ac:dyDescent="0.25">
      <c r="A774" s="261">
        <f t="shared" si="36"/>
        <v>6840327</v>
      </c>
      <c r="B774" s="261" t="str">
        <f t="shared" si="37"/>
        <v>HATTERAS LAMBSWOOL CHECK</v>
      </c>
      <c r="C774" s="261" t="str">
        <f t="shared" si="38"/>
        <v>Кепка</v>
      </c>
      <c r="D774" s="264" t="str">
        <f>VLOOKUP(C774,M:N,2,0)</f>
        <v>Кепки</v>
      </c>
      <c r="E774" s="268" t="s">
        <v>1438</v>
      </c>
      <c r="F774" s="269" t="s">
        <v>1143</v>
      </c>
      <c r="G774" s="269" t="s">
        <v>118</v>
      </c>
      <c r="H774" s="269" t="s">
        <v>3676</v>
      </c>
      <c r="I774" s="269">
        <v>1</v>
      </c>
      <c r="J774" s="269" t="s">
        <v>3676</v>
      </c>
      <c r="K774" s="269"/>
      <c r="L774" s="269">
        <v>1</v>
      </c>
    </row>
    <row r="775" spans="1:12" x14ac:dyDescent="0.25">
      <c r="A775" s="261">
        <f t="shared" si="36"/>
        <v>6840327</v>
      </c>
      <c r="B775" s="261" t="str">
        <f t="shared" si="37"/>
        <v>HATTERAS LAMBSWOOL CHECK</v>
      </c>
      <c r="C775" s="261" t="str">
        <f t="shared" si="38"/>
        <v>Кепка</v>
      </c>
      <c r="D775" s="264" t="str">
        <f>VLOOKUP(C775,M:N,2,0)</f>
        <v>Кепки</v>
      </c>
      <c r="E775" s="268" t="s">
        <v>1439</v>
      </c>
      <c r="F775" s="269" t="s">
        <v>1134</v>
      </c>
      <c r="G775" s="269" t="s">
        <v>122</v>
      </c>
      <c r="H775" s="269" t="s">
        <v>3676</v>
      </c>
      <c r="I775" s="269">
        <v>2</v>
      </c>
      <c r="J775" s="269" t="s">
        <v>3679</v>
      </c>
      <c r="K775" s="269"/>
      <c r="L775" s="269">
        <v>2</v>
      </c>
    </row>
    <row r="776" spans="1:12" x14ac:dyDescent="0.25">
      <c r="A776" s="261">
        <f t="shared" si="36"/>
        <v>6840327</v>
      </c>
      <c r="B776" s="261" t="str">
        <f t="shared" si="37"/>
        <v>HATTERAS LAMBSWOOL CHECK</v>
      </c>
      <c r="C776" s="261" t="str">
        <f t="shared" si="38"/>
        <v>Кепка</v>
      </c>
      <c r="D776" s="264" t="str">
        <f>VLOOKUP(C776,M:N,2,0)</f>
        <v>Кепки</v>
      </c>
      <c r="E776" s="268" t="s">
        <v>1440</v>
      </c>
      <c r="F776" s="269" t="s">
        <v>1134</v>
      </c>
      <c r="G776" s="269" t="s">
        <v>116</v>
      </c>
      <c r="H776" s="269" t="s">
        <v>3676</v>
      </c>
      <c r="I776" s="269">
        <v>2</v>
      </c>
      <c r="J776" s="269" t="s">
        <v>3679</v>
      </c>
      <c r="K776" s="269"/>
      <c r="L776" s="269">
        <v>2</v>
      </c>
    </row>
    <row r="777" spans="1:12" x14ac:dyDescent="0.25">
      <c r="A777" s="261">
        <f t="shared" si="36"/>
        <v>6840327</v>
      </c>
      <c r="B777" s="261" t="str">
        <f t="shared" si="37"/>
        <v>HATTERAS LAMBSWOOL CHECK</v>
      </c>
      <c r="C777" s="261" t="str">
        <f t="shared" si="38"/>
        <v>Кепка</v>
      </c>
      <c r="D777" s="264" t="str">
        <f>VLOOKUP(C777,M:N,2,0)</f>
        <v>Кепки</v>
      </c>
      <c r="E777" s="268" t="s">
        <v>1442</v>
      </c>
      <c r="F777" s="269" t="s">
        <v>1134</v>
      </c>
      <c r="G777" s="269" t="s">
        <v>115</v>
      </c>
      <c r="H777" s="269" t="s">
        <v>3676</v>
      </c>
      <c r="I777" s="269">
        <v>2</v>
      </c>
      <c r="J777" s="269" t="s">
        <v>3679</v>
      </c>
      <c r="K777" s="269"/>
      <c r="L777" s="269">
        <v>2</v>
      </c>
    </row>
    <row r="778" spans="1:12" x14ac:dyDescent="0.25">
      <c r="A778" s="261">
        <f t="shared" si="36"/>
        <v>6840327</v>
      </c>
      <c r="B778" s="261" t="str">
        <f t="shared" si="37"/>
        <v>HATTERAS LAMBSWOOL CHECK</v>
      </c>
      <c r="C778" s="261" t="str">
        <f t="shared" si="38"/>
        <v>Кепка</v>
      </c>
      <c r="D778" s="264" t="str">
        <f>VLOOKUP(C778,M:N,2,0)</f>
        <v>Кепки</v>
      </c>
      <c r="E778" s="268" t="s">
        <v>1443</v>
      </c>
      <c r="F778" s="269" t="s">
        <v>1134</v>
      </c>
      <c r="G778" s="269" t="s">
        <v>112</v>
      </c>
      <c r="H778" s="269" t="s">
        <v>3676</v>
      </c>
      <c r="I778" s="269">
        <v>5</v>
      </c>
      <c r="J778" s="269" t="s">
        <v>3678</v>
      </c>
      <c r="K778" s="269"/>
      <c r="L778" s="269">
        <v>5</v>
      </c>
    </row>
    <row r="779" spans="1:12" x14ac:dyDescent="0.25">
      <c r="A779" s="261">
        <f t="shared" si="36"/>
        <v>6840327</v>
      </c>
      <c r="B779" s="261" t="str">
        <f t="shared" si="37"/>
        <v>HATTERAS LAMBSWOOL CHECK</v>
      </c>
      <c r="C779" s="261" t="str">
        <f t="shared" si="38"/>
        <v>Кепка</v>
      </c>
      <c r="D779" s="264" t="str">
        <f>VLOOKUP(C779,M:N,2,0)</f>
        <v>Кепки</v>
      </c>
      <c r="E779" s="268" t="s">
        <v>1444</v>
      </c>
      <c r="F779" s="269" t="s">
        <v>1134</v>
      </c>
      <c r="G779" s="269" t="s">
        <v>114</v>
      </c>
      <c r="H779" s="269" t="s">
        <v>3676</v>
      </c>
      <c r="I779" s="269">
        <v>3</v>
      </c>
      <c r="J779" s="269" t="s">
        <v>3677</v>
      </c>
      <c r="K779" s="269"/>
      <c r="L779" s="269">
        <v>3</v>
      </c>
    </row>
    <row r="780" spans="1:12" x14ac:dyDescent="0.25">
      <c r="A780" s="261">
        <f t="shared" si="36"/>
        <v>6840327</v>
      </c>
      <c r="B780" s="261" t="str">
        <f t="shared" si="37"/>
        <v>HATTERAS LAMBSWOOL CHECK</v>
      </c>
      <c r="C780" s="261" t="str">
        <f t="shared" si="38"/>
        <v>Кепка</v>
      </c>
      <c r="D780" s="264" t="str">
        <f>VLOOKUP(C780,M:N,2,0)</f>
        <v>Кепки</v>
      </c>
      <c r="E780" s="268" t="s">
        <v>1445</v>
      </c>
      <c r="F780" s="269" t="s">
        <v>1134</v>
      </c>
      <c r="G780" s="269" t="s">
        <v>113</v>
      </c>
      <c r="H780" s="269" t="s">
        <v>3676</v>
      </c>
      <c r="I780" s="269">
        <v>3</v>
      </c>
      <c r="J780" s="269" t="s">
        <v>3677</v>
      </c>
      <c r="K780" s="269"/>
      <c r="L780" s="269">
        <v>3</v>
      </c>
    </row>
    <row r="781" spans="1:12" x14ac:dyDescent="0.25">
      <c r="A781" s="261">
        <f t="shared" si="36"/>
        <v>6840327</v>
      </c>
      <c r="B781" s="261" t="str">
        <f t="shared" si="37"/>
        <v>HATTERAS LAMBSWOOL CHECK</v>
      </c>
      <c r="C781" s="261" t="str">
        <f t="shared" si="38"/>
        <v>Кепка</v>
      </c>
      <c r="D781" s="264" t="str">
        <f>VLOOKUP(C781,M:N,2,0)</f>
        <v>Кепки</v>
      </c>
      <c r="E781" s="268" t="s">
        <v>1446</v>
      </c>
      <c r="F781" s="269" t="s">
        <v>1134</v>
      </c>
      <c r="G781" s="269" t="s">
        <v>124</v>
      </c>
      <c r="H781" s="269" t="s">
        <v>3676</v>
      </c>
      <c r="I781" s="269">
        <v>1</v>
      </c>
      <c r="J781" s="269" t="s">
        <v>3676</v>
      </c>
      <c r="K781" s="269"/>
      <c r="L781" s="269">
        <v>1</v>
      </c>
    </row>
    <row r="782" spans="1:12" x14ac:dyDescent="0.25">
      <c r="A782" s="261">
        <f t="shared" si="36"/>
        <v>6840327</v>
      </c>
      <c r="B782" s="261" t="str">
        <f t="shared" si="37"/>
        <v>HATTERAS LAMBSWOOL CHECK</v>
      </c>
      <c r="C782" s="261" t="str">
        <f t="shared" si="38"/>
        <v>Кепка</v>
      </c>
      <c r="D782" s="264" t="str">
        <f>VLOOKUP(C782,M:N,2,0)</f>
        <v>Кепки</v>
      </c>
      <c r="E782" s="268" t="s">
        <v>1448</v>
      </c>
      <c r="F782" s="269" t="s">
        <v>1134</v>
      </c>
      <c r="G782" s="269" t="s">
        <v>118</v>
      </c>
      <c r="H782" s="269" t="s">
        <v>3676</v>
      </c>
      <c r="I782" s="269">
        <v>1</v>
      </c>
      <c r="J782" s="269" t="s">
        <v>3676</v>
      </c>
      <c r="K782" s="269"/>
      <c r="L782" s="269">
        <v>1</v>
      </c>
    </row>
    <row r="783" spans="1:12" x14ac:dyDescent="0.25">
      <c r="A783" s="261">
        <f t="shared" si="36"/>
        <v>6610313</v>
      </c>
      <c r="B783" s="261" t="str">
        <f t="shared" si="37"/>
        <v>TEXAS WOOL</v>
      </c>
      <c r="C783" s="261" t="str">
        <f t="shared" si="38"/>
        <v>Кепка</v>
      </c>
      <c r="D783" s="264" t="str">
        <f>VLOOKUP(C783,M:N,2,0)</f>
        <v>Кепки</v>
      </c>
      <c r="E783" s="268" t="s">
        <v>1449</v>
      </c>
      <c r="F783" s="269" t="s">
        <v>696</v>
      </c>
      <c r="G783" s="269" t="s">
        <v>122</v>
      </c>
      <c r="H783" s="269" t="s">
        <v>3453</v>
      </c>
      <c r="I783" s="269">
        <v>2</v>
      </c>
      <c r="J783" s="269" t="s">
        <v>3454</v>
      </c>
      <c r="K783" s="269"/>
      <c r="L783" s="269">
        <v>2</v>
      </c>
    </row>
    <row r="784" spans="1:12" x14ac:dyDescent="0.25">
      <c r="A784" s="261">
        <f t="shared" si="36"/>
        <v>6610313</v>
      </c>
      <c r="B784" s="261" t="str">
        <f t="shared" si="37"/>
        <v>TEXAS WOOL</v>
      </c>
      <c r="C784" s="261" t="str">
        <f t="shared" si="38"/>
        <v>Кепка</v>
      </c>
      <c r="D784" s="264" t="str">
        <f>VLOOKUP(C784,M:N,2,0)</f>
        <v>Кепки</v>
      </c>
      <c r="E784" s="268" t="s">
        <v>1450</v>
      </c>
      <c r="F784" s="269" t="s">
        <v>696</v>
      </c>
      <c r="G784" s="269" t="s">
        <v>116</v>
      </c>
      <c r="H784" s="269" t="s">
        <v>3453</v>
      </c>
      <c r="I784" s="269">
        <v>2</v>
      </c>
      <c r="J784" s="269" t="s">
        <v>3454</v>
      </c>
      <c r="K784" s="269"/>
      <c r="L784" s="269">
        <v>2</v>
      </c>
    </row>
    <row r="785" spans="1:12" x14ac:dyDescent="0.25">
      <c r="A785" s="261">
        <f t="shared" si="36"/>
        <v>6610313</v>
      </c>
      <c r="B785" s="261" t="str">
        <f t="shared" si="37"/>
        <v>TEXAS WOOL</v>
      </c>
      <c r="C785" s="261" t="str">
        <f t="shared" si="38"/>
        <v>Кепка</v>
      </c>
      <c r="D785" s="264" t="str">
        <f>VLOOKUP(C785,M:N,2,0)</f>
        <v>Кепки</v>
      </c>
      <c r="E785" s="268" t="s">
        <v>1451</v>
      </c>
      <c r="F785" s="269" t="s">
        <v>696</v>
      </c>
      <c r="G785" s="269" t="s">
        <v>112</v>
      </c>
      <c r="H785" s="269" t="s">
        <v>3453</v>
      </c>
      <c r="I785" s="269">
        <v>3</v>
      </c>
      <c r="J785" s="269" t="s">
        <v>3455</v>
      </c>
      <c r="K785" s="269"/>
      <c r="L785" s="269">
        <v>3</v>
      </c>
    </row>
    <row r="786" spans="1:12" x14ac:dyDescent="0.25">
      <c r="A786" s="261">
        <f t="shared" si="36"/>
        <v>6610313</v>
      </c>
      <c r="B786" s="261" t="str">
        <f t="shared" si="37"/>
        <v>TEXAS WOOL</v>
      </c>
      <c r="C786" s="261" t="str">
        <f t="shared" si="38"/>
        <v>Кепка</v>
      </c>
      <c r="D786" s="264" t="str">
        <f>VLOOKUP(C786,M:N,2,0)</f>
        <v>Кепки</v>
      </c>
      <c r="E786" s="268" t="s">
        <v>1452</v>
      </c>
      <c r="F786" s="269" t="s">
        <v>696</v>
      </c>
      <c r="G786" s="269" t="s">
        <v>113</v>
      </c>
      <c r="H786" s="269" t="s">
        <v>3453</v>
      </c>
      <c r="I786" s="269">
        <v>2</v>
      </c>
      <c r="J786" s="269" t="s">
        <v>3454</v>
      </c>
      <c r="K786" s="269"/>
      <c r="L786" s="269">
        <v>2</v>
      </c>
    </row>
    <row r="787" spans="1:12" x14ac:dyDescent="0.25">
      <c r="A787" s="261">
        <f t="shared" si="36"/>
        <v>6610313</v>
      </c>
      <c r="B787" s="261" t="str">
        <f t="shared" si="37"/>
        <v>TEXAS WOOL</v>
      </c>
      <c r="C787" s="261" t="str">
        <f t="shared" si="38"/>
        <v>Кепка</v>
      </c>
      <c r="D787" s="264" t="str">
        <f>VLOOKUP(C787,M:N,2,0)</f>
        <v>Кепки</v>
      </c>
      <c r="E787" s="268" t="s">
        <v>1454</v>
      </c>
      <c r="F787" s="269" t="s">
        <v>696</v>
      </c>
      <c r="G787" s="269" t="s">
        <v>118</v>
      </c>
      <c r="H787" s="269" t="s">
        <v>3453</v>
      </c>
      <c r="I787" s="269">
        <v>1</v>
      </c>
      <c r="J787" s="269" t="s">
        <v>3453</v>
      </c>
      <c r="K787" s="269"/>
      <c r="L787" s="269">
        <v>1</v>
      </c>
    </row>
    <row r="788" spans="1:12" x14ac:dyDescent="0.25">
      <c r="A788" s="261">
        <f t="shared" si="36"/>
        <v>6382401</v>
      </c>
      <c r="B788" s="261" t="str">
        <f t="shared" si="37"/>
        <v>DRIVER SILK</v>
      </c>
      <c r="C788" s="261" t="str">
        <f t="shared" si="38"/>
        <v>Кепка</v>
      </c>
      <c r="D788" s="264" t="str">
        <f>VLOOKUP(C788,M:N,2,0)</f>
        <v>Кепки</v>
      </c>
      <c r="E788" s="268" t="s">
        <v>1455</v>
      </c>
      <c r="F788" s="269" t="s">
        <v>643</v>
      </c>
      <c r="G788" s="269" t="s">
        <v>112</v>
      </c>
      <c r="H788" s="269" t="s">
        <v>3499</v>
      </c>
      <c r="I788" s="269">
        <v>3</v>
      </c>
      <c r="J788" s="269" t="s">
        <v>3500</v>
      </c>
      <c r="K788" s="269"/>
      <c r="L788" s="269">
        <v>3</v>
      </c>
    </row>
    <row r="789" spans="1:12" x14ac:dyDescent="0.25">
      <c r="A789" s="261">
        <f t="shared" si="36"/>
        <v>6380512</v>
      </c>
      <c r="B789" s="261" t="str">
        <f t="shared" si="37"/>
        <v>DRIVER HARRIS TWEED</v>
      </c>
      <c r="C789" s="261" t="str">
        <f t="shared" si="38"/>
        <v>Кепка</v>
      </c>
      <c r="D789" s="264" t="str">
        <f>VLOOKUP(C789,M:N,2,0)</f>
        <v>Кепки</v>
      </c>
      <c r="E789" s="268" t="s">
        <v>1456</v>
      </c>
      <c r="F789" s="269" t="s">
        <v>632</v>
      </c>
      <c r="G789" s="269" t="s">
        <v>122</v>
      </c>
      <c r="H789" s="269" t="s">
        <v>3372</v>
      </c>
      <c r="I789" s="269">
        <v>1</v>
      </c>
      <c r="J789" s="269" t="s">
        <v>3372</v>
      </c>
      <c r="K789" s="269"/>
      <c r="L789" s="269">
        <v>1</v>
      </c>
    </row>
    <row r="790" spans="1:12" x14ac:dyDescent="0.25">
      <c r="A790" s="261">
        <f t="shared" si="36"/>
        <v>6380512</v>
      </c>
      <c r="B790" s="261" t="str">
        <f t="shared" si="37"/>
        <v>DRIVER HARRIS TWEED</v>
      </c>
      <c r="C790" s="261" t="str">
        <f t="shared" si="38"/>
        <v>Кепка</v>
      </c>
      <c r="D790" s="264" t="str">
        <f>VLOOKUP(C790,M:N,2,0)</f>
        <v>Кепки</v>
      </c>
      <c r="E790" s="268" t="s">
        <v>1457</v>
      </c>
      <c r="F790" s="269" t="s">
        <v>632</v>
      </c>
      <c r="G790" s="269" t="s">
        <v>123</v>
      </c>
      <c r="H790" s="269" t="s">
        <v>3372</v>
      </c>
      <c r="I790" s="269">
        <v>1</v>
      </c>
      <c r="J790" s="269" t="s">
        <v>3372</v>
      </c>
      <c r="K790" s="269"/>
      <c r="L790" s="269">
        <v>1</v>
      </c>
    </row>
    <row r="791" spans="1:12" x14ac:dyDescent="0.25">
      <c r="A791" s="261">
        <f t="shared" si="36"/>
        <v>6380512</v>
      </c>
      <c r="B791" s="261" t="str">
        <f t="shared" si="37"/>
        <v>DRIVER HARRIS TWEED</v>
      </c>
      <c r="C791" s="261" t="str">
        <f t="shared" si="38"/>
        <v>Кепка</v>
      </c>
      <c r="D791" s="264" t="str">
        <f>VLOOKUP(C791,M:N,2,0)</f>
        <v>Кепки</v>
      </c>
      <c r="E791" s="268" t="s">
        <v>1459</v>
      </c>
      <c r="F791" s="269" t="s">
        <v>632</v>
      </c>
      <c r="G791" s="269" t="s">
        <v>112</v>
      </c>
      <c r="H791" s="269" t="s">
        <v>3372</v>
      </c>
      <c r="I791" s="269">
        <v>3</v>
      </c>
      <c r="J791" s="269" t="s">
        <v>3374</v>
      </c>
      <c r="K791" s="269"/>
      <c r="L791" s="269">
        <v>3</v>
      </c>
    </row>
    <row r="792" spans="1:12" x14ac:dyDescent="0.25">
      <c r="A792" s="261">
        <f t="shared" si="36"/>
        <v>6380512</v>
      </c>
      <c r="B792" s="261" t="str">
        <f t="shared" si="37"/>
        <v>DRIVER HARRIS TWEED</v>
      </c>
      <c r="C792" s="261" t="str">
        <f t="shared" si="38"/>
        <v>Кепка</v>
      </c>
      <c r="D792" s="264" t="str">
        <f>VLOOKUP(C792,M:N,2,0)</f>
        <v>Кепки</v>
      </c>
      <c r="E792" s="266" t="s">
        <v>1460</v>
      </c>
      <c r="F792" s="184" t="s">
        <v>632</v>
      </c>
      <c r="G792" s="186" t="s">
        <v>114</v>
      </c>
      <c r="H792" s="188" t="s">
        <v>3372</v>
      </c>
      <c r="I792" s="190">
        <v>1</v>
      </c>
      <c r="J792" s="188" t="s">
        <v>3372</v>
      </c>
      <c r="K792" s="262"/>
      <c r="L792" s="193">
        <v>1</v>
      </c>
    </row>
    <row r="793" spans="1:12" x14ac:dyDescent="0.25">
      <c r="A793" s="261">
        <f t="shared" si="36"/>
        <v>6380512</v>
      </c>
      <c r="B793" s="261" t="str">
        <f t="shared" si="37"/>
        <v>DRIVER HARRIS TWEED</v>
      </c>
      <c r="C793" s="261" t="str">
        <f t="shared" si="38"/>
        <v>Кепка</v>
      </c>
      <c r="D793" s="264" t="str">
        <f>VLOOKUP(C793,M:N,2,0)</f>
        <v>Кепки</v>
      </c>
      <c r="E793" s="266" t="s">
        <v>1461</v>
      </c>
      <c r="F793" s="184" t="s">
        <v>632</v>
      </c>
      <c r="G793" s="186" t="s">
        <v>113</v>
      </c>
      <c r="H793" s="188" t="s">
        <v>3372</v>
      </c>
      <c r="I793" s="190">
        <v>1</v>
      </c>
      <c r="J793" s="188" t="s">
        <v>3372</v>
      </c>
      <c r="K793" s="262"/>
      <c r="L793" s="193">
        <v>1</v>
      </c>
    </row>
    <row r="794" spans="1:12" x14ac:dyDescent="0.25">
      <c r="A794" s="261">
        <f t="shared" si="36"/>
        <v>6210801</v>
      </c>
      <c r="B794" s="261" t="str">
        <f t="shared" si="37"/>
        <v>KENT STRUCTURE</v>
      </c>
      <c r="C794" s="261" t="str">
        <f t="shared" si="38"/>
        <v>Кепка</v>
      </c>
      <c r="D794" s="264" t="str">
        <f>VLOOKUP(C794,M:N,2,0)</f>
        <v>Кепки</v>
      </c>
      <c r="E794" s="266" t="s">
        <v>1463</v>
      </c>
      <c r="F794" s="184" t="s">
        <v>501</v>
      </c>
      <c r="G794" s="186" t="s">
        <v>116</v>
      </c>
      <c r="H794" s="188" t="s">
        <v>3453</v>
      </c>
      <c r="I794" s="190">
        <v>2</v>
      </c>
      <c r="J794" s="188" t="s">
        <v>3454</v>
      </c>
      <c r="K794" s="262"/>
      <c r="L794" s="193">
        <v>2</v>
      </c>
    </row>
    <row r="795" spans="1:12" x14ac:dyDescent="0.25">
      <c r="A795" s="261">
        <f t="shared" si="36"/>
        <v>6210801</v>
      </c>
      <c r="B795" s="261" t="str">
        <f t="shared" si="37"/>
        <v>KENT STRUCTURE</v>
      </c>
      <c r="C795" s="261" t="str">
        <f t="shared" si="38"/>
        <v>Кепка</v>
      </c>
      <c r="D795" s="264" t="str">
        <f>VLOOKUP(C795,M:N,2,0)</f>
        <v>Кепки</v>
      </c>
      <c r="E795" s="266" t="s">
        <v>1464</v>
      </c>
      <c r="F795" s="184" t="s">
        <v>501</v>
      </c>
      <c r="G795" s="186" t="s">
        <v>115</v>
      </c>
      <c r="H795" s="188" t="s">
        <v>3453</v>
      </c>
      <c r="I795" s="190">
        <v>3</v>
      </c>
      <c r="J795" s="188" t="s">
        <v>3455</v>
      </c>
      <c r="K795" s="262"/>
      <c r="L795" s="193">
        <v>3</v>
      </c>
    </row>
    <row r="796" spans="1:12" x14ac:dyDescent="0.25">
      <c r="A796" s="261">
        <f t="shared" si="36"/>
        <v>6210801</v>
      </c>
      <c r="B796" s="261" t="str">
        <f t="shared" si="37"/>
        <v>KENT STRUCTURE</v>
      </c>
      <c r="C796" s="261" t="str">
        <f t="shared" si="38"/>
        <v>Кепка</v>
      </c>
      <c r="D796" s="264" t="str">
        <f>VLOOKUP(C796,M:N,2,0)</f>
        <v>Кепки</v>
      </c>
      <c r="E796" s="266" t="s">
        <v>1465</v>
      </c>
      <c r="F796" s="184" t="s">
        <v>501</v>
      </c>
      <c r="G796" s="186" t="s">
        <v>112</v>
      </c>
      <c r="H796" s="188" t="s">
        <v>3453</v>
      </c>
      <c r="I796" s="190">
        <v>3</v>
      </c>
      <c r="J796" s="191" t="s">
        <v>3455</v>
      </c>
      <c r="K796" s="262"/>
      <c r="L796" s="193">
        <v>3</v>
      </c>
    </row>
    <row r="797" spans="1:12" x14ac:dyDescent="0.25">
      <c r="A797" s="261">
        <f t="shared" si="36"/>
        <v>6210801</v>
      </c>
      <c r="B797" s="261" t="str">
        <f t="shared" si="37"/>
        <v>KENT STRUCTURE</v>
      </c>
      <c r="C797" s="261" t="str">
        <f t="shared" si="38"/>
        <v>Кепка</v>
      </c>
      <c r="D797" s="264" t="str">
        <f>VLOOKUP(C797,M:N,2,0)</f>
        <v>Кепки</v>
      </c>
      <c r="E797" s="266" t="s">
        <v>1466</v>
      </c>
      <c r="F797" s="184" t="s">
        <v>501</v>
      </c>
      <c r="G797" s="186" t="s">
        <v>113</v>
      </c>
      <c r="H797" s="188" t="s">
        <v>3453</v>
      </c>
      <c r="I797" s="190">
        <v>1</v>
      </c>
      <c r="J797" s="188" t="s">
        <v>3453</v>
      </c>
      <c r="K797" s="262"/>
      <c r="L797" s="193">
        <v>1</v>
      </c>
    </row>
    <row r="798" spans="1:12" x14ac:dyDescent="0.25">
      <c r="A798" s="261">
        <f t="shared" si="36"/>
        <v>6210801</v>
      </c>
      <c r="B798" s="261" t="str">
        <f t="shared" si="37"/>
        <v>KENT STRUCTURE</v>
      </c>
      <c r="C798" s="261" t="str">
        <f t="shared" si="38"/>
        <v>Кепка</v>
      </c>
      <c r="D798" s="264" t="str">
        <f>VLOOKUP(C798,M:N,2,0)</f>
        <v>Кепки</v>
      </c>
      <c r="E798" s="266" t="s">
        <v>1467</v>
      </c>
      <c r="F798" s="184" t="s">
        <v>501</v>
      </c>
      <c r="G798" s="186" t="s">
        <v>124</v>
      </c>
      <c r="H798" s="188" t="s">
        <v>3453</v>
      </c>
      <c r="I798" s="190">
        <v>2</v>
      </c>
      <c r="J798" s="191" t="s">
        <v>3454</v>
      </c>
      <c r="K798" s="262"/>
      <c r="L798" s="193">
        <v>2</v>
      </c>
    </row>
    <row r="799" spans="1:12" x14ac:dyDescent="0.25">
      <c r="A799" s="261">
        <f t="shared" si="36"/>
        <v>7770103</v>
      </c>
      <c r="B799" s="261" t="str">
        <f t="shared" si="37"/>
        <v>BASEBALL CAP EF</v>
      </c>
      <c r="C799" s="261" t="str">
        <f t="shared" si="38"/>
        <v>Бейсболка</v>
      </c>
      <c r="D799" s="264" t="str">
        <f>VLOOKUP(C799,M:N,2,0)</f>
        <v>Бейсболки</v>
      </c>
      <c r="E799" s="266" t="s">
        <v>1468</v>
      </c>
      <c r="F799" s="184" t="s">
        <v>3345</v>
      </c>
      <c r="G799" s="186" t="s">
        <v>118</v>
      </c>
      <c r="H799" s="188" t="s">
        <v>3346</v>
      </c>
      <c r="I799" s="190">
        <v>2</v>
      </c>
      <c r="J799" s="188" t="s">
        <v>3347</v>
      </c>
      <c r="K799" s="262"/>
      <c r="L799" s="193">
        <v>2</v>
      </c>
    </row>
    <row r="800" spans="1:12" x14ac:dyDescent="0.25">
      <c r="A800" s="261">
        <f t="shared" si="36"/>
        <v>7751173</v>
      </c>
      <c r="B800" s="261" t="str">
        <f t="shared" si="37"/>
        <v>TRUCKER COCKTAIL BAR</v>
      </c>
      <c r="C800" s="261" t="str">
        <f t="shared" si="38"/>
        <v>Бейсболка</v>
      </c>
      <c r="D800" s="264" t="str">
        <f>VLOOKUP(C800,M:N,2,0)</f>
        <v>Бейсболки</v>
      </c>
      <c r="E800" s="266" t="s">
        <v>1469</v>
      </c>
      <c r="F800" s="184" t="s">
        <v>3308</v>
      </c>
      <c r="G800" s="186" t="s">
        <v>117</v>
      </c>
      <c r="H800" s="188" t="s">
        <v>3309</v>
      </c>
      <c r="I800" s="190">
        <v>3</v>
      </c>
      <c r="J800" s="191" t="s">
        <v>3310</v>
      </c>
      <c r="K800" s="262"/>
      <c r="L800" s="193">
        <v>3</v>
      </c>
    </row>
    <row r="801" spans="1:12" x14ac:dyDescent="0.25">
      <c r="A801" s="261">
        <f t="shared" si="36"/>
        <v>2528116</v>
      </c>
      <c r="B801" s="261" t="str">
        <f t="shared" si="37"/>
        <v>TRAVELLER WOOLFELT</v>
      </c>
      <c r="C801" s="261" t="str">
        <f t="shared" si="38"/>
        <v>Шляпа</v>
      </c>
      <c r="D801" s="264" t="str">
        <f>VLOOKUP(C801,M:N,2,0)</f>
        <v>Шляпы</v>
      </c>
      <c r="E801" s="268" t="s">
        <v>1470</v>
      </c>
      <c r="F801" s="269" t="s">
        <v>2917</v>
      </c>
      <c r="G801" s="269" t="s">
        <v>122</v>
      </c>
      <c r="H801" s="269" t="s">
        <v>3640</v>
      </c>
      <c r="I801" s="269">
        <v>2</v>
      </c>
      <c r="J801" s="269" t="s">
        <v>3641</v>
      </c>
      <c r="K801" s="269"/>
      <c r="L801" s="269">
        <v>2</v>
      </c>
    </row>
    <row r="802" spans="1:12" x14ac:dyDescent="0.25">
      <c r="A802" s="261">
        <f t="shared" si="36"/>
        <v>2528116</v>
      </c>
      <c r="B802" s="261" t="str">
        <f t="shared" si="37"/>
        <v>TRAVELLER WOOLFELT</v>
      </c>
      <c r="C802" s="261" t="str">
        <f t="shared" si="38"/>
        <v>Шляпа</v>
      </c>
      <c r="D802" s="264" t="str">
        <f>VLOOKUP(C802,M:N,2,0)</f>
        <v>Шляпы</v>
      </c>
      <c r="E802" s="268" t="s">
        <v>1472</v>
      </c>
      <c r="F802" s="269" t="s">
        <v>2917</v>
      </c>
      <c r="G802" s="269" t="s">
        <v>116</v>
      </c>
      <c r="H802" s="269" t="s">
        <v>3640</v>
      </c>
      <c r="I802" s="269">
        <v>2</v>
      </c>
      <c r="J802" s="269" t="s">
        <v>3641</v>
      </c>
      <c r="K802" s="269"/>
      <c r="L802" s="269">
        <v>2</v>
      </c>
    </row>
    <row r="803" spans="1:12" x14ac:dyDescent="0.25">
      <c r="A803" s="261">
        <f t="shared" si="36"/>
        <v>2528116</v>
      </c>
      <c r="B803" s="261" t="str">
        <f t="shared" si="37"/>
        <v>TRAVELLER WOOLFELT</v>
      </c>
      <c r="C803" s="261" t="str">
        <f t="shared" si="38"/>
        <v>Шляпа</v>
      </c>
      <c r="D803" s="264" t="str">
        <f>VLOOKUP(C803,M:N,2,0)</f>
        <v>Шляпы</v>
      </c>
      <c r="E803" s="268" t="s">
        <v>1473</v>
      </c>
      <c r="F803" s="269" t="s">
        <v>2917</v>
      </c>
      <c r="G803" s="269" t="s">
        <v>112</v>
      </c>
      <c r="H803" s="269" t="s">
        <v>3640</v>
      </c>
      <c r="I803" s="269">
        <v>3</v>
      </c>
      <c r="J803" s="269" t="s">
        <v>3744</v>
      </c>
      <c r="K803" s="269"/>
      <c r="L803" s="269">
        <v>3</v>
      </c>
    </row>
    <row r="804" spans="1:12" x14ac:dyDescent="0.25">
      <c r="A804" s="261">
        <f t="shared" si="36"/>
        <v>2528116</v>
      </c>
      <c r="B804" s="261" t="str">
        <f t="shared" si="37"/>
        <v>TRAVELLER WOOLFELT</v>
      </c>
      <c r="C804" s="261" t="str">
        <f t="shared" si="38"/>
        <v>Шляпа</v>
      </c>
      <c r="D804" s="264" t="str">
        <f>VLOOKUP(C804,M:N,2,0)</f>
        <v>Шляпы</v>
      </c>
      <c r="E804" s="268" t="s">
        <v>1474</v>
      </c>
      <c r="F804" s="269" t="s">
        <v>2917</v>
      </c>
      <c r="G804" s="269" t="s">
        <v>113</v>
      </c>
      <c r="H804" s="269" t="s">
        <v>3640</v>
      </c>
      <c r="I804" s="269">
        <v>2</v>
      </c>
      <c r="J804" s="269" t="s">
        <v>3641</v>
      </c>
      <c r="K804" s="269"/>
      <c r="L804" s="269">
        <v>2</v>
      </c>
    </row>
    <row r="805" spans="1:12" x14ac:dyDescent="0.25">
      <c r="A805" s="261">
        <f t="shared" si="36"/>
        <v>2528116</v>
      </c>
      <c r="B805" s="261" t="str">
        <f t="shared" si="37"/>
        <v>TRAVELLER WOOLFELT</v>
      </c>
      <c r="C805" s="261" t="str">
        <f t="shared" si="38"/>
        <v>Шляпа</v>
      </c>
      <c r="D805" s="264" t="str">
        <f>VLOOKUP(C805,M:N,2,0)</f>
        <v>Шляпы</v>
      </c>
      <c r="E805" s="268" t="s">
        <v>1475</v>
      </c>
      <c r="F805" s="269" t="s">
        <v>2913</v>
      </c>
      <c r="G805" s="269" t="s">
        <v>122</v>
      </c>
      <c r="H805" s="269" t="s">
        <v>4167</v>
      </c>
      <c r="I805" s="269">
        <v>2</v>
      </c>
      <c r="J805" s="269" t="s">
        <v>4169</v>
      </c>
      <c r="K805" s="269"/>
      <c r="L805" s="269">
        <v>2</v>
      </c>
    </row>
    <row r="806" spans="1:12" x14ac:dyDescent="0.25">
      <c r="A806" s="261">
        <f t="shared" si="36"/>
        <v>2528116</v>
      </c>
      <c r="B806" s="261" t="str">
        <f t="shared" si="37"/>
        <v>TRAVELLER WOOLFELT</v>
      </c>
      <c r="C806" s="261" t="str">
        <f t="shared" si="38"/>
        <v>Шляпа</v>
      </c>
      <c r="D806" s="264" t="str">
        <f>VLOOKUP(C806,M:N,2,0)</f>
        <v>Шляпы</v>
      </c>
      <c r="E806" s="268" t="s">
        <v>1476</v>
      </c>
      <c r="F806" s="269" t="s">
        <v>2913</v>
      </c>
      <c r="G806" s="269" t="s">
        <v>116</v>
      </c>
      <c r="H806" s="269" t="s">
        <v>4167</v>
      </c>
      <c r="I806" s="269">
        <v>4</v>
      </c>
      <c r="J806" s="269" t="s">
        <v>4168</v>
      </c>
      <c r="K806" s="269"/>
      <c r="L806" s="269">
        <v>4</v>
      </c>
    </row>
    <row r="807" spans="1:12" x14ac:dyDescent="0.25">
      <c r="A807" s="261">
        <f t="shared" si="36"/>
        <v>2528116</v>
      </c>
      <c r="B807" s="261" t="str">
        <f t="shared" si="37"/>
        <v>TRAVELLER WOOLFELT</v>
      </c>
      <c r="C807" s="261" t="str">
        <f t="shared" si="38"/>
        <v>Шляпа</v>
      </c>
      <c r="D807" s="264" t="str">
        <f>VLOOKUP(C807,M:N,2,0)</f>
        <v>Шляпы</v>
      </c>
      <c r="E807" s="268" t="s">
        <v>1477</v>
      </c>
      <c r="F807" s="269" t="s">
        <v>2913</v>
      </c>
      <c r="G807" s="269" t="s">
        <v>112</v>
      </c>
      <c r="H807" s="269" t="s">
        <v>4165</v>
      </c>
      <c r="I807" s="269">
        <v>5</v>
      </c>
      <c r="J807" s="269" t="s">
        <v>4166</v>
      </c>
      <c r="K807" s="269"/>
      <c r="L807" s="269">
        <v>5</v>
      </c>
    </row>
    <row r="808" spans="1:12" x14ac:dyDescent="0.25">
      <c r="A808" s="261">
        <f t="shared" si="36"/>
        <v>2528113</v>
      </c>
      <c r="B808" s="261" t="str">
        <f t="shared" si="37"/>
        <v>TRAVELLER WOOLFELT</v>
      </c>
      <c r="C808" s="261" t="str">
        <f t="shared" si="38"/>
        <v>Шляпа</v>
      </c>
      <c r="D808" s="264" t="str">
        <f>VLOOKUP(C808,M:N,2,0)</f>
        <v>Шляпы</v>
      </c>
      <c r="E808" s="268" t="s">
        <v>1479</v>
      </c>
      <c r="F808" s="269" t="s">
        <v>2904</v>
      </c>
      <c r="G808" s="269" t="s">
        <v>122</v>
      </c>
      <c r="H808" s="269" t="s">
        <v>3811</v>
      </c>
      <c r="I808" s="269">
        <v>2</v>
      </c>
      <c r="J808" s="269" t="s">
        <v>4163</v>
      </c>
      <c r="K808" s="269"/>
      <c r="L808" s="269">
        <v>2</v>
      </c>
    </row>
    <row r="809" spans="1:12" x14ac:dyDescent="0.25">
      <c r="A809" s="261">
        <f t="shared" si="36"/>
        <v>2528113</v>
      </c>
      <c r="B809" s="261" t="str">
        <f t="shared" si="37"/>
        <v>TRAVELLER WOOLFELT</v>
      </c>
      <c r="C809" s="261" t="str">
        <f t="shared" si="38"/>
        <v>Шляпа</v>
      </c>
      <c r="D809" s="264" t="str">
        <f>VLOOKUP(C809,M:N,2,0)</f>
        <v>Шляпы</v>
      </c>
      <c r="E809" s="268" t="s">
        <v>1480</v>
      </c>
      <c r="F809" s="269" t="s">
        <v>2904</v>
      </c>
      <c r="G809" s="269" t="s">
        <v>116</v>
      </c>
      <c r="H809" s="269" t="s">
        <v>3811</v>
      </c>
      <c r="I809" s="269">
        <v>1</v>
      </c>
      <c r="J809" s="269" t="s">
        <v>3811</v>
      </c>
      <c r="K809" s="269"/>
      <c r="L809" s="269">
        <v>1</v>
      </c>
    </row>
    <row r="810" spans="1:12" x14ac:dyDescent="0.25">
      <c r="A810" s="261">
        <f t="shared" si="36"/>
        <v>2528113</v>
      </c>
      <c r="B810" s="261" t="str">
        <f t="shared" si="37"/>
        <v>TRAVELLER WOOLFELT</v>
      </c>
      <c r="C810" s="261" t="str">
        <f t="shared" si="38"/>
        <v>Шляпа</v>
      </c>
      <c r="D810" s="264" t="str">
        <f>VLOOKUP(C810,M:N,2,0)</f>
        <v>Шляпы</v>
      </c>
      <c r="E810" s="268" t="s">
        <v>1481</v>
      </c>
      <c r="F810" s="269" t="s">
        <v>2904</v>
      </c>
      <c r="G810" s="269" t="s">
        <v>112</v>
      </c>
      <c r="H810" s="269" t="s">
        <v>3811</v>
      </c>
      <c r="I810" s="269">
        <v>3</v>
      </c>
      <c r="J810" s="269" t="s">
        <v>4162</v>
      </c>
      <c r="K810" s="269"/>
      <c r="L810" s="269">
        <v>3</v>
      </c>
    </row>
    <row r="811" spans="1:12" x14ac:dyDescent="0.25">
      <c r="A811" s="261">
        <f t="shared" si="36"/>
        <v>2528112</v>
      </c>
      <c r="B811" s="261" t="str">
        <f t="shared" si="37"/>
        <v>TRAVELLER WOOLFELT</v>
      </c>
      <c r="C811" s="261" t="str">
        <f t="shared" si="38"/>
        <v>Шляпа</v>
      </c>
      <c r="D811" s="264" t="str">
        <f>VLOOKUP(C811,M:N,2,0)</f>
        <v>Шляпы</v>
      </c>
      <c r="E811" s="268" t="s">
        <v>1483</v>
      </c>
      <c r="F811" s="269" t="s">
        <v>2894</v>
      </c>
      <c r="G811" s="269" t="s">
        <v>122</v>
      </c>
      <c r="H811" s="269" t="s">
        <v>3640</v>
      </c>
      <c r="I811" s="269">
        <v>1</v>
      </c>
      <c r="J811" s="269" t="s">
        <v>3640</v>
      </c>
      <c r="K811" s="269"/>
      <c r="L811" s="269">
        <v>1</v>
      </c>
    </row>
    <row r="812" spans="1:12" x14ac:dyDescent="0.25">
      <c r="A812" s="261">
        <f t="shared" si="36"/>
        <v>2528112</v>
      </c>
      <c r="B812" s="261" t="str">
        <f t="shared" si="37"/>
        <v>TRAVELLER WOOLFELT</v>
      </c>
      <c r="C812" s="261" t="str">
        <f t="shared" si="38"/>
        <v>Шляпа</v>
      </c>
      <c r="D812" s="264" t="str">
        <f>VLOOKUP(C812,M:N,2,0)</f>
        <v>Шляпы</v>
      </c>
      <c r="E812" s="268" t="s">
        <v>1484</v>
      </c>
      <c r="F812" s="269" t="s">
        <v>2894</v>
      </c>
      <c r="G812" s="269" t="s">
        <v>116</v>
      </c>
      <c r="H812" s="269" t="s">
        <v>3640</v>
      </c>
      <c r="I812" s="269">
        <v>2</v>
      </c>
      <c r="J812" s="269" t="s">
        <v>3641</v>
      </c>
      <c r="K812" s="269"/>
      <c r="L812" s="269">
        <v>2</v>
      </c>
    </row>
    <row r="813" spans="1:12" x14ac:dyDescent="0.25">
      <c r="A813" s="261">
        <f t="shared" si="36"/>
        <v>2528112</v>
      </c>
      <c r="B813" s="261" t="str">
        <f t="shared" si="37"/>
        <v>TRAVELLER WOOLFELT</v>
      </c>
      <c r="C813" s="261" t="str">
        <f t="shared" si="38"/>
        <v>Шляпа</v>
      </c>
      <c r="D813" s="264" t="str">
        <f>VLOOKUP(C813,M:N,2,0)</f>
        <v>Шляпы</v>
      </c>
      <c r="E813" s="268" t="s">
        <v>1485</v>
      </c>
      <c r="F813" s="269" t="s">
        <v>2894</v>
      </c>
      <c r="G813" s="269" t="s">
        <v>112</v>
      </c>
      <c r="H813" s="269" t="s">
        <v>3640</v>
      </c>
      <c r="I813" s="269">
        <v>4</v>
      </c>
      <c r="J813" s="269" t="s">
        <v>4161</v>
      </c>
      <c r="K813" s="269"/>
      <c r="L813" s="269">
        <v>4</v>
      </c>
    </row>
    <row r="814" spans="1:12" x14ac:dyDescent="0.25">
      <c r="A814" s="261">
        <f t="shared" si="36"/>
        <v>2528112</v>
      </c>
      <c r="B814" s="261" t="str">
        <f t="shared" si="37"/>
        <v>TRAVELLER WOOLFELT</v>
      </c>
      <c r="C814" s="261" t="str">
        <f t="shared" si="38"/>
        <v>Шляпа</v>
      </c>
      <c r="D814" s="264" t="str">
        <f>VLOOKUP(C814,M:N,2,0)</f>
        <v>Шляпы</v>
      </c>
      <c r="E814" s="268" t="s">
        <v>1486</v>
      </c>
      <c r="F814" s="269" t="s">
        <v>2894</v>
      </c>
      <c r="G814" s="269" t="s">
        <v>113</v>
      </c>
      <c r="H814" s="269" t="s">
        <v>3640</v>
      </c>
      <c r="I814" s="269">
        <v>3</v>
      </c>
      <c r="J814" s="269" t="s">
        <v>3744</v>
      </c>
      <c r="K814" s="269"/>
      <c r="L814" s="269">
        <v>3</v>
      </c>
    </row>
    <row r="815" spans="1:12" x14ac:dyDescent="0.25">
      <c r="A815" s="261">
        <f t="shared" si="36"/>
        <v>2190501</v>
      </c>
      <c r="B815" s="261" t="str">
        <f t="shared" si="37"/>
        <v>FEDORA WOOL</v>
      </c>
      <c r="C815" s="261" t="str">
        <f t="shared" si="38"/>
        <v>Шляпа</v>
      </c>
      <c r="D815" s="264" t="str">
        <f>VLOOKUP(C815,M:N,2,0)</f>
        <v>Шляпы</v>
      </c>
      <c r="E815" s="268" t="s">
        <v>1488</v>
      </c>
      <c r="F815" s="269" t="s">
        <v>2656</v>
      </c>
      <c r="G815" s="269" t="s">
        <v>116</v>
      </c>
      <c r="H815" s="269" t="s">
        <v>3476</v>
      </c>
      <c r="I815" s="269">
        <v>1</v>
      </c>
      <c r="J815" s="269" t="s">
        <v>3476</v>
      </c>
      <c r="K815" s="269"/>
      <c r="L815" s="269">
        <v>1</v>
      </c>
    </row>
    <row r="816" spans="1:12" x14ac:dyDescent="0.25">
      <c r="A816" s="261">
        <f t="shared" si="36"/>
        <v>2190501</v>
      </c>
      <c r="B816" s="261" t="str">
        <f t="shared" si="37"/>
        <v>FEDORA WOOL</v>
      </c>
      <c r="C816" s="261" t="str">
        <f t="shared" si="38"/>
        <v>Шляпа</v>
      </c>
      <c r="D816" s="264" t="str">
        <f>VLOOKUP(C816,M:N,2,0)</f>
        <v>Шляпы</v>
      </c>
      <c r="E816" s="268" t="s">
        <v>1489</v>
      </c>
      <c r="F816" s="269" t="s">
        <v>2656</v>
      </c>
      <c r="G816" s="269" t="s">
        <v>112</v>
      </c>
      <c r="H816" s="269" t="s">
        <v>3476</v>
      </c>
      <c r="I816" s="269">
        <v>3</v>
      </c>
      <c r="J816" s="269" t="s">
        <v>3479</v>
      </c>
      <c r="K816" s="269"/>
      <c r="L816" s="269">
        <v>3</v>
      </c>
    </row>
    <row r="817" spans="1:12" x14ac:dyDescent="0.25">
      <c r="A817" s="261">
        <f t="shared" si="36"/>
        <v>2190501</v>
      </c>
      <c r="B817" s="261" t="str">
        <f t="shared" si="37"/>
        <v>FEDORA WOOL</v>
      </c>
      <c r="C817" s="261" t="str">
        <f t="shared" si="38"/>
        <v>Шляпа</v>
      </c>
      <c r="D817" s="264" t="str">
        <f>VLOOKUP(C817,M:N,2,0)</f>
        <v>Шляпы</v>
      </c>
      <c r="E817" s="268" t="s">
        <v>1490</v>
      </c>
      <c r="F817" s="269" t="s">
        <v>2656</v>
      </c>
      <c r="G817" s="269" t="s">
        <v>113</v>
      </c>
      <c r="H817" s="269" t="s">
        <v>3476</v>
      </c>
      <c r="I817" s="269">
        <v>2</v>
      </c>
      <c r="J817" s="269" t="s">
        <v>3477</v>
      </c>
      <c r="K817" s="269"/>
      <c r="L817" s="269">
        <v>2</v>
      </c>
    </row>
    <row r="818" spans="1:12" x14ac:dyDescent="0.25">
      <c r="A818" s="261">
        <f t="shared" si="36"/>
        <v>1328104</v>
      </c>
      <c r="B818" s="261" t="str">
        <f t="shared" si="37"/>
        <v>PLAYER WOOLFELT</v>
      </c>
      <c r="C818" s="261" t="str">
        <f t="shared" si="38"/>
        <v>Шляпа</v>
      </c>
      <c r="D818" s="264" t="str">
        <f>VLOOKUP(C818,M:N,2,0)</f>
        <v>Шляпы</v>
      </c>
      <c r="E818" s="268" t="s">
        <v>1491</v>
      </c>
      <c r="F818" s="269" t="s">
        <v>2485</v>
      </c>
      <c r="G818" s="269" t="s">
        <v>122</v>
      </c>
      <c r="H818" s="269" t="s">
        <v>3640</v>
      </c>
      <c r="I818" s="269">
        <v>2</v>
      </c>
      <c r="J818" s="269" t="s">
        <v>3641</v>
      </c>
      <c r="K818" s="269"/>
      <c r="L818" s="269">
        <v>2</v>
      </c>
    </row>
    <row r="819" spans="1:12" x14ac:dyDescent="0.25">
      <c r="A819" s="261">
        <f t="shared" si="36"/>
        <v>1328104</v>
      </c>
      <c r="B819" s="261" t="str">
        <f t="shared" si="37"/>
        <v>PLAYER WOOLFELT</v>
      </c>
      <c r="C819" s="261" t="str">
        <f t="shared" si="38"/>
        <v>Шляпа</v>
      </c>
      <c r="D819" s="264" t="str">
        <f>VLOOKUP(C819,M:N,2,0)</f>
        <v>Шляпы</v>
      </c>
      <c r="E819" s="268" t="s">
        <v>1492</v>
      </c>
      <c r="F819" s="269" t="s">
        <v>2485</v>
      </c>
      <c r="G819" s="269" t="s">
        <v>116</v>
      </c>
      <c r="H819" s="269" t="s">
        <v>3640</v>
      </c>
      <c r="I819" s="269">
        <v>2</v>
      </c>
      <c r="J819" s="269" t="s">
        <v>3641</v>
      </c>
      <c r="K819" s="269"/>
      <c r="L819" s="269">
        <v>2</v>
      </c>
    </row>
    <row r="820" spans="1:12" x14ac:dyDescent="0.25">
      <c r="A820" s="261">
        <f t="shared" si="36"/>
        <v>1328104</v>
      </c>
      <c r="B820" s="261" t="str">
        <f t="shared" si="37"/>
        <v>PLAYER WOOLFELT</v>
      </c>
      <c r="C820" s="261" t="str">
        <f t="shared" si="38"/>
        <v>Шляпа</v>
      </c>
      <c r="D820" s="264" t="str">
        <f>VLOOKUP(C820,M:N,2,0)</f>
        <v>Шляпы</v>
      </c>
      <c r="E820" s="268" t="s">
        <v>1494</v>
      </c>
      <c r="F820" s="269" t="s">
        <v>2485</v>
      </c>
      <c r="G820" s="269" t="s">
        <v>112</v>
      </c>
      <c r="H820" s="269" t="s">
        <v>3640</v>
      </c>
      <c r="I820" s="269">
        <v>2</v>
      </c>
      <c r="J820" s="269" t="s">
        <v>3641</v>
      </c>
      <c r="K820" s="269"/>
      <c r="L820" s="269">
        <v>2</v>
      </c>
    </row>
    <row r="821" spans="1:12" x14ac:dyDescent="0.25">
      <c r="A821" s="261">
        <f t="shared" si="36"/>
        <v>1328104</v>
      </c>
      <c r="B821" s="261" t="str">
        <f t="shared" si="37"/>
        <v>PLAYER WOOLFELT</v>
      </c>
      <c r="C821" s="261" t="str">
        <f t="shared" si="38"/>
        <v>Шляпа</v>
      </c>
      <c r="D821" s="264" t="str">
        <f>VLOOKUP(C821,M:N,2,0)</f>
        <v>Шляпы</v>
      </c>
      <c r="E821" s="268" t="s">
        <v>1495</v>
      </c>
      <c r="F821" s="269" t="s">
        <v>2485</v>
      </c>
      <c r="G821" s="269" t="s">
        <v>113</v>
      </c>
      <c r="H821" s="269" t="s">
        <v>3640</v>
      </c>
      <c r="I821" s="269">
        <v>1</v>
      </c>
      <c r="J821" s="269" t="s">
        <v>3640</v>
      </c>
      <c r="K821" s="269"/>
      <c r="L821" s="269">
        <v>1</v>
      </c>
    </row>
    <row r="822" spans="1:12" x14ac:dyDescent="0.25">
      <c r="A822" s="261">
        <f t="shared" si="36"/>
        <v>1110102</v>
      </c>
      <c r="B822" s="261" t="str">
        <f t="shared" si="37"/>
        <v>TRILBY WOOLFELT</v>
      </c>
      <c r="C822" s="261" t="str">
        <f t="shared" si="38"/>
        <v>Шляпа</v>
      </c>
      <c r="D822" s="264" t="str">
        <f>VLOOKUP(C822,M:N,2,0)</f>
        <v>Шляпы</v>
      </c>
      <c r="E822" s="268" t="s">
        <v>1496</v>
      </c>
      <c r="F822" s="269" t="s">
        <v>2423</v>
      </c>
      <c r="G822" s="269" t="s">
        <v>116</v>
      </c>
      <c r="H822" s="269" t="s">
        <v>3521</v>
      </c>
      <c r="I822" s="269">
        <v>2</v>
      </c>
      <c r="J822" s="269" t="s">
        <v>3523</v>
      </c>
      <c r="K822" s="269"/>
      <c r="L822" s="269">
        <v>2</v>
      </c>
    </row>
    <row r="823" spans="1:12" x14ac:dyDescent="0.25">
      <c r="A823" s="261">
        <f t="shared" si="36"/>
        <v>1110102</v>
      </c>
      <c r="B823" s="261" t="str">
        <f t="shared" si="37"/>
        <v>TRILBY WOOLFELT</v>
      </c>
      <c r="C823" s="261" t="str">
        <f t="shared" si="38"/>
        <v>Шляпа</v>
      </c>
      <c r="D823" s="264" t="str">
        <f>VLOOKUP(C823,M:N,2,0)</f>
        <v>Шляпы</v>
      </c>
      <c r="E823" s="268" t="s">
        <v>1498</v>
      </c>
      <c r="F823" s="269" t="s">
        <v>2423</v>
      </c>
      <c r="G823" s="269" t="s">
        <v>112</v>
      </c>
      <c r="H823" s="269" t="s">
        <v>3521</v>
      </c>
      <c r="I823" s="269">
        <v>4</v>
      </c>
      <c r="J823" s="269" t="s">
        <v>4028</v>
      </c>
      <c r="K823" s="269"/>
      <c r="L823" s="269">
        <v>4</v>
      </c>
    </row>
    <row r="824" spans="1:12" x14ac:dyDescent="0.25">
      <c r="A824" s="261">
        <f t="shared" si="36"/>
        <v>9497508</v>
      </c>
      <c r="B824" s="261" t="str">
        <f t="shared" si="37"/>
        <v>GLOVES SHEEPSKIN</v>
      </c>
      <c r="C824" s="261" t="str">
        <f t="shared" si="38"/>
        <v>Перчатки</v>
      </c>
      <c r="D824" s="264" t="str">
        <f>VLOOKUP(C824,M:N,2,0)</f>
        <v>Перчатки</v>
      </c>
      <c r="E824" s="268" t="s">
        <v>1499</v>
      </c>
      <c r="F824" s="269" t="s">
        <v>1864</v>
      </c>
      <c r="G824" s="269">
        <v>8.5</v>
      </c>
      <c r="H824" s="269" t="s">
        <v>3897</v>
      </c>
      <c r="I824" s="269">
        <v>1</v>
      </c>
      <c r="J824" s="269" t="s">
        <v>3897</v>
      </c>
      <c r="K824" s="269"/>
      <c r="L824" s="269">
        <v>1</v>
      </c>
    </row>
    <row r="825" spans="1:12" x14ac:dyDescent="0.25">
      <c r="A825" s="261">
        <f t="shared" si="36"/>
        <v>9497508</v>
      </c>
      <c r="B825" s="261" t="str">
        <f t="shared" si="37"/>
        <v>GLOVES SHEEPSKIN</v>
      </c>
      <c r="C825" s="261" t="str">
        <f t="shared" si="38"/>
        <v>Перчатки</v>
      </c>
      <c r="D825" s="264" t="str">
        <f>VLOOKUP(C825,M:N,2,0)</f>
        <v>Перчатки</v>
      </c>
      <c r="E825" s="268" t="s">
        <v>1500</v>
      </c>
      <c r="F825" s="269" t="s">
        <v>1864</v>
      </c>
      <c r="G825" s="269">
        <v>9</v>
      </c>
      <c r="H825" s="269" t="s">
        <v>3897</v>
      </c>
      <c r="I825" s="269">
        <v>1</v>
      </c>
      <c r="J825" s="269" t="s">
        <v>3897</v>
      </c>
      <c r="K825" s="269"/>
      <c r="L825" s="269">
        <v>1</v>
      </c>
    </row>
    <row r="826" spans="1:12" x14ac:dyDescent="0.25">
      <c r="A826" s="261">
        <f t="shared" si="36"/>
        <v>9497508</v>
      </c>
      <c r="B826" s="261" t="str">
        <f t="shared" si="37"/>
        <v>GLOVES SHEEPSKIN</v>
      </c>
      <c r="C826" s="261" t="str">
        <f t="shared" si="38"/>
        <v>Перчатки</v>
      </c>
      <c r="D826" s="264" t="str">
        <f>VLOOKUP(C826,M:N,2,0)</f>
        <v>Перчатки</v>
      </c>
      <c r="E826" s="268" t="s">
        <v>1501</v>
      </c>
      <c r="F826" s="269" t="s">
        <v>1860</v>
      </c>
      <c r="G826" s="269">
        <v>9.5</v>
      </c>
      <c r="H826" s="269" t="s">
        <v>3897</v>
      </c>
      <c r="I826" s="269">
        <v>1</v>
      </c>
      <c r="J826" s="269" t="s">
        <v>3897</v>
      </c>
      <c r="K826" s="269"/>
      <c r="L826" s="269">
        <v>1</v>
      </c>
    </row>
    <row r="827" spans="1:12" x14ac:dyDescent="0.25">
      <c r="A827" s="261">
        <f t="shared" si="36"/>
        <v>9497508</v>
      </c>
      <c r="B827" s="261" t="str">
        <f t="shared" si="37"/>
        <v>GLOVES SHEEPSKIN</v>
      </c>
      <c r="C827" s="261" t="str">
        <f t="shared" si="38"/>
        <v>Перчатки</v>
      </c>
      <c r="D827" s="264" t="str">
        <f>VLOOKUP(C827,M:N,2,0)</f>
        <v>Перчатки</v>
      </c>
      <c r="E827" s="268" t="s">
        <v>1503</v>
      </c>
      <c r="F827" s="269" t="s">
        <v>1860</v>
      </c>
      <c r="G827" s="269">
        <v>8.5</v>
      </c>
      <c r="H827" s="269" t="s">
        <v>3897</v>
      </c>
      <c r="I827" s="269">
        <v>2</v>
      </c>
      <c r="J827" s="269" t="s">
        <v>3899</v>
      </c>
      <c r="K827" s="269"/>
      <c r="L827" s="269">
        <v>2</v>
      </c>
    </row>
    <row r="828" spans="1:12" x14ac:dyDescent="0.25">
      <c r="A828" s="261">
        <f t="shared" si="36"/>
        <v>9497508</v>
      </c>
      <c r="B828" s="261" t="str">
        <f t="shared" si="37"/>
        <v>GLOVES SHEEPSKIN</v>
      </c>
      <c r="C828" s="261" t="str">
        <f t="shared" si="38"/>
        <v>Перчатки</v>
      </c>
      <c r="D828" s="264" t="str">
        <f>VLOOKUP(C828,M:N,2,0)</f>
        <v>Перчатки</v>
      </c>
      <c r="E828" s="268" t="s">
        <v>1504</v>
      </c>
      <c r="F828" s="269" t="s">
        <v>1860</v>
      </c>
      <c r="G828" s="269">
        <v>9</v>
      </c>
      <c r="H828" s="269" t="s">
        <v>3897</v>
      </c>
      <c r="I828" s="269">
        <v>3</v>
      </c>
      <c r="J828" s="269" t="s">
        <v>3898</v>
      </c>
      <c r="K828" s="269"/>
      <c r="L828" s="269">
        <v>3</v>
      </c>
    </row>
    <row r="829" spans="1:12" x14ac:dyDescent="0.25">
      <c r="A829" s="261">
        <f t="shared" si="36"/>
        <v>9497507</v>
      </c>
      <c r="B829" s="261" t="str">
        <f t="shared" si="37"/>
        <v>GLOVES SHEEPSKIN</v>
      </c>
      <c r="C829" s="261" t="str">
        <f t="shared" si="38"/>
        <v>Перчатки</v>
      </c>
      <c r="D829" s="264" t="str">
        <f>VLOOKUP(C829,M:N,2,0)</f>
        <v>Перчатки</v>
      </c>
      <c r="E829" s="268" t="s">
        <v>1505</v>
      </c>
      <c r="F829" s="269" t="s">
        <v>1856</v>
      </c>
      <c r="G829" s="269">
        <v>9.5</v>
      </c>
      <c r="H829" s="269" t="s">
        <v>3640</v>
      </c>
      <c r="I829" s="269">
        <v>3</v>
      </c>
      <c r="J829" s="269" t="s">
        <v>3744</v>
      </c>
      <c r="K829" s="269"/>
      <c r="L829" s="269">
        <v>3</v>
      </c>
    </row>
    <row r="830" spans="1:12" x14ac:dyDescent="0.25">
      <c r="A830" s="261">
        <f t="shared" si="36"/>
        <v>9497507</v>
      </c>
      <c r="B830" s="261" t="str">
        <f t="shared" si="37"/>
        <v>GLOVES SHEEPSKIN</v>
      </c>
      <c r="C830" s="261" t="str">
        <f t="shared" si="38"/>
        <v>Перчатки</v>
      </c>
      <c r="D830" s="264" t="str">
        <f>VLOOKUP(C830,M:N,2,0)</f>
        <v>Перчатки</v>
      </c>
      <c r="E830" s="268" t="s">
        <v>1507</v>
      </c>
      <c r="F830" s="269" t="s">
        <v>1856</v>
      </c>
      <c r="G830" s="269">
        <v>8.5</v>
      </c>
      <c r="H830" s="269" t="s">
        <v>3640</v>
      </c>
      <c r="I830" s="269">
        <v>2</v>
      </c>
      <c r="J830" s="269" t="s">
        <v>3641</v>
      </c>
      <c r="K830" s="269"/>
      <c r="L830" s="269">
        <v>2</v>
      </c>
    </row>
    <row r="831" spans="1:12" x14ac:dyDescent="0.25">
      <c r="A831" s="261">
        <f t="shared" si="36"/>
        <v>9497507</v>
      </c>
      <c r="B831" s="261" t="str">
        <f t="shared" si="37"/>
        <v>GLOVES SHEEPSKIN</v>
      </c>
      <c r="C831" s="261" t="str">
        <f t="shared" si="38"/>
        <v>Перчатки</v>
      </c>
      <c r="D831" s="264" t="str">
        <f>VLOOKUP(C831,M:N,2,0)</f>
        <v>Перчатки</v>
      </c>
      <c r="E831" s="268" t="s">
        <v>1508</v>
      </c>
      <c r="F831" s="269" t="s">
        <v>1856</v>
      </c>
      <c r="G831" s="269">
        <v>9</v>
      </c>
      <c r="H831" s="269" t="s">
        <v>3640</v>
      </c>
      <c r="I831" s="269">
        <v>2</v>
      </c>
      <c r="J831" s="269" t="s">
        <v>3641</v>
      </c>
      <c r="K831" s="269"/>
      <c r="L831" s="269">
        <v>2</v>
      </c>
    </row>
    <row r="832" spans="1:12" x14ac:dyDescent="0.25">
      <c r="A832" s="261">
        <f t="shared" si="36"/>
        <v>9497217</v>
      </c>
      <c r="B832" s="261" t="str">
        <f t="shared" si="37"/>
        <v>GLOVES GOAT NAPPA</v>
      </c>
      <c r="C832" s="261" t="str">
        <f t="shared" si="38"/>
        <v>Перчатки</v>
      </c>
      <c r="D832" s="264" t="str">
        <f>VLOOKUP(C832,M:N,2,0)</f>
        <v>Перчатки</v>
      </c>
      <c r="E832" s="268" t="s">
        <v>1510</v>
      </c>
      <c r="F832" s="269" t="s">
        <v>1846</v>
      </c>
      <c r="G832" s="269">
        <v>9.5</v>
      </c>
      <c r="H832" s="269" t="s">
        <v>3640</v>
      </c>
      <c r="I832" s="269">
        <v>2</v>
      </c>
      <c r="J832" s="269" t="s">
        <v>3641</v>
      </c>
      <c r="K832" s="269"/>
      <c r="L832" s="269">
        <v>2</v>
      </c>
    </row>
    <row r="833" spans="1:12" x14ac:dyDescent="0.25">
      <c r="A833" s="261">
        <f t="shared" si="36"/>
        <v>9497217</v>
      </c>
      <c r="B833" s="261" t="str">
        <f t="shared" si="37"/>
        <v>GLOVES GOAT NAPPA</v>
      </c>
      <c r="C833" s="261" t="str">
        <f t="shared" si="38"/>
        <v>Перчатки</v>
      </c>
      <c r="D833" s="264" t="str">
        <f>VLOOKUP(C833,M:N,2,0)</f>
        <v>Перчатки</v>
      </c>
      <c r="E833" s="268" t="s">
        <v>1511</v>
      </c>
      <c r="F833" s="269" t="s">
        <v>1846</v>
      </c>
      <c r="G833" s="269">
        <v>8.5</v>
      </c>
      <c r="H833" s="269" t="s">
        <v>3640</v>
      </c>
      <c r="I833" s="269">
        <v>2</v>
      </c>
      <c r="J833" s="269" t="s">
        <v>3641</v>
      </c>
      <c r="K833" s="269"/>
      <c r="L833" s="269">
        <v>2</v>
      </c>
    </row>
    <row r="834" spans="1:12" x14ac:dyDescent="0.25">
      <c r="A834" s="261">
        <f t="shared" si="36"/>
        <v>9497217</v>
      </c>
      <c r="B834" s="261" t="str">
        <f t="shared" si="37"/>
        <v>GLOVES GOAT NAPPA</v>
      </c>
      <c r="C834" s="261" t="str">
        <f t="shared" si="38"/>
        <v>Перчатки</v>
      </c>
      <c r="D834" s="264" t="str">
        <f>VLOOKUP(C834,M:N,2,0)</f>
        <v>Перчатки</v>
      </c>
      <c r="E834" s="268" t="s">
        <v>1513</v>
      </c>
      <c r="F834" s="269" t="s">
        <v>1846</v>
      </c>
      <c r="G834" s="269">
        <v>9</v>
      </c>
      <c r="H834" s="269" t="s">
        <v>3640</v>
      </c>
      <c r="I834" s="269">
        <v>3</v>
      </c>
      <c r="J834" s="269" t="s">
        <v>3744</v>
      </c>
      <c r="K834" s="269"/>
      <c r="L834" s="269">
        <v>3</v>
      </c>
    </row>
    <row r="835" spans="1:12" x14ac:dyDescent="0.25">
      <c r="A835" s="261">
        <f t="shared" ref="A835:A898" si="39">_xlfn.LET(_xlpm.START,FIND("арт. ",F835)+5,_xlpm.END,FIND(" ",F835,_xlpm.START),VALUE(TRIM(MID(F835,_xlpm.START,_xlpm.END-_xlpm.START))))</f>
        <v>1810201</v>
      </c>
      <c r="B835" s="261" t="str">
        <f t="shared" ref="B835:B898" si="40">_xlfn.LET(_xlpm.START,FIND("арт. ",F835)+13,_xlpm.END,FIND("(",F835),TRIM(MID(F835,_xlpm.START,_xlpm.END-_xlpm.START)))</f>
        <v>BUCKET CHECK</v>
      </c>
      <c r="C835" s="261" t="str">
        <f t="shared" ref="C835:C898" si="41">_xlfn.LET(_xlpm.START,1,_xlpm.END,FIND("S",F835),TRIM(MID(F835,_xlpm.START,_xlpm.END-_xlpm.START)))</f>
        <v>Панама</v>
      </c>
      <c r="D835" s="264" t="str">
        <f>VLOOKUP(C835,M:N,2,0)</f>
        <v>Панамы</v>
      </c>
      <c r="E835" s="268" t="s">
        <v>1515</v>
      </c>
      <c r="F835" s="269" t="s">
        <v>1682</v>
      </c>
      <c r="G835" s="269" t="s">
        <v>112</v>
      </c>
      <c r="H835" s="269" t="s">
        <v>3403</v>
      </c>
      <c r="I835" s="269">
        <v>1</v>
      </c>
      <c r="J835" s="269" t="s">
        <v>3403</v>
      </c>
      <c r="K835" s="269"/>
      <c r="L835" s="269">
        <v>1</v>
      </c>
    </row>
    <row r="836" spans="1:12" x14ac:dyDescent="0.25">
      <c r="A836" s="261">
        <f t="shared" si="39"/>
        <v>1810201</v>
      </c>
      <c r="B836" s="261" t="str">
        <f t="shared" si="40"/>
        <v>BUCKET CHECK</v>
      </c>
      <c r="C836" s="261" t="str">
        <f t="shared" si="41"/>
        <v>Панама</v>
      </c>
      <c r="D836" s="264" t="str">
        <f>VLOOKUP(C836,M:N,2,0)</f>
        <v>Панамы</v>
      </c>
      <c r="E836" s="268" t="s">
        <v>1516</v>
      </c>
      <c r="F836" s="269" t="s">
        <v>1682</v>
      </c>
      <c r="G836" s="269" t="s">
        <v>113</v>
      </c>
      <c r="H836" s="269" t="s">
        <v>3403</v>
      </c>
      <c r="I836" s="269">
        <v>2</v>
      </c>
      <c r="J836" s="269" t="s">
        <v>3404</v>
      </c>
      <c r="K836" s="269"/>
      <c r="L836" s="269">
        <v>2</v>
      </c>
    </row>
    <row r="837" spans="1:12" x14ac:dyDescent="0.25">
      <c r="A837" s="261">
        <f t="shared" si="39"/>
        <v>1810101</v>
      </c>
      <c r="B837" s="261" t="str">
        <f t="shared" si="40"/>
        <v>BUCKET CASHMERE EF</v>
      </c>
      <c r="C837" s="261" t="str">
        <f t="shared" si="41"/>
        <v>Панама</v>
      </c>
      <c r="D837" s="264" t="str">
        <f>VLOOKUP(C837,M:N,2,0)</f>
        <v>Панамы</v>
      </c>
      <c r="E837" s="268" t="s">
        <v>1517</v>
      </c>
      <c r="F837" s="269" t="s">
        <v>1678</v>
      </c>
      <c r="G837" s="269" t="s">
        <v>116</v>
      </c>
      <c r="H837" s="269" t="s">
        <v>3403</v>
      </c>
      <c r="I837" s="269">
        <v>1</v>
      </c>
      <c r="J837" s="269" t="s">
        <v>3403</v>
      </c>
      <c r="K837" s="269"/>
      <c r="L837" s="269">
        <v>1</v>
      </c>
    </row>
    <row r="838" spans="1:12" x14ac:dyDescent="0.25">
      <c r="A838" s="261">
        <f t="shared" si="39"/>
        <v>1810101</v>
      </c>
      <c r="B838" s="261" t="str">
        <f t="shared" si="40"/>
        <v>BUCKET CASHMERE EF</v>
      </c>
      <c r="C838" s="261" t="str">
        <f t="shared" si="41"/>
        <v>Панама</v>
      </c>
      <c r="D838" s="264" t="str">
        <f>VLOOKUP(C838,M:N,2,0)</f>
        <v>Панамы</v>
      </c>
      <c r="E838" s="268" t="s">
        <v>1518</v>
      </c>
      <c r="F838" s="269" t="s">
        <v>1678</v>
      </c>
      <c r="G838" s="269" t="s">
        <v>112</v>
      </c>
      <c r="H838" s="269" t="s">
        <v>3403</v>
      </c>
      <c r="I838" s="269">
        <v>1</v>
      </c>
      <c r="J838" s="269" t="s">
        <v>3403</v>
      </c>
      <c r="K838" s="269"/>
      <c r="L838" s="269">
        <v>1</v>
      </c>
    </row>
    <row r="839" spans="1:12" x14ac:dyDescent="0.25">
      <c r="A839" s="261">
        <f t="shared" si="39"/>
        <v>1810101</v>
      </c>
      <c r="B839" s="261" t="str">
        <f t="shared" si="40"/>
        <v>BUCKET CASHMERE EF</v>
      </c>
      <c r="C839" s="261" t="str">
        <f t="shared" si="41"/>
        <v>Панама</v>
      </c>
      <c r="D839" s="264" t="str">
        <f>VLOOKUP(C839,M:N,2,0)</f>
        <v>Панамы</v>
      </c>
      <c r="E839" s="268" t="s">
        <v>1520</v>
      </c>
      <c r="F839" s="269" t="s">
        <v>1678</v>
      </c>
      <c r="G839" s="269" t="s">
        <v>113</v>
      </c>
      <c r="H839" s="269" t="s">
        <v>3403</v>
      </c>
      <c r="I839" s="269">
        <v>1</v>
      </c>
      <c r="J839" s="269" t="s">
        <v>3403</v>
      </c>
      <c r="K839" s="269"/>
      <c r="L839" s="269">
        <v>1</v>
      </c>
    </row>
    <row r="840" spans="1:12" x14ac:dyDescent="0.25">
      <c r="A840" s="261">
        <f t="shared" si="39"/>
        <v>1810101</v>
      </c>
      <c r="B840" s="261" t="str">
        <f t="shared" si="40"/>
        <v>BUCKET CASHMERE EF</v>
      </c>
      <c r="C840" s="261" t="str">
        <f t="shared" si="41"/>
        <v>Панама</v>
      </c>
      <c r="D840" s="264" t="str">
        <f>VLOOKUP(C840,M:N,2,0)</f>
        <v>Панамы</v>
      </c>
      <c r="E840" s="268" t="s">
        <v>1522</v>
      </c>
      <c r="F840" s="269" t="s">
        <v>1674</v>
      </c>
      <c r="G840" s="269" t="s">
        <v>116</v>
      </c>
      <c r="H840" s="269" t="s">
        <v>3829</v>
      </c>
      <c r="I840" s="269">
        <v>2</v>
      </c>
      <c r="J840" s="269" t="s">
        <v>3830</v>
      </c>
      <c r="K840" s="269"/>
      <c r="L840" s="269">
        <v>2</v>
      </c>
    </row>
    <row r="841" spans="1:12" x14ac:dyDescent="0.25">
      <c r="A841" s="261">
        <f t="shared" si="39"/>
        <v>1810101</v>
      </c>
      <c r="B841" s="261" t="str">
        <f t="shared" si="40"/>
        <v>BUCKET CASHMERE EF</v>
      </c>
      <c r="C841" s="261" t="str">
        <f t="shared" si="41"/>
        <v>Панама</v>
      </c>
      <c r="D841" s="264" t="str">
        <f>VLOOKUP(C841,M:N,2,0)</f>
        <v>Панамы</v>
      </c>
      <c r="E841" s="268" t="s">
        <v>1523</v>
      </c>
      <c r="F841" s="269" t="s">
        <v>1674</v>
      </c>
      <c r="G841" s="269" t="s">
        <v>112</v>
      </c>
      <c r="H841" s="269" t="s">
        <v>3829</v>
      </c>
      <c r="I841" s="269">
        <v>5</v>
      </c>
      <c r="J841" s="269" t="s">
        <v>3848</v>
      </c>
      <c r="K841" s="269"/>
      <c r="L841" s="269">
        <v>5</v>
      </c>
    </row>
    <row r="842" spans="1:12" x14ac:dyDescent="0.25">
      <c r="A842" s="261">
        <f t="shared" si="39"/>
        <v>1810101</v>
      </c>
      <c r="B842" s="261" t="str">
        <f t="shared" si="40"/>
        <v>BUCKET CASHMERE EF</v>
      </c>
      <c r="C842" s="261" t="str">
        <f t="shared" si="41"/>
        <v>Панама</v>
      </c>
      <c r="D842" s="264" t="str">
        <f>VLOOKUP(C842,M:N,2,0)</f>
        <v>Панамы</v>
      </c>
      <c r="E842" s="268" t="s">
        <v>1524</v>
      </c>
      <c r="F842" s="269" t="s">
        <v>1674</v>
      </c>
      <c r="G842" s="269" t="s">
        <v>113</v>
      </c>
      <c r="H842" s="269" t="s">
        <v>3829</v>
      </c>
      <c r="I842" s="269">
        <v>2</v>
      </c>
      <c r="J842" s="269" t="s">
        <v>3830</v>
      </c>
      <c r="K842" s="269"/>
      <c r="L842" s="269">
        <v>2</v>
      </c>
    </row>
    <row r="843" spans="1:12" x14ac:dyDescent="0.25">
      <c r="A843" s="261">
        <f t="shared" si="39"/>
        <v>6840510</v>
      </c>
      <c r="B843" s="261" t="str">
        <f t="shared" si="40"/>
        <v>HATTERAS HERRINGBONE</v>
      </c>
      <c r="C843" s="261" t="str">
        <f t="shared" si="41"/>
        <v>Кепка</v>
      </c>
      <c r="D843" s="264" t="str">
        <f>VLOOKUP(C843,M:N,2,0)</f>
        <v>Кепки</v>
      </c>
      <c r="E843" s="268" t="s">
        <v>1525</v>
      </c>
      <c r="F843" s="269" t="s">
        <v>1256</v>
      </c>
      <c r="G843" s="269" t="s">
        <v>122</v>
      </c>
      <c r="H843" s="269" t="s">
        <v>3403</v>
      </c>
      <c r="I843" s="269">
        <v>1</v>
      </c>
      <c r="J843" s="269" t="s">
        <v>3403</v>
      </c>
      <c r="K843" s="269"/>
      <c r="L843" s="269">
        <v>1</v>
      </c>
    </row>
    <row r="844" spans="1:12" x14ac:dyDescent="0.25">
      <c r="A844" s="261">
        <f t="shared" si="39"/>
        <v>6840510</v>
      </c>
      <c r="B844" s="261" t="str">
        <f t="shared" si="40"/>
        <v>HATTERAS HERRINGBONE</v>
      </c>
      <c r="C844" s="261" t="str">
        <f t="shared" si="41"/>
        <v>Кепка</v>
      </c>
      <c r="D844" s="264" t="str">
        <f>VLOOKUP(C844,M:N,2,0)</f>
        <v>Кепки</v>
      </c>
      <c r="E844" s="268" t="s">
        <v>1527</v>
      </c>
      <c r="F844" s="269" t="s">
        <v>1258</v>
      </c>
      <c r="G844" s="269" t="s">
        <v>122</v>
      </c>
      <c r="H844" s="269" t="s">
        <v>3403</v>
      </c>
      <c r="I844" s="269">
        <v>1</v>
      </c>
      <c r="J844" s="269" t="s">
        <v>3403</v>
      </c>
      <c r="K844" s="269"/>
      <c r="L844" s="269">
        <v>1</v>
      </c>
    </row>
    <row r="845" spans="1:12" x14ac:dyDescent="0.25">
      <c r="A845" s="261">
        <f t="shared" si="39"/>
        <v>6840328</v>
      </c>
      <c r="B845" s="261" t="str">
        <f t="shared" si="40"/>
        <v>HATTERAS EF WOOL</v>
      </c>
      <c r="C845" s="261" t="str">
        <f t="shared" si="41"/>
        <v>Кепка</v>
      </c>
      <c r="D845" s="264" t="str">
        <f>VLOOKUP(C845,M:N,2,0)</f>
        <v>Кепки</v>
      </c>
      <c r="E845" s="268" t="s">
        <v>1528</v>
      </c>
      <c r="F845" s="269" t="s">
        <v>1153</v>
      </c>
      <c r="G845" s="269" t="s">
        <v>113</v>
      </c>
      <c r="H845" s="269" t="s">
        <v>3403</v>
      </c>
      <c r="I845" s="269">
        <v>4</v>
      </c>
      <c r="J845" s="269" t="s">
        <v>3680</v>
      </c>
      <c r="K845" s="269"/>
      <c r="L845" s="269">
        <v>4</v>
      </c>
    </row>
    <row r="846" spans="1:12" x14ac:dyDescent="0.25">
      <c r="A846" s="261">
        <f t="shared" si="39"/>
        <v>6840328</v>
      </c>
      <c r="B846" s="261" t="str">
        <f t="shared" si="40"/>
        <v>HATTERAS EF WOOL</v>
      </c>
      <c r="C846" s="261" t="str">
        <f t="shared" si="41"/>
        <v>Кепка</v>
      </c>
      <c r="D846" s="264" t="str">
        <f>VLOOKUP(C846,M:N,2,0)</f>
        <v>Кепки</v>
      </c>
      <c r="E846" s="268" t="s">
        <v>1530</v>
      </c>
      <c r="F846" s="269" t="s">
        <v>1153</v>
      </c>
      <c r="G846" s="269" t="s">
        <v>118</v>
      </c>
      <c r="H846" s="269" t="s">
        <v>3403</v>
      </c>
      <c r="I846" s="269">
        <v>1</v>
      </c>
      <c r="J846" s="269" t="s">
        <v>3403</v>
      </c>
      <c r="K846" s="269"/>
      <c r="L846" s="269">
        <v>1</v>
      </c>
    </row>
    <row r="847" spans="1:12" x14ac:dyDescent="0.25">
      <c r="A847" s="261">
        <f t="shared" si="39"/>
        <v>6816701</v>
      </c>
      <c r="B847" s="261" t="str">
        <f t="shared" si="40"/>
        <v>8-PANEL CAP STRIPES</v>
      </c>
      <c r="C847" s="261" t="str">
        <f t="shared" si="41"/>
        <v>Кепка</v>
      </c>
      <c r="D847" s="264" t="str">
        <f>VLOOKUP(C847,M:N,2,0)</f>
        <v>Кепки</v>
      </c>
      <c r="E847" s="268" t="s">
        <v>1531</v>
      </c>
      <c r="F847" s="269" t="s">
        <v>1032</v>
      </c>
      <c r="G847" s="269" t="s">
        <v>122</v>
      </c>
      <c r="H847" s="269" t="s">
        <v>3640</v>
      </c>
      <c r="I847" s="269">
        <v>1</v>
      </c>
      <c r="J847" s="269" t="s">
        <v>3640</v>
      </c>
      <c r="K847" s="269"/>
      <c r="L847" s="269">
        <v>1</v>
      </c>
    </row>
    <row r="848" spans="1:12" x14ac:dyDescent="0.25">
      <c r="A848" s="261">
        <f t="shared" si="39"/>
        <v>6816701</v>
      </c>
      <c r="B848" s="261" t="str">
        <f t="shared" si="40"/>
        <v>8-PANEL CAP STRIPES</v>
      </c>
      <c r="C848" s="261" t="str">
        <f t="shared" si="41"/>
        <v>Кепка</v>
      </c>
      <c r="D848" s="264" t="str">
        <f>VLOOKUP(C848,M:N,2,0)</f>
        <v>Кепки</v>
      </c>
      <c r="E848" s="268" t="s">
        <v>1532</v>
      </c>
      <c r="F848" s="269" t="s">
        <v>1032</v>
      </c>
      <c r="G848" s="269" t="s">
        <v>113</v>
      </c>
      <c r="H848" s="269" t="s">
        <v>3640</v>
      </c>
      <c r="I848" s="269">
        <v>2</v>
      </c>
      <c r="J848" s="269" t="s">
        <v>3641</v>
      </c>
      <c r="K848" s="269"/>
      <c r="L848" s="269">
        <v>2</v>
      </c>
    </row>
    <row r="849" spans="1:12" x14ac:dyDescent="0.25">
      <c r="A849" s="261">
        <f t="shared" si="39"/>
        <v>6816701</v>
      </c>
      <c r="B849" s="261" t="str">
        <f t="shared" si="40"/>
        <v>8-PANEL CAP STRIPES</v>
      </c>
      <c r="C849" s="261" t="str">
        <f t="shared" si="41"/>
        <v>Кепка</v>
      </c>
      <c r="D849" s="264" t="str">
        <f>VLOOKUP(C849,M:N,2,0)</f>
        <v>Кепки</v>
      </c>
      <c r="E849" s="268" t="s">
        <v>1533</v>
      </c>
      <c r="F849" s="269" t="s">
        <v>1032</v>
      </c>
      <c r="G849" s="269" t="s">
        <v>118</v>
      </c>
      <c r="H849" s="269" t="s">
        <v>3640</v>
      </c>
      <c r="I849" s="269">
        <v>2</v>
      </c>
      <c r="J849" s="269" t="s">
        <v>3641</v>
      </c>
      <c r="K849" s="269"/>
      <c r="L849" s="269">
        <v>2</v>
      </c>
    </row>
    <row r="850" spans="1:12" x14ac:dyDescent="0.25">
      <c r="A850" s="261">
        <f t="shared" si="39"/>
        <v>6640801</v>
      </c>
      <c r="B850" s="261" t="str">
        <f t="shared" si="40"/>
        <v>6-PANEL CAP STRUCTURE</v>
      </c>
      <c r="C850" s="261" t="str">
        <f t="shared" si="41"/>
        <v>Кепка</v>
      </c>
      <c r="D850" s="264" t="str">
        <f>VLOOKUP(C850,M:N,2,0)</f>
        <v>Кепки</v>
      </c>
      <c r="E850" s="268" t="s">
        <v>1534</v>
      </c>
      <c r="F850" s="269" t="s">
        <v>953</v>
      </c>
      <c r="G850" s="269" t="s">
        <v>122</v>
      </c>
      <c r="H850" s="269" t="s">
        <v>3476</v>
      </c>
      <c r="I850" s="269">
        <v>1</v>
      </c>
      <c r="J850" s="269" t="s">
        <v>3476</v>
      </c>
      <c r="K850" s="269"/>
      <c r="L850" s="269">
        <v>1</v>
      </c>
    </row>
    <row r="851" spans="1:12" x14ac:dyDescent="0.25">
      <c r="A851" s="261">
        <f t="shared" si="39"/>
        <v>6640801</v>
      </c>
      <c r="B851" s="261" t="str">
        <f t="shared" si="40"/>
        <v>6-PANEL CAP STRUCTURE</v>
      </c>
      <c r="C851" s="261" t="str">
        <f t="shared" si="41"/>
        <v>Кепка</v>
      </c>
      <c r="D851" s="264" t="str">
        <f>VLOOKUP(C851,M:N,2,0)</f>
        <v>Кепки</v>
      </c>
      <c r="E851" s="268" t="s">
        <v>1535</v>
      </c>
      <c r="F851" s="269" t="s">
        <v>953</v>
      </c>
      <c r="G851" s="269" t="s">
        <v>116</v>
      </c>
      <c r="H851" s="269" t="s">
        <v>3476</v>
      </c>
      <c r="I851" s="269">
        <v>3</v>
      </c>
      <c r="J851" s="269" t="s">
        <v>3479</v>
      </c>
      <c r="K851" s="269"/>
      <c r="L851" s="269">
        <v>3</v>
      </c>
    </row>
    <row r="852" spans="1:12" x14ac:dyDescent="0.25">
      <c r="A852" s="261">
        <f t="shared" si="39"/>
        <v>6640801</v>
      </c>
      <c r="B852" s="261" t="str">
        <f t="shared" si="40"/>
        <v>6-PANEL CAP STRUCTURE</v>
      </c>
      <c r="C852" s="261" t="str">
        <f t="shared" si="41"/>
        <v>Кепка</v>
      </c>
      <c r="D852" s="264" t="str">
        <f>VLOOKUP(C852,M:N,2,0)</f>
        <v>Кепки</v>
      </c>
      <c r="E852" s="268" t="s">
        <v>1536</v>
      </c>
      <c r="F852" s="269" t="s">
        <v>953</v>
      </c>
      <c r="G852" s="269" t="s">
        <v>115</v>
      </c>
      <c r="H852" s="269" t="s">
        <v>3476</v>
      </c>
      <c r="I852" s="269">
        <v>3</v>
      </c>
      <c r="J852" s="269" t="s">
        <v>3479</v>
      </c>
      <c r="K852" s="269"/>
      <c r="L852" s="269">
        <v>3</v>
      </c>
    </row>
    <row r="853" spans="1:12" x14ac:dyDescent="0.25">
      <c r="A853" s="261">
        <f t="shared" si="39"/>
        <v>6640801</v>
      </c>
      <c r="B853" s="261" t="str">
        <f t="shared" si="40"/>
        <v>6-PANEL CAP STRUCTURE</v>
      </c>
      <c r="C853" s="261" t="str">
        <f t="shared" si="41"/>
        <v>Кепка</v>
      </c>
      <c r="D853" s="264" t="str">
        <f>VLOOKUP(C853,M:N,2,0)</f>
        <v>Кепки</v>
      </c>
      <c r="E853" s="268" t="s">
        <v>1537</v>
      </c>
      <c r="F853" s="269" t="s">
        <v>953</v>
      </c>
      <c r="G853" s="269" t="s">
        <v>112</v>
      </c>
      <c r="H853" s="269" t="s">
        <v>3476</v>
      </c>
      <c r="I853" s="269">
        <v>4</v>
      </c>
      <c r="J853" s="269" t="s">
        <v>3478</v>
      </c>
      <c r="K853" s="269"/>
      <c r="L853" s="269">
        <v>4</v>
      </c>
    </row>
    <row r="854" spans="1:12" x14ac:dyDescent="0.25">
      <c r="A854" s="261">
        <f t="shared" si="39"/>
        <v>6640801</v>
      </c>
      <c r="B854" s="261" t="str">
        <f t="shared" si="40"/>
        <v>6-PANEL CAP STRUCTURE</v>
      </c>
      <c r="C854" s="261" t="str">
        <f t="shared" si="41"/>
        <v>Кепка</v>
      </c>
      <c r="D854" s="264" t="str">
        <f>VLOOKUP(C854,M:N,2,0)</f>
        <v>Кепки</v>
      </c>
      <c r="E854" s="268" t="s">
        <v>1539</v>
      </c>
      <c r="F854" s="269" t="s">
        <v>953</v>
      </c>
      <c r="G854" s="269" t="s">
        <v>113</v>
      </c>
      <c r="H854" s="269" t="s">
        <v>3476</v>
      </c>
      <c r="I854" s="269">
        <v>1</v>
      </c>
      <c r="J854" s="269" t="s">
        <v>3476</v>
      </c>
      <c r="K854" s="269"/>
      <c r="L854" s="269">
        <v>1</v>
      </c>
    </row>
    <row r="855" spans="1:12" x14ac:dyDescent="0.25">
      <c r="A855" s="261">
        <f t="shared" si="39"/>
        <v>6640801</v>
      </c>
      <c r="B855" s="261" t="str">
        <f t="shared" si="40"/>
        <v>6-PANEL CAP STRUCTURE</v>
      </c>
      <c r="C855" s="261" t="str">
        <f t="shared" si="41"/>
        <v>Кепка</v>
      </c>
      <c r="D855" s="264" t="str">
        <f>VLOOKUP(C855,M:N,2,0)</f>
        <v>Кепки</v>
      </c>
      <c r="E855" s="268" t="s">
        <v>1540</v>
      </c>
      <c r="F855" s="269" t="s">
        <v>953</v>
      </c>
      <c r="G855" s="269" t="s">
        <v>124</v>
      </c>
      <c r="H855" s="269" t="s">
        <v>3476</v>
      </c>
      <c r="I855" s="269">
        <v>1</v>
      </c>
      <c r="J855" s="269" t="s">
        <v>3476</v>
      </c>
      <c r="K855" s="269"/>
      <c r="L855" s="269">
        <v>1</v>
      </c>
    </row>
    <row r="856" spans="1:12" x14ac:dyDescent="0.25">
      <c r="A856" s="261">
        <f t="shared" si="39"/>
        <v>6640508</v>
      </c>
      <c r="B856" s="261" t="str">
        <f t="shared" si="40"/>
        <v>6-Panel Cap Harris Tweed</v>
      </c>
      <c r="C856" s="261" t="str">
        <f t="shared" si="41"/>
        <v>Кепка</v>
      </c>
      <c r="D856" s="264" t="str">
        <f>VLOOKUP(C856,M:N,2,0)</f>
        <v>Кепки</v>
      </c>
      <c r="E856" s="268" t="s">
        <v>1541</v>
      </c>
      <c r="F856" s="269" t="s">
        <v>928</v>
      </c>
      <c r="G856" s="269" t="s">
        <v>123</v>
      </c>
      <c r="H856" s="269" t="s">
        <v>3597</v>
      </c>
      <c r="I856" s="269">
        <v>1</v>
      </c>
      <c r="J856" s="269" t="s">
        <v>3597</v>
      </c>
      <c r="K856" s="269"/>
      <c r="L856" s="269">
        <v>1</v>
      </c>
    </row>
    <row r="857" spans="1:12" x14ac:dyDescent="0.25">
      <c r="A857" s="261">
        <f t="shared" si="39"/>
        <v>6640508</v>
      </c>
      <c r="B857" s="261" t="str">
        <f t="shared" si="40"/>
        <v>6-Panel Cap Harris Tweed</v>
      </c>
      <c r="C857" s="261" t="str">
        <f t="shared" si="41"/>
        <v>Кепка</v>
      </c>
      <c r="D857" s="264" t="str">
        <f>VLOOKUP(C857,M:N,2,0)</f>
        <v>Кепки</v>
      </c>
      <c r="E857" s="268" t="s">
        <v>1542</v>
      </c>
      <c r="F857" s="269" t="s">
        <v>928</v>
      </c>
      <c r="G857" s="269" t="s">
        <v>112</v>
      </c>
      <c r="H857" s="269" t="s">
        <v>3597</v>
      </c>
      <c r="I857" s="269">
        <v>5</v>
      </c>
      <c r="J857" s="269" t="s">
        <v>3599</v>
      </c>
      <c r="K857" s="269"/>
      <c r="L857" s="269">
        <v>5</v>
      </c>
    </row>
    <row r="858" spans="1:12" x14ac:dyDescent="0.25">
      <c r="A858" s="261">
        <f t="shared" si="39"/>
        <v>6640508</v>
      </c>
      <c r="B858" s="261" t="str">
        <f t="shared" si="40"/>
        <v>6-Panel Cap Harris Tweed</v>
      </c>
      <c r="C858" s="261" t="str">
        <f t="shared" si="41"/>
        <v>Кепка</v>
      </c>
      <c r="D858" s="264" t="str">
        <f>VLOOKUP(C858,M:N,2,0)</f>
        <v>Кепки</v>
      </c>
      <c r="E858" s="268" t="s">
        <v>1544</v>
      </c>
      <c r="F858" s="269" t="s">
        <v>928</v>
      </c>
      <c r="G858" s="269" t="s">
        <v>114</v>
      </c>
      <c r="H858" s="269" t="s">
        <v>3597</v>
      </c>
      <c r="I858" s="269">
        <v>2</v>
      </c>
      <c r="J858" s="269" t="s">
        <v>3598</v>
      </c>
      <c r="K858" s="269"/>
      <c r="L858" s="269">
        <v>2</v>
      </c>
    </row>
    <row r="859" spans="1:12" x14ac:dyDescent="0.25">
      <c r="A859" s="261">
        <f t="shared" si="39"/>
        <v>6640508</v>
      </c>
      <c r="B859" s="261" t="str">
        <f t="shared" si="40"/>
        <v>6-Panel Cap Harris Tweed</v>
      </c>
      <c r="C859" s="261" t="str">
        <f t="shared" si="41"/>
        <v>Кепка</v>
      </c>
      <c r="D859" s="264" t="str">
        <f>VLOOKUP(C859,M:N,2,0)</f>
        <v>Кепки</v>
      </c>
      <c r="E859" s="268" t="s">
        <v>1545</v>
      </c>
      <c r="F859" s="269" t="s">
        <v>928</v>
      </c>
      <c r="G859" s="269" t="s">
        <v>113</v>
      </c>
      <c r="H859" s="269" t="s">
        <v>3597</v>
      </c>
      <c r="I859" s="269">
        <v>1</v>
      </c>
      <c r="J859" s="269" t="s">
        <v>3597</v>
      </c>
      <c r="K859" s="269"/>
      <c r="L859" s="269">
        <v>1</v>
      </c>
    </row>
    <row r="860" spans="1:12" x14ac:dyDescent="0.25">
      <c r="A860" s="261">
        <f t="shared" si="39"/>
        <v>6640203</v>
      </c>
      <c r="B860" s="261" t="str">
        <f t="shared" si="40"/>
        <v>6-PANEL CAP WOOL CHECK</v>
      </c>
      <c r="C860" s="261" t="str">
        <f t="shared" si="41"/>
        <v>Кепка</v>
      </c>
      <c r="D860" s="264" t="str">
        <f>VLOOKUP(C860,M:N,2,0)</f>
        <v>Кепки</v>
      </c>
      <c r="E860" s="268" t="s">
        <v>1546</v>
      </c>
      <c r="F860" s="269" t="s">
        <v>894</v>
      </c>
      <c r="G860" s="269" t="s">
        <v>116</v>
      </c>
      <c r="H860" s="269" t="s">
        <v>3476</v>
      </c>
      <c r="I860" s="269">
        <v>1</v>
      </c>
      <c r="J860" s="269" t="s">
        <v>3476</v>
      </c>
      <c r="K860" s="269"/>
      <c r="L860" s="269">
        <v>1</v>
      </c>
    </row>
    <row r="861" spans="1:12" x14ac:dyDescent="0.25">
      <c r="A861" s="261">
        <f t="shared" si="39"/>
        <v>6640203</v>
      </c>
      <c r="B861" s="261" t="str">
        <f t="shared" si="40"/>
        <v>6-PANEL CAP WOOL CHECK</v>
      </c>
      <c r="C861" s="261" t="str">
        <f t="shared" si="41"/>
        <v>Кепка</v>
      </c>
      <c r="D861" s="264" t="str">
        <f>VLOOKUP(C861,M:N,2,0)</f>
        <v>Кепки</v>
      </c>
      <c r="E861" s="268" t="s">
        <v>1547</v>
      </c>
      <c r="F861" s="269" t="s">
        <v>894</v>
      </c>
      <c r="G861" s="269" t="s">
        <v>112</v>
      </c>
      <c r="H861" s="269" t="s">
        <v>3476</v>
      </c>
      <c r="I861" s="269">
        <v>3</v>
      </c>
      <c r="J861" s="269" t="s">
        <v>3479</v>
      </c>
      <c r="K861" s="269"/>
      <c r="L861" s="269">
        <v>3</v>
      </c>
    </row>
    <row r="862" spans="1:12" x14ac:dyDescent="0.25">
      <c r="A862" s="261">
        <f t="shared" si="39"/>
        <v>6640203</v>
      </c>
      <c r="B862" s="261" t="str">
        <f t="shared" si="40"/>
        <v>6-PANEL CAP WOOL CHECK</v>
      </c>
      <c r="C862" s="261" t="str">
        <f t="shared" si="41"/>
        <v>Кепка</v>
      </c>
      <c r="D862" s="264" t="str">
        <f>VLOOKUP(C862,M:N,2,0)</f>
        <v>Кепки</v>
      </c>
      <c r="E862" s="268" t="s">
        <v>1549</v>
      </c>
      <c r="F862" s="269" t="s">
        <v>888</v>
      </c>
      <c r="G862" s="269" t="s">
        <v>122</v>
      </c>
      <c r="H862" s="269" t="s">
        <v>3476</v>
      </c>
      <c r="I862" s="269">
        <v>2</v>
      </c>
      <c r="J862" s="269" t="s">
        <v>3477</v>
      </c>
      <c r="K862" s="269"/>
      <c r="L862" s="269">
        <v>2</v>
      </c>
    </row>
    <row r="863" spans="1:12" x14ac:dyDescent="0.25">
      <c r="A863" s="261">
        <f t="shared" si="39"/>
        <v>6640203</v>
      </c>
      <c r="B863" s="261" t="str">
        <f t="shared" si="40"/>
        <v>6-PANEL CAP WOOL CHECK</v>
      </c>
      <c r="C863" s="261" t="str">
        <f t="shared" si="41"/>
        <v>Кепка</v>
      </c>
      <c r="D863" s="264" t="str">
        <f>VLOOKUP(C863,M:N,2,0)</f>
        <v>Кепки</v>
      </c>
      <c r="E863" s="268" t="s">
        <v>1551</v>
      </c>
      <c r="F863" s="269" t="s">
        <v>888</v>
      </c>
      <c r="G863" s="269" t="s">
        <v>116</v>
      </c>
      <c r="H863" s="269" t="s">
        <v>3476</v>
      </c>
      <c r="I863" s="269">
        <v>4</v>
      </c>
      <c r="J863" s="269" t="s">
        <v>3478</v>
      </c>
      <c r="K863" s="269"/>
      <c r="L863" s="269">
        <v>4</v>
      </c>
    </row>
    <row r="864" spans="1:12" x14ac:dyDescent="0.25">
      <c r="A864" s="261">
        <f t="shared" si="39"/>
        <v>6640203</v>
      </c>
      <c r="B864" s="261" t="str">
        <f t="shared" si="40"/>
        <v>6-PANEL CAP WOOL CHECK</v>
      </c>
      <c r="C864" s="261" t="str">
        <f t="shared" si="41"/>
        <v>Кепка</v>
      </c>
      <c r="D864" s="264" t="str">
        <f>VLOOKUP(C864,M:N,2,0)</f>
        <v>Кепки</v>
      </c>
      <c r="E864" s="268" t="s">
        <v>1552</v>
      </c>
      <c r="F864" s="269" t="s">
        <v>888</v>
      </c>
      <c r="G864" s="269" t="s">
        <v>112</v>
      </c>
      <c r="H864" s="269" t="s">
        <v>3476</v>
      </c>
      <c r="I864" s="269">
        <v>5</v>
      </c>
      <c r="J864" s="269" t="s">
        <v>3584</v>
      </c>
      <c r="K864" s="269"/>
      <c r="L864" s="269">
        <v>5</v>
      </c>
    </row>
    <row r="865" spans="1:12" x14ac:dyDescent="0.25">
      <c r="A865" s="261">
        <f t="shared" si="39"/>
        <v>6640203</v>
      </c>
      <c r="B865" s="261" t="str">
        <f t="shared" si="40"/>
        <v>6-PANEL CAP WOOL CHECK</v>
      </c>
      <c r="C865" s="261" t="str">
        <f t="shared" si="41"/>
        <v>Кепка</v>
      </c>
      <c r="D865" s="264" t="str">
        <f>VLOOKUP(C865,M:N,2,0)</f>
        <v>Кепки</v>
      </c>
      <c r="E865" s="268" t="s">
        <v>1553</v>
      </c>
      <c r="F865" s="269" t="s">
        <v>888</v>
      </c>
      <c r="G865" s="269" t="s">
        <v>113</v>
      </c>
      <c r="H865" s="269" t="s">
        <v>3476</v>
      </c>
      <c r="I865" s="269">
        <v>2</v>
      </c>
      <c r="J865" s="269" t="s">
        <v>3477</v>
      </c>
      <c r="K865" s="269"/>
      <c r="L865" s="269">
        <v>2</v>
      </c>
    </row>
    <row r="866" spans="1:12" x14ac:dyDescent="0.25">
      <c r="A866" s="261">
        <f t="shared" si="39"/>
        <v>6640203</v>
      </c>
      <c r="B866" s="261" t="str">
        <f t="shared" si="40"/>
        <v>6-PANEL CAP WOOL CHECK</v>
      </c>
      <c r="C866" s="261" t="str">
        <f t="shared" si="41"/>
        <v>Кепка</v>
      </c>
      <c r="D866" s="264" t="str">
        <f>VLOOKUP(C866,M:N,2,0)</f>
        <v>Кепки</v>
      </c>
      <c r="E866" s="268" t="s">
        <v>1554</v>
      </c>
      <c r="F866" s="269" t="s">
        <v>888</v>
      </c>
      <c r="G866" s="269" t="s">
        <v>118</v>
      </c>
      <c r="H866" s="269" t="s">
        <v>3476</v>
      </c>
      <c r="I866" s="269">
        <v>2</v>
      </c>
      <c r="J866" s="269" t="s">
        <v>3477</v>
      </c>
      <c r="K866" s="269"/>
      <c r="L866" s="269">
        <v>2</v>
      </c>
    </row>
    <row r="867" spans="1:12" x14ac:dyDescent="0.25">
      <c r="A867" s="261">
        <f t="shared" si="39"/>
        <v>6610603</v>
      </c>
      <c r="B867" s="261" t="str">
        <f t="shared" si="40"/>
        <v>TEXAS DONEGAL WV</v>
      </c>
      <c r="C867" s="261" t="str">
        <f t="shared" si="41"/>
        <v>Кепка</v>
      </c>
      <c r="D867" s="264" t="str">
        <f>VLOOKUP(C867,M:N,2,0)</f>
        <v>Кепки</v>
      </c>
      <c r="E867" s="268" t="s">
        <v>1555</v>
      </c>
      <c r="F867" s="269" t="s">
        <v>727</v>
      </c>
      <c r="G867" s="269" t="s">
        <v>116</v>
      </c>
      <c r="H867" s="269" t="s">
        <v>3476</v>
      </c>
      <c r="I867" s="269">
        <v>1</v>
      </c>
      <c r="J867" s="269" t="s">
        <v>3476</v>
      </c>
      <c r="K867" s="269"/>
      <c r="L867" s="269">
        <v>1</v>
      </c>
    </row>
    <row r="868" spans="1:12" x14ac:dyDescent="0.25">
      <c r="A868" s="261">
        <f t="shared" si="39"/>
        <v>6610603</v>
      </c>
      <c r="B868" s="261" t="str">
        <f t="shared" si="40"/>
        <v>TEXAS DONEGAL WV</v>
      </c>
      <c r="C868" s="261" t="str">
        <f t="shared" si="41"/>
        <v>Кепка</v>
      </c>
      <c r="D868" s="264" t="str">
        <f>VLOOKUP(C868,M:N,2,0)</f>
        <v>Кепки</v>
      </c>
      <c r="E868" s="268" t="s">
        <v>1557</v>
      </c>
      <c r="F868" s="269" t="s">
        <v>727</v>
      </c>
      <c r="G868" s="269" t="s">
        <v>112</v>
      </c>
      <c r="H868" s="269" t="s">
        <v>3476</v>
      </c>
      <c r="I868" s="269">
        <v>3</v>
      </c>
      <c r="J868" s="269" t="s">
        <v>3479</v>
      </c>
      <c r="K868" s="269"/>
      <c r="L868" s="269">
        <v>3</v>
      </c>
    </row>
    <row r="869" spans="1:12" x14ac:dyDescent="0.25">
      <c r="A869" s="261">
        <f t="shared" si="39"/>
        <v>6610603</v>
      </c>
      <c r="B869" s="261" t="str">
        <f t="shared" si="40"/>
        <v>TEXAS DONEGAL WV</v>
      </c>
      <c r="C869" s="261" t="str">
        <f t="shared" si="41"/>
        <v>Кепка</v>
      </c>
      <c r="D869" s="264" t="str">
        <f>VLOOKUP(C869,M:N,2,0)</f>
        <v>Кепки</v>
      </c>
      <c r="E869" s="268" t="s">
        <v>1558</v>
      </c>
      <c r="F869" s="269" t="s">
        <v>727</v>
      </c>
      <c r="G869" s="269" t="s">
        <v>113</v>
      </c>
      <c r="H869" s="269" t="s">
        <v>3476</v>
      </c>
      <c r="I869" s="269">
        <v>1</v>
      </c>
      <c r="J869" s="269" t="s">
        <v>3476</v>
      </c>
      <c r="K869" s="269"/>
      <c r="L869" s="269">
        <v>1</v>
      </c>
    </row>
    <row r="870" spans="1:12" x14ac:dyDescent="0.25">
      <c r="A870" s="261">
        <f t="shared" si="39"/>
        <v>6610603</v>
      </c>
      <c r="B870" s="261" t="str">
        <f t="shared" si="40"/>
        <v>TEXAS DONEGAL WV</v>
      </c>
      <c r="C870" s="261" t="str">
        <f t="shared" si="41"/>
        <v>Кепка</v>
      </c>
      <c r="D870" s="264" t="str">
        <f>VLOOKUP(C870,M:N,2,0)</f>
        <v>Кепки</v>
      </c>
      <c r="E870" s="268" t="s">
        <v>1559</v>
      </c>
      <c r="F870" s="269" t="s">
        <v>723</v>
      </c>
      <c r="G870" s="269" t="s">
        <v>116</v>
      </c>
      <c r="H870" s="269" t="s">
        <v>3476</v>
      </c>
      <c r="I870" s="269">
        <v>3</v>
      </c>
      <c r="J870" s="269" t="s">
        <v>3479</v>
      </c>
      <c r="K870" s="269"/>
      <c r="L870" s="269">
        <v>3</v>
      </c>
    </row>
    <row r="871" spans="1:12" x14ac:dyDescent="0.25">
      <c r="A871" s="261">
        <f t="shared" si="39"/>
        <v>6610603</v>
      </c>
      <c r="B871" s="261" t="str">
        <f t="shared" si="40"/>
        <v>TEXAS DONEGAL WV</v>
      </c>
      <c r="C871" s="261" t="str">
        <f t="shared" si="41"/>
        <v>Кепка</v>
      </c>
      <c r="D871" s="264" t="str">
        <f>VLOOKUP(C871,M:N,2,0)</f>
        <v>Кепки</v>
      </c>
      <c r="E871" s="268" t="s">
        <v>1560</v>
      </c>
      <c r="F871" s="269" t="s">
        <v>723</v>
      </c>
      <c r="G871" s="269" t="s">
        <v>112</v>
      </c>
      <c r="H871" s="269" t="s">
        <v>3476</v>
      </c>
      <c r="I871" s="269">
        <v>4</v>
      </c>
      <c r="J871" s="269" t="s">
        <v>3478</v>
      </c>
      <c r="K871" s="269"/>
      <c r="L871" s="269">
        <v>4</v>
      </c>
    </row>
    <row r="872" spans="1:12" x14ac:dyDescent="0.25">
      <c r="A872" s="261">
        <f t="shared" si="39"/>
        <v>6610603</v>
      </c>
      <c r="B872" s="261" t="str">
        <f t="shared" si="40"/>
        <v>TEXAS DONEGAL WV</v>
      </c>
      <c r="C872" s="261" t="str">
        <f t="shared" si="41"/>
        <v>Кепка</v>
      </c>
      <c r="D872" s="264" t="str">
        <f>VLOOKUP(C872,M:N,2,0)</f>
        <v>Кепки</v>
      </c>
      <c r="E872" s="268" t="s">
        <v>1562</v>
      </c>
      <c r="F872" s="269" t="s">
        <v>723</v>
      </c>
      <c r="G872" s="269" t="s">
        <v>113</v>
      </c>
      <c r="H872" s="269" t="s">
        <v>3476</v>
      </c>
      <c r="I872" s="269">
        <v>2</v>
      </c>
      <c r="J872" s="269" t="s">
        <v>3477</v>
      </c>
      <c r="K872" s="269"/>
      <c r="L872" s="269">
        <v>2</v>
      </c>
    </row>
    <row r="873" spans="1:12" x14ac:dyDescent="0.25">
      <c r="A873" s="261">
        <f t="shared" si="39"/>
        <v>6610312</v>
      </c>
      <c r="B873" s="261" t="str">
        <f t="shared" si="40"/>
        <v>TEXAS LAMBSWOOL CHECK</v>
      </c>
      <c r="C873" s="261" t="str">
        <f t="shared" si="41"/>
        <v>Кепка</v>
      </c>
      <c r="D873" s="264" t="str">
        <f>VLOOKUP(C873,M:N,2,0)</f>
        <v>Кепки</v>
      </c>
      <c r="E873" s="268" t="s">
        <v>1563</v>
      </c>
      <c r="F873" s="269" t="s">
        <v>688</v>
      </c>
      <c r="G873" s="269" t="s">
        <v>122</v>
      </c>
      <c r="H873" s="269" t="s">
        <v>3521</v>
      </c>
      <c r="I873" s="269">
        <v>1</v>
      </c>
      <c r="J873" s="269" t="s">
        <v>3522</v>
      </c>
      <c r="K873" s="269"/>
      <c r="L873" s="269">
        <v>1</v>
      </c>
    </row>
    <row r="874" spans="1:12" x14ac:dyDescent="0.25">
      <c r="A874" s="261">
        <f t="shared" si="39"/>
        <v>6610312</v>
      </c>
      <c r="B874" s="261" t="str">
        <f t="shared" si="40"/>
        <v>TEXAS LAMBSWOOL CHECK</v>
      </c>
      <c r="C874" s="261" t="str">
        <f t="shared" si="41"/>
        <v>Кепка</v>
      </c>
      <c r="D874" s="264" t="str">
        <f>VLOOKUP(C874,M:N,2,0)</f>
        <v>Кепки</v>
      </c>
      <c r="E874" s="268" t="s">
        <v>1564</v>
      </c>
      <c r="F874" s="269" t="s">
        <v>688</v>
      </c>
      <c r="G874" s="269" t="s">
        <v>116</v>
      </c>
      <c r="H874" s="269" t="s">
        <v>3521</v>
      </c>
      <c r="I874" s="269">
        <v>2</v>
      </c>
      <c r="J874" s="269" t="s">
        <v>3523</v>
      </c>
      <c r="K874" s="269"/>
      <c r="L874" s="269">
        <v>2</v>
      </c>
    </row>
    <row r="875" spans="1:12" x14ac:dyDescent="0.25">
      <c r="A875" s="261">
        <f t="shared" si="39"/>
        <v>6610312</v>
      </c>
      <c r="B875" s="261" t="str">
        <f t="shared" si="40"/>
        <v>TEXAS LAMBSWOOL CHECK</v>
      </c>
      <c r="C875" s="261" t="str">
        <f t="shared" si="41"/>
        <v>Кепка</v>
      </c>
      <c r="D875" s="264" t="str">
        <f>VLOOKUP(C875,M:N,2,0)</f>
        <v>Кепки</v>
      </c>
      <c r="E875" s="268" t="s">
        <v>1565</v>
      </c>
      <c r="F875" s="269" t="s">
        <v>688</v>
      </c>
      <c r="G875" s="269" t="s">
        <v>115</v>
      </c>
      <c r="H875" s="269" t="s">
        <v>3521</v>
      </c>
      <c r="I875" s="269">
        <v>1</v>
      </c>
      <c r="J875" s="269" t="s">
        <v>3522</v>
      </c>
      <c r="K875" s="269"/>
      <c r="L875" s="269">
        <v>1</v>
      </c>
    </row>
    <row r="876" spans="1:12" x14ac:dyDescent="0.25">
      <c r="A876" s="261">
        <f t="shared" si="39"/>
        <v>6610312</v>
      </c>
      <c r="B876" s="261" t="str">
        <f t="shared" si="40"/>
        <v>TEXAS LAMBSWOOL CHECK</v>
      </c>
      <c r="C876" s="261" t="str">
        <f t="shared" si="41"/>
        <v>Кепка</v>
      </c>
      <c r="D876" s="264" t="str">
        <f>VLOOKUP(C876,M:N,2,0)</f>
        <v>Кепки</v>
      </c>
      <c r="E876" s="268" t="s">
        <v>1567</v>
      </c>
      <c r="F876" s="269" t="s">
        <v>688</v>
      </c>
      <c r="G876" s="269" t="s">
        <v>112</v>
      </c>
      <c r="H876" s="269" t="s">
        <v>3521</v>
      </c>
      <c r="I876" s="269">
        <v>5</v>
      </c>
      <c r="J876" s="269" t="s">
        <v>3525</v>
      </c>
      <c r="K876" s="269"/>
      <c r="L876" s="269">
        <v>5</v>
      </c>
    </row>
    <row r="877" spans="1:12" x14ac:dyDescent="0.25">
      <c r="A877" s="261">
        <f t="shared" si="39"/>
        <v>6610312</v>
      </c>
      <c r="B877" s="261" t="str">
        <f t="shared" si="40"/>
        <v>TEXAS LAMBSWOOL CHECK</v>
      </c>
      <c r="C877" s="261" t="str">
        <f t="shared" si="41"/>
        <v>Кепка</v>
      </c>
      <c r="D877" s="264" t="str">
        <f>VLOOKUP(C877,M:N,2,0)</f>
        <v>Кепки</v>
      </c>
      <c r="E877" s="268" t="s">
        <v>1569</v>
      </c>
      <c r="F877" s="269" t="s">
        <v>688</v>
      </c>
      <c r="G877" s="269" t="s">
        <v>114</v>
      </c>
      <c r="H877" s="269" t="s">
        <v>3521</v>
      </c>
      <c r="I877" s="269">
        <v>2</v>
      </c>
      <c r="J877" s="269" t="s">
        <v>3523</v>
      </c>
      <c r="K877" s="269"/>
      <c r="L877" s="269">
        <v>2</v>
      </c>
    </row>
    <row r="878" spans="1:12" x14ac:dyDescent="0.25">
      <c r="A878" s="261">
        <f t="shared" si="39"/>
        <v>6610312</v>
      </c>
      <c r="B878" s="261" t="str">
        <f t="shared" si="40"/>
        <v>TEXAS LAMBSWOOL CHECK</v>
      </c>
      <c r="C878" s="261" t="str">
        <f t="shared" si="41"/>
        <v>Кепка</v>
      </c>
      <c r="D878" s="264" t="str">
        <f>VLOOKUP(C878,M:N,2,0)</f>
        <v>Кепки</v>
      </c>
      <c r="E878" s="268" t="s">
        <v>1570</v>
      </c>
      <c r="F878" s="269" t="s">
        <v>688</v>
      </c>
      <c r="G878" s="269" t="s">
        <v>113</v>
      </c>
      <c r="H878" s="269" t="s">
        <v>3521</v>
      </c>
      <c r="I878" s="269">
        <v>1</v>
      </c>
      <c r="J878" s="269" t="s">
        <v>3522</v>
      </c>
      <c r="K878" s="269"/>
      <c r="L878" s="269">
        <v>1</v>
      </c>
    </row>
    <row r="879" spans="1:12" x14ac:dyDescent="0.25">
      <c r="A879" s="261">
        <f t="shared" si="39"/>
        <v>6610312</v>
      </c>
      <c r="B879" s="261" t="str">
        <f t="shared" si="40"/>
        <v>TEXAS LAMBSWOOL CHECK</v>
      </c>
      <c r="C879" s="261" t="str">
        <f t="shared" si="41"/>
        <v>Кепка</v>
      </c>
      <c r="D879" s="264" t="str">
        <f>VLOOKUP(C879,M:N,2,0)</f>
        <v>Кепки</v>
      </c>
      <c r="E879" s="268" t="s">
        <v>1571</v>
      </c>
      <c r="F879" s="269" t="s">
        <v>688</v>
      </c>
      <c r="G879" s="269" t="s">
        <v>124</v>
      </c>
      <c r="H879" s="269" t="s">
        <v>3521</v>
      </c>
      <c r="I879" s="269">
        <v>1</v>
      </c>
      <c r="J879" s="269" t="s">
        <v>3522</v>
      </c>
      <c r="K879" s="269"/>
      <c r="L879" s="269">
        <v>1</v>
      </c>
    </row>
    <row r="880" spans="1:12" x14ac:dyDescent="0.25">
      <c r="A880" s="261">
        <f t="shared" si="39"/>
        <v>6610312</v>
      </c>
      <c r="B880" s="261" t="str">
        <f t="shared" si="40"/>
        <v>TEXAS LAMBSWOOL CHECK</v>
      </c>
      <c r="C880" s="261" t="str">
        <f t="shared" si="41"/>
        <v>Кепка</v>
      </c>
      <c r="D880" s="264" t="str">
        <f>VLOOKUP(C880,M:N,2,0)</f>
        <v>Кепки</v>
      </c>
      <c r="E880" s="268" t="s">
        <v>1572</v>
      </c>
      <c r="F880" s="269" t="s">
        <v>680</v>
      </c>
      <c r="G880" s="269" t="s">
        <v>122</v>
      </c>
      <c r="H880" s="269" t="s">
        <v>3521</v>
      </c>
      <c r="I880" s="269">
        <v>1</v>
      </c>
      <c r="J880" s="269" t="s">
        <v>3522</v>
      </c>
      <c r="K880" s="269"/>
      <c r="L880" s="269">
        <v>1</v>
      </c>
    </row>
    <row r="881" spans="1:12" x14ac:dyDescent="0.25">
      <c r="A881" s="261">
        <f t="shared" si="39"/>
        <v>6610312</v>
      </c>
      <c r="B881" s="261" t="str">
        <f t="shared" si="40"/>
        <v>TEXAS LAMBSWOOL CHECK</v>
      </c>
      <c r="C881" s="261" t="str">
        <f t="shared" si="41"/>
        <v>Кепка</v>
      </c>
      <c r="D881" s="264" t="str">
        <f>VLOOKUP(C881,M:N,2,0)</f>
        <v>Кепки</v>
      </c>
      <c r="E881" s="268" t="s">
        <v>1573</v>
      </c>
      <c r="F881" s="269" t="s">
        <v>680</v>
      </c>
      <c r="G881" s="269" t="s">
        <v>116</v>
      </c>
      <c r="H881" s="269" t="s">
        <v>3521</v>
      </c>
      <c r="I881" s="269">
        <v>2</v>
      </c>
      <c r="J881" s="269" t="s">
        <v>3523</v>
      </c>
      <c r="K881" s="269"/>
      <c r="L881" s="269">
        <v>2</v>
      </c>
    </row>
    <row r="882" spans="1:12" x14ac:dyDescent="0.25">
      <c r="A882" s="261">
        <f t="shared" si="39"/>
        <v>6610312</v>
      </c>
      <c r="B882" s="261" t="str">
        <f t="shared" si="40"/>
        <v>TEXAS LAMBSWOOL CHECK</v>
      </c>
      <c r="C882" s="261" t="str">
        <f t="shared" si="41"/>
        <v>Кепка</v>
      </c>
      <c r="D882" s="264" t="str">
        <f>VLOOKUP(C882,M:N,2,0)</f>
        <v>Кепки</v>
      </c>
      <c r="E882" s="268" t="s">
        <v>1574</v>
      </c>
      <c r="F882" s="269" t="s">
        <v>680</v>
      </c>
      <c r="G882" s="269" t="s">
        <v>115</v>
      </c>
      <c r="H882" s="269" t="s">
        <v>3521</v>
      </c>
      <c r="I882" s="269">
        <v>1</v>
      </c>
      <c r="J882" s="269" t="s">
        <v>3522</v>
      </c>
      <c r="K882" s="269"/>
      <c r="L882" s="269">
        <v>1</v>
      </c>
    </row>
    <row r="883" spans="1:12" x14ac:dyDescent="0.25">
      <c r="A883" s="261">
        <f t="shared" si="39"/>
        <v>6610312</v>
      </c>
      <c r="B883" s="261" t="str">
        <f t="shared" si="40"/>
        <v>TEXAS LAMBSWOOL CHECK</v>
      </c>
      <c r="C883" s="261" t="str">
        <f t="shared" si="41"/>
        <v>Кепка</v>
      </c>
      <c r="D883" s="264" t="str">
        <f>VLOOKUP(C883,M:N,2,0)</f>
        <v>Кепки</v>
      </c>
      <c r="E883" s="268" t="s">
        <v>1575</v>
      </c>
      <c r="F883" s="269" t="s">
        <v>680</v>
      </c>
      <c r="G883" s="269" t="s">
        <v>112</v>
      </c>
      <c r="H883" s="269" t="s">
        <v>3521</v>
      </c>
      <c r="I883" s="269">
        <v>3</v>
      </c>
      <c r="J883" s="269" t="s">
        <v>3524</v>
      </c>
      <c r="K883" s="269"/>
      <c r="L883" s="269">
        <v>3</v>
      </c>
    </row>
    <row r="884" spans="1:12" x14ac:dyDescent="0.25">
      <c r="A884" s="261">
        <f t="shared" si="39"/>
        <v>6610312</v>
      </c>
      <c r="B884" s="261" t="str">
        <f t="shared" si="40"/>
        <v>TEXAS LAMBSWOOL CHECK</v>
      </c>
      <c r="C884" s="261" t="str">
        <f t="shared" si="41"/>
        <v>Кепка</v>
      </c>
      <c r="D884" s="264" t="str">
        <f>VLOOKUP(C884,M:N,2,0)</f>
        <v>Кепки</v>
      </c>
      <c r="E884" s="268" t="s">
        <v>1576</v>
      </c>
      <c r="F884" s="269" t="s">
        <v>680</v>
      </c>
      <c r="G884" s="269" t="s">
        <v>114</v>
      </c>
      <c r="H884" s="269" t="s">
        <v>3521</v>
      </c>
      <c r="I884" s="269">
        <v>2</v>
      </c>
      <c r="J884" s="269" t="s">
        <v>3523</v>
      </c>
      <c r="K884" s="269"/>
      <c r="L884" s="269">
        <v>2</v>
      </c>
    </row>
    <row r="885" spans="1:12" x14ac:dyDescent="0.25">
      <c r="A885" s="261">
        <f t="shared" si="39"/>
        <v>6610312</v>
      </c>
      <c r="B885" s="261" t="str">
        <f t="shared" si="40"/>
        <v>TEXAS LAMBSWOOL CHECK</v>
      </c>
      <c r="C885" s="261" t="str">
        <f t="shared" si="41"/>
        <v>Кепка</v>
      </c>
      <c r="D885" s="264" t="str">
        <f>VLOOKUP(C885,M:N,2,0)</f>
        <v>Кепки</v>
      </c>
      <c r="E885" s="268" t="s">
        <v>1577</v>
      </c>
      <c r="F885" s="269" t="s">
        <v>680</v>
      </c>
      <c r="G885" s="269" t="s">
        <v>113</v>
      </c>
      <c r="H885" s="269" t="s">
        <v>3521</v>
      </c>
      <c r="I885" s="269">
        <v>1</v>
      </c>
      <c r="J885" s="269" t="s">
        <v>3522</v>
      </c>
      <c r="K885" s="269"/>
      <c r="L885" s="269">
        <v>1</v>
      </c>
    </row>
    <row r="886" spans="1:12" x14ac:dyDescent="0.25">
      <c r="A886" s="261">
        <f t="shared" si="39"/>
        <v>6610312</v>
      </c>
      <c r="B886" s="261" t="str">
        <f t="shared" si="40"/>
        <v>TEXAS LAMBSWOOL CHECK</v>
      </c>
      <c r="C886" s="261" t="str">
        <f t="shared" si="41"/>
        <v>Кепка</v>
      </c>
      <c r="D886" s="264" t="str">
        <f>VLOOKUP(C886,M:N,2,0)</f>
        <v>Кепки</v>
      </c>
      <c r="E886" s="268" t="s">
        <v>1579</v>
      </c>
      <c r="F886" s="269" t="s">
        <v>680</v>
      </c>
      <c r="G886" s="269" t="s">
        <v>124</v>
      </c>
      <c r="H886" s="269" t="s">
        <v>3521</v>
      </c>
      <c r="I886" s="269">
        <v>1</v>
      </c>
      <c r="J886" s="269" t="s">
        <v>3522</v>
      </c>
      <c r="K886" s="269"/>
      <c r="L886" s="269">
        <v>1</v>
      </c>
    </row>
    <row r="887" spans="1:12" x14ac:dyDescent="0.25">
      <c r="A887" s="261">
        <f t="shared" si="39"/>
        <v>6380318</v>
      </c>
      <c r="B887" s="261" t="str">
        <f t="shared" si="40"/>
        <v>DRIVER CAP WOOL CHECK</v>
      </c>
      <c r="C887" s="261" t="str">
        <f t="shared" si="41"/>
        <v>Кепка</v>
      </c>
      <c r="D887" s="264" t="str">
        <f>VLOOKUP(C887,M:N,2,0)</f>
        <v>Кепки</v>
      </c>
      <c r="E887" s="268" t="s">
        <v>1581</v>
      </c>
      <c r="F887" s="269" t="s">
        <v>568</v>
      </c>
      <c r="G887" s="269" t="s">
        <v>122</v>
      </c>
      <c r="H887" s="269" t="s">
        <v>3476</v>
      </c>
      <c r="I887" s="269">
        <v>1</v>
      </c>
      <c r="J887" s="269" t="s">
        <v>3476</v>
      </c>
      <c r="K887" s="269"/>
      <c r="L887" s="269">
        <v>1</v>
      </c>
    </row>
    <row r="888" spans="1:12" x14ac:dyDescent="0.25">
      <c r="A888" s="261">
        <f t="shared" si="39"/>
        <v>6380318</v>
      </c>
      <c r="B888" s="261" t="str">
        <f t="shared" si="40"/>
        <v>DRIVER CAP WOOL CHECK</v>
      </c>
      <c r="C888" s="261" t="str">
        <f t="shared" si="41"/>
        <v>Кепка</v>
      </c>
      <c r="D888" s="264" t="str">
        <f>VLOOKUP(C888,M:N,2,0)</f>
        <v>Кепки</v>
      </c>
      <c r="E888" s="268" t="s">
        <v>1582</v>
      </c>
      <c r="F888" s="269" t="s">
        <v>568</v>
      </c>
      <c r="G888" s="269" t="s">
        <v>123</v>
      </c>
      <c r="H888" s="269" t="s">
        <v>3476</v>
      </c>
      <c r="I888" s="269">
        <v>1</v>
      </c>
      <c r="J888" s="269" t="s">
        <v>3476</v>
      </c>
      <c r="K888" s="269"/>
      <c r="L888" s="269">
        <v>1</v>
      </c>
    </row>
    <row r="889" spans="1:12" x14ac:dyDescent="0.25">
      <c r="A889" s="261">
        <f t="shared" si="39"/>
        <v>6380318</v>
      </c>
      <c r="B889" s="261" t="str">
        <f t="shared" si="40"/>
        <v>DRIVER CAP WOOL CHECK</v>
      </c>
      <c r="C889" s="261" t="str">
        <f t="shared" si="41"/>
        <v>Кепка</v>
      </c>
      <c r="D889" s="264" t="str">
        <f>VLOOKUP(C889,M:N,2,0)</f>
        <v>Кепки</v>
      </c>
      <c r="E889" s="268" t="s">
        <v>1583</v>
      </c>
      <c r="F889" s="269" t="s">
        <v>568</v>
      </c>
      <c r="G889" s="269" t="s">
        <v>116</v>
      </c>
      <c r="H889" s="269" t="s">
        <v>3476</v>
      </c>
      <c r="I889" s="269">
        <v>2</v>
      </c>
      <c r="J889" s="269" t="s">
        <v>3477</v>
      </c>
      <c r="K889" s="269"/>
      <c r="L889" s="269">
        <v>2</v>
      </c>
    </row>
    <row r="890" spans="1:12" x14ac:dyDescent="0.25">
      <c r="A890" s="261">
        <f t="shared" si="39"/>
        <v>6380318</v>
      </c>
      <c r="B890" s="261" t="str">
        <f t="shared" si="40"/>
        <v>DRIVER CAP WOOL CHECK</v>
      </c>
      <c r="C890" s="261" t="str">
        <f t="shared" si="41"/>
        <v>Кепка</v>
      </c>
      <c r="D890" s="264" t="str">
        <f>VLOOKUP(C890,M:N,2,0)</f>
        <v>Кепки</v>
      </c>
      <c r="E890" s="268" t="s">
        <v>1585</v>
      </c>
      <c r="F890" s="269" t="s">
        <v>568</v>
      </c>
      <c r="G890" s="269" t="s">
        <v>115</v>
      </c>
      <c r="H890" s="269" t="s">
        <v>3476</v>
      </c>
      <c r="I890" s="269">
        <v>1</v>
      </c>
      <c r="J890" s="269" t="s">
        <v>3476</v>
      </c>
      <c r="K890" s="269"/>
      <c r="L890" s="269">
        <v>1</v>
      </c>
    </row>
    <row r="891" spans="1:12" x14ac:dyDescent="0.25">
      <c r="A891" s="261">
        <f t="shared" si="39"/>
        <v>6380318</v>
      </c>
      <c r="B891" s="261" t="str">
        <f t="shared" si="40"/>
        <v>DRIVER CAP WOOL CHECK</v>
      </c>
      <c r="C891" s="261" t="str">
        <f t="shared" si="41"/>
        <v>Кепка</v>
      </c>
      <c r="D891" s="264" t="str">
        <f>VLOOKUP(C891,M:N,2,0)</f>
        <v>Кепки</v>
      </c>
      <c r="E891" s="268" t="s">
        <v>1586</v>
      </c>
      <c r="F891" s="269" t="s">
        <v>568</v>
      </c>
      <c r="G891" s="269" t="s">
        <v>112</v>
      </c>
      <c r="H891" s="269" t="s">
        <v>3476</v>
      </c>
      <c r="I891" s="269">
        <v>6</v>
      </c>
      <c r="J891" s="269" t="s">
        <v>3480</v>
      </c>
      <c r="K891" s="269"/>
      <c r="L891" s="269">
        <v>6</v>
      </c>
    </row>
    <row r="892" spans="1:12" x14ac:dyDescent="0.25">
      <c r="A892" s="261">
        <f t="shared" si="39"/>
        <v>6380318</v>
      </c>
      <c r="B892" s="261" t="str">
        <f t="shared" si="40"/>
        <v>DRIVER CAP WOOL CHECK</v>
      </c>
      <c r="C892" s="261" t="str">
        <f t="shared" si="41"/>
        <v>Кепка</v>
      </c>
      <c r="D892" s="264" t="str">
        <f>VLOOKUP(C892,M:N,2,0)</f>
        <v>Кепки</v>
      </c>
      <c r="E892" s="268" t="s">
        <v>1587</v>
      </c>
      <c r="F892" s="269" t="s">
        <v>568</v>
      </c>
      <c r="G892" s="269" t="s">
        <v>114</v>
      </c>
      <c r="H892" s="269" t="s">
        <v>3476</v>
      </c>
      <c r="I892" s="269">
        <v>3</v>
      </c>
      <c r="J892" s="269" t="s">
        <v>3479</v>
      </c>
      <c r="K892" s="269"/>
      <c r="L892" s="269">
        <v>3</v>
      </c>
    </row>
    <row r="893" spans="1:12" x14ac:dyDescent="0.25">
      <c r="A893" s="261">
        <f t="shared" si="39"/>
        <v>6380318</v>
      </c>
      <c r="B893" s="261" t="str">
        <f t="shared" si="40"/>
        <v>DRIVER CAP WOOL CHECK</v>
      </c>
      <c r="C893" s="261" t="str">
        <f t="shared" si="41"/>
        <v>Кепка</v>
      </c>
      <c r="D893" s="264" t="str">
        <f>VLOOKUP(C893,M:N,2,0)</f>
        <v>Кепки</v>
      </c>
      <c r="E893" s="268" t="s">
        <v>1588</v>
      </c>
      <c r="F893" s="269" t="s">
        <v>568</v>
      </c>
      <c r="G893" s="269" t="s">
        <v>113</v>
      </c>
      <c r="H893" s="269" t="s">
        <v>3476</v>
      </c>
      <c r="I893" s="269">
        <v>3</v>
      </c>
      <c r="J893" s="269" t="s">
        <v>3479</v>
      </c>
      <c r="K893" s="269"/>
      <c r="L893" s="269">
        <v>3</v>
      </c>
    </row>
    <row r="894" spans="1:12" x14ac:dyDescent="0.25">
      <c r="A894" s="261">
        <f t="shared" si="39"/>
        <v>6380318</v>
      </c>
      <c r="B894" s="261" t="str">
        <f t="shared" si="40"/>
        <v>DRIVER CAP WOOL CHECK</v>
      </c>
      <c r="C894" s="261" t="str">
        <f t="shared" si="41"/>
        <v>Кепка</v>
      </c>
      <c r="D894" s="264" t="str">
        <f>VLOOKUP(C894,M:N,2,0)</f>
        <v>Кепки</v>
      </c>
      <c r="E894" s="268" t="s">
        <v>1589</v>
      </c>
      <c r="F894" s="269" t="s">
        <v>568</v>
      </c>
      <c r="G894" s="269" t="s">
        <v>124</v>
      </c>
      <c r="H894" s="269" t="s">
        <v>3476</v>
      </c>
      <c r="I894" s="269">
        <v>2</v>
      </c>
      <c r="J894" s="269" t="s">
        <v>3477</v>
      </c>
      <c r="K894" s="269"/>
      <c r="L894" s="269">
        <v>2</v>
      </c>
    </row>
    <row r="895" spans="1:12" x14ac:dyDescent="0.25">
      <c r="A895" s="261">
        <f t="shared" si="39"/>
        <v>6380318</v>
      </c>
      <c r="B895" s="261" t="str">
        <f t="shared" si="40"/>
        <v>DRIVER CAP WOOL CHECK</v>
      </c>
      <c r="C895" s="261" t="str">
        <f t="shared" si="41"/>
        <v>Кепка</v>
      </c>
      <c r="D895" s="264" t="str">
        <f>VLOOKUP(C895,M:N,2,0)</f>
        <v>Кепки</v>
      </c>
      <c r="E895" s="268" t="s">
        <v>1590</v>
      </c>
      <c r="F895" s="269" t="s">
        <v>559</v>
      </c>
      <c r="G895" s="269" t="s">
        <v>122</v>
      </c>
      <c r="H895" s="269" t="s">
        <v>3476</v>
      </c>
      <c r="I895" s="269">
        <v>1</v>
      </c>
      <c r="J895" s="269" t="s">
        <v>3476</v>
      </c>
      <c r="K895" s="269"/>
      <c r="L895" s="269">
        <v>1</v>
      </c>
    </row>
    <row r="896" spans="1:12" x14ac:dyDescent="0.25">
      <c r="A896" s="261">
        <f t="shared" si="39"/>
        <v>6380318</v>
      </c>
      <c r="B896" s="261" t="str">
        <f t="shared" si="40"/>
        <v>DRIVER CAP WOOL CHECK</v>
      </c>
      <c r="C896" s="261" t="str">
        <f t="shared" si="41"/>
        <v>Кепка</v>
      </c>
      <c r="D896" s="264" t="str">
        <f>VLOOKUP(C896,M:N,2,0)</f>
        <v>Кепки</v>
      </c>
      <c r="E896" s="268" t="s">
        <v>1592</v>
      </c>
      <c r="F896" s="269" t="s">
        <v>559</v>
      </c>
      <c r="G896" s="269" t="s">
        <v>123</v>
      </c>
      <c r="H896" s="269" t="s">
        <v>3476</v>
      </c>
      <c r="I896" s="269">
        <v>1</v>
      </c>
      <c r="J896" s="269" t="s">
        <v>3476</v>
      </c>
      <c r="K896" s="269"/>
      <c r="L896" s="269">
        <v>1</v>
      </c>
    </row>
    <row r="897" spans="1:12" x14ac:dyDescent="0.25">
      <c r="A897" s="261">
        <f t="shared" si="39"/>
        <v>6380318</v>
      </c>
      <c r="B897" s="261" t="str">
        <f t="shared" si="40"/>
        <v>DRIVER CAP WOOL CHECK</v>
      </c>
      <c r="C897" s="261" t="str">
        <f t="shared" si="41"/>
        <v>Кепка</v>
      </c>
      <c r="D897" s="264" t="str">
        <f>VLOOKUP(C897,M:N,2,0)</f>
        <v>Кепки</v>
      </c>
      <c r="E897" s="268" t="s">
        <v>1593</v>
      </c>
      <c r="F897" s="269" t="s">
        <v>559</v>
      </c>
      <c r="G897" s="269" t="s">
        <v>116</v>
      </c>
      <c r="H897" s="269" t="s">
        <v>3476</v>
      </c>
      <c r="I897" s="269">
        <v>2</v>
      </c>
      <c r="J897" s="269" t="s">
        <v>3477</v>
      </c>
      <c r="K897" s="269"/>
      <c r="L897" s="269">
        <v>2</v>
      </c>
    </row>
    <row r="898" spans="1:12" x14ac:dyDescent="0.25">
      <c r="A898" s="261">
        <f t="shared" si="39"/>
        <v>6380318</v>
      </c>
      <c r="B898" s="261" t="str">
        <f t="shared" si="40"/>
        <v>DRIVER CAP WOOL CHECK</v>
      </c>
      <c r="C898" s="261" t="str">
        <f t="shared" si="41"/>
        <v>Кепка</v>
      </c>
      <c r="D898" s="264" t="str">
        <f>VLOOKUP(C898,M:N,2,0)</f>
        <v>Кепки</v>
      </c>
      <c r="E898" s="268" t="s">
        <v>1594</v>
      </c>
      <c r="F898" s="269" t="s">
        <v>559</v>
      </c>
      <c r="G898" s="269" t="s">
        <v>115</v>
      </c>
      <c r="H898" s="269" t="s">
        <v>3476</v>
      </c>
      <c r="I898" s="269">
        <v>3</v>
      </c>
      <c r="J898" s="269" t="s">
        <v>3479</v>
      </c>
      <c r="K898" s="269"/>
      <c r="L898" s="269">
        <v>3</v>
      </c>
    </row>
    <row r="899" spans="1:12" x14ac:dyDescent="0.25">
      <c r="A899" s="261">
        <f t="shared" ref="A899:A962" si="42">_xlfn.LET(_xlpm.START,FIND("арт. ",F899)+5,_xlpm.END,FIND(" ",F899,_xlpm.START),VALUE(TRIM(MID(F899,_xlpm.START,_xlpm.END-_xlpm.START))))</f>
        <v>6380318</v>
      </c>
      <c r="B899" s="261" t="str">
        <f t="shared" ref="B899:B962" si="43">_xlfn.LET(_xlpm.START,FIND("арт. ",F899)+13,_xlpm.END,FIND("(",F899),TRIM(MID(F899,_xlpm.START,_xlpm.END-_xlpm.START)))</f>
        <v>DRIVER CAP WOOL CHECK</v>
      </c>
      <c r="C899" s="261" t="str">
        <f t="shared" ref="C899:C962" si="44">_xlfn.LET(_xlpm.START,1,_xlpm.END,FIND("S",F899),TRIM(MID(F899,_xlpm.START,_xlpm.END-_xlpm.START)))</f>
        <v>Кепка</v>
      </c>
      <c r="D899" s="264" t="str">
        <f>VLOOKUP(C899,M:N,2,0)</f>
        <v>Кепки</v>
      </c>
      <c r="E899" s="268" t="s">
        <v>1596</v>
      </c>
      <c r="F899" s="269" t="s">
        <v>559</v>
      </c>
      <c r="G899" s="269" t="s">
        <v>112</v>
      </c>
      <c r="H899" s="269" t="s">
        <v>3476</v>
      </c>
      <c r="I899" s="269">
        <v>4</v>
      </c>
      <c r="J899" s="269" t="s">
        <v>3478</v>
      </c>
      <c r="K899" s="269"/>
      <c r="L899" s="269">
        <v>4</v>
      </c>
    </row>
    <row r="900" spans="1:12" x14ac:dyDescent="0.25">
      <c r="A900" s="261">
        <f t="shared" si="42"/>
        <v>6380318</v>
      </c>
      <c r="B900" s="261" t="str">
        <f t="shared" si="43"/>
        <v>DRIVER CAP WOOL CHECK</v>
      </c>
      <c r="C900" s="261" t="str">
        <f t="shared" si="44"/>
        <v>Кепка</v>
      </c>
      <c r="D900" s="264" t="str">
        <f>VLOOKUP(C900,M:N,2,0)</f>
        <v>Кепки</v>
      </c>
      <c r="E900" s="268" t="s">
        <v>1597</v>
      </c>
      <c r="F900" s="269" t="s">
        <v>559</v>
      </c>
      <c r="G900" s="269" t="s">
        <v>114</v>
      </c>
      <c r="H900" s="269" t="s">
        <v>3476</v>
      </c>
      <c r="I900" s="269">
        <v>1</v>
      </c>
      <c r="J900" s="269" t="s">
        <v>3476</v>
      </c>
      <c r="K900" s="269"/>
      <c r="L900" s="269">
        <v>1</v>
      </c>
    </row>
    <row r="901" spans="1:12" x14ac:dyDescent="0.25">
      <c r="A901" s="261">
        <f t="shared" si="42"/>
        <v>6380318</v>
      </c>
      <c r="B901" s="261" t="str">
        <f t="shared" si="43"/>
        <v>DRIVER CAP WOOL CHECK</v>
      </c>
      <c r="C901" s="261" t="str">
        <f t="shared" si="44"/>
        <v>Кепка</v>
      </c>
      <c r="D901" s="264" t="str">
        <f>VLOOKUP(C901,M:N,2,0)</f>
        <v>Кепки</v>
      </c>
      <c r="E901" s="268" t="s">
        <v>1598</v>
      </c>
      <c r="F901" s="269" t="s">
        <v>559</v>
      </c>
      <c r="G901" s="269" t="s">
        <v>113</v>
      </c>
      <c r="H901" s="269" t="s">
        <v>3476</v>
      </c>
      <c r="I901" s="269">
        <v>2</v>
      </c>
      <c r="J901" s="269" t="s">
        <v>3477</v>
      </c>
      <c r="K901" s="269"/>
      <c r="L901" s="269">
        <v>2</v>
      </c>
    </row>
    <row r="902" spans="1:12" x14ac:dyDescent="0.25">
      <c r="A902" s="261">
        <f t="shared" si="42"/>
        <v>6380318</v>
      </c>
      <c r="B902" s="261" t="str">
        <f t="shared" si="43"/>
        <v>DRIVER CAP WOOL CHECK</v>
      </c>
      <c r="C902" s="261" t="str">
        <f t="shared" si="44"/>
        <v>Кепка</v>
      </c>
      <c r="D902" s="264" t="str">
        <f>VLOOKUP(C902,M:N,2,0)</f>
        <v>Кепки</v>
      </c>
      <c r="E902" s="268" t="s">
        <v>1599</v>
      </c>
      <c r="F902" s="269" t="s">
        <v>559</v>
      </c>
      <c r="G902" s="269" t="s">
        <v>124</v>
      </c>
      <c r="H902" s="269" t="s">
        <v>3476</v>
      </c>
      <c r="I902" s="269">
        <v>1</v>
      </c>
      <c r="J902" s="269" t="s">
        <v>3476</v>
      </c>
      <c r="K902" s="269"/>
      <c r="L902" s="269">
        <v>1</v>
      </c>
    </row>
    <row r="903" spans="1:12" x14ac:dyDescent="0.25">
      <c r="A903" s="261">
        <f t="shared" si="42"/>
        <v>7756105</v>
      </c>
      <c r="B903" s="261" t="str">
        <f t="shared" si="43"/>
        <v>TRUCKER CAP ON THE ROAD</v>
      </c>
      <c r="C903" s="261" t="str">
        <f t="shared" si="44"/>
        <v>Бейсболка</v>
      </c>
      <c r="D903" s="264" t="str">
        <f>VLOOKUP(C903,M:N,2,0)</f>
        <v>Бейсболки</v>
      </c>
      <c r="E903" s="268" t="s">
        <v>1600</v>
      </c>
      <c r="F903" s="269" t="s">
        <v>3336</v>
      </c>
      <c r="G903" s="269" t="s">
        <v>117</v>
      </c>
      <c r="H903" s="269" t="s">
        <v>3292</v>
      </c>
      <c r="I903" s="269">
        <v>7</v>
      </c>
      <c r="J903" s="269" t="s">
        <v>3337</v>
      </c>
      <c r="K903" s="269"/>
      <c r="L903" s="269">
        <v>7</v>
      </c>
    </row>
    <row r="904" spans="1:12" x14ac:dyDescent="0.25">
      <c r="A904" s="261">
        <f t="shared" si="42"/>
        <v>7756101</v>
      </c>
      <c r="B904" s="261" t="str">
        <f t="shared" si="43"/>
        <v>TRUCKER CAP BUFFALO HORN</v>
      </c>
      <c r="C904" s="261" t="str">
        <f t="shared" si="44"/>
        <v>Бейсболка</v>
      </c>
      <c r="D904" s="264" t="str">
        <f>VLOOKUP(C904,M:N,2,0)</f>
        <v>Бейсболки</v>
      </c>
      <c r="E904" s="268" t="s">
        <v>1601</v>
      </c>
      <c r="F904" s="269" t="s">
        <v>3334</v>
      </c>
      <c r="G904" s="269" t="s">
        <v>117</v>
      </c>
      <c r="H904" s="269" t="s">
        <v>3292</v>
      </c>
      <c r="I904" s="269">
        <v>15</v>
      </c>
      <c r="J904" s="269" t="s">
        <v>3335</v>
      </c>
      <c r="K904" s="269"/>
      <c r="L904" s="269">
        <v>15</v>
      </c>
    </row>
    <row r="905" spans="1:12" x14ac:dyDescent="0.25">
      <c r="A905" s="261">
        <f t="shared" si="42"/>
        <v>7751174</v>
      </c>
      <c r="B905" s="261" t="str">
        <f t="shared" si="43"/>
        <v>TRUCKER CAP MOONSHINE</v>
      </c>
      <c r="C905" s="261" t="str">
        <f t="shared" si="44"/>
        <v>Бейсболка</v>
      </c>
      <c r="D905" s="264" t="str">
        <f>VLOOKUP(C905,M:N,2,0)</f>
        <v>Бейсболки</v>
      </c>
      <c r="E905" s="268" t="s">
        <v>1602</v>
      </c>
      <c r="F905" s="269" t="s">
        <v>3311</v>
      </c>
      <c r="G905" s="269" t="s">
        <v>117</v>
      </c>
      <c r="H905" s="269" t="s">
        <v>3312</v>
      </c>
      <c r="I905" s="269">
        <v>67</v>
      </c>
      <c r="J905" s="269" t="s">
        <v>3313</v>
      </c>
      <c r="K905" s="269"/>
      <c r="L905" s="269">
        <v>67</v>
      </c>
    </row>
    <row r="906" spans="1:12" x14ac:dyDescent="0.25">
      <c r="A906" s="261">
        <f t="shared" si="42"/>
        <v>7751167</v>
      </c>
      <c r="B906" s="261" t="str">
        <f t="shared" si="43"/>
        <v>TRUCKER CAP CONNECTING</v>
      </c>
      <c r="C906" s="261" t="str">
        <f t="shared" si="44"/>
        <v>Бейсболка</v>
      </c>
      <c r="D906" s="264" t="str">
        <f>VLOOKUP(C906,M:N,2,0)</f>
        <v>Бейсболки</v>
      </c>
      <c r="E906" s="268" t="s">
        <v>1603</v>
      </c>
      <c r="F906" s="269" t="s">
        <v>3300</v>
      </c>
      <c r="G906" s="269" t="s">
        <v>117</v>
      </c>
      <c r="H906" s="269" t="s">
        <v>3160</v>
      </c>
      <c r="I906" s="269">
        <v>17</v>
      </c>
      <c r="J906" s="269" t="s">
        <v>3301</v>
      </c>
      <c r="K906" s="269"/>
      <c r="L906" s="269">
        <v>17</v>
      </c>
    </row>
    <row r="907" spans="1:12" x14ac:dyDescent="0.25">
      <c r="A907" s="261">
        <f t="shared" si="42"/>
        <v>7751166</v>
      </c>
      <c r="B907" s="261" t="str">
        <f t="shared" si="43"/>
        <v>TRUCKER CAP TRUCKING</v>
      </c>
      <c r="C907" s="261" t="str">
        <f t="shared" si="44"/>
        <v>Бейсболка</v>
      </c>
      <c r="D907" s="264" t="str">
        <f>VLOOKUP(C907,M:N,2,0)</f>
        <v>Бейсболки</v>
      </c>
      <c r="E907" s="268" t="s">
        <v>1605</v>
      </c>
      <c r="F907" s="269" t="s">
        <v>3298</v>
      </c>
      <c r="G907" s="269" t="s">
        <v>117</v>
      </c>
      <c r="H907" s="269" t="s">
        <v>3292</v>
      </c>
      <c r="I907" s="269">
        <v>30</v>
      </c>
      <c r="J907" s="269" t="s">
        <v>3299</v>
      </c>
      <c r="K907" s="269"/>
      <c r="L907" s="269">
        <v>30</v>
      </c>
    </row>
    <row r="908" spans="1:12" x14ac:dyDescent="0.25">
      <c r="A908" s="261">
        <f t="shared" si="42"/>
        <v>7751142</v>
      </c>
      <c r="B908" s="261" t="str">
        <f t="shared" si="43"/>
        <v>TRUCKER CAP GREW UP</v>
      </c>
      <c r="C908" s="261" t="str">
        <f t="shared" si="44"/>
        <v>Бейсболка</v>
      </c>
      <c r="D908" s="264" t="str">
        <f>VLOOKUP(C908,M:N,2,0)</f>
        <v>Бейсболки</v>
      </c>
      <c r="E908" s="268" t="s">
        <v>1606</v>
      </c>
      <c r="F908" s="269" t="s">
        <v>3291</v>
      </c>
      <c r="G908" s="269" t="s">
        <v>117</v>
      </c>
      <c r="H908" s="269" t="s">
        <v>3292</v>
      </c>
      <c r="I908" s="269">
        <v>24</v>
      </c>
      <c r="J908" s="269" t="s">
        <v>3293</v>
      </c>
      <c r="K908" s="269"/>
      <c r="L908" s="269">
        <v>24</v>
      </c>
    </row>
    <row r="909" spans="1:12" x14ac:dyDescent="0.25">
      <c r="A909" s="261">
        <f t="shared" si="42"/>
        <v>7721106</v>
      </c>
      <c r="B909" s="261" t="str">
        <f t="shared" si="43"/>
        <v>BASEBALL CAP CORD</v>
      </c>
      <c r="C909" s="261" t="str">
        <f t="shared" si="44"/>
        <v>Бейсболка</v>
      </c>
      <c r="D909" s="264" t="str">
        <f>VLOOKUP(C909,M:N,2,0)</f>
        <v>Бейсболки</v>
      </c>
      <c r="E909" s="268" t="s">
        <v>1607</v>
      </c>
      <c r="F909" s="269" t="s">
        <v>3275</v>
      </c>
      <c r="G909" s="269" t="s">
        <v>116</v>
      </c>
      <c r="H909" s="269">
        <v>834.4</v>
      </c>
      <c r="I909" s="269">
        <v>2</v>
      </c>
      <c r="J909" s="269" t="s">
        <v>3277</v>
      </c>
      <c r="K909" s="269"/>
      <c r="L909" s="269">
        <v>2</v>
      </c>
    </row>
    <row r="910" spans="1:12" x14ac:dyDescent="0.25">
      <c r="A910" s="261">
        <f t="shared" si="42"/>
        <v>7721106</v>
      </c>
      <c r="B910" s="261" t="str">
        <f t="shared" si="43"/>
        <v>BASEBALL CAP CORD</v>
      </c>
      <c r="C910" s="261" t="str">
        <f t="shared" si="44"/>
        <v>Бейсболка</v>
      </c>
      <c r="D910" s="264" t="str">
        <f>VLOOKUP(C910,M:N,2,0)</f>
        <v>Бейсболки</v>
      </c>
      <c r="E910" s="268" t="s">
        <v>1608</v>
      </c>
      <c r="F910" s="269" t="s">
        <v>3275</v>
      </c>
      <c r="G910" s="269" t="s">
        <v>112</v>
      </c>
      <c r="H910" s="269">
        <v>834.4</v>
      </c>
      <c r="I910" s="269">
        <v>3</v>
      </c>
      <c r="J910" s="269" t="s">
        <v>3276</v>
      </c>
      <c r="K910" s="269"/>
      <c r="L910" s="269">
        <v>3</v>
      </c>
    </row>
    <row r="911" spans="1:12" x14ac:dyDescent="0.25">
      <c r="A911" s="261">
        <f t="shared" si="42"/>
        <v>7721106</v>
      </c>
      <c r="B911" s="261" t="str">
        <f t="shared" si="43"/>
        <v>BASEBALL CAP CORD</v>
      </c>
      <c r="C911" s="261" t="str">
        <f t="shared" si="44"/>
        <v>Бейсболка</v>
      </c>
      <c r="D911" s="264" t="str">
        <f>VLOOKUP(C911,M:N,2,0)</f>
        <v>Бейсболки</v>
      </c>
      <c r="E911" s="268" t="s">
        <v>1609</v>
      </c>
      <c r="F911" s="269" t="s">
        <v>3272</v>
      </c>
      <c r="G911" s="269" t="s">
        <v>116</v>
      </c>
      <c r="H911" s="269" t="s">
        <v>3273</v>
      </c>
      <c r="I911" s="269">
        <v>2</v>
      </c>
      <c r="J911" s="269" t="s">
        <v>3274</v>
      </c>
      <c r="K911" s="269"/>
      <c r="L911" s="269">
        <v>2</v>
      </c>
    </row>
    <row r="912" spans="1:12" x14ac:dyDescent="0.25">
      <c r="A912" s="261">
        <f t="shared" si="42"/>
        <v>7721106</v>
      </c>
      <c r="B912" s="261" t="str">
        <f t="shared" si="43"/>
        <v>BASEBALL CAP CORD</v>
      </c>
      <c r="C912" s="261" t="str">
        <f t="shared" si="44"/>
        <v>Бейсболка</v>
      </c>
      <c r="D912" s="264" t="str">
        <f>VLOOKUP(C912,M:N,2,0)</f>
        <v>Бейсболки</v>
      </c>
      <c r="E912" s="268" t="s">
        <v>1611</v>
      </c>
      <c r="F912" s="269" t="s">
        <v>3272</v>
      </c>
      <c r="G912" s="269" t="s">
        <v>112</v>
      </c>
      <c r="H912" s="269" t="s">
        <v>3273</v>
      </c>
      <c r="I912" s="269">
        <v>2</v>
      </c>
      <c r="J912" s="269" t="s">
        <v>3274</v>
      </c>
      <c r="K912" s="269"/>
      <c r="L912" s="269">
        <v>2</v>
      </c>
    </row>
    <row r="913" spans="1:12" x14ac:dyDescent="0.25">
      <c r="A913" s="261">
        <f t="shared" si="42"/>
        <v>7720303</v>
      </c>
      <c r="B913" s="261" t="str">
        <f t="shared" si="43"/>
        <v>BASEBALL CAP WOOL CHECK</v>
      </c>
      <c r="C913" s="261" t="str">
        <f t="shared" si="44"/>
        <v>Бейсболка</v>
      </c>
      <c r="D913" s="264" t="str">
        <f>VLOOKUP(C913,M:N,2,0)</f>
        <v>Бейсболки</v>
      </c>
      <c r="E913" s="268" t="s">
        <v>1612</v>
      </c>
      <c r="F913" s="269" t="s">
        <v>3225</v>
      </c>
      <c r="G913" s="269" t="s">
        <v>112</v>
      </c>
      <c r="H913" s="269" t="s">
        <v>3226</v>
      </c>
      <c r="I913" s="269">
        <v>1</v>
      </c>
      <c r="J913" s="269" t="s">
        <v>3226</v>
      </c>
      <c r="K913" s="269"/>
      <c r="L913" s="269">
        <v>1</v>
      </c>
    </row>
    <row r="914" spans="1:12" x14ac:dyDescent="0.25">
      <c r="A914" s="261">
        <f t="shared" si="42"/>
        <v>7720303</v>
      </c>
      <c r="B914" s="261" t="str">
        <f t="shared" si="43"/>
        <v>BASEBALL CAP WOOL CHECK</v>
      </c>
      <c r="C914" s="261" t="str">
        <f t="shared" si="44"/>
        <v>Бейсболка</v>
      </c>
      <c r="D914" s="264" t="str">
        <f>VLOOKUP(C914,M:N,2,0)</f>
        <v>Бейсболки</v>
      </c>
      <c r="E914" s="268" t="s">
        <v>1613</v>
      </c>
      <c r="F914" s="269" t="s">
        <v>3225</v>
      </c>
      <c r="G914" s="269" t="s">
        <v>113</v>
      </c>
      <c r="H914" s="269" t="s">
        <v>3226</v>
      </c>
      <c r="I914" s="269">
        <v>3</v>
      </c>
      <c r="J914" s="269" t="s">
        <v>3227</v>
      </c>
      <c r="K914" s="269"/>
      <c r="L914" s="269">
        <v>3</v>
      </c>
    </row>
    <row r="915" spans="1:12" x14ac:dyDescent="0.25">
      <c r="A915" s="261">
        <f t="shared" si="42"/>
        <v>2541110</v>
      </c>
      <c r="B915" s="261" t="str">
        <f t="shared" si="43"/>
        <v>TRAVELLER COTTON EF</v>
      </c>
      <c r="C915" s="261" t="str">
        <f t="shared" si="44"/>
        <v>Шляпа</v>
      </c>
      <c r="D915" s="264" t="str">
        <f>VLOOKUP(C915,M:N,2,0)</f>
        <v>Шляпы</v>
      </c>
      <c r="E915" s="268" t="s">
        <v>1614</v>
      </c>
      <c r="F915" s="269" t="s">
        <v>2943</v>
      </c>
      <c r="G915" s="269" t="s">
        <v>122</v>
      </c>
      <c r="H915" s="269" t="s">
        <v>3431</v>
      </c>
      <c r="I915" s="269">
        <v>1</v>
      </c>
      <c r="J915" s="269" t="s">
        <v>3431</v>
      </c>
      <c r="K915" s="269"/>
      <c r="L915" s="269">
        <v>1</v>
      </c>
    </row>
    <row r="916" spans="1:12" x14ac:dyDescent="0.25">
      <c r="A916" s="261">
        <f t="shared" si="42"/>
        <v>2541110</v>
      </c>
      <c r="B916" s="261" t="str">
        <f t="shared" si="43"/>
        <v>TRAVELLER COTTON EF</v>
      </c>
      <c r="C916" s="261" t="str">
        <f t="shared" si="44"/>
        <v>Шляпа</v>
      </c>
      <c r="D916" s="264" t="str">
        <f>VLOOKUP(C916,M:N,2,0)</f>
        <v>Шляпы</v>
      </c>
      <c r="E916" s="268" t="s">
        <v>1616</v>
      </c>
      <c r="F916" s="269" t="s">
        <v>2943</v>
      </c>
      <c r="G916" s="269" t="s">
        <v>116</v>
      </c>
      <c r="H916" s="269" t="s">
        <v>3431</v>
      </c>
      <c r="I916" s="269">
        <v>2</v>
      </c>
      <c r="J916" s="269" t="s">
        <v>3487</v>
      </c>
      <c r="K916" s="269"/>
      <c r="L916" s="269">
        <v>2</v>
      </c>
    </row>
    <row r="917" spans="1:12" x14ac:dyDescent="0.25">
      <c r="A917" s="261">
        <f t="shared" si="42"/>
        <v>2541110</v>
      </c>
      <c r="B917" s="261" t="str">
        <f t="shared" si="43"/>
        <v>TRAVELLER COTTON EF</v>
      </c>
      <c r="C917" s="261" t="str">
        <f t="shared" si="44"/>
        <v>Шляпа</v>
      </c>
      <c r="D917" s="264" t="str">
        <f>VLOOKUP(C917,M:N,2,0)</f>
        <v>Шляпы</v>
      </c>
      <c r="E917" s="268" t="s">
        <v>1617</v>
      </c>
      <c r="F917" s="269" t="s">
        <v>2943</v>
      </c>
      <c r="G917" s="269" t="s">
        <v>112</v>
      </c>
      <c r="H917" s="269" t="s">
        <v>3346</v>
      </c>
      <c r="I917" s="269">
        <v>3</v>
      </c>
      <c r="J917" s="269" t="s">
        <v>4173</v>
      </c>
      <c r="K917" s="269"/>
      <c r="L917" s="269">
        <v>3</v>
      </c>
    </row>
    <row r="918" spans="1:12" x14ac:dyDescent="0.25">
      <c r="A918" s="261">
        <f t="shared" si="42"/>
        <v>8811101</v>
      </c>
      <c r="B918" s="261" t="str">
        <f t="shared" si="43"/>
        <v>DOCKER COTTON</v>
      </c>
      <c r="C918" s="261" t="str">
        <f t="shared" si="44"/>
        <v>Шапка</v>
      </c>
      <c r="D918" s="264" t="str">
        <f>VLOOKUP(C918,M:N,2,0)</f>
        <v>Шапки</v>
      </c>
      <c r="E918" s="268" t="s">
        <v>1618</v>
      </c>
      <c r="F918" s="269" t="s">
        <v>2119</v>
      </c>
      <c r="G918" s="269" t="s">
        <v>112</v>
      </c>
      <c r="H918" s="269" t="s">
        <v>3281</v>
      </c>
      <c r="I918" s="269">
        <v>5</v>
      </c>
      <c r="J918" s="269" t="s">
        <v>3980</v>
      </c>
      <c r="K918" s="269"/>
      <c r="L918" s="269">
        <v>5</v>
      </c>
    </row>
    <row r="919" spans="1:12" x14ac:dyDescent="0.25">
      <c r="A919" s="261">
        <f t="shared" si="42"/>
        <v>8811101</v>
      </c>
      <c r="B919" s="261" t="str">
        <f t="shared" si="43"/>
        <v>DOCKER COTTON</v>
      </c>
      <c r="C919" s="261" t="str">
        <f t="shared" si="44"/>
        <v>Шапка</v>
      </c>
      <c r="D919" s="264" t="str">
        <f>VLOOKUP(C919,M:N,2,0)</f>
        <v>Шапки</v>
      </c>
      <c r="E919" s="268" t="s">
        <v>1620</v>
      </c>
      <c r="F919" s="269" t="s">
        <v>2119</v>
      </c>
      <c r="G919" s="269" t="s">
        <v>113</v>
      </c>
      <c r="H919" s="269" t="s">
        <v>3281</v>
      </c>
      <c r="I919" s="269">
        <v>6</v>
      </c>
      <c r="J919" s="269" t="s">
        <v>3979</v>
      </c>
      <c r="K919" s="269"/>
      <c r="L919" s="269">
        <v>6</v>
      </c>
    </row>
    <row r="920" spans="1:12" x14ac:dyDescent="0.25">
      <c r="A920" s="261">
        <f t="shared" si="42"/>
        <v>8719302</v>
      </c>
      <c r="B920" s="261" t="str">
        <f t="shared" si="43"/>
        <v>DUMBELL PEAK ALPACA</v>
      </c>
      <c r="C920" s="261" t="str">
        <f t="shared" si="44"/>
        <v>Шапка</v>
      </c>
      <c r="D920" s="264" t="str">
        <f>VLOOKUP(C920,M:N,2,0)</f>
        <v>Шапки</v>
      </c>
      <c r="E920" s="268" t="s">
        <v>1622</v>
      </c>
      <c r="F920" s="269" t="s">
        <v>2104</v>
      </c>
      <c r="G920" s="269" t="s">
        <v>117</v>
      </c>
      <c r="H920" s="269" t="s">
        <v>3901</v>
      </c>
      <c r="I920" s="269">
        <v>18</v>
      </c>
      <c r="J920" s="269" t="s">
        <v>3976</v>
      </c>
      <c r="K920" s="269"/>
      <c r="L920" s="269">
        <v>18</v>
      </c>
    </row>
    <row r="921" spans="1:12" x14ac:dyDescent="0.25">
      <c r="A921" s="261">
        <f t="shared" si="42"/>
        <v>8599345</v>
      </c>
      <c r="B921" s="261" t="str">
        <f t="shared" si="43"/>
        <v>BEANIE MERINO</v>
      </c>
      <c r="C921" s="261" t="str">
        <f t="shared" si="44"/>
        <v>Шапка</v>
      </c>
      <c r="D921" s="264" t="str">
        <f>VLOOKUP(C921,M:N,2,0)</f>
        <v>Шапки</v>
      </c>
      <c r="E921" s="268" t="s">
        <v>1623</v>
      </c>
      <c r="F921" s="269" t="s">
        <v>2046</v>
      </c>
      <c r="G921" s="269" t="s">
        <v>117</v>
      </c>
      <c r="H921" s="269" t="s">
        <v>3901</v>
      </c>
      <c r="I921" s="269">
        <v>12</v>
      </c>
      <c r="J921" s="269" t="s">
        <v>3956</v>
      </c>
      <c r="K921" s="269"/>
      <c r="L921" s="269">
        <v>12</v>
      </c>
    </row>
    <row r="922" spans="1:12" x14ac:dyDescent="0.25">
      <c r="A922" s="261">
        <f t="shared" si="42"/>
        <v>8599345</v>
      </c>
      <c r="B922" s="261" t="str">
        <f t="shared" si="43"/>
        <v>BEANIE MERINO</v>
      </c>
      <c r="C922" s="261" t="str">
        <f t="shared" si="44"/>
        <v>Шапка</v>
      </c>
      <c r="D922" s="264" t="str">
        <f>VLOOKUP(C922,M:N,2,0)</f>
        <v>Шапки</v>
      </c>
      <c r="E922" s="268" t="s">
        <v>1625</v>
      </c>
      <c r="F922" s="269" t="s">
        <v>2048</v>
      </c>
      <c r="G922" s="269" t="s">
        <v>117</v>
      </c>
      <c r="H922" s="269" t="s">
        <v>3901</v>
      </c>
      <c r="I922" s="269">
        <v>7</v>
      </c>
      <c r="J922" s="269" t="s">
        <v>3902</v>
      </c>
      <c r="K922" s="269"/>
      <c r="L922" s="269">
        <v>7</v>
      </c>
    </row>
    <row r="923" spans="1:12" x14ac:dyDescent="0.25">
      <c r="A923" s="261">
        <f t="shared" si="42"/>
        <v>8599345</v>
      </c>
      <c r="B923" s="261" t="str">
        <f t="shared" si="43"/>
        <v>BEANIE MERINO</v>
      </c>
      <c r="C923" s="261" t="str">
        <f t="shared" si="44"/>
        <v>Шапка</v>
      </c>
      <c r="D923" s="264" t="str">
        <f>VLOOKUP(C923,M:N,2,0)</f>
        <v>Шапки</v>
      </c>
      <c r="E923" s="268" t="s">
        <v>1626</v>
      </c>
      <c r="F923" s="269" t="s">
        <v>2042</v>
      </c>
      <c r="G923" s="269" t="s">
        <v>117</v>
      </c>
      <c r="H923" s="269" t="s">
        <v>3901</v>
      </c>
      <c r="I923" s="269">
        <v>1</v>
      </c>
      <c r="J923" s="269" t="s">
        <v>3901</v>
      </c>
      <c r="K923" s="269"/>
      <c r="L923" s="269">
        <v>1</v>
      </c>
    </row>
    <row r="924" spans="1:12" x14ac:dyDescent="0.25">
      <c r="A924" s="261">
        <f t="shared" si="42"/>
        <v>8599345</v>
      </c>
      <c r="B924" s="261" t="str">
        <f t="shared" si="43"/>
        <v>BEANIE MERINO</v>
      </c>
      <c r="C924" s="261" t="str">
        <f t="shared" si="44"/>
        <v>Шапка</v>
      </c>
      <c r="D924" s="264" t="str">
        <f>VLOOKUP(C924,M:N,2,0)</f>
        <v>Шапки</v>
      </c>
      <c r="E924" s="268" t="s">
        <v>1627</v>
      </c>
      <c r="F924" s="269" t="s">
        <v>2044</v>
      </c>
      <c r="G924" s="269" t="s">
        <v>117</v>
      </c>
      <c r="H924" s="269" t="s">
        <v>3901</v>
      </c>
      <c r="I924" s="269">
        <v>6</v>
      </c>
      <c r="J924" s="269" t="s">
        <v>3955</v>
      </c>
      <c r="K924" s="269"/>
      <c r="L924" s="269">
        <v>6</v>
      </c>
    </row>
    <row r="925" spans="1:12" x14ac:dyDescent="0.25">
      <c r="A925" s="261">
        <f t="shared" si="42"/>
        <v>8599330</v>
      </c>
      <c r="B925" s="261" t="str">
        <f t="shared" si="43"/>
        <v>BEANIE WOOL/ACRYLIC</v>
      </c>
      <c r="C925" s="261" t="str">
        <f t="shared" si="44"/>
        <v>Шапка</v>
      </c>
      <c r="D925" s="264" t="str">
        <f>VLOOKUP(C925,M:N,2,0)</f>
        <v>Шапки</v>
      </c>
      <c r="E925" s="268" t="s">
        <v>1629</v>
      </c>
      <c r="F925" s="269" t="s">
        <v>2022</v>
      </c>
      <c r="G925" s="269" t="s">
        <v>117</v>
      </c>
      <c r="H925" s="269" t="s">
        <v>3901</v>
      </c>
      <c r="I925" s="269">
        <v>2</v>
      </c>
      <c r="J925" s="269" t="s">
        <v>3945</v>
      </c>
      <c r="K925" s="269"/>
      <c r="L925" s="269">
        <v>2</v>
      </c>
    </row>
    <row r="926" spans="1:12" x14ac:dyDescent="0.25">
      <c r="A926" s="261">
        <f t="shared" si="42"/>
        <v>8599319</v>
      </c>
      <c r="B926" s="261" t="str">
        <f t="shared" si="43"/>
        <v>ONALASKA CUFF MERINO</v>
      </c>
      <c r="C926" s="261" t="str">
        <f t="shared" si="44"/>
        <v>Шапка</v>
      </c>
      <c r="D926" s="264" t="str">
        <f>VLOOKUP(C926,M:N,2,0)</f>
        <v>Шапки</v>
      </c>
      <c r="E926" s="268" t="s">
        <v>1630</v>
      </c>
      <c r="F926" s="269" t="s">
        <v>2018</v>
      </c>
      <c r="G926" s="269" t="s">
        <v>117</v>
      </c>
      <c r="H926" s="269" t="s">
        <v>3220</v>
      </c>
      <c r="I926" s="269">
        <v>14</v>
      </c>
      <c r="J926" s="269" t="s">
        <v>3943</v>
      </c>
      <c r="K926" s="269"/>
      <c r="L926" s="269">
        <v>14</v>
      </c>
    </row>
    <row r="927" spans="1:12" x14ac:dyDescent="0.25">
      <c r="A927" s="261">
        <f t="shared" si="42"/>
        <v>8599319</v>
      </c>
      <c r="B927" s="261" t="str">
        <f t="shared" si="43"/>
        <v>ONALASKA CUFF MERINO</v>
      </c>
      <c r="C927" s="261" t="str">
        <f t="shared" si="44"/>
        <v>Шапка</v>
      </c>
      <c r="D927" s="264" t="str">
        <f>VLOOKUP(C927,M:N,2,0)</f>
        <v>Шапки</v>
      </c>
      <c r="E927" s="268" t="s">
        <v>1631</v>
      </c>
      <c r="F927" s="269" t="s">
        <v>2020</v>
      </c>
      <c r="G927" s="269" t="s">
        <v>117</v>
      </c>
      <c r="H927" s="269" t="s">
        <v>3901</v>
      </c>
      <c r="I927" s="269">
        <v>11</v>
      </c>
      <c r="J927" s="269" t="s">
        <v>3944</v>
      </c>
      <c r="K927" s="269"/>
      <c r="L927" s="269">
        <v>11</v>
      </c>
    </row>
    <row r="928" spans="1:12" x14ac:dyDescent="0.25">
      <c r="A928" s="261">
        <f t="shared" si="42"/>
        <v>8599319</v>
      </c>
      <c r="B928" s="261" t="str">
        <f t="shared" si="43"/>
        <v>ONALASKA CUFF MERINO</v>
      </c>
      <c r="C928" s="261" t="str">
        <f t="shared" si="44"/>
        <v>Шапка</v>
      </c>
      <c r="D928" s="264" t="str">
        <f>VLOOKUP(C928,M:N,2,0)</f>
        <v>Шапки</v>
      </c>
      <c r="E928" s="268" t="s">
        <v>1633</v>
      </c>
      <c r="F928" s="269" t="s">
        <v>2016</v>
      </c>
      <c r="G928" s="269" t="s">
        <v>117</v>
      </c>
      <c r="H928" s="269" t="s">
        <v>3511</v>
      </c>
      <c r="I928" s="269">
        <v>6</v>
      </c>
      <c r="J928" s="269" t="s">
        <v>3513</v>
      </c>
      <c r="K928" s="269"/>
      <c r="L928" s="269">
        <v>6</v>
      </c>
    </row>
    <row r="929" spans="1:12" x14ac:dyDescent="0.25">
      <c r="A929" s="261">
        <f t="shared" si="42"/>
        <v>8599302</v>
      </c>
      <c r="B929" s="261" t="str">
        <f t="shared" si="43"/>
        <v>NASHVILLE KNIT DOCKER</v>
      </c>
      <c r="C929" s="261" t="str">
        <f t="shared" si="44"/>
        <v>Шапка</v>
      </c>
      <c r="D929" s="264" t="str">
        <f>VLOOKUP(C929,M:N,2,0)</f>
        <v>Шапки</v>
      </c>
      <c r="E929" s="268" t="s">
        <v>1634</v>
      </c>
      <c r="F929" s="269" t="s">
        <v>2008</v>
      </c>
      <c r="G929" s="269" t="s">
        <v>117</v>
      </c>
      <c r="H929" s="269" t="s">
        <v>3909</v>
      </c>
      <c r="I929" s="269">
        <v>1</v>
      </c>
      <c r="J929" s="269" t="s">
        <v>3940</v>
      </c>
      <c r="K929" s="269"/>
      <c r="L929" s="269">
        <v>1</v>
      </c>
    </row>
    <row r="930" spans="1:12" x14ac:dyDescent="0.25">
      <c r="A930" s="261">
        <f t="shared" si="42"/>
        <v>8599302</v>
      </c>
      <c r="B930" s="261" t="str">
        <f t="shared" si="43"/>
        <v>NASHVILLE KNIT DOCKER</v>
      </c>
      <c r="C930" s="261" t="str">
        <f t="shared" si="44"/>
        <v>Шапка</v>
      </c>
      <c r="D930" s="264" t="str">
        <f>VLOOKUP(C930,M:N,2,0)</f>
        <v>Шапки</v>
      </c>
      <c r="E930" s="268" t="s">
        <v>1635</v>
      </c>
      <c r="F930" s="269" t="s">
        <v>2010</v>
      </c>
      <c r="G930" s="269" t="s">
        <v>117</v>
      </c>
      <c r="H930" s="269" t="s">
        <v>3938</v>
      </c>
      <c r="I930" s="269">
        <v>5</v>
      </c>
      <c r="J930" s="269" t="s">
        <v>3941</v>
      </c>
      <c r="K930" s="269"/>
      <c r="L930" s="269">
        <v>5</v>
      </c>
    </row>
    <row r="931" spans="1:12" x14ac:dyDescent="0.25">
      <c r="A931" s="261">
        <f t="shared" si="42"/>
        <v>8599302</v>
      </c>
      <c r="B931" s="261" t="str">
        <f t="shared" si="43"/>
        <v>NASHVILLE KNIT DOCKER</v>
      </c>
      <c r="C931" s="261" t="str">
        <f t="shared" si="44"/>
        <v>Шапка</v>
      </c>
      <c r="D931" s="264" t="str">
        <f>VLOOKUP(C931,M:N,2,0)</f>
        <v>Шапки</v>
      </c>
      <c r="E931" s="268" t="s">
        <v>1637</v>
      </c>
      <c r="F931" s="269" t="s">
        <v>2006</v>
      </c>
      <c r="G931" s="269" t="s">
        <v>117</v>
      </c>
      <c r="H931" s="269" t="s">
        <v>3938</v>
      </c>
      <c r="I931" s="269">
        <v>4</v>
      </c>
      <c r="J931" s="269" t="s">
        <v>3939</v>
      </c>
      <c r="K931" s="269"/>
      <c r="L931" s="269">
        <v>4</v>
      </c>
    </row>
    <row r="932" spans="1:12" x14ac:dyDescent="0.25">
      <c r="A932" s="261">
        <f t="shared" si="42"/>
        <v>8599208</v>
      </c>
      <c r="B932" s="261" t="str">
        <f t="shared" si="43"/>
        <v>BEANIE CASHMERE</v>
      </c>
      <c r="C932" s="261" t="str">
        <f t="shared" si="44"/>
        <v>Шапка</v>
      </c>
      <c r="D932" s="264" t="str">
        <f>VLOOKUP(C932,M:N,2,0)</f>
        <v>Шапки</v>
      </c>
      <c r="E932" s="268" t="s">
        <v>1638</v>
      </c>
      <c r="F932" s="269" t="s">
        <v>1982</v>
      </c>
      <c r="G932" s="269" t="s">
        <v>117</v>
      </c>
      <c r="H932" s="269" t="s">
        <v>3697</v>
      </c>
      <c r="I932" s="269">
        <v>2</v>
      </c>
      <c r="J932" s="269" t="s">
        <v>3698</v>
      </c>
      <c r="K932" s="269"/>
      <c r="L932" s="269">
        <v>2</v>
      </c>
    </row>
    <row r="933" spans="1:12" x14ac:dyDescent="0.25">
      <c r="A933" s="261">
        <f t="shared" si="42"/>
        <v>8599208</v>
      </c>
      <c r="B933" s="261" t="str">
        <f t="shared" si="43"/>
        <v>BEANIE CASHMERE</v>
      </c>
      <c r="C933" s="261" t="str">
        <f t="shared" si="44"/>
        <v>Шапка</v>
      </c>
      <c r="D933" s="264" t="str">
        <f>VLOOKUP(C933,M:N,2,0)</f>
        <v>Шапки</v>
      </c>
      <c r="E933" s="268" t="s">
        <v>1639</v>
      </c>
      <c r="F933" s="269" t="s">
        <v>1974</v>
      </c>
      <c r="G933" s="269" t="s">
        <v>117</v>
      </c>
      <c r="H933" s="269" t="s">
        <v>3687</v>
      </c>
      <c r="I933" s="269">
        <v>2</v>
      </c>
      <c r="J933" s="269" t="s">
        <v>3692</v>
      </c>
      <c r="K933" s="269">
        <v>1</v>
      </c>
      <c r="L933" s="269">
        <v>1</v>
      </c>
    </row>
    <row r="934" spans="1:12" x14ac:dyDescent="0.25">
      <c r="A934" s="261">
        <f t="shared" si="42"/>
        <v>8599208</v>
      </c>
      <c r="B934" s="261" t="str">
        <f t="shared" si="43"/>
        <v>BEANIE CASHMERE</v>
      </c>
      <c r="C934" s="261" t="str">
        <f t="shared" si="44"/>
        <v>Шапка</v>
      </c>
      <c r="D934" s="264" t="str">
        <f>VLOOKUP(C934,M:N,2,0)</f>
        <v>Шапки</v>
      </c>
      <c r="E934" s="268" t="s">
        <v>1641</v>
      </c>
      <c r="F934" s="269" t="s">
        <v>1972</v>
      </c>
      <c r="G934" s="269" t="s">
        <v>117</v>
      </c>
      <c r="H934" s="269" t="s">
        <v>3687</v>
      </c>
      <c r="I934" s="269">
        <v>5</v>
      </c>
      <c r="J934" s="269" t="s">
        <v>3934</v>
      </c>
      <c r="K934" s="269"/>
      <c r="L934" s="269">
        <v>5</v>
      </c>
    </row>
    <row r="935" spans="1:12" x14ac:dyDescent="0.25">
      <c r="A935" s="261">
        <f t="shared" si="42"/>
        <v>8599208</v>
      </c>
      <c r="B935" s="261" t="str">
        <f t="shared" si="43"/>
        <v>BEANIE CASHMERE</v>
      </c>
      <c r="C935" s="261" t="str">
        <f t="shared" si="44"/>
        <v>Шапка</v>
      </c>
      <c r="D935" s="264" t="str">
        <f>VLOOKUP(C935,M:N,2,0)</f>
        <v>Шапки</v>
      </c>
      <c r="E935" s="268" t="s">
        <v>1642</v>
      </c>
      <c r="F935" s="269" t="s">
        <v>1984</v>
      </c>
      <c r="G935" s="269" t="s">
        <v>117</v>
      </c>
      <c r="H935" s="269" t="s">
        <v>3697</v>
      </c>
      <c r="I935" s="269">
        <v>6</v>
      </c>
      <c r="J935" s="269" t="s">
        <v>3707</v>
      </c>
      <c r="K935" s="269"/>
      <c r="L935" s="269">
        <v>6</v>
      </c>
    </row>
    <row r="936" spans="1:12" x14ac:dyDescent="0.25">
      <c r="A936" s="261">
        <f t="shared" si="42"/>
        <v>8599208</v>
      </c>
      <c r="B936" s="261" t="str">
        <f t="shared" si="43"/>
        <v>BEANIE CASHMERE</v>
      </c>
      <c r="C936" s="261" t="str">
        <f t="shared" si="44"/>
        <v>Шапка</v>
      </c>
      <c r="D936" s="264" t="str">
        <f>VLOOKUP(C936,M:N,2,0)</f>
        <v>Шапки</v>
      </c>
      <c r="E936" s="268" t="s">
        <v>1643</v>
      </c>
      <c r="F936" s="269" t="s">
        <v>1976</v>
      </c>
      <c r="G936" s="269" t="s">
        <v>117</v>
      </c>
      <c r="H936" s="269" t="s">
        <v>3687</v>
      </c>
      <c r="I936" s="269">
        <v>4</v>
      </c>
      <c r="J936" s="269" t="s">
        <v>3689</v>
      </c>
      <c r="K936" s="269"/>
      <c r="L936" s="269">
        <v>4</v>
      </c>
    </row>
    <row r="937" spans="1:12" x14ac:dyDescent="0.25">
      <c r="A937" s="261">
        <f t="shared" si="42"/>
        <v>8599208</v>
      </c>
      <c r="B937" s="261" t="str">
        <f t="shared" si="43"/>
        <v>BEANIE CASHMERE</v>
      </c>
      <c r="C937" s="261" t="str">
        <f t="shared" si="44"/>
        <v>Шапка</v>
      </c>
      <c r="D937" s="264" t="str">
        <f>VLOOKUP(C937,M:N,2,0)</f>
        <v>Шапки</v>
      </c>
      <c r="E937" s="268" t="s">
        <v>1645</v>
      </c>
      <c r="F937" s="269" t="s">
        <v>1978</v>
      </c>
      <c r="G937" s="269" t="s">
        <v>117</v>
      </c>
      <c r="H937" s="269" t="s">
        <v>3687</v>
      </c>
      <c r="I937" s="269">
        <v>3</v>
      </c>
      <c r="J937" s="269" t="s">
        <v>3691</v>
      </c>
      <c r="K937" s="269"/>
      <c r="L937" s="269">
        <v>3</v>
      </c>
    </row>
    <row r="938" spans="1:12" x14ac:dyDescent="0.25">
      <c r="A938" s="261">
        <f t="shared" si="42"/>
        <v>8599208</v>
      </c>
      <c r="B938" s="261" t="str">
        <f t="shared" si="43"/>
        <v>BEANIE CASHMERE</v>
      </c>
      <c r="C938" s="261" t="str">
        <f t="shared" si="44"/>
        <v>Шапка</v>
      </c>
      <c r="D938" s="264" t="str">
        <f>VLOOKUP(C938,M:N,2,0)</f>
        <v>Шапки</v>
      </c>
      <c r="E938" s="268" t="s">
        <v>1646</v>
      </c>
      <c r="F938" s="269" t="s">
        <v>1980</v>
      </c>
      <c r="G938" s="269" t="s">
        <v>117</v>
      </c>
      <c r="H938" s="269" t="s">
        <v>3697</v>
      </c>
      <c r="I938" s="269">
        <v>4</v>
      </c>
      <c r="J938" s="269" t="s">
        <v>3712</v>
      </c>
      <c r="K938" s="269"/>
      <c r="L938" s="269">
        <v>4</v>
      </c>
    </row>
    <row r="939" spans="1:12" x14ac:dyDescent="0.25">
      <c r="A939" s="261">
        <f t="shared" si="42"/>
        <v>8599208</v>
      </c>
      <c r="B939" s="261" t="str">
        <f t="shared" si="43"/>
        <v>BEANIE CASHMERE</v>
      </c>
      <c r="C939" s="261" t="str">
        <f t="shared" si="44"/>
        <v>Шапка</v>
      </c>
      <c r="D939" s="264" t="str">
        <f>VLOOKUP(C939,M:N,2,0)</f>
        <v>Шапки</v>
      </c>
      <c r="E939" s="268" t="s">
        <v>1648</v>
      </c>
      <c r="F939" s="269" t="s">
        <v>1970</v>
      </c>
      <c r="G939" s="269" t="s">
        <v>117</v>
      </c>
      <c r="H939" s="269" t="s">
        <v>3687</v>
      </c>
      <c r="I939" s="269">
        <v>5</v>
      </c>
      <c r="J939" s="269" t="s">
        <v>3934</v>
      </c>
      <c r="K939" s="269"/>
      <c r="L939" s="269">
        <v>5</v>
      </c>
    </row>
    <row r="940" spans="1:12" x14ac:dyDescent="0.25">
      <c r="A940" s="261">
        <f t="shared" si="42"/>
        <v>8599125</v>
      </c>
      <c r="B940" s="261" t="str">
        <f t="shared" si="43"/>
        <v>BEANIE POMPOM</v>
      </c>
      <c r="C940" s="261" t="str">
        <f t="shared" si="44"/>
        <v>Шапка</v>
      </c>
      <c r="D940" s="264" t="str">
        <f>VLOOKUP(C940,M:N,2,0)</f>
        <v>Шапки</v>
      </c>
      <c r="E940" s="268" t="s">
        <v>1650</v>
      </c>
      <c r="F940" s="269" t="s">
        <v>1954</v>
      </c>
      <c r="G940" s="269" t="s">
        <v>117</v>
      </c>
      <c r="H940" s="269" t="s">
        <v>3842</v>
      </c>
      <c r="I940" s="269">
        <v>11</v>
      </c>
      <c r="J940" s="269" t="s">
        <v>3928</v>
      </c>
      <c r="K940" s="269"/>
      <c r="L940" s="269">
        <v>11</v>
      </c>
    </row>
    <row r="941" spans="1:12" x14ac:dyDescent="0.25">
      <c r="A941" s="261">
        <f t="shared" si="42"/>
        <v>8599124</v>
      </c>
      <c r="B941" s="261" t="str">
        <f t="shared" si="43"/>
        <v>JOHN STETSON POMPOM</v>
      </c>
      <c r="C941" s="261" t="str">
        <f t="shared" si="44"/>
        <v>Шапка</v>
      </c>
      <c r="D941" s="264" t="str">
        <f>VLOOKUP(C941,M:N,2,0)</f>
        <v>Шапки</v>
      </c>
      <c r="E941" s="268" t="s">
        <v>1651</v>
      </c>
      <c r="F941" s="269" t="s">
        <v>1948</v>
      </c>
      <c r="G941" s="269" t="s">
        <v>117</v>
      </c>
      <c r="H941" s="269" t="s">
        <v>3842</v>
      </c>
      <c r="I941" s="269">
        <v>2</v>
      </c>
      <c r="J941" s="269" t="s">
        <v>3925</v>
      </c>
      <c r="K941" s="269"/>
      <c r="L941" s="269">
        <v>2</v>
      </c>
    </row>
    <row r="942" spans="1:12" x14ac:dyDescent="0.25">
      <c r="A942" s="261">
        <f t="shared" si="42"/>
        <v>8599124</v>
      </c>
      <c r="B942" s="261" t="str">
        <f t="shared" si="43"/>
        <v>JOHN STETSON POMPOM</v>
      </c>
      <c r="C942" s="261" t="str">
        <f t="shared" si="44"/>
        <v>Шапка</v>
      </c>
      <c r="D942" s="264" t="str">
        <f>VLOOKUP(C942,M:N,2,0)</f>
        <v>Шапки</v>
      </c>
      <c r="E942" s="268" t="s">
        <v>1652</v>
      </c>
      <c r="F942" s="269" t="s">
        <v>1950</v>
      </c>
      <c r="G942" s="269" t="s">
        <v>117</v>
      </c>
      <c r="H942" s="269" t="s">
        <v>3842</v>
      </c>
      <c r="I942" s="269">
        <v>9</v>
      </c>
      <c r="J942" s="269" t="s">
        <v>3926</v>
      </c>
      <c r="K942" s="269"/>
      <c r="L942" s="269">
        <v>9</v>
      </c>
    </row>
    <row r="943" spans="1:12" x14ac:dyDescent="0.25">
      <c r="A943" s="261">
        <f t="shared" si="42"/>
        <v>8599124</v>
      </c>
      <c r="B943" s="261" t="str">
        <f t="shared" si="43"/>
        <v>JOHN STETSON POMPOM</v>
      </c>
      <c r="C943" s="261" t="str">
        <f t="shared" si="44"/>
        <v>Шапка</v>
      </c>
      <c r="D943" s="264" t="str">
        <f>VLOOKUP(C943,M:N,2,0)</f>
        <v>Шапки</v>
      </c>
      <c r="E943" s="268" t="s">
        <v>1653</v>
      </c>
      <c r="F943" s="269" t="s">
        <v>1952</v>
      </c>
      <c r="G943" s="269" t="s">
        <v>117</v>
      </c>
      <c r="H943" s="269" t="s">
        <v>3842</v>
      </c>
      <c r="I943" s="269">
        <v>13</v>
      </c>
      <c r="J943" s="269" t="s">
        <v>3927</v>
      </c>
      <c r="K943" s="269"/>
      <c r="L943" s="269">
        <v>13</v>
      </c>
    </row>
    <row r="944" spans="1:12" x14ac:dyDescent="0.25">
      <c r="A944" s="261">
        <f t="shared" si="42"/>
        <v>8539201</v>
      </c>
      <c r="B944" s="261" t="str">
        <f t="shared" si="43"/>
        <v>SURTH CASHMERE</v>
      </c>
      <c r="C944" s="261" t="str">
        <f t="shared" si="44"/>
        <v>Шапка</v>
      </c>
      <c r="D944" s="264" t="str">
        <f>VLOOKUP(C944,M:N,2,0)</f>
        <v>Шапки</v>
      </c>
      <c r="E944" s="268" t="s">
        <v>1654</v>
      </c>
      <c r="F944" s="269" t="s">
        <v>1928</v>
      </c>
      <c r="G944" s="269" t="s">
        <v>117</v>
      </c>
      <c r="H944" s="269" t="s">
        <v>3697</v>
      </c>
      <c r="I944" s="269">
        <v>8</v>
      </c>
      <c r="J944" s="269" t="s">
        <v>3917</v>
      </c>
      <c r="K944" s="269"/>
      <c r="L944" s="269">
        <v>8</v>
      </c>
    </row>
    <row r="945" spans="1:12" x14ac:dyDescent="0.25">
      <c r="A945" s="261">
        <f t="shared" si="42"/>
        <v>8539201</v>
      </c>
      <c r="B945" s="261" t="str">
        <f t="shared" si="43"/>
        <v>SURTH CASHMERE</v>
      </c>
      <c r="C945" s="261" t="str">
        <f t="shared" si="44"/>
        <v>Шапка</v>
      </c>
      <c r="D945" s="264" t="str">
        <f>VLOOKUP(C945,M:N,2,0)</f>
        <v>Шапки</v>
      </c>
      <c r="E945" s="268" t="s">
        <v>1655</v>
      </c>
      <c r="F945" s="269" t="s">
        <v>1926</v>
      </c>
      <c r="G945" s="269" t="s">
        <v>117</v>
      </c>
      <c r="H945" s="269" t="s">
        <v>3687</v>
      </c>
      <c r="I945" s="269">
        <v>4</v>
      </c>
      <c r="J945" s="269" t="s">
        <v>3689</v>
      </c>
      <c r="K945" s="269"/>
      <c r="L945" s="269">
        <v>4</v>
      </c>
    </row>
    <row r="946" spans="1:12" x14ac:dyDescent="0.25">
      <c r="A946" s="261">
        <f t="shared" si="42"/>
        <v>8539201</v>
      </c>
      <c r="B946" s="261" t="str">
        <f t="shared" si="43"/>
        <v>SURTH CASHMERE</v>
      </c>
      <c r="C946" s="261" t="str">
        <f t="shared" si="44"/>
        <v>Шапка</v>
      </c>
      <c r="D946" s="264" t="str">
        <f>VLOOKUP(C946,M:N,2,0)</f>
        <v>Шапки</v>
      </c>
      <c r="E946" s="268" t="s">
        <v>1656</v>
      </c>
      <c r="F946" s="269" t="s">
        <v>1930</v>
      </c>
      <c r="G946" s="269" t="s">
        <v>117</v>
      </c>
      <c r="H946" s="269" t="s">
        <v>3697</v>
      </c>
      <c r="I946" s="269">
        <v>1</v>
      </c>
      <c r="J946" s="269" t="s">
        <v>3702</v>
      </c>
      <c r="K946" s="269"/>
      <c r="L946" s="269">
        <v>1</v>
      </c>
    </row>
    <row r="947" spans="1:12" x14ac:dyDescent="0.25">
      <c r="A947" s="261">
        <f t="shared" si="42"/>
        <v>8539201</v>
      </c>
      <c r="B947" s="261" t="str">
        <f t="shared" si="43"/>
        <v>SURTH CASHMERE</v>
      </c>
      <c r="C947" s="261" t="str">
        <f t="shared" si="44"/>
        <v>Шапка</v>
      </c>
      <c r="D947" s="264" t="str">
        <f>VLOOKUP(C947,M:N,2,0)</f>
        <v>Шапки</v>
      </c>
      <c r="E947" s="268" t="s">
        <v>1657</v>
      </c>
      <c r="F947" s="269" t="s">
        <v>1924</v>
      </c>
      <c r="G947" s="269" t="s">
        <v>117</v>
      </c>
      <c r="H947" s="269" t="s">
        <v>3365</v>
      </c>
      <c r="I947" s="269">
        <v>4</v>
      </c>
      <c r="J947" s="269" t="s">
        <v>3916</v>
      </c>
      <c r="K947" s="269"/>
      <c r="L947" s="269">
        <v>4</v>
      </c>
    </row>
    <row r="948" spans="1:12" x14ac:dyDescent="0.25">
      <c r="A948" s="261">
        <f t="shared" si="42"/>
        <v>9497905</v>
      </c>
      <c r="B948" s="261" t="str">
        <f t="shared" si="43"/>
        <v>GLOVES DEER NAPPA</v>
      </c>
      <c r="C948" s="261" t="str">
        <f t="shared" si="44"/>
        <v>Перчатки</v>
      </c>
      <c r="D948" s="264" t="str">
        <f>VLOOKUP(C948,M:N,2,0)</f>
        <v>Перчатки</v>
      </c>
      <c r="E948" s="268" t="s">
        <v>1658</v>
      </c>
      <c r="F948" s="269" t="s">
        <v>1867</v>
      </c>
      <c r="G948" s="269">
        <v>9.5</v>
      </c>
      <c r="H948" s="269" t="s">
        <v>3460</v>
      </c>
      <c r="I948" s="269">
        <v>1</v>
      </c>
      <c r="J948" s="269" t="s">
        <v>3460</v>
      </c>
      <c r="K948" s="269"/>
      <c r="L948" s="269">
        <v>1</v>
      </c>
    </row>
    <row r="949" spans="1:12" x14ac:dyDescent="0.25">
      <c r="A949" s="261">
        <f t="shared" si="42"/>
        <v>9497905</v>
      </c>
      <c r="B949" s="261" t="str">
        <f t="shared" si="43"/>
        <v>GLOVES DEER NAPPA</v>
      </c>
      <c r="C949" s="261" t="str">
        <f t="shared" si="44"/>
        <v>Перчатки</v>
      </c>
      <c r="D949" s="264" t="str">
        <f>VLOOKUP(C949,M:N,2,0)</f>
        <v>Перчатки</v>
      </c>
      <c r="E949" s="268" t="s">
        <v>1659</v>
      </c>
      <c r="F949" s="269" t="s">
        <v>1867</v>
      </c>
      <c r="G949" s="269">
        <v>8.5</v>
      </c>
      <c r="H949" s="269" t="s">
        <v>3460</v>
      </c>
      <c r="I949" s="269">
        <v>2</v>
      </c>
      <c r="J949" s="269" t="s">
        <v>3461</v>
      </c>
      <c r="K949" s="269"/>
      <c r="L949" s="269">
        <v>2</v>
      </c>
    </row>
    <row r="950" spans="1:12" x14ac:dyDescent="0.25">
      <c r="A950" s="261">
        <f t="shared" si="42"/>
        <v>9497905</v>
      </c>
      <c r="B950" s="261" t="str">
        <f t="shared" si="43"/>
        <v>GLOVES DEER NAPPA</v>
      </c>
      <c r="C950" s="261" t="str">
        <f t="shared" si="44"/>
        <v>Перчатки</v>
      </c>
      <c r="D950" s="264" t="str">
        <f>VLOOKUP(C950,M:N,2,0)</f>
        <v>Перчатки</v>
      </c>
      <c r="E950" s="268" t="s">
        <v>1660</v>
      </c>
      <c r="F950" s="269" t="s">
        <v>1867</v>
      </c>
      <c r="G950" s="269">
        <v>9</v>
      </c>
      <c r="H950" s="269" t="s">
        <v>3460</v>
      </c>
      <c r="I950" s="269">
        <v>4</v>
      </c>
      <c r="J950" s="269" t="s">
        <v>3568</v>
      </c>
      <c r="K950" s="269"/>
      <c r="L950" s="269">
        <v>4</v>
      </c>
    </row>
    <row r="951" spans="1:12" x14ac:dyDescent="0.25">
      <c r="A951" s="261">
        <f t="shared" si="42"/>
        <v>9497216</v>
      </c>
      <c r="B951" s="261" t="str">
        <f t="shared" si="43"/>
        <v>GLOVES GOAT NAPPA</v>
      </c>
      <c r="C951" s="261" t="str">
        <f t="shared" si="44"/>
        <v>Перчатки</v>
      </c>
      <c r="D951" s="264" t="str">
        <f>VLOOKUP(C951,M:N,2,0)</f>
        <v>Перчатки</v>
      </c>
      <c r="E951" s="268" t="s">
        <v>1661</v>
      </c>
      <c r="F951" s="269" t="s">
        <v>1844</v>
      </c>
      <c r="G951" s="269">
        <v>9</v>
      </c>
      <c r="H951" s="269" t="s">
        <v>3431</v>
      </c>
      <c r="I951" s="269">
        <v>2</v>
      </c>
      <c r="J951" s="269" t="s">
        <v>3487</v>
      </c>
      <c r="K951" s="269"/>
      <c r="L951" s="269">
        <v>2</v>
      </c>
    </row>
    <row r="952" spans="1:12" x14ac:dyDescent="0.25">
      <c r="A952" s="261">
        <f t="shared" si="42"/>
        <v>9497210</v>
      </c>
      <c r="B952" s="261" t="str">
        <f t="shared" si="43"/>
        <v>GLOVES GOAT NAPPA</v>
      </c>
      <c r="C952" s="261" t="str">
        <f t="shared" si="44"/>
        <v>Перчатки</v>
      </c>
      <c r="D952" s="264" t="str">
        <f>VLOOKUP(C952,M:N,2,0)</f>
        <v>Перчатки</v>
      </c>
      <c r="E952" s="268" t="s">
        <v>1662</v>
      </c>
      <c r="F952" s="269" t="s">
        <v>1833</v>
      </c>
      <c r="G952" s="269">
        <v>9</v>
      </c>
      <c r="H952" s="269" t="s">
        <v>3890</v>
      </c>
      <c r="I952" s="269">
        <v>2</v>
      </c>
      <c r="J952" s="269" t="s">
        <v>3891</v>
      </c>
      <c r="K952" s="269"/>
      <c r="L952" s="269">
        <v>2</v>
      </c>
    </row>
    <row r="953" spans="1:12" x14ac:dyDescent="0.25">
      <c r="A953" s="261">
        <f t="shared" si="42"/>
        <v>9497210</v>
      </c>
      <c r="B953" s="261" t="str">
        <f t="shared" si="43"/>
        <v>GLOVES GOAT NAPPA</v>
      </c>
      <c r="C953" s="261" t="str">
        <f t="shared" si="44"/>
        <v>Перчатки</v>
      </c>
      <c r="D953" s="264" t="str">
        <f>VLOOKUP(C953,M:N,2,0)</f>
        <v>Перчатки</v>
      </c>
      <c r="E953" s="268" t="s">
        <v>1663</v>
      </c>
      <c r="F953" s="269" t="s">
        <v>1835</v>
      </c>
      <c r="G953" s="269">
        <v>9.5</v>
      </c>
      <c r="H953" s="269" t="s">
        <v>3892</v>
      </c>
      <c r="I953" s="269">
        <v>2</v>
      </c>
      <c r="J953" s="269" t="s">
        <v>3893</v>
      </c>
      <c r="K953" s="269"/>
      <c r="L953" s="269">
        <v>2</v>
      </c>
    </row>
    <row r="954" spans="1:12" x14ac:dyDescent="0.25">
      <c r="A954" s="261">
        <f t="shared" si="42"/>
        <v>9497210</v>
      </c>
      <c r="B954" s="261" t="str">
        <f t="shared" si="43"/>
        <v>GLOVES GOAT NAPPA</v>
      </c>
      <c r="C954" s="261" t="str">
        <f t="shared" si="44"/>
        <v>Перчатки</v>
      </c>
      <c r="D954" s="264" t="str">
        <f>VLOOKUP(C954,M:N,2,0)</f>
        <v>Перчатки</v>
      </c>
      <c r="E954" s="268" t="s">
        <v>1664</v>
      </c>
      <c r="F954" s="269" t="s">
        <v>1835</v>
      </c>
      <c r="G954" s="269">
        <v>9</v>
      </c>
      <c r="H954" s="269" t="s">
        <v>3892</v>
      </c>
      <c r="I954" s="269">
        <v>2</v>
      </c>
      <c r="J954" s="269" t="s">
        <v>3893</v>
      </c>
      <c r="K954" s="269"/>
      <c r="L954" s="269">
        <v>2</v>
      </c>
    </row>
    <row r="955" spans="1:12" x14ac:dyDescent="0.25">
      <c r="A955" s="261">
        <f t="shared" si="42"/>
        <v>9495102</v>
      </c>
      <c r="B955" s="261" t="str">
        <f t="shared" si="43"/>
        <v>GLOVES SOFT SHELL GOAT NAPPA</v>
      </c>
      <c r="C955" s="261" t="str">
        <f t="shared" si="44"/>
        <v>Перчатки</v>
      </c>
      <c r="D955" s="264" t="str">
        <f>VLOOKUP(C955,M:N,2,0)</f>
        <v>Перчатки</v>
      </c>
      <c r="E955" s="268" t="s">
        <v>1665</v>
      </c>
      <c r="F955" s="269" t="s">
        <v>1796</v>
      </c>
      <c r="G955" s="269">
        <v>9</v>
      </c>
      <c r="H955" s="269" t="s">
        <v>3431</v>
      </c>
      <c r="I955" s="269">
        <v>4</v>
      </c>
      <c r="J955" s="269" t="s">
        <v>3879</v>
      </c>
      <c r="K955" s="269"/>
      <c r="L955" s="269">
        <v>4</v>
      </c>
    </row>
    <row r="956" spans="1:12" x14ac:dyDescent="0.25">
      <c r="A956" s="261">
        <f t="shared" si="42"/>
        <v>6861101</v>
      </c>
      <c r="B956" s="261" t="str">
        <f t="shared" si="43"/>
        <v>8-Panel Cap Cord</v>
      </c>
      <c r="C956" s="261" t="str">
        <f t="shared" si="44"/>
        <v>Кепка</v>
      </c>
      <c r="D956" s="264" t="str">
        <f>VLOOKUP(C956,M:N,2,0)</f>
        <v>Кепки</v>
      </c>
      <c r="E956" s="268" t="s">
        <v>1666</v>
      </c>
      <c r="F956" s="269" t="s">
        <v>1578</v>
      </c>
      <c r="G956" s="269" t="s">
        <v>112</v>
      </c>
      <c r="H956" s="269" t="s">
        <v>3476</v>
      </c>
      <c r="I956" s="269">
        <v>2</v>
      </c>
      <c r="J956" s="269" t="s">
        <v>3477</v>
      </c>
      <c r="K956" s="269"/>
      <c r="L956" s="269">
        <v>2</v>
      </c>
    </row>
    <row r="957" spans="1:12" x14ac:dyDescent="0.25">
      <c r="A957" s="261">
        <f t="shared" si="42"/>
        <v>6861101</v>
      </c>
      <c r="B957" s="261" t="str">
        <f t="shared" si="43"/>
        <v>8-Panel Cap Cord</v>
      </c>
      <c r="C957" s="261" t="str">
        <f t="shared" si="44"/>
        <v>Кепка</v>
      </c>
      <c r="D957" s="264" t="str">
        <f>VLOOKUP(C957,M:N,2,0)</f>
        <v>Кепки</v>
      </c>
      <c r="E957" s="268" t="s">
        <v>1667</v>
      </c>
      <c r="F957" s="269" t="s">
        <v>1580</v>
      </c>
      <c r="G957" s="269" t="s">
        <v>116</v>
      </c>
      <c r="H957" s="269" t="s">
        <v>3476</v>
      </c>
      <c r="I957" s="269">
        <v>1</v>
      </c>
      <c r="J957" s="269" t="s">
        <v>3476</v>
      </c>
      <c r="K957" s="269"/>
      <c r="L957" s="269">
        <v>1</v>
      </c>
    </row>
    <row r="958" spans="1:12" x14ac:dyDescent="0.25">
      <c r="A958" s="261">
        <f t="shared" si="42"/>
        <v>6861101</v>
      </c>
      <c r="B958" s="261" t="str">
        <f t="shared" si="43"/>
        <v>8-Panel Cap Cord</v>
      </c>
      <c r="C958" s="261" t="str">
        <f t="shared" si="44"/>
        <v>Кепка</v>
      </c>
      <c r="D958" s="264" t="str">
        <f>VLOOKUP(C958,M:N,2,0)</f>
        <v>Кепки</v>
      </c>
      <c r="E958" s="268" t="s">
        <v>1668</v>
      </c>
      <c r="F958" s="269" t="s">
        <v>1580</v>
      </c>
      <c r="G958" s="269" t="s">
        <v>112</v>
      </c>
      <c r="H958" s="269" t="s">
        <v>3476</v>
      </c>
      <c r="I958" s="269">
        <v>5</v>
      </c>
      <c r="J958" s="269" t="s">
        <v>3584</v>
      </c>
      <c r="K958" s="269"/>
      <c r="L958" s="269">
        <v>5</v>
      </c>
    </row>
    <row r="959" spans="1:12" x14ac:dyDescent="0.25">
      <c r="A959" s="261">
        <f t="shared" si="42"/>
        <v>6861101</v>
      </c>
      <c r="B959" s="261" t="str">
        <f t="shared" si="43"/>
        <v>8-Panel Cap Cord</v>
      </c>
      <c r="C959" s="261" t="str">
        <f t="shared" si="44"/>
        <v>Кепка</v>
      </c>
      <c r="D959" s="264" t="str">
        <f>VLOOKUP(C959,M:N,2,0)</f>
        <v>Кепки</v>
      </c>
      <c r="E959" s="268" t="s">
        <v>1669</v>
      </c>
      <c r="F959" s="269" t="s">
        <v>1580</v>
      </c>
      <c r="G959" s="269" t="s">
        <v>113</v>
      </c>
      <c r="H959" s="269" t="s">
        <v>3476</v>
      </c>
      <c r="I959" s="269">
        <v>1</v>
      </c>
      <c r="J959" s="269" t="s">
        <v>3476</v>
      </c>
      <c r="K959" s="269"/>
      <c r="L959" s="269">
        <v>1</v>
      </c>
    </row>
    <row r="960" spans="1:12" x14ac:dyDescent="0.25">
      <c r="A960" s="261">
        <f t="shared" si="42"/>
        <v>6861101</v>
      </c>
      <c r="B960" s="261" t="str">
        <f t="shared" si="43"/>
        <v>8-PANEL CAP CORD</v>
      </c>
      <c r="C960" s="261" t="str">
        <f t="shared" si="44"/>
        <v>Кепка</v>
      </c>
      <c r="D960" s="264" t="str">
        <f>VLOOKUP(C960,M:N,2,0)</f>
        <v>Кепки</v>
      </c>
      <c r="E960" s="268" t="s">
        <v>1670</v>
      </c>
      <c r="F960" s="269" t="s">
        <v>1568</v>
      </c>
      <c r="G960" s="269" t="s">
        <v>122</v>
      </c>
      <c r="H960" s="269" t="s">
        <v>3476</v>
      </c>
      <c r="I960" s="269">
        <v>1</v>
      </c>
      <c r="J960" s="269" t="s">
        <v>3476</v>
      </c>
      <c r="K960" s="269"/>
      <c r="L960" s="269">
        <v>1</v>
      </c>
    </row>
    <row r="961" spans="1:12" x14ac:dyDescent="0.25">
      <c r="A961" s="261">
        <f t="shared" si="42"/>
        <v>6861101</v>
      </c>
      <c r="B961" s="261" t="str">
        <f t="shared" si="43"/>
        <v>8-PANEL CAP CORD</v>
      </c>
      <c r="C961" s="261" t="str">
        <f t="shared" si="44"/>
        <v>Кепка</v>
      </c>
      <c r="D961" s="264" t="str">
        <f>VLOOKUP(C961,M:N,2,0)</f>
        <v>Кепки</v>
      </c>
      <c r="E961" s="268" t="s">
        <v>1671</v>
      </c>
      <c r="F961" s="269" t="s">
        <v>1568</v>
      </c>
      <c r="G961" s="269" t="s">
        <v>123</v>
      </c>
      <c r="H961" s="269" t="s">
        <v>3431</v>
      </c>
      <c r="I961" s="269">
        <v>3</v>
      </c>
      <c r="J961" s="269" t="s">
        <v>3432</v>
      </c>
      <c r="K961" s="269"/>
      <c r="L961" s="269">
        <v>3</v>
      </c>
    </row>
    <row r="962" spans="1:12" x14ac:dyDescent="0.25">
      <c r="A962" s="261">
        <f t="shared" si="42"/>
        <v>6861101</v>
      </c>
      <c r="B962" s="261" t="str">
        <f t="shared" si="43"/>
        <v>8-PANEL CAP CORD</v>
      </c>
      <c r="C962" s="261" t="str">
        <f t="shared" si="44"/>
        <v>Кепка</v>
      </c>
      <c r="D962" s="264" t="str">
        <f>VLOOKUP(C962,M:N,2,0)</f>
        <v>Кепки</v>
      </c>
      <c r="E962" s="268" t="s">
        <v>1672</v>
      </c>
      <c r="F962" s="269" t="s">
        <v>1568</v>
      </c>
      <c r="G962" s="269" t="s">
        <v>116</v>
      </c>
      <c r="H962" s="269" t="s">
        <v>3476</v>
      </c>
      <c r="I962" s="269">
        <v>5</v>
      </c>
      <c r="J962" s="269" t="s">
        <v>3584</v>
      </c>
      <c r="K962" s="269"/>
      <c r="L962" s="269">
        <v>5</v>
      </c>
    </row>
    <row r="963" spans="1:12" x14ac:dyDescent="0.25">
      <c r="A963" s="261">
        <f t="shared" ref="A963:A1026" si="45">_xlfn.LET(_xlpm.START,FIND("арт. ",F963)+5,_xlpm.END,FIND(" ",F963,_xlpm.START),VALUE(TRIM(MID(F963,_xlpm.START,_xlpm.END-_xlpm.START))))</f>
        <v>6861101</v>
      </c>
      <c r="B963" s="261" t="str">
        <f t="shared" ref="B963:B1026" si="46">_xlfn.LET(_xlpm.START,FIND("арт. ",F963)+13,_xlpm.END,FIND("(",F963),TRIM(MID(F963,_xlpm.START,_xlpm.END-_xlpm.START)))</f>
        <v>8-PANEL CAP CORD</v>
      </c>
      <c r="C963" s="261" t="str">
        <f t="shared" ref="C963:C1026" si="47">_xlfn.LET(_xlpm.START,1,_xlpm.END,FIND("S",F963),TRIM(MID(F963,_xlpm.START,_xlpm.END-_xlpm.START)))</f>
        <v>Кепка</v>
      </c>
      <c r="D963" s="264" t="str">
        <f>VLOOKUP(C963,M:N,2,0)</f>
        <v>Кепки</v>
      </c>
      <c r="E963" s="268" t="s">
        <v>1673</v>
      </c>
      <c r="F963" s="269" t="s">
        <v>1568</v>
      </c>
      <c r="G963" s="269" t="s">
        <v>115</v>
      </c>
      <c r="H963" s="269" t="s">
        <v>3431</v>
      </c>
      <c r="I963" s="269">
        <v>2</v>
      </c>
      <c r="J963" s="269" t="s">
        <v>3487</v>
      </c>
      <c r="K963" s="269"/>
      <c r="L963" s="269">
        <v>2</v>
      </c>
    </row>
    <row r="964" spans="1:12" x14ac:dyDescent="0.25">
      <c r="A964" s="261">
        <f t="shared" si="45"/>
        <v>6861101</v>
      </c>
      <c r="B964" s="261" t="str">
        <f t="shared" si="46"/>
        <v>8-PANEL CAP CORD</v>
      </c>
      <c r="C964" s="261" t="str">
        <f t="shared" si="47"/>
        <v>Кепка</v>
      </c>
      <c r="D964" s="264" t="str">
        <f>VLOOKUP(C964,M:N,2,0)</f>
        <v>Кепки</v>
      </c>
      <c r="E964" s="268" t="s">
        <v>1675</v>
      </c>
      <c r="F964" s="269" t="s">
        <v>1568</v>
      </c>
      <c r="G964" s="269" t="s">
        <v>112</v>
      </c>
      <c r="H964" s="269" t="s">
        <v>3476</v>
      </c>
      <c r="I964" s="269">
        <v>5</v>
      </c>
      <c r="J964" s="269" t="s">
        <v>3584</v>
      </c>
      <c r="K964" s="269"/>
      <c r="L964" s="269">
        <v>5</v>
      </c>
    </row>
    <row r="965" spans="1:12" x14ac:dyDescent="0.25">
      <c r="A965" s="261">
        <f t="shared" si="45"/>
        <v>6861101</v>
      </c>
      <c r="B965" s="261" t="str">
        <f t="shared" si="46"/>
        <v>8-PANEL CAP CORD</v>
      </c>
      <c r="C965" s="261" t="str">
        <f t="shared" si="47"/>
        <v>Кепка</v>
      </c>
      <c r="D965" s="264" t="str">
        <f>VLOOKUP(C965,M:N,2,0)</f>
        <v>Кепки</v>
      </c>
      <c r="E965" s="268" t="s">
        <v>1676</v>
      </c>
      <c r="F965" s="269" t="s">
        <v>1568</v>
      </c>
      <c r="G965" s="269" t="s">
        <v>114</v>
      </c>
      <c r="H965" s="269" t="s">
        <v>3476</v>
      </c>
      <c r="I965" s="269">
        <v>3</v>
      </c>
      <c r="J965" s="269" t="s">
        <v>3479</v>
      </c>
      <c r="K965" s="269"/>
      <c r="L965" s="269">
        <v>3</v>
      </c>
    </row>
    <row r="966" spans="1:12" x14ac:dyDescent="0.25">
      <c r="A966" s="261">
        <f t="shared" si="45"/>
        <v>6861101</v>
      </c>
      <c r="B966" s="261" t="str">
        <f t="shared" si="46"/>
        <v>8-PANEL CAP CORD</v>
      </c>
      <c r="C966" s="261" t="str">
        <f t="shared" si="47"/>
        <v>Кепка</v>
      </c>
      <c r="D966" s="264" t="str">
        <f>VLOOKUP(C966,M:N,2,0)</f>
        <v>Кепки</v>
      </c>
      <c r="E966" s="268" t="s">
        <v>1677</v>
      </c>
      <c r="F966" s="269" t="s">
        <v>1568</v>
      </c>
      <c r="G966" s="269" t="s">
        <v>113</v>
      </c>
      <c r="H966" s="269" t="s">
        <v>3476</v>
      </c>
      <c r="I966" s="269">
        <v>3</v>
      </c>
      <c r="J966" s="269" t="s">
        <v>3479</v>
      </c>
      <c r="K966" s="269"/>
      <c r="L966" s="269">
        <v>3</v>
      </c>
    </row>
    <row r="967" spans="1:12" x14ac:dyDescent="0.25">
      <c r="A967" s="261">
        <f t="shared" si="45"/>
        <v>6861101</v>
      </c>
      <c r="B967" s="261" t="str">
        <f t="shared" si="46"/>
        <v>8-PANEL CAP CORD</v>
      </c>
      <c r="C967" s="261" t="str">
        <f t="shared" si="47"/>
        <v>Кепка</v>
      </c>
      <c r="D967" s="264" t="str">
        <f>VLOOKUP(C967,M:N,2,0)</f>
        <v>Кепки</v>
      </c>
      <c r="E967" s="268" t="s">
        <v>1679</v>
      </c>
      <c r="F967" s="269" t="s">
        <v>1568</v>
      </c>
      <c r="G967" s="269" t="s">
        <v>124</v>
      </c>
      <c r="H967" s="269" t="s">
        <v>3476</v>
      </c>
      <c r="I967" s="269">
        <v>2</v>
      </c>
      <c r="J967" s="269" t="s">
        <v>3477</v>
      </c>
      <c r="K967" s="269"/>
      <c r="L967" s="269">
        <v>2</v>
      </c>
    </row>
    <row r="968" spans="1:12" x14ac:dyDescent="0.25">
      <c r="A968" s="261">
        <f t="shared" si="45"/>
        <v>6861101</v>
      </c>
      <c r="B968" s="261" t="str">
        <f t="shared" si="46"/>
        <v>8-PANEL CAP CORD</v>
      </c>
      <c r="C968" s="261" t="str">
        <f t="shared" si="47"/>
        <v>Кепка</v>
      </c>
      <c r="D968" s="264" t="str">
        <f>VLOOKUP(C968,M:N,2,0)</f>
        <v>Кепки</v>
      </c>
      <c r="E968" s="268" t="s">
        <v>1680</v>
      </c>
      <c r="F968" s="269" t="s">
        <v>1568</v>
      </c>
      <c r="G968" s="269" t="s">
        <v>118</v>
      </c>
      <c r="H968" s="269" t="s">
        <v>3476</v>
      </c>
      <c r="I968" s="269">
        <v>2</v>
      </c>
      <c r="J968" s="269" t="s">
        <v>3477</v>
      </c>
      <c r="K968" s="269"/>
      <c r="L968" s="269">
        <v>2</v>
      </c>
    </row>
    <row r="969" spans="1:12" x14ac:dyDescent="0.25">
      <c r="A969" s="261">
        <f t="shared" si="45"/>
        <v>6840501</v>
      </c>
      <c r="B969" s="261" t="str">
        <f t="shared" si="46"/>
        <v>HATTERAS CASHMERE</v>
      </c>
      <c r="C969" s="261" t="str">
        <f t="shared" si="47"/>
        <v>Кепка</v>
      </c>
      <c r="D969" s="264" t="str">
        <f>VLOOKUP(C969,M:N,2,0)</f>
        <v>Кепки</v>
      </c>
      <c r="E969" s="268" t="s">
        <v>1681</v>
      </c>
      <c r="F969" s="269" t="s">
        <v>1201</v>
      </c>
      <c r="G969" s="269" t="s">
        <v>122</v>
      </c>
      <c r="H969" s="269" t="s">
        <v>3694</v>
      </c>
      <c r="I969" s="269">
        <v>1</v>
      </c>
      <c r="J969" s="269" t="s">
        <v>3694</v>
      </c>
      <c r="K969" s="269"/>
      <c r="L969" s="269">
        <v>1</v>
      </c>
    </row>
    <row r="970" spans="1:12" x14ac:dyDescent="0.25">
      <c r="A970" s="261">
        <f t="shared" si="45"/>
        <v>6840501</v>
      </c>
      <c r="B970" s="261" t="str">
        <f t="shared" si="46"/>
        <v>HATTERAS CASHMERE</v>
      </c>
      <c r="C970" s="261" t="str">
        <f t="shared" si="47"/>
        <v>Кепка</v>
      </c>
      <c r="D970" s="264" t="str">
        <f>VLOOKUP(C970,M:N,2,0)</f>
        <v>Кепки</v>
      </c>
      <c r="E970" s="268" t="s">
        <v>1683</v>
      </c>
      <c r="F970" s="269" t="s">
        <v>1201</v>
      </c>
      <c r="G970" s="269" t="s">
        <v>114</v>
      </c>
      <c r="H970" s="269" t="s">
        <v>3694</v>
      </c>
      <c r="I970" s="269">
        <v>6</v>
      </c>
      <c r="J970" s="269" t="s">
        <v>3695</v>
      </c>
      <c r="K970" s="269"/>
      <c r="L970" s="269">
        <v>6</v>
      </c>
    </row>
    <row r="971" spans="1:12" x14ac:dyDescent="0.25">
      <c r="A971" s="261">
        <f t="shared" si="45"/>
        <v>6840501</v>
      </c>
      <c r="B971" s="261" t="str">
        <f t="shared" si="46"/>
        <v>HATTERAS CASHMERE</v>
      </c>
      <c r="C971" s="261" t="str">
        <f t="shared" si="47"/>
        <v>Кепка</v>
      </c>
      <c r="D971" s="264" t="str">
        <f>VLOOKUP(C971,M:N,2,0)</f>
        <v>Кепки</v>
      </c>
      <c r="E971" s="268" t="s">
        <v>1684</v>
      </c>
      <c r="F971" s="269" t="s">
        <v>1204</v>
      </c>
      <c r="G971" s="269" t="s">
        <v>112</v>
      </c>
      <c r="H971" s="269" t="s">
        <v>3694</v>
      </c>
      <c r="I971" s="269">
        <v>6</v>
      </c>
      <c r="J971" s="269" t="s">
        <v>3695</v>
      </c>
      <c r="K971" s="269"/>
      <c r="L971" s="269">
        <v>6</v>
      </c>
    </row>
    <row r="972" spans="1:12" x14ac:dyDescent="0.25">
      <c r="A972" s="261">
        <f t="shared" si="45"/>
        <v>6840501</v>
      </c>
      <c r="B972" s="261" t="str">
        <f t="shared" si="46"/>
        <v>HATTERAS CASHMERE</v>
      </c>
      <c r="C972" s="261" t="str">
        <f t="shared" si="47"/>
        <v>Кепка</v>
      </c>
      <c r="D972" s="264" t="str">
        <f>VLOOKUP(C972,M:N,2,0)</f>
        <v>Кепки</v>
      </c>
      <c r="E972" s="268" t="s">
        <v>1686</v>
      </c>
      <c r="F972" s="269" t="s">
        <v>1204</v>
      </c>
      <c r="G972" s="269" t="s">
        <v>114</v>
      </c>
      <c r="H972" s="269" t="s">
        <v>3694</v>
      </c>
      <c r="I972" s="269">
        <v>1</v>
      </c>
      <c r="J972" s="269" t="s">
        <v>3694</v>
      </c>
      <c r="K972" s="269"/>
      <c r="L972" s="269">
        <v>1</v>
      </c>
    </row>
    <row r="973" spans="1:12" x14ac:dyDescent="0.25">
      <c r="A973" s="261">
        <f t="shared" si="45"/>
        <v>6840501</v>
      </c>
      <c r="B973" s="261" t="str">
        <f t="shared" si="46"/>
        <v>HATTERAS CASHMERE</v>
      </c>
      <c r="C973" s="261" t="str">
        <f t="shared" si="47"/>
        <v>Кепка</v>
      </c>
      <c r="D973" s="264" t="str">
        <f>VLOOKUP(C973,M:N,2,0)</f>
        <v>Кепки</v>
      </c>
      <c r="E973" s="268" t="s">
        <v>1687</v>
      </c>
      <c r="F973" s="269" t="s">
        <v>1204</v>
      </c>
      <c r="G973" s="269" t="s">
        <v>113</v>
      </c>
      <c r="H973" s="269" t="s">
        <v>3694</v>
      </c>
      <c r="I973" s="269">
        <v>2</v>
      </c>
      <c r="J973" s="269" t="s">
        <v>3696</v>
      </c>
      <c r="K973" s="269"/>
      <c r="L973" s="269">
        <v>2</v>
      </c>
    </row>
    <row r="974" spans="1:12" x14ac:dyDescent="0.25">
      <c r="A974" s="261">
        <f t="shared" si="45"/>
        <v>6380506</v>
      </c>
      <c r="B974" s="261" t="str">
        <f t="shared" si="46"/>
        <v>DRIVER CAP HERRINGBONE</v>
      </c>
      <c r="C974" s="261" t="str">
        <f t="shared" si="47"/>
        <v>Кепка</v>
      </c>
      <c r="D974" s="264" t="str">
        <f>VLOOKUP(C974,M:N,2,0)</f>
        <v>Кепки</v>
      </c>
      <c r="E974" s="268" t="s">
        <v>1688</v>
      </c>
      <c r="F974" s="269" t="s">
        <v>618</v>
      </c>
      <c r="G974" s="269" t="s">
        <v>122</v>
      </c>
      <c r="H974" s="269" t="s">
        <v>3431</v>
      </c>
      <c r="I974" s="269">
        <v>1</v>
      </c>
      <c r="J974" s="269" t="s">
        <v>3431</v>
      </c>
      <c r="K974" s="269"/>
      <c r="L974" s="269">
        <v>1</v>
      </c>
    </row>
    <row r="975" spans="1:12" x14ac:dyDescent="0.25">
      <c r="A975" s="261">
        <f t="shared" si="45"/>
        <v>6380506</v>
      </c>
      <c r="B975" s="261" t="str">
        <f t="shared" si="46"/>
        <v>DRIVER CAP HERRINGBONE</v>
      </c>
      <c r="C975" s="261" t="str">
        <f t="shared" si="47"/>
        <v>Кепка</v>
      </c>
      <c r="D975" s="264" t="str">
        <f>VLOOKUP(C975,M:N,2,0)</f>
        <v>Кепки</v>
      </c>
      <c r="E975" s="268" t="s">
        <v>1689</v>
      </c>
      <c r="F975" s="269" t="s">
        <v>618</v>
      </c>
      <c r="G975" s="269" t="s">
        <v>116</v>
      </c>
      <c r="H975" s="269" t="s">
        <v>3431</v>
      </c>
      <c r="I975" s="269">
        <v>2</v>
      </c>
      <c r="J975" s="269" t="s">
        <v>3487</v>
      </c>
      <c r="K975" s="269"/>
      <c r="L975" s="269">
        <v>2</v>
      </c>
    </row>
    <row r="976" spans="1:12" x14ac:dyDescent="0.25">
      <c r="A976" s="261">
        <f t="shared" si="45"/>
        <v>6380506</v>
      </c>
      <c r="B976" s="261" t="str">
        <f t="shared" si="46"/>
        <v>DRIVER CAP HERRINGBONE</v>
      </c>
      <c r="C976" s="261" t="str">
        <f t="shared" si="47"/>
        <v>Кепка</v>
      </c>
      <c r="D976" s="264" t="str">
        <f>VLOOKUP(C976,M:N,2,0)</f>
        <v>Кепки</v>
      </c>
      <c r="E976" s="268" t="s">
        <v>1690</v>
      </c>
      <c r="F976" s="269" t="s">
        <v>618</v>
      </c>
      <c r="G976" s="269" t="s">
        <v>115</v>
      </c>
      <c r="H976" s="269" t="s">
        <v>3431</v>
      </c>
      <c r="I976" s="269">
        <v>1</v>
      </c>
      <c r="J976" s="269" t="s">
        <v>3431</v>
      </c>
      <c r="K976" s="269"/>
      <c r="L976" s="269">
        <v>1</v>
      </c>
    </row>
    <row r="977" spans="1:12" x14ac:dyDescent="0.25">
      <c r="A977" s="261">
        <f t="shared" si="45"/>
        <v>6380506</v>
      </c>
      <c r="B977" s="261" t="str">
        <f t="shared" si="46"/>
        <v>DRIVER CAP HERRINGBONE</v>
      </c>
      <c r="C977" s="261" t="str">
        <f t="shared" si="47"/>
        <v>Кепка</v>
      </c>
      <c r="D977" s="264" t="str">
        <f>VLOOKUP(C977,M:N,2,0)</f>
        <v>Кепки</v>
      </c>
      <c r="E977" s="268" t="s">
        <v>1692</v>
      </c>
      <c r="F977" s="269" t="s">
        <v>618</v>
      </c>
      <c r="G977" s="269" t="s">
        <v>112</v>
      </c>
      <c r="H977" s="269" t="s">
        <v>3431</v>
      </c>
      <c r="I977" s="269">
        <v>1</v>
      </c>
      <c r="J977" s="269" t="s">
        <v>3431</v>
      </c>
      <c r="K977" s="269"/>
      <c r="L977" s="269">
        <v>1</v>
      </c>
    </row>
    <row r="978" spans="1:12" x14ac:dyDescent="0.25">
      <c r="A978" s="261">
        <f t="shared" si="45"/>
        <v>6380506</v>
      </c>
      <c r="B978" s="261" t="str">
        <f t="shared" si="46"/>
        <v>DRIVER CAP HERRINGBONE</v>
      </c>
      <c r="C978" s="261" t="str">
        <f t="shared" si="47"/>
        <v>Кепка</v>
      </c>
      <c r="D978" s="264" t="str">
        <f>VLOOKUP(C978,M:N,2,0)</f>
        <v>Кепки</v>
      </c>
      <c r="E978" s="268" t="s">
        <v>1693</v>
      </c>
      <c r="F978" s="269" t="s">
        <v>618</v>
      </c>
      <c r="G978" s="269" t="s">
        <v>114</v>
      </c>
      <c r="H978" s="269" t="s">
        <v>3431</v>
      </c>
      <c r="I978" s="269">
        <v>2</v>
      </c>
      <c r="J978" s="269" t="s">
        <v>3487</v>
      </c>
      <c r="K978" s="269"/>
      <c r="L978" s="269">
        <v>2</v>
      </c>
    </row>
    <row r="979" spans="1:12" x14ac:dyDescent="0.25">
      <c r="A979" s="261">
        <f t="shared" si="45"/>
        <v>6380506</v>
      </c>
      <c r="B979" s="261" t="str">
        <f t="shared" si="46"/>
        <v>DRIVER CAP HERRINGBONE</v>
      </c>
      <c r="C979" s="261" t="str">
        <f t="shared" si="47"/>
        <v>Кепка</v>
      </c>
      <c r="D979" s="264" t="str">
        <f>VLOOKUP(C979,M:N,2,0)</f>
        <v>Кепки</v>
      </c>
      <c r="E979" s="268" t="s">
        <v>1694</v>
      </c>
      <c r="F979" s="269" t="s">
        <v>618</v>
      </c>
      <c r="G979" s="269" t="s">
        <v>113</v>
      </c>
      <c r="H979" s="269" t="s">
        <v>3431</v>
      </c>
      <c r="I979" s="269">
        <v>1</v>
      </c>
      <c r="J979" s="269" t="s">
        <v>3431</v>
      </c>
      <c r="K979" s="269"/>
      <c r="L979" s="269">
        <v>1</v>
      </c>
    </row>
    <row r="980" spans="1:12" x14ac:dyDescent="0.25">
      <c r="A980" s="261">
        <f t="shared" si="45"/>
        <v>6380506</v>
      </c>
      <c r="B980" s="261" t="str">
        <f t="shared" si="46"/>
        <v>DRIVER CAP HERRINGBONE</v>
      </c>
      <c r="C980" s="261" t="str">
        <f t="shared" si="47"/>
        <v>Кепка</v>
      </c>
      <c r="D980" s="264" t="str">
        <f>VLOOKUP(C980,M:N,2,0)</f>
        <v>Кепки</v>
      </c>
      <c r="E980" s="268" t="s">
        <v>1695</v>
      </c>
      <c r="F980" s="269" t="s">
        <v>618</v>
      </c>
      <c r="G980" s="269" t="s">
        <v>124</v>
      </c>
      <c r="H980" s="269" t="s">
        <v>3431</v>
      </c>
      <c r="I980" s="269">
        <v>1</v>
      </c>
      <c r="J980" s="269" t="s">
        <v>3431</v>
      </c>
      <c r="K980" s="269"/>
      <c r="L980" s="269">
        <v>1</v>
      </c>
    </row>
    <row r="981" spans="1:12" x14ac:dyDescent="0.25">
      <c r="A981" s="261">
        <f t="shared" si="45"/>
        <v>6380506</v>
      </c>
      <c r="B981" s="261" t="str">
        <f t="shared" si="46"/>
        <v>DRIVER CAP HERRINGBONE</v>
      </c>
      <c r="C981" s="261" t="str">
        <f t="shared" si="47"/>
        <v>Кепка</v>
      </c>
      <c r="D981" s="264" t="str">
        <f>VLOOKUP(C981,M:N,2,0)</f>
        <v>Кепки</v>
      </c>
      <c r="E981" s="268" t="s">
        <v>1696</v>
      </c>
      <c r="F981" s="269" t="s">
        <v>626</v>
      </c>
      <c r="G981" s="269" t="s">
        <v>123</v>
      </c>
      <c r="H981" s="269" t="s">
        <v>3431</v>
      </c>
      <c r="I981" s="269">
        <v>1</v>
      </c>
      <c r="J981" s="269" t="s">
        <v>3431</v>
      </c>
      <c r="K981" s="269"/>
      <c r="L981" s="269">
        <v>1</v>
      </c>
    </row>
    <row r="982" spans="1:12" x14ac:dyDescent="0.25">
      <c r="A982" s="261">
        <f t="shared" si="45"/>
        <v>6380506</v>
      </c>
      <c r="B982" s="261" t="str">
        <f t="shared" si="46"/>
        <v>DRIVER CAP HERRINGBONE</v>
      </c>
      <c r="C982" s="261" t="str">
        <f t="shared" si="47"/>
        <v>Кепка</v>
      </c>
      <c r="D982" s="264" t="str">
        <f>VLOOKUP(C982,M:N,2,0)</f>
        <v>Кепки</v>
      </c>
      <c r="E982" s="268" t="s">
        <v>1698</v>
      </c>
      <c r="F982" s="269" t="s">
        <v>626</v>
      </c>
      <c r="G982" s="269" t="s">
        <v>116</v>
      </c>
      <c r="H982" s="269" t="s">
        <v>3431</v>
      </c>
      <c r="I982" s="269">
        <v>2</v>
      </c>
      <c r="J982" s="269" t="s">
        <v>3487</v>
      </c>
      <c r="K982" s="269"/>
      <c r="L982" s="269">
        <v>2</v>
      </c>
    </row>
    <row r="983" spans="1:12" x14ac:dyDescent="0.25">
      <c r="A983" s="261">
        <f t="shared" si="45"/>
        <v>6380506</v>
      </c>
      <c r="B983" s="261" t="str">
        <f t="shared" si="46"/>
        <v>DRIVER CAP HERRINGBONE</v>
      </c>
      <c r="C983" s="261" t="str">
        <f t="shared" si="47"/>
        <v>Кепка</v>
      </c>
      <c r="D983" s="264" t="str">
        <f>VLOOKUP(C983,M:N,2,0)</f>
        <v>Кепки</v>
      </c>
      <c r="E983" s="268" t="s">
        <v>1699</v>
      </c>
      <c r="F983" s="269" t="s">
        <v>626</v>
      </c>
      <c r="G983" s="269" t="s">
        <v>115</v>
      </c>
      <c r="H983" s="269" t="s">
        <v>3431</v>
      </c>
      <c r="I983" s="269">
        <v>3</v>
      </c>
      <c r="J983" s="269" t="s">
        <v>3432</v>
      </c>
      <c r="K983" s="269"/>
      <c r="L983" s="269">
        <v>3</v>
      </c>
    </row>
    <row r="984" spans="1:12" x14ac:dyDescent="0.25">
      <c r="A984" s="261">
        <f t="shared" si="45"/>
        <v>6380506</v>
      </c>
      <c r="B984" s="261" t="str">
        <f t="shared" si="46"/>
        <v>DRIVER CAP HERRINGBONE</v>
      </c>
      <c r="C984" s="261" t="str">
        <f t="shared" si="47"/>
        <v>Кепка</v>
      </c>
      <c r="D984" s="264" t="str">
        <f>VLOOKUP(C984,M:N,2,0)</f>
        <v>Кепки</v>
      </c>
      <c r="E984" s="268" t="s">
        <v>1701</v>
      </c>
      <c r="F984" s="269" t="s">
        <v>626</v>
      </c>
      <c r="G984" s="269" t="s">
        <v>112</v>
      </c>
      <c r="H984" s="269" t="s">
        <v>3431</v>
      </c>
      <c r="I984" s="269">
        <v>2</v>
      </c>
      <c r="J984" s="269" t="s">
        <v>3487</v>
      </c>
      <c r="K984" s="269"/>
      <c r="L984" s="269">
        <v>2</v>
      </c>
    </row>
    <row r="985" spans="1:12" x14ac:dyDescent="0.25">
      <c r="A985" s="261">
        <f t="shared" si="45"/>
        <v>6380506</v>
      </c>
      <c r="B985" s="261" t="str">
        <f t="shared" si="46"/>
        <v>DRIVER CAP HERRINGBONE</v>
      </c>
      <c r="C985" s="261" t="str">
        <f t="shared" si="47"/>
        <v>Кепка</v>
      </c>
      <c r="D985" s="264" t="str">
        <f>VLOOKUP(C985,M:N,2,0)</f>
        <v>Кепки</v>
      </c>
      <c r="E985" s="268" t="s">
        <v>1702</v>
      </c>
      <c r="F985" s="269" t="s">
        <v>626</v>
      </c>
      <c r="G985" s="269" t="s">
        <v>113</v>
      </c>
      <c r="H985" s="269" t="s">
        <v>3431</v>
      </c>
      <c r="I985" s="269">
        <v>1</v>
      </c>
      <c r="J985" s="269" t="s">
        <v>3431</v>
      </c>
      <c r="K985" s="269"/>
      <c r="L985" s="269">
        <v>1</v>
      </c>
    </row>
    <row r="986" spans="1:12" x14ac:dyDescent="0.25">
      <c r="A986" s="261">
        <f t="shared" si="45"/>
        <v>6216701</v>
      </c>
      <c r="B986" s="261" t="str">
        <f t="shared" si="46"/>
        <v>KENT STRIPES</v>
      </c>
      <c r="C986" s="261" t="str">
        <f t="shared" si="47"/>
        <v>Кепка</v>
      </c>
      <c r="D986" s="264" t="str">
        <f>VLOOKUP(C986,M:N,2,0)</f>
        <v>Кепки</v>
      </c>
      <c r="E986" s="268" t="s">
        <v>1704</v>
      </c>
      <c r="F986" s="269" t="s">
        <v>516</v>
      </c>
      <c r="G986" s="269" t="s">
        <v>115</v>
      </c>
      <c r="H986" s="269" t="s">
        <v>3460</v>
      </c>
      <c r="I986" s="269">
        <v>2</v>
      </c>
      <c r="J986" s="269" t="s">
        <v>3461</v>
      </c>
      <c r="K986" s="269"/>
      <c r="L986" s="269">
        <v>2</v>
      </c>
    </row>
    <row r="987" spans="1:12" x14ac:dyDescent="0.25">
      <c r="A987" s="261">
        <f t="shared" si="45"/>
        <v>6216701</v>
      </c>
      <c r="B987" s="261" t="str">
        <f t="shared" si="46"/>
        <v>KENT STRIPES</v>
      </c>
      <c r="C987" s="261" t="str">
        <f t="shared" si="47"/>
        <v>Кепка</v>
      </c>
      <c r="D987" s="264" t="str">
        <f>VLOOKUP(C987,M:N,2,0)</f>
        <v>Кепки</v>
      </c>
      <c r="E987" s="268" t="s">
        <v>1705</v>
      </c>
      <c r="F987" s="269" t="s">
        <v>516</v>
      </c>
      <c r="G987" s="269" t="s">
        <v>114</v>
      </c>
      <c r="H987" s="269" t="s">
        <v>3460</v>
      </c>
      <c r="I987" s="269">
        <v>1</v>
      </c>
      <c r="J987" s="269" t="s">
        <v>3460</v>
      </c>
      <c r="K987" s="269"/>
      <c r="L987" s="269">
        <v>1</v>
      </c>
    </row>
    <row r="988" spans="1:12" x14ac:dyDescent="0.25">
      <c r="A988" s="261">
        <f t="shared" si="45"/>
        <v>6210203</v>
      </c>
      <c r="B988" s="261" t="str">
        <f t="shared" si="46"/>
        <v>KENT EF CHECK</v>
      </c>
      <c r="C988" s="261" t="str">
        <f t="shared" si="47"/>
        <v>Кепка</v>
      </c>
      <c r="D988" s="264" t="str">
        <f>VLOOKUP(C988,M:N,2,0)</f>
        <v>Кепки</v>
      </c>
      <c r="E988" s="268" t="s">
        <v>1706</v>
      </c>
      <c r="F988" s="269" t="s">
        <v>3433</v>
      </c>
      <c r="G988" s="269" t="s">
        <v>122</v>
      </c>
      <c r="H988" s="269" t="s">
        <v>3431</v>
      </c>
      <c r="I988" s="269">
        <v>1</v>
      </c>
      <c r="J988" s="269" t="s">
        <v>3431</v>
      </c>
      <c r="K988" s="269"/>
      <c r="L988" s="269">
        <v>1</v>
      </c>
    </row>
    <row r="989" spans="1:12" x14ac:dyDescent="0.25">
      <c r="A989" s="261">
        <f t="shared" si="45"/>
        <v>6210203</v>
      </c>
      <c r="B989" s="261" t="str">
        <f t="shared" si="46"/>
        <v>KENT EF CHECK</v>
      </c>
      <c r="C989" s="261" t="str">
        <f t="shared" si="47"/>
        <v>Кепка</v>
      </c>
      <c r="D989" s="264" t="str">
        <f>VLOOKUP(C989,M:N,2,0)</f>
        <v>Кепки</v>
      </c>
      <c r="E989" s="268" t="s">
        <v>1707</v>
      </c>
      <c r="F989" s="269" t="s">
        <v>3433</v>
      </c>
      <c r="G989" s="269" t="s">
        <v>112</v>
      </c>
      <c r="H989" s="269" t="s">
        <v>3431</v>
      </c>
      <c r="I989" s="269">
        <v>1</v>
      </c>
      <c r="J989" s="269" t="s">
        <v>3431</v>
      </c>
      <c r="K989" s="269"/>
      <c r="L989" s="269">
        <v>1</v>
      </c>
    </row>
    <row r="990" spans="1:12" x14ac:dyDescent="0.25">
      <c r="A990" s="261">
        <f t="shared" si="45"/>
        <v>6210203</v>
      </c>
      <c r="B990" s="261" t="str">
        <f t="shared" si="46"/>
        <v>KENT EF CHECK</v>
      </c>
      <c r="C990" s="261" t="str">
        <f t="shared" si="47"/>
        <v>Кепка</v>
      </c>
      <c r="D990" s="264" t="str">
        <f>VLOOKUP(C990,M:N,2,0)</f>
        <v>Кепки</v>
      </c>
      <c r="E990" s="268" t="s">
        <v>1709</v>
      </c>
      <c r="F990" s="269" t="s">
        <v>3433</v>
      </c>
      <c r="G990" s="269" t="s">
        <v>113</v>
      </c>
      <c r="H990" s="269" t="s">
        <v>3431</v>
      </c>
      <c r="I990" s="269">
        <v>1</v>
      </c>
      <c r="J990" s="269" t="s">
        <v>3431</v>
      </c>
      <c r="K990" s="269"/>
      <c r="L990" s="269">
        <v>1</v>
      </c>
    </row>
    <row r="991" spans="1:12" x14ac:dyDescent="0.25">
      <c r="A991" s="261">
        <f t="shared" si="45"/>
        <v>6210203</v>
      </c>
      <c r="B991" s="261" t="str">
        <f t="shared" si="46"/>
        <v>KENT EF CHECK</v>
      </c>
      <c r="C991" s="261" t="str">
        <f t="shared" si="47"/>
        <v>Кепка</v>
      </c>
      <c r="D991" s="264" t="str">
        <f>VLOOKUP(C991,M:N,2,0)</f>
        <v>Кепки</v>
      </c>
      <c r="E991" s="268" t="s">
        <v>1710</v>
      </c>
      <c r="F991" s="269" t="s">
        <v>3430</v>
      </c>
      <c r="G991" s="269" t="s">
        <v>122</v>
      </c>
      <c r="H991" s="269" t="s">
        <v>3431</v>
      </c>
      <c r="I991" s="269">
        <v>1</v>
      </c>
      <c r="J991" s="269" t="s">
        <v>3431</v>
      </c>
      <c r="K991" s="269"/>
      <c r="L991" s="269">
        <v>1</v>
      </c>
    </row>
    <row r="992" spans="1:12" x14ac:dyDescent="0.25">
      <c r="A992" s="261">
        <f t="shared" si="45"/>
        <v>6210203</v>
      </c>
      <c r="B992" s="261" t="str">
        <f t="shared" si="46"/>
        <v>KENT EF CHECK</v>
      </c>
      <c r="C992" s="261" t="str">
        <f t="shared" si="47"/>
        <v>Кепка</v>
      </c>
      <c r="D992" s="264" t="str">
        <f>VLOOKUP(C992,M:N,2,0)</f>
        <v>Кепки</v>
      </c>
      <c r="E992" s="268" t="s">
        <v>1711</v>
      </c>
      <c r="F992" s="269" t="s">
        <v>3430</v>
      </c>
      <c r="G992" s="269" t="s">
        <v>116</v>
      </c>
      <c r="H992" s="269" t="s">
        <v>3431</v>
      </c>
      <c r="I992" s="269">
        <v>1</v>
      </c>
      <c r="J992" s="269" t="s">
        <v>3431</v>
      </c>
      <c r="K992" s="269"/>
      <c r="L992" s="269">
        <v>1</v>
      </c>
    </row>
    <row r="993" spans="1:12" x14ac:dyDescent="0.25">
      <c r="A993" s="261">
        <f t="shared" si="45"/>
        <v>6210203</v>
      </c>
      <c r="B993" s="261" t="str">
        <f t="shared" si="46"/>
        <v>KENT EF CHECK</v>
      </c>
      <c r="C993" s="261" t="str">
        <f t="shared" si="47"/>
        <v>Кепка</v>
      </c>
      <c r="D993" s="264" t="str">
        <f>VLOOKUP(C993,M:N,2,0)</f>
        <v>Кепки</v>
      </c>
      <c r="E993" s="268" t="s">
        <v>1713</v>
      </c>
      <c r="F993" s="269" t="s">
        <v>3430</v>
      </c>
      <c r="G993" s="269" t="s">
        <v>112</v>
      </c>
      <c r="H993" s="269" t="s">
        <v>3431</v>
      </c>
      <c r="I993" s="269">
        <v>3</v>
      </c>
      <c r="J993" s="269" t="s">
        <v>3432</v>
      </c>
      <c r="K993" s="269"/>
      <c r="L993" s="269">
        <v>3</v>
      </c>
    </row>
    <row r="994" spans="1:12" x14ac:dyDescent="0.25">
      <c r="A994" s="261">
        <f t="shared" si="45"/>
        <v>6210203</v>
      </c>
      <c r="B994" s="261" t="str">
        <f t="shared" si="46"/>
        <v>KENT EF CHECK</v>
      </c>
      <c r="C994" s="261" t="str">
        <f t="shared" si="47"/>
        <v>Кепка</v>
      </c>
      <c r="D994" s="264" t="str">
        <f>VLOOKUP(C994,M:N,2,0)</f>
        <v>Кепки</v>
      </c>
      <c r="E994" s="268" t="s">
        <v>1714</v>
      </c>
      <c r="F994" s="269" t="s">
        <v>3430</v>
      </c>
      <c r="G994" s="269" t="s">
        <v>113</v>
      </c>
      <c r="H994" s="269" t="s">
        <v>3431</v>
      </c>
      <c r="I994" s="269">
        <v>1</v>
      </c>
      <c r="J994" s="269" t="s">
        <v>3431</v>
      </c>
      <c r="K994" s="269"/>
      <c r="L994" s="269">
        <v>1</v>
      </c>
    </row>
    <row r="995" spans="1:12" x14ac:dyDescent="0.25">
      <c r="A995" s="261">
        <f t="shared" si="45"/>
        <v>6210203</v>
      </c>
      <c r="B995" s="261" t="str">
        <f t="shared" si="46"/>
        <v>KENT EF CHECK</v>
      </c>
      <c r="C995" s="261" t="str">
        <f t="shared" si="47"/>
        <v>Кепка</v>
      </c>
      <c r="D995" s="264" t="str">
        <f>VLOOKUP(C995,M:N,2,0)</f>
        <v>Кепки</v>
      </c>
      <c r="E995" s="268" t="s">
        <v>1715</v>
      </c>
      <c r="F995" s="269" t="s">
        <v>3430</v>
      </c>
      <c r="G995" s="269" t="s">
        <v>118</v>
      </c>
      <c r="H995" s="269" t="s">
        <v>3431</v>
      </c>
      <c r="I995" s="269">
        <v>1</v>
      </c>
      <c r="J995" s="269" t="s">
        <v>3431</v>
      </c>
      <c r="K995" s="269"/>
      <c r="L995" s="269">
        <v>1</v>
      </c>
    </row>
    <row r="996" spans="1:12" x14ac:dyDescent="0.25">
      <c r="A996" s="261">
        <f t="shared" si="45"/>
        <v>6897101</v>
      </c>
      <c r="B996" s="261" t="str">
        <f t="shared" si="46"/>
        <v>8-PANEL PIGSKIN</v>
      </c>
      <c r="C996" s="261" t="str">
        <f t="shared" si="47"/>
        <v>Кепка</v>
      </c>
      <c r="D996" s="264" t="str">
        <f>VLOOKUP(C996,M:N,2,0)</f>
        <v>Кепки</v>
      </c>
      <c r="E996" s="268" t="s">
        <v>1716</v>
      </c>
      <c r="F996" s="269" t="s">
        <v>1615</v>
      </c>
      <c r="G996" s="269" t="s">
        <v>116</v>
      </c>
      <c r="H996" s="269" t="s">
        <v>3621</v>
      </c>
      <c r="I996" s="269">
        <v>2</v>
      </c>
      <c r="J996" s="269" t="s">
        <v>3630</v>
      </c>
      <c r="K996" s="269"/>
      <c r="L996" s="269">
        <v>2</v>
      </c>
    </row>
    <row r="997" spans="1:12" x14ac:dyDescent="0.25">
      <c r="A997" s="261">
        <f t="shared" si="45"/>
        <v>6897101</v>
      </c>
      <c r="B997" s="261" t="str">
        <f t="shared" si="46"/>
        <v>8-PANEL PIGSKIN</v>
      </c>
      <c r="C997" s="261" t="str">
        <f t="shared" si="47"/>
        <v>Кепка</v>
      </c>
      <c r="D997" s="264" t="str">
        <f>VLOOKUP(C997,M:N,2,0)</f>
        <v>Кепки</v>
      </c>
      <c r="E997" s="268" t="s">
        <v>1718</v>
      </c>
      <c r="F997" s="269" t="s">
        <v>1615</v>
      </c>
      <c r="G997" s="269" t="s">
        <v>112</v>
      </c>
      <c r="H997" s="269" t="s">
        <v>3621</v>
      </c>
      <c r="I997" s="269">
        <v>2</v>
      </c>
      <c r="J997" s="269" t="s">
        <v>3630</v>
      </c>
      <c r="K997" s="269"/>
      <c r="L997" s="269">
        <v>2</v>
      </c>
    </row>
    <row r="998" spans="1:12" x14ac:dyDescent="0.25">
      <c r="A998" s="261">
        <f t="shared" si="45"/>
        <v>6897101</v>
      </c>
      <c r="B998" s="261" t="str">
        <f t="shared" si="46"/>
        <v>8-PANEL PIGSKIN</v>
      </c>
      <c r="C998" s="261" t="str">
        <f t="shared" si="47"/>
        <v>Кепка</v>
      </c>
      <c r="D998" s="264" t="str">
        <f>VLOOKUP(C998,M:N,2,0)</f>
        <v>Кепки</v>
      </c>
      <c r="E998" s="268" t="s">
        <v>1719</v>
      </c>
      <c r="F998" s="269" t="s">
        <v>1615</v>
      </c>
      <c r="G998" s="269" t="s">
        <v>113</v>
      </c>
      <c r="H998" s="269" t="s">
        <v>3621</v>
      </c>
      <c r="I998" s="269">
        <v>1</v>
      </c>
      <c r="J998" s="269" t="s">
        <v>3621</v>
      </c>
      <c r="K998" s="269"/>
      <c r="L998" s="269">
        <v>1</v>
      </c>
    </row>
    <row r="999" spans="1:12" x14ac:dyDescent="0.25">
      <c r="A999" s="261">
        <f t="shared" si="45"/>
        <v>3698517</v>
      </c>
      <c r="B999" s="261" t="str">
        <f t="shared" si="46"/>
        <v>WESTERN RAFFI A CROCHET</v>
      </c>
      <c r="C999" s="261" t="str">
        <f t="shared" si="47"/>
        <v>Шляпа</v>
      </c>
      <c r="D999" s="264" t="str">
        <f>VLOOKUP(C999,M:N,2,0)</f>
        <v>Шляпы</v>
      </c>
      <c r="E999" s="268" t="s">
        <v>1720</v>
      </c>
      <c r="F999" s="269" t="s">
        <v>3135</v>
      </c>
      <c r="G999" s="269" t="s">
        <v>122</v>
      </c>
      <c r="H999" s="269" t="s">
        <v>3814</v>
      </c>
      <c r="I999" s="269">
        <v>4</v>
      </c>
      <c r="J999" s="269" t="s">
        <v>4236</v>
      </c>
      <c r="K999" s="269"/>
      <c r="L999" s="269">
        <v>4</v>
      </c>
    </row>
    <row r="1000" spans="1:12" x14ac:dyDescent="0.25">
      <c r="A1000" s="261">
        <f t="shared" si="45"/>
        <v>3698517</v>
      </c>
      <c r="B1000" s="261" t="str">
        <f t="shared" si="46"/>
        <v>WESTERN RAFFI A CROCHET</v>
      </c>
      <c r="C1000" s="261" t="str">
        <f t="shared" si="47"/>
        <v>Шляпа</v>
      </c>
      <c r="D1000" s="264" t="str">
        <f>VLOOKUP(C1000,M:N,2,0)</f>
        <v>Шляпы</v>
      </c>
      <c r="E1000" s="268" t="s">
        <v>1722</v>
      </c>
      <c r="F1000" s="269" t="s">
        <v>3135</v>
      </c>
      <c r="G1000" s="269" t="s">
        <v>116</v>
      </c>
      <c r="H1000" s="269" t="s">
        <v>3814</v>
      </c>
      <c r="I1000" s="269">
        <v>7</v>
      </c>
      <c r="J1000" s="269" t="s">
        <v>4114</v>
      </c>
      <c r="K1000" s="269"/>
      <c r="L1000" s="269">
        <v>7</v>
      </c>
    </row>
    <row r="1001" spans="1:12" x14ac:dyDescent="0.25">
      <c r="A1001" s="261">
        <f t="shared" si="45"/>
        <v>3698517</v>
      </c>
      <c r="B1001" s="261" t="str">
        <f t="shared" si="46"/>
        <v>WESTERN RAFFI A CROCHET</v>
      </c>
      <c r="C1001" s="261" t="str">
        <f t="shared" si="47"/>
        <v>Шляпа</v>
      </c>
      <c r="D1001" s="264" t="str">
        <f>VLOOKUP(C1001,M:N,2,0)</f>
        <v>Шляпы</v>
      </c>
      <c r="E1001" s="268" t="s">
        <v>1723</v>
      </c>
      <c r="F1001" s="269" t="s">
        <v>3135</v>
      </c>
      <c r="G1001" s="269" t="s">
        <v>112</v>
      </c>
      <c r="H1001" s="269" t="s">
        <v>3814</v>
      </c>
      <c r="I1001" s="269">
        <v>12</v>
      </c>
      <c r="J1001" s="269" t="s">
        <v>4235</v>
      </c>
      <c r="K1001" s="269"/>
      <c r="L1001" s="269">
        <v>12</v>
      </c>
    </row>
    <row r="1002" spans="1:12" x14ac:dyDescent="0.25">
      <c r="A1002" s="261">
        <f t="shared" si="45"/>
        <v>3698517</v>
      </c>
      <c r="B1002" s="261" t="str">
        <f t="shared" si="46"/>
        <v>WESTERN RAFFI A CROCHET</v>
      </c>
      <c r="C1002" s="261" t="str">
        <f t="shared" si="47"/>
        <v>Шляпа</v>
      </c>
      <c r="D1002" s="264" t="str">
        <f>VLOOKUP(C1002,M:N,2,0)</f>
        <v>Шляпы</v>
      </c>
      <c r="E1002" s="268" t="s">
        <v>1724</v>
      </c>
      <c r="F1002" s="269" t="s">
        <v>3135</v>
      </c>
      <c r="G1002" s="269" t="s">
        <v>113</v>
      </c>
      <c r="H1002" s="269" t="s">
        <v>3814</v>
      </c>
      <c r="I1002" s="269">
        <v>8</v>
      </c>
      <c r="J1002" s="269" t="s">
        <v>4135</v>
      </c>
      <c r="K1002" s="269"/>
      <c r="L1002" s="269">
        <v>8</v>
      </c>
    </row>
    <row r="1003" spans="1:12" x14ac:dyDescent="0.25">
      <c r="A1003" s="261">
        <f t="shared" si="45"/>
        <v>3698517</v>
      </c>
      <c r="B1003" s="261" t="str">
        <f t="shared" si="46"/>
        <v>WESTERN RAFFI A CROCHET</v>
      </c>
      <c r="C1003" s="261" t="str">
        <f t="shared" si="47"/>
        <v>Шляпа</v>
      </c>
      <c r="D1003" s="264" t="str">
        <f>VLOOKUP(C1003,M:N,2,0)</f>
        <v>Шляпы</v>
      </c>
      <c r="E1003" s="268" t="s">
        <v>1726</v>
      </c>
      <c r="F1003" s="269" t="s">
        <v>3135</v>
      </c>
      <c r="G1003" s="269" t="s">
        <v>118</v>
      </c>
      <c r="H1003" s="269" t="s">
        <v>3814</v>
      </c>
      <c r="I1003" s="269">
        <v>1</v>
      </c>
      <c r="J1003" s="269" t="s">
        <v>3814</v>
      </c>
      <c r="K1003" s="269"/>
      <c r="L1003" s="269">
        <v>1</v>
      </c>
    </row>
    <row r="1004" spans="1:12" x14ac:dyDescent="0.25">
      <c r="A1004" s="261">
        <f t="shared" si="45"/>
        <v>3198504</v>
      </c>
      <c r="B1004" s="261" t="str">
        <f t="shared" si="46"/>
        <v>WESTERN MEXICAN PALM</v>
      </c>
      <c r="C1004" s="261" t="str">
        <f t="shared" si="47"/>
        <v>Шляпа</v>
      </c>
      <c r="D1004" s="264" t="str">
        <f>VLOOKUP(C1004,M:N,2,0)</f>
        <v>Шляпы</v>
      </c>
      <c r="E1004" s="268" t="s">
        <v>1727</v>
      </c>
      <c r="F1004" s="269" t="s">
        <v>3106</v>
      </c>
      <c r="G1004" s="269" t="s">
        <v>116</v>
      </c>
      <c r="H1004" s="269" t="s">
        <v>3612</v>
      </c>
      <c r="I1004" s="269">
        <v>1</v>
      </c>
      <c r="J1004" s="269" t="s">
        <v>3612</v>
      </c>
      <c r="K1004" s="269"/>
      <c r="L1004" s="269">
        <v>1</v>
      </c>
    </row>
    <row r="1005" spans="1:12" x14ac:dyDescent="0.25">
      <c r="A1005" s="261">
        <f t="shared" si="45"/>
        <v>3198502</v>
      </c>
      <c r="B1005" s="261" t="str">
        <f t="shared" si="46"/>
        <v>WESTERN OPEN ROAD 6X</v>
      </c>
      <c r="C1005" s="261" t="str">
        <f t="shared" si="47"/>
        <v>Шляпа</v>
      </c>
      <c r="D1005" s="264" t="str">
        <f>VLOOKUP(C1005,M:N,2,0)</f>
        <v>Шляпы</v>
      </c>
      <c r="E1005" s="268" t="s">
        <v>1728</v>
      </c>
      <c r="F1005" s="269" t="s">
        <v>3101</v>
      </c>
      <c r="G1005" s="269" t="s">
        <v>123</v>
      </c>
      <c r="H1005" s="269" t="s">
        <v>4215</v>
      </c>
      <c r="I1005" s="269">
        <v>1</v>
      </c>
      <c r="J1005" s="269" t="s">
        <v>4215</v>
      </c>
      <c r="K1005" s="269"/>
      <c r="L1005" s="269">
        <v>1</v>
      </c>
    </row>
    <row r="1006" spans="1:12" x14ac:dyDescent="0.25">
      <c r="A1006" s="261">
        <f t="shared" si="45"/>
        <v>3198502</v>
      </c>
      <c r="B1006" s="261" t="str">
        <f t="shared" si="46"/>
        <v>WESTERN OPEN ROAD 6X</v>
      </c>
      <c r="C1006" s="261" t="str">
        <f t="shared" si="47"/>
        <v>Шляпа</v>
      </c>
      <c r="D1006" s="264" t="str">
        <f>VLOOKUP(C1006,M:N,2,0)</f>
        <v>Шляпы</v>
      </c>
      <c r="E1006" s="268" t="s">
        <v>1729</v>
      </c>
      <c r="F1006" s="269" t="s">
        <v>3101</v>
      </c>
      <c r="G1006" s="269" t="s">
        <v>116</v>
      </c>
      <c r="H1006" s="269" t="s">
        <v>4215</v>
      </c>
      <c r="I1006" s="269">
        <v>1</v>
      </c>
      <c r="J1006" s="269" t="s">
        <v>4215</v>
      </c>
      <c r="K1006" s="269"/>
      <c r="L1006" s="269">
        <v>1</v>
      </c>
    </row>
    <row r="1007" spans="1:12" x14ac:dyDescent="0.25">
      <c r="A1007" s="261">
        <f t="shared" si="45"/>
        <v>3198502</v>
      </c>
      <c r="B1007" s="261" t="str">
        <f t="shared" si="46"/>
        <v>WESTERN OPEN ROAD 6X</v>
      </c>
      <c r="C1007" s="261" t="str">
        <f t="shared" si="47"/>
        <v>Шляпа</v>
      </c>
      <c r="D1007" s="264" t="str">
        <f>VLOOKUP(C1007,M:N,2,0)</f>
        <v>Шляпы</v>
      </c>
      <c r="E1007" s="268" t="s">
        <v>1730</v>
      </c>
      <c r="F1007" s="269" t="s">
        <v>3101</v>
      </c>
      <c r="G1007" s="269" t="s">
        <v>112</v>
      </c>
      <c r="H1007" s="269" t="s">
        <v>4215</v>
      </c>
      <c r="I1007" s="269">
        <v>2</v>
      </c>
      <c r="J1007" s="269" t="s">
        <v>4216</v>
      </c>
      <c r="K1007" s="269"/>
      <c r="L1007" s="269">
        <v>2</v>
      </c>
    </row>
    <row r="1008" spans="1:12" x14ac:dyDescent="0.25">
      <c r="A1008" s="261">
        <f t="shared" si="45"/>
        <v>3198502</v>
      </c>
      <c r="B1008" s="261" t="str">
        <f t="shared" si="46"/>
        <v>WESTERN OPEN ROAD 6X</v>
      </c>
      <c r="C1008" s="261" t="str">
        <f t="shared" si="47"/>
        <v>Шляпа</v>
      </c>
      <c r="D1008" s="264" t="str">
        <f>VLOOKUP(C1008,M:N,2,0)</f>
        <v>Шляпы</v>
      </c>
      <c r="E1008" s="268" t="s">
        <v>1732</v>
      </c>
      <c r="F1008" s="269" t="s">
        <v>3101</v>
      </c>
      <c r="G1008" s="269" t="s">
        <v>113</v>
      </c>
      <c r="H1008" s="269" t="s">
        <v>4215</v>
      </c>
      <c r="I1008" s="269">
        <v>1</v>
      </c>
      <c r="J1008" s="269" t="s">
        <v>4215</v>
      </c>
      <c r="K1008" s="269"/>
      <c r="L1008" s="269">
        <v>1</v>
      </c>
    </row>
    <row r="1009" spans="1:12" x14ac:dyDescent="0.25">
      <c r="A1009" s="261">
        <f t="shared" si="45"/>
        <v>3198501</v>
      </c>
      <c r="B1009" s="261" t="str">
        <f t="shared" si="46"/>
        <v>WESTERN COMFORT 10X</v>
      </c>
      <c r="C1009" s="261" t="str">
        <f t="shared" si="47"/>
        <v>Шляпа</v>
      </c>
      <c r="D1009" s="264" t="str">
        <f>VLOOKUP(C1009,M:N,2,0)</f>
        <v>Шляпы</v>
      </c>
      <c r="E1009" s="268" t="s">
        <v>1733</v>
      </c>
      <c r="F1009" s="269" t="s">
        <v>3097</v>
      </c>
      <c r="G1009" s="269" t="s">
        <v>116</v>
      </c>
      <c r="H1009" s="269" t="s">
        <v>4214</v>
      </c>
      <c r="I1009" s="269">
        <v>1</v>
      </c>
      <c r="J1009" s="269" t="s">
        <v>4214</v>
      </c>
      <c r="K1009" s="269"/>
      <c r="L1009" s="269">
        <v>1</v>
      </c>
    </row>
    <row r="1010" spans="1:12" x14ac:dyDescent="0.25">
      <c r="A1010" s="261">
        <f t="shared" si="45"/>
        <v>3198501</v>
      </c>
      <c r="B1010" s="261" t="str">
        <f t="shared" si="46"/>
        <v>WESTERN COMFORT 10X</v>
      </c>
      <c r="C1010" s="261" t="str">
        <f t="shared" si="47"/>
        <v>Шляпа</v>
      </c>
      <c r="D1010" s="264" t="str">
        <f>VLOOKUP(C1010,M:N,2,0)</f>
        <v>Шляпы</v>
      </c>
      <c r="E1010" s="268" t="s">
        <v>1734</v>
      </c>
      <c r="F1010" s="269" t="s">
        <v>3097</v>
      </c>
      <c r="G1010" s="269" t="s">
        <v>112</v>
      </c>
      <c r="H1010" s="269" t="s">
        <v>4212</v>
      </c>
      <c r="I1010" s="269">
        <v>2</v>
      </c>
      <c r="J1010" s="269" t="s">
        <v>4213</v>
      </c>
      <c r="K1010" s="269"/>
      <c r="L1010" s="269">
        <v>2</v>
      </c>
    </row>
    <row r="1011" spans="1:12" x14ac:dyDescent="0.25">
      <c r="A1011" s="261">
        <f t="shared" si="45"/>
        <v>3198501</v>
      </c>
      <c r="B1011" s="261" t="str">
        <f t="shared" si="46"/>
        <v>WESTERN COMFORT 10X</v>
      </c>
      <c r="C1011" s="261" t="str">
        <f t="shared" si="47"/>
        <v>Шляпа</v>
      </c>
      <c r="D1011" s="264" t="str">
        <f>VLOOKUP(C1011,M:N,2,0)</f>
        <v>Шляпы</v>
      </c>
      <c r="E1011" s="268" t="s">
        <v>1736</v>
      </c>
      <c r="F1011" s="269" t="s">
        <v>3097</v>
      </c>
      <c r="G1011" s="269" t="s">
        <v>113</v>
      </c>
      <c r="H1011" s="269" t="s">
        <v>4212</v>
      </c>
      <c r="I1011" s="269">
        <v>2</v>
      </c>
      <c r="J1011" s="269" t="s">
        <v>4213</v>
      </c>
      <c r="K1011" s="269"/>
      <c r="L1011" s="269">
        <v>2</v>
      </c>
    </row>
    <row r="1012" spans="1:12" x14ac:dyDescent="0.25">
      <c r="A1012" s="261">
        <f t="shared" si="45"/>
        <v>2791103</v>
      </c>
      <c r="B1012" s="261" t="str">
        <f t="shared" si="46"/>
        <v>OUTDOOR</v>
      </c>
      <c r="C1012" s="261" t="str">
        <f t="shared" si="47"/>
        <v>Шляпа</v>
      </c>
      <c r="D1012" s="264" t="str">
        <f>VLOOKUP(C1012,M:N,2,0)</f>
        <v>Шляпы</v>
      </c>
      <c r="E1012" s="268" t="s">
        <v>1737</v>
      </c>
      <c r="F1012" s="269" t="s">
        <v>3066</v>
      </c>
      <c r="G1012" s="269" t="s">
        <v>116</v>
      </c>
      <c r="H1012" s="269" t="s">
        <v>3191</v>
      </c>
      <c r="I1012" s="269">
        <v>5</v>
      </c>
      <c r="J1012" s="269" t="s">
        <v>3419</v>
      </c>
      <c r="K1012" s="269"/>
      <c r="L1012" s="269">
        <v>5</v>
      </c>
    </row>
    <row r="1013" spans="1:12" x14ac:dyDescent="0.25">
      <c r="A1013" s="261">
        <f t="shared" si="45"/>
        <v>2791103</v>
      </c>
      <c r="B1013" s="261" t="str">
        <f t="shared" si="46"/>
        <v>OUTDOOR</v>
      </c>
      <c r="C1013" s="261" t="str">
        <f t="shared" si="47"/>
        <v>Шляпа</v>
      </c>
      <c r="D1013" s="264" t="str">
        <f>VLOOKUP(C1013,M:N,2,0)</f>
        <v>Шляпы</v>
      </c>
      <c r="E1013" s="268" t="s">
        <v>1738</v>
      </c>
      <c r="F1013" s="269" t="s">
        <v>3066</v>
      </c>
      <c r="G1013" s="269" t="s">
        <v>112</v>
      </c>
      <c r="H1013" s="269" t="s">
        <v>4171</v>
      </c>
      <c r="I1013" s="269">
        <v>10</v>
      </c>
      <c r="J1013" s="269" t="s">
        <v>4205</v>
      </c>
      <c r="K1013" s="269"/>
      <c r="L1013" s="269">
        <v>10</v>
      </c>
    </row>
    <row r="1014" spans="1:12" x14ac:dyDescent="0.25">
      <c r="A1014" s="261">
        <f t="shared" si="45"/>
        <v>2791103</v>
      </c>
      <c r="B1014" s="261" t="str">
        <f t="shared" si="46"/>
        <v>OUTDOOR</v>
      </c>
      <c r="C1014" s="261" t="str">
        <f t="shared" si="47"/>
        <v>Шляпа</v>
      </c>
      <c r="D1014" s="264" t="str">
        <f>VLOOKUP(C1014,M:N,2,0)</f>
        <v>Шляпы</v>
      </c>
      <c r="E1014" s="268" t="s">
        <v>1739</v>
      </c>
      <c r="F1014" s="269" t="s">
        <v>3066</v>
      </c>
      <c r="G1014" s="269" t="s">
        <v>113</v>
      </c>
      <c r="H1014" s="269" t="s">
        <v>3191</v>
      </c>
      <c r="I1014" s="269">
        <v>8</v>
      </c>
      <c r="J1014" s="269" t="s">
        <v>3851</v>
      </c>
      <c r="K1014" s="269"/>
      <c r="L1014" s="269">
        <v>8</v>
      </c>
    </row>
    <row r="1015" spans="1:12" x14ac:dyDescent="0.25">
      <c r="A1015" s="261">
        <f t="shared" si="45"/>
        <v>2791103</v>
      </c>
      <c r="B1015" s="261" t="str">
        <f t="shared" si="46"/>
        <v>OUTDOOR</v>
      </c>
      <c r="C1015" s="261" t="str">
        <f t="shared" si="47"/>
        <v>Шляпа</v>
      </c>
      <c r="D1015" s="264" t="str">
        <f>VLOOKUP(C1015,M:N,2,0)</f>
        <v>Шляпы</v>
      </c>
      <c r="E1015" s="268" t="s">
        <v>1741</v>
      </c>
      <c r="F1015" s="269" t="s">
        <v>3066</v>
      </c>
      <c r="G1015" s="269" t="s">
        <v>118</v>
      </c>
      <c r="H1015" s="269" t="s">
        <v>3191</v>
      </c>
      <c r="I1015" s="269">
        <v>4</v>
      </c>
      <c r="J1015" s="269" t="s">
        <v>3614</v>
      </c>
      <c r="K1015" s="269"/>
      <c r="L1015" s="269">
        <v>4</v>
      </c>
    </row>
    <row r="1016" spans="1:12" x14ac:dyDescent="0.25">
      <c r="A1016" s="261">
        <f t="shared" si="45"/>
        <v>2541129</v>
      </c>
      <c r="B1016" s="261" t="str">
        <f t="shared" si="46"/>
        <v>TRAVELLER COTTON</v>
      </c>
      <c r="C1016" s="261" t="str">
        <f t="shared" si="47"/>
        <v>Шляпа</v>
      </c>
      <c r="D1016" s="264" t="str">
        <f>VLOOKUP(C1016,M:N,2,0)</f>
        <v>Шляпы</v>
      </c>
      <c r="E1016" s="268" t="s">
        <v>1743</v>
      </c>
      <c r="F1016" s="269" t="s">
        <v>2972</v>
      </c>
      <c r="G1016" s="269" t="s">
        <v>122</v>
      </c>
      <c r="H1016" s="269" t="s">
        <v>3441</v>
      </c>
      <c r="I1016" s="269">
        <v>2</v>
      </c>
      <c r="J1016" s="269" t="s">
        <v>4178</v>
      </c>
      <c r="K1016" s="269"/>
      <c r="L1016" s="269">
        <v>2</v>
      </c>
    </row>
    <row r="1017" spans="1:12" x14ac:dyDescent="0.25">
      <c r="A1017" s="261">
        <f t="shared" si="45"/>
        <v>2541129</v>
      </c>
      <c r="B1017" s="261" t="str">
        <f t="shared" si="46"/>
        <v>TRAVELLER COTTON</v>
      </c>
      <c r="C1017" s="261" t="str">
        <f t="shared" si="47"/>
        <v>Шляпа</v>
      </c>
      <c r="D1017" s="264" t="str">
        <f>VLOOKUP(C1017,M:N,2,0)</f>
        <v>Шляпы</v>
      </c>
      <c r="E1017" s="268" t="s">
        <v>1744</v>
      </c>
      <c r="F1017" s="269" t="s">
        <v>2972</v>
      </c>
      <c r="G1017" s="269" t="s">
        <v>116</v>
      </c>
      <c r="H1017" s="269" t="s">
        <v>3441</v>
      </c>
      <c r="I1017" s="269">
        <v>5</v>
      </c>
      <c r="J1017" s="269" t="s">
        <v>4177</v>
      </c>
      <c r="K1017" s="269"/>
      <c r="L1017" s="269">
        <v>5</v>
      </c>
    </row>
    <row r="1018" spans="1:12" x14ac:dyDescent="0.25">
      <c r="A1018" s="261">
        <f t="shared" si="45"/>
        <v>2541129</v>
      </c>
      <c r="B1018" s="261" t="str">
        <f t="shared" si="46"/>
        <v>TRAVELLER COTTON</v>
      </c>
      <c r="C1018" s="261" t="str">
        <f t="shared" si="47"/>
        <v>Шляпа</v>
      </c>
      <c r="D1018" s="264" t="str">
        <f>VLOOKUP(C1018,M:N,2,0)</f>
        <v>Шляпы</v>
      </c>
      <c r="E1018" s="266" t="s">
        <v>1745</v>
      </c>
      <c r="F1018" s="184" t="s">
        <v>2972</v>
      </c>
      <c r="G1018" s="186" t="s">
        <v>112</v>
      </c>
      <c r="H1018" s="188" t="s">
        <v>3441</v>
      </c>
      <c r="I1018" s="190">
        <v>3</v>
      </c>
      <c r="J1018" s="188" t="s">
        <v>3883</v>
      </c>
      <c r="K1018" s="262"/>
      <c r="L1018" s="193">
        <v>3</v>
      </c>
    </row>
    <row r="1019" spans="1:12" x14ac:dyDescent="0.25">
      <c r="A1019" s="261">
        <f t="shared" si="45"/>
        <v>2541104</v>
      </c>
      <c r="B1019" s="261" t="str">
        <f t="shared" si="46"/>
        <v>TRAVELLER WAXED COTTON</v>
      </c>
      <c r="C1019" s="261" t="str">
        <f t="shared" si="47"/>
        <v>Шляпа</v>
      </c>
      <c r="D1019" s="264" t="str">
        <f>VLOOKUP(C1019,M:N,2,0)</f>
        <v>Шляпы</v>
      </c>
      <c r="E1019" s="266" t="s">
        <v>1746</v>
      </c>
      <c r="F1019" s="184" t="s">
        <v>2931</v>
      </c>
      <c r="G1019" s="186" t="s">
        <v>116</v>
      </c>
      <c r="H1019" s="188" t="s">
        <v>3521</v>
      </c>
      <c r="I1019" s="190">
        <v>2</v>
      </c>
      <c r="J1019" s="188" t="s">
        <v>3523</v>
      </c>
      <c r="K1019" s="262"/>
      <c r="L1019" s="193">
        <v>2</v>
      </c>
    </row>
    <row r="1020" spans="1:12" x14ac:dyDescent="0.25">
      <c r="A1020" s="261">
        <f t="shared" si="45"/>
        <v>2541104</v>
      </c>
      <c r="B1020" s="261" t="str">
        <f t="shared" si="46"/>
        <v>TRAVELLER WAXED COTTON</v>
      </c>
      <c r="C1020" s="261" t="str">
        <f t="shared" si="47"/>
        <v>Шляпа</v>
      </c>
      <c r="D1020" s="264" t="str">
        <f>VLOOKUP(C1020,M:N,2,0)</f>
        <v>Шляпы</v>
      </c>
      <c r="E1020" s="266" t="s">
        <v>1748</v>
      </c>
      <c r="F1020" s="184" t="s">
        <v>2931</v>
      </c>
      <c r="G1020" s="186" t="s">
        <v>112</v>
      </c>
      <c r="H1020" s="188" t="s">
        <v>4171</v>
      </c>
      <c r="I1020" s="190">
        <v>5</v>
      </c>
      <c r="J1020" s="188" t="s">
        <v>4172</v>
      </c>
      <c r="K1020" s="262"/>
      <c r="L1020" s="193">
        <v>5</v>
      </c>
    </row>
    <row r="1021" spans="1:12" x14ac:dyDescent="0.25">
      <c r="A1021" s="261">
        <f t="shared" si="45"/>
        <v>2541102</v>
      </c>
      <c r="B1021" s="261" t="str">
        <f t="shared" si="46"/>
        <v>TRAVELLER COTTON</v>
      </c>
      <c r="C1021" s="261" t="str">
        <f t="shared" si="47"/>
        <v>Шляпа</v>
      </c>
      <c r="D1021" s="264" t="str">
        <f>VLOOKUP(C1021,M:N,2,0)</f>
        <v>Шляпы</v>
      </c>
      <c r="E1021" s="268" t="s">
        <v>1749</v>
      </c>
      <c r="F1021" s="269" t="s">
        <v>2926</v>
      </c>
      <c r="G1021" s="269" t="s">
        <v>122</v>
      </c>
      <c r="H1021" s="269" t="s">
        <v>3773</v>
      </c>
      <c r="I1021" s="269">
        <v>1</v>
      </c>
      <c r="J1021" s="269" t="s">
        <v>3773</v>
      </c>
      <c r="K1021" s="269"/>
      <c r="L1021" s="269">
        <v>1</v>
      </c>
    </row>
    <row r="1022" spans="1:12" x14ac:dyDescent="0.25">
      <c r="A1022" s="261">
        <f t="shared" si="45"/>
        <v>2541102</v>
      </c>
      <c r="B1022" s="261" t="str">
        <f t="shared" si="46"/>
        <v>TRAVELLER COTTON</v>
      </c>
      <c r="C1022" s="261" t="str">
        <f t="shared" si="47"/>
        <v>Шляпа</v>
      </c>
      <c r="D1022" s="264" t="str">
        <f>VLOOKUP(C1022,M:N,2,0)</f>
        <v>Шляпы</v>
      </c>
      <c r="E1022" s="268" t="s">
        <v>1750</v>
      </c>
      <c r="F1022" s="269" t="s">
        <v>2926</v>
      </c>
      <c r="G1022" s="269" t="s">
        <v>116</v>
      </c>
      <c r="H1022" s="269" t="s">
        <v>3773</v>
      </c>
      <c r="I1022" s="269">
        <v>3</v>
      </c>
      <c r="J1022" s="269" t="s">
        <v>3788</v>
      </c>
      <c r="K1022" s="269"/>
      <c r="L1022" s="269">
        <v>3</v>
      </c>
    </row>
    <row r="1023" spans="1:12" x14ac:dyDescent="0.25">
      <c r="A1023" s="261">
        <f t="shared" si="45"/>
        <v>2541102</v>
      </c>
      <c r="B1023" s="261" t="str">
        <f t="shared" si="46"/>
        <v>TRAVELLER COTTON</v>
      </c>
      <c r="C1023" s="261" t="str">
        <f t="shared" si="47"/>
        <v>Шляпа</v>
      </c>
      <c r="D1023" s="264" t="str">
        <f>VLOOKUP(C1023,M:N,2,0)</f>
        <v>Шляпы</v>
      </c>
      <c r="E1023" s="268" t="s">
        <v>1752</v>
      </c>
      <c r="F1023" s="269" t="s">
        <v>2926</v>
      </c>
      <c r="G1023" s="269" t="s">
        <v>112</v>
      </c>
      <c r="H1023" s="269" t="s">
        <v>3773</v>
      </c>
      <c r="I1023" s="269">
        <v>2</v>
      </c>
      <c r="J1023" s="269" t="s">
        <v>3774</v>
      </c>
      <c r="K1023" s="269"/>
      <c r="L1023" s="269">
        <v>2</v>
      </c>
    </row>
    <row r="1024" spans="1:12" x14ac:dyDescent="0.25">
      <c r="A1024" s="261">
        <f t="shared" si="45"/>
        <v>2541102</v>
      </c>
      <c r="B1024" s="261" t="str">
        <f t="shared" si="46"/>
        <v>TRAVELLER COTTON</v>
      </c>
      <c r="C1024" s="261" t="str">
        <f t="shared" si="47"/>
        <v>Шляпа</v>
      </c>
      <c r="D1024" s="264" t="str">
        <f>VLOOKUP(C1024,M:N,2,0)</f>
        <v>Шляпы</v>
      </c>
      <c r="E1024" s="268" t="s">
        <v>1753</v>
      </c>
      <c r="F1024" s="269" t="s">
        <v>2926</v>
      </c>
      <c r="G1024" s="269" t="s">
        <v>113</v>
      </c>
      <c r="H1024" s="269" t="s">
        <v>3773</v>
      </c>
      <c r="I1024" s="269">
        <v>1</v>
      </c>
      <c r="J1024" s="269" t="s">
        <v>3773</v>
      </c>
      <c r="K1024" s="269"/>
      <c r="L1024" s="269">
        <v>1</v>
      </c>
    </row>
    <row r="1025" spans="1:12" x14ac:dyDescent="0.25">
      <c r="A1025" s="261">
        <f t="shared" si="45"/>
        <v>2498502</v>
      </c>
      <c r="B1025" s="261" t="str">
        <f t="shared" si="46"/>
        <v>TRAVELLER RAFFIA</v>
      </c>
      <c r="C1025" s="261" t="str">
        <f t="shared" si="47"/>
        <v>Шляпа</v>
      </c>
      <c r="D1025" s="264" t="str">
        <f>VLOOKUP(C1025,M:N,2,0)</f>
        <v>Шляпы</v>
      </c>
      <c r="E1025" s="268" t="s">
        <v>1754</v>
      </c>
      <c r="F1025" s="269" t="s">
        <v>2846</v>
      </c>
      <c r="G1025" s="269" t="s">
        <v>122</v>
      </c>
      <c r="H1025" s="269" t="s">
        <v>3615</v>
      </c>
      <c r="I1025" s="269">
        <v>1</v>
      </c>
      <c r="J1025" s="269" t="s">
        <v>3615</v>
      </c>
      <c r="K1025" s="269"/>
      <c r="L1025" s="269">
        <v>1</v>
      </c>
    </row>
    <row r="1026" spans="1:12" x14ac:dyDescent="0.25">
      <c r="A1026" s="261">
        <f t="shared" si="45"/>
        <v>2498502</v>
      </c>
      <c r="B1026" s="261" t="str">
        <f t="shared" si="46"/>
        <v>TRAVELLER RAFFIA</v>
      </c>
      <c r="C1026" s="261" t="str">
        <f t="shared" si="47"/>
        <v>Шляпа</v>
      </c>
      <c r="D1026" s="264" t="str">
        <f>VLOOKUP(C1026,M:N,2,0)</f>
        <v>Шляпы</v>
      </c>
      <c r="E1026" s="268" t="s">
        <v>1755</v>
      </c>
      <c r="F1026" s="269" t="s">
        <v>2846</v>
      </c>
      <c r="G1026" s="269" t="s">
        <v>116</v>
      </c>
      <c r="H1026" s="269" t="s">
        <v>3615</v>
      </c>
      <c r="I1026" s="269">
        <v>2</v>
      </c>
      <c r="J1026" s="269" t="s">
        <v>3619</v>
      </c>
      <c r="K1026" s="269"/>
      <c r="L1026" s="269">
        <v>2</v>
      </c>
    </row>
    <row r="1027" spans="1:12" x14ac:dyDescent="0.25">
      <c r="A1027" s="261">
        <f t="shared" ref="A1027:A1090" si="48">_xlfn.LET(_xlpm.START,FIND("арт. ",F1027)+5,_xlpm.END,FIND(" ",F1027,_xlpm.START),VALUE(TRIM(MID(F1027,_xlpm.START,_xlpm.END-_xlpm.START))))</f>
        <v>2498502</v>
      </c>
      <c r="B1027" s="261" t="str">
        <f t="shared" ref="B1027:B1090" si="49">_xlfn.LET(_xlpm.START,FIND("арт. ",F1027)+13,_xlpm.END,FIND("(",F1027),TRIM(MID(F1027,_xlpm.START,_xlpm.END-_xlpm.START)))</f>
        <v>TRAVELLER RAFFIA</v>
      </c>
      <c r="C1027" s="261" t="str">
        <f t="shared" ref="C1027:C1090" si="50">_xlfn.LET(_xlpm.START,1,_xlpm.END,FIND("S",F1027),TRIM(MID(F1027,_xlpm.START,_xlpm.END-_xlpm.START)))</f>
        <v>Шляпа</v>
      </c>
      <c r="D1027" s="264" t="str">
        <f>VLOOKUP(C1027,M:N,2,0)</f>
        <v>Шляпы</v>
      </c>
      <c r="E1027" s="268" t="s">
        <v>1757</v>
      </c>
      <c r="F1027" s="269" t="s">
        <v>2846</v>
      </c>
      <c r="G1027" s="269" t="s">
        <v>112</v>
      </c>
      <c r="H1027" s="269" t="s">
        <v>3615</v>
      </c>
      <c r="I1027" s="269">
        <v>5</v>
      </c>
      <c r="J1027" s="269" t="s">
        <v>3616</v>
      </c>
      <c r="K1027" s="269"/>
      <c r="L1027" s="269">
        <v>5</v>
      </c>
    </row>
    <row r="1028" spans="1:12" x14ac:dyDescent="0.25">
      <c r="A1028" s="261">
        <f t="shared" si="48"/>
        <v>2498502</v>
      </c>
      <c r="B1028" s="261" t="str">
        <f t="shared" si="49"/>
        <v>TRAVELLER RAFFIA</v>
      </c>
      <c r="C1028" s="261" t="str">
        <f t="shared" si="50"/>
        <v>Шляпа</v>
      </c>
      <c r="D1028" s="264" t="str">
        <f>VLOOKUP(C1028,M:N,2,0)</f>
        <v>Шляпы</v>
      </c>
      <c r="E1028" s="268" t="s">
        <v>1758</v>
      </c>
      <c r="F1028" s="269" t="s">
        <v>2846</v>
      </c>
      <c r="G1028" s="269" t="s">
        <v>113</v>
      </c>
      <c r="H1028" s="269" t="s">
        <v>3615</v>
      </c>
      <c r="I1028" s="269">
        <v>1</v>
      </c>
      <c r="J1028" s="269" t="s">
        <v>3615</v>
      </c>
      <c r="K1028" s="269"/>
      <c r="L1028" s="269">
        <v>1</v>
      </c>
    </row>
    <row r="1029" spans="1:12" x14ac:dyDescent="0.25">
      <c r="A1029" s="261">
        <f t="shared" si="48"/>
        <v>2478522</v>
      </c>
      <c r="B1029" s="261" t="str">
        <f t="shared" si="49"/>
        <v>TRAVELLER RAFFIA</v>
      </c>
      <c r="C1029" s="261" t="str">
        <f t="shared" si="50"/>
        <v>Шляпа</v>
      </c>
      <c r="D1029" s="264" t="str">
        <f>VLOOKUP(C1029,M:N,2,0)</f>
        <v>Шляпы</v>
      </c>
      <c r="E1029" s="268" t="s">
        <v>1759</v>
      </c>
      <c r="F1029" s="269" t="s">
        <v>2823</v>
      </c>
      <c r="G1029" s="269" t="s">
        <v>122</v>
      </c>
      <c r="H1029" s="269" t="s">
        <v>3800</v>
      </c>
      <c r="I1029" s="269">
        <v>5</v>
      </c>
      <c r="J1029" s="269" t="s">
        <v>4090</v>
      </c>
      <c r="K1029" s="269"/>
      <c r="L1029" s="269">
        <v>5</v>
      </c>
    </row>
    <row r="1030" spans="1:12" x14ac:dyDescent="0.25">
      <c r="A1030" s="261">
        <f t="shared" si="48"/>
        <v>2478522</v>
      </c>
      <c r="B1030" s="261" t="str">
        <f t="shared" si="49"/>
        <v>TRAVELLER RAFFIA</v>
      </c>
      <c r="C1030" s="261" t="str">
        <f t="shared" si="50"/>
        <v>Шляпа</v>
      </c>
      <c r="D1030" s="264" t="str">
        <f>VLOOKUP(C1030,M:N,2,0)</f>
        <v>Шляпы</v>
      </c>
      <c r="E1030" s="268" t="s">
        <v>1760</v>
      </c>
      <c r="F1030" s="269" t="s">
        <v>2823</v>
      </c>
      <c r="G1030" s="269" t="s">
        <v>116</v>
      </c>
      <c r="H1030" s="269" t="s">
        <v>4118</v>
      </c>
      <c r="I1030" s="269">
        <v>4</v>
      </c>
      <c r="J1030" s="269" t="s">
        <v>4140</v>
      </c>
      <c r="K1030" s="269"/>
      <c r="L1030" s="269">
        <v>4</v>
      </c>
    </row>
    <row r="1031" spans="1:12" x14ac:dyDescent="0.25">
      <c r="A1031" s="261">
        <f t="shared" si="48"/>
        <v>2478522</v>
      </c>
      <c r="B1031" s="261" t="str">
        <f t="shared" si="49"/>
        <v>TRAVELLER RAFFIA</v>
      </c>
      <c r="C1031" s="261" t="str">
        <f t="shared" si="50"/>
        <v>Шляпа</v>
      </c>
      <c r="D1031" s="264" t="str">
        <f>VLOOKUP(C1031,M:N,2,0)</f>
        <v>Шляпы</v>
      </c>
      <c r="E1031" s="268" t="s">
        <v>1762</v>
      </c>
      <c r="F1031" s="269" t="s">
        <v>2823</v>
      </c>
      <c r="G1031" s="269" t="s">
        <v>112</v>
      </c>
      <c r="H1031" s="269" t="s">
        <v>3800</v>
      </c>
      <c r="I1031" s="269">
        <v>8</v>
      </c>
      <c r="J1031" s="269" t="s">
        <v>3802</v>
      </c>
      <c r="K1031" s="269"/>
      <c r="L1031" s="269">
        <v>8</v>
      </c>
    </row>
    <row r="1032" spans="1:12" x14ac:dyDescent="0.25">
      <c r="A1032" s="261">
        <f t="shared" si="48"/>
        <v>2478522</v>
      </c>
      <c r="B1032" s="261" t="str">
        <f t="shared" si="49"/>
        <v>TRAVELLER RAFFIA</v>
      </c>
      <c r="C1032" s="261" t="str">
        <f t="shared" si="50"/>
        <v>Шляпа</v>
      </c>
      <c r="D1032" s="264" t="str">
        <f>VLOOKUP(C1032,M:N,2,0)</f>
        <v>Шляпы</v>
      </c>
      <c r="E1032" s="268" t="s">
        <v>1763</v>
      </c>
      <c r="F1032" s="269" t="s">
        <v>2823</v>
      </c>
      <c r="G1032" s="269" t="s">
        <v>113</v>
      </c>
      <c r="H1032" s="269" t="s">
        <v>3800</v>
      </c>
      <c r="I1032" s="269">
        <v>6</v>
      </c>
      <c r="J1032" s="269" t="s">
        <v>3801</v>
      </c>
      <c r="K1032" s="269"/>
      <c r="L1032" s="269">
        <v>6</v>
      </c>
    </row>
    <row r="1033" spans="1:12" x14ac:dyDescent="0.25">
      <c r="A1033" s="261">
        <f t="shared" si="48"/>
        <v>2478522</v>
      </c>
      <c r="B1033" s="261" t="str">
        <f t="shared" si="49"/>
        <v>TRAVELLER RAFFIA</v>
      </c>
      <c r="C1033" s="261" t="str">
        <f t="shared" si="50"/>
        <v>Шляпа</v>
      </c>
      <c r="D1033" s="264" t="str">
        <f>VLOOKUP(C1033,M:N,2,0)</f>
        <v>Шляпы</v>
      </c>
      <c r="E1033" s="268" t="s">
        <v>1764</v>
      </c>
      <c r="F1033" s="269" t="s">
        <v>2823</v>
      </c>
      <c r="G1033" s="269" t="s">
        <v>118</v>
      </c>
      <c r="H1033" s="269" t="s">
        <v>3800</v>
      </c>
      <c r="I1033" s="269">
        <v>1</v>
      </c>
      <c r="J1033" s="269" t="s">
        <v>3800</v>
      </c>
      <c r="K1033" s="269"/>
      <c r="L1033" s="269">
        <v>1</v>
      </c>
    </row>
    <row r="1034" spans="1:12" x14ac:dyDescent="0.25">
      <c r="A1034" s="261">
        <f t="shared" si="48"/>
        <v>2478517</v>
      </c>
      <c r="B1034" s="261" t="str">
        <f t="shared" si="49"/>
        <v>TRAVELLER RAFFIA CROCHET</v>
      </c>
      <c r="C1034" s="261" t="str">
        <f t="shared" si="50"/>
        <v>Шляпа</v>
      </c>
      <c r="D1034" s="264" t="str">
        <f>VLOOKUP(C1034,M:N,2,0)</f>
        <v>Шляпы</v>
      </c>
      <c r="E1034" s="268" t="s">
        <v>1765</v>
      </c>
      <c r="F1034" s="269" t="s">
        <v>2799</v>
      </c>
      <c r="G1034" s="269" t="s">
        <v>122</v>
      </c>
      <c r="H1034" s="269" t="s">
        <v>3814</v>
      </c>
      <c r="I1034" s="269">
        <v>5</v>
      </c>
      <c r="J1034" s="269" t="s">
        <v>4115</v>
      </c>
      <c r="K1034" s="269"/>
      <c r="L1034" s="269">
        <v>5</v>
      </c>
    </row>
    <row r="1035" spans="1:12" x14ac:dyDescent="0.25">
      <c r="A1035" s="261">
        <f t="shared" si="48"/>
        <v>2478517</v>
      </c>
      <c r="B1035" s="261" t="str">
        <f t="shared" si="49"/>
        <v>TRAVELLER RAFFIA CROCHET</v>
      </c>
      <c r="C1035" s="261" t="str">
        <f t="shared" si="50"/>
        <v>Шляпа</v>
      </c>
      <c r="D1035" s="264" t="str">
        <f>VLOOKUP(C1035,M:N,2,0)</f>
        <v>Шляпы</v>
      </c>
      <c r="E1035" s="268" t="s">
        <v>1767</v>
      </c>
      <c r="F1035" s="269" t="s">
        <v>2799</v>
      </c>
      <c r="G1035" s="269" t="s">
        <v>116</v>
      </c>
      <c r="H1035" s="269" t="s">
        <v>4137</v>
      </c>
      <c r="I1035" s="269">
        <v>8</v>
      </c>
      <c r="J1035" s="269" t="s">
        <v>4138</v>
      </c>
      <c r="K1035" s="269"/>
      <c r="L1035" s="269">
        <v>8</v>
      </c>
    </row>
    <row r="1036" spans="1:12" x14ac:dyDescent="0.25">
      <c r="A1036" s="261">
        <f t="shared" si="48"/>
        <v>2478517</v>
      </c>
      <c r="B1036" s="261" t="str">
        <f t="shared" si="49"/>
        <v>TRAVELLER RAFFIA CROCHET</v>
      </c>
      <c r="C1036" s="261" t="str">
        <f t="shared" si="50"/>
        <v>Шляпа</v>
      </c>
      <c r="D1036" s="264" t="str">
        <f>VLOOKUP(C1036,M:N,2,0)</f>
        <v>Шляпы</v>
      </c>
      <c r="E1036" s="268" t="s">
        <v>1768</v>
      </c>
      <c r="F1036" s="269" t="s">
        <v>2799</v>
      </c>
      <c r="G1036" s="269" t="s">
        <v>112</v>
      </c>
      <c r="H1036" s="269" t="s">
        <v>3814</v>
      </c>
      <c r="I1036" s="269">
        <v>9</v>
      </c>
      <c r="J1036" s="269" t="s">
        <v>4136</v>
      </c>
      <c r="K1036" s="269"/>
      <c r="L1036" s="269">
        <v>9</v>
      </c>
    </row>
    <row r="1037" spans="1:12" x14ac:dyDescent="0.25">
      <c r="A1037" s="261">
        <f t="shared" si="48"/>
        <v>2478517</v>
      </c>
      <c r="B1037" s="261" t="str">
        <f t="shared" si="49"/>
        <v>TRAVELLER RAFFIA CROCHET</v>
      </c>
      <c r="C1037" s="261" t="str">
        <f t="shared" si="50"/>
        <v>Шляпа</v>
      </c>
      <c r="D1037" s="264" t="str">
        <f>VLOOKUP(C1037,M:N,2,0)</f>
        <v>Шляпы</v>
      </c>
      <c r="E1037" s="268" t="s">
        <v>1769</v>
      </c>
      <c r="F1037" s="269" t="s">
        <v>2799</v>
      </c>
      <c r="G1037" s="269" t="s">
        <v>113</v>
      </c>
      <c r="H1037" s="269" t="s">
        <v>3814</v>
      </c>
      <c r="I1037" s="269">
        <v>8</v>
      </c>
      <c r="J1037" s="269" t="s">
        <v>4135</v>
      </c>
      <c r="K1037" s="269"/>
      <c r="L1037" s="269">
        <v>8</v>
      </c>
    </row>
    <row r="1038" spans="1:12" x14ac:dyDescent="0.25">
      <c r="A1038" s="261">
        <f t="shared" si="48"/>
        <v>2478517</v>
      </c>
      <c r="B1038" s="261" t="str">
        <f t="shared" si="49"/>
        <v>TRAVELLER RAFFIA CROCHET</v>
      </c>
      <c r="C1038" s="261" t="str">
        <f t="shared" si="50"/>
        <v>Шляпа</v>
      </c>
      <c r="D1038" s="264" t="str">
        <f>VLOOKUP(C1038,M:N,2,0)</f>
        <v>Шляпы</v>
      </c>
      <c r="E1038" s="268" t="s">
        <v>1770</v>
      </c>
      <c r="F1038" s="269" t="s">
        <v>2799</v>
      </c>
      <c r="G1038" s="269" t="s">
        <v>118</v>
      </c>
      <c r="H1038" s="269" t="s">
        <v>3814</v>
      </c>
      <c r="I1038" s="269">
        <v>2</v>
      </c>
      <c r="J1038" s="269" t="s">
        <v>3816</v>
      </c>
      <c r="K1038" s="269"/>
      <c r="L1038" s="269">
        <v>2</v>
      </c>
    </row>
    <row r="1039" spans="1:12" x14ac:dyDescent="0.25">
      <c r="A1039" s="261">
        <f t="shared" si="48"/>
        <v>2478505</v>
      </c>
      <c r="B1039" s="261" t="str">
        <f t="shared" si="49"/>
        <v>TRAVELLER SEAGRASS</v>
      </c>
      <c r="C1039" s="261" t="str">
        <f t="shared" si="50"/>
        <v>Шляпа</v>
      </c>
      <c r="D1039" s="264" t="str">
        <f>VLOOKUP(C1039,M:N,2,0)</f>
        <v>Шляпы</v>
      </c>
      <c r="E1039" s="268" t="s">
        <v>1772</v>
      </c>
      <c r="F1039" s="269" t="s">
        <v>2779</v>
      </c>
      <c r="G1039" s="269" t="s">
        <v>122</v>
      </c>
      <c r="H1039" s="269" t="s">
        <v>4133</v>
      </c>
      <c r="I1039" s="269">
        <v>2</v>
      </c>
      <c r="J1039" s="269" t="s">
        <v>4134</v>
      </c>
      <c r="K1039" s="269"/>
      <c r="L1039" s="269">
        <v>2</v>
      </c>
    </row>
    <row r="1040" spans="1:12" x14ac:dyDescent="0.25">
      <c r="A1040" s="261">
        <f t="shared" si="48"/>
        <v>2478505</v>
      </c>
      <c r="B1040" s="261" t="str">
        <f t="shared" si="49"/>
        <v>TRAVELLER SEAGRASS</v>
      </c>
      <c r="C1040" s="261" t="str">
        <f t="shared" si="50"/>
        <v>Шляпа</v>
      </c>
      <c r="D1040" s="264" t="str">
        <f>VLOOKUP(C1040,M:N,2,0)</f>
        <v>Шляпы</v>
      </c>
      <c r="E1040" s="268" t="s">
        <v>1773</v>
      </c>
      <c r="F1040" s="269" t="s">
        <v>2779</v>
      </c>
      <c r="G1040" s="269" t="s">
        <v>116</v>
      </c>
      <c r="H1040" s="269" t="s">
        <v>3868</v>
      </c>
      <c r="I1040" s="269">
        <v>2</v>
      </c>
      <c r="J1040" s="269" t="s">
        <v>3874</v>
      </c>
      <c r="K1040" s="269"/>
      <c r="L1040" s="269">
        <v>2</v>
      </c>
    </row>
    <row r="1041" spans="1:12" x14ac:dyDescent="0.25">
      <c r="A1041" s="261">
        <f t="shared" si="48"/>
        <v>2478505</v>
      </c>
      <c r="B1041" s="261" t="str">
        <f t="shared" si="49"/>
        <v>TRAVELLER SEAGRASS</v>
      </c>
      <c r="C1041" s="261" t="str">
        <f t="shared" si="50"/>
        <v>Шляпа</v>
      </c>
      <c r="D1041" s="264" t="str">
        <f>VLOOKUP(C1041,M:N,2,0)</f>
        <v>Шляпы</v>
      </c>
      <c r="E1041" s="268" t="s">
        <v>1774</v>
      </c>
      <c r="F1041" s="269" t="s">
        <v>2779</v>
      </c>
      <c r="G1041" s="269" t="s">
        <v>112</v>
      </c>
      <c r="H1041" s="269" t="s">
        <v>3792</v>
      </c>
      <c r="I1041" s="269">
        <v>5</v>
      </c>
      <c r="J1041" s="269" t="s">
        <v>3873</v>
      </c>
      <c r="K1041" s="269"/>
      <c r="L1041" s="269">
        <v>5</v>
      </c>
    </row>
    <row r="1042" spans="1:12" x14ac:dyDescent="0.25">
      <c r="A1042" s="261">
        <f t="shared" si="48"/>
        <v>2478505</v>
      </c>
      <c r="B1042" s="261" t="str">
        <f t="shared" si="49"/>
        <v>TRAVELLER SEAGRASS</v>
      </c>
      <c r="C1042" s="261" t="str">
        <f t="shared" si="50"/>
        <v>Шляпа</v>
      </c>
      <c r="D1042" s="264" t="str">
        <f>VLOOKUP(C1042,M:N,2,0)</f>
        <v>Шляпы</v>
      </c>
      <c r="E1042" s="268" t="s">
        <v>1775</v>
      </c>
      <c r="F1042" s="269" t="s">
        <v>2779</v>
      </c>
      <c r="G1042" s="269" t="s">
        <v>113</v>
      </c>
      <c r="H1042" s="269" t="s">
        <v>3868</v>
      </c>
      <c r="I1042" s="269">
        <v>2</v>
      </c>
      <c r="J1042" s="269" t="s">
        <v>3874</v>
      </c>
      <c r="K1042" s="269"/>
      <c r="L1042" s="269">
        <v>2</v>
      </c>
    </row>
    <row r="1043" spans="1:12" x14ac:dyDescent="0.25">
      <c r="A1043" s="261">
        <f t="shared" si="48"/>
        <v>2478504</v>
      </c>
      <c r="B1043" s="261" t="str">
        <f t="shared" si="49"/>
        <v>TRAVELLER SEAGRASS</v>
      </c>
      <c r="C1043" s="261" t="str">
        <f t="shared" si="50"/>
        <v>Шляпа</v>
      </c>
      <c r="D1043" s="264" t="str">
        <f>VLOOKUP(C1043,M:N,2,0)</f>
        <v>Шляпы</v>
      </c>
      <c r="E1043" s="268" t="s">
        <v>1777</v>
      </c>
      <c r="F1043" s="269" t="s">
        <v>2775</v>
      </c>
      <c r="G1043" s="269" t="s">
        <v>116</v>
      </c>
      <c r="H1043" s="269" t="s">
        <v>3792</v>
      </c>
      <c r="I1043" s="269">
        <v>2</v>
      </c>
      <c r="J1043" s="269" t="s">
        <v>3793</v>
      </c>
      <c r="K1043" s="269"/>
      <c r="L1043" s="269">
        <v>2</v>
      </c>
    </row>
    <row r="1044" spans="1:12" x14ac:dyDescent="0.25">
      <c r="A1044" s="261">
        <f t="shared" si="48"/>
        <v>2478504</v>
      </c>
      <c r="B1044" s="261" t="str">
        <f t="shared" si="49"/>
        <v>TRAVELLER SEAGRASS</v>
      </c>
      <c r="C1044" s="261" t="str">
        <f t="shared" si="50"/>
        <v>Шляпа</v>
      </c>
      <c r="D1044" s="264" t="str">
        <f>VLOOKUP(C1044,M:N,2,0)</f>
        <v>Шляпы</v>
      </c>
      <c r="E1044" s="268" t="s">
        <v>1778</v>
      </c>
      <c r="F1044" s="269" t="s">
        <v>2775</v>
      </c>
      <c r="G1044" s="269" t="s">
        <v>112</v>
      </c>
      <c r="H1044" s="269" t="s">
        <v>3868</v>
      </c>
      <c r="I1044" s="269">
        <v>3</v>
      </c>
      <c r="J1044" s="269" t="s">
        <v>3869</v>
      </c>
      <c r="K1044" s="269"/>
      <c r="L1044" s="269">
        <v>3</v>
      </c>
    </row>
    <row r="1045" spans="1:12" x14ac:dyDescent="0.25">
      <c r="A1045" s="261">
        <f t="shared" si="48"/>
        <v>2478504</v>
      </c>
      <c r="B1045" s="261" t="str">
        <f t="shared" si="49"/>
        <v>TRAVELLER SEAGRASS</v>
      </c>
      <c r="C1045" s="261" t="str">
        <f t="shared" si="50"/>
        <v>Шляпа</v>
      </c>
      <c r="D1045" s="264" t="str">
        <f>VLOOKUP(C1045,M:N,2,0)</f>
        <v>Шляпы</v>
      </c>
      <c r="E1045" s="268" t="s">
        <v>1779</v>
      </c>
      <c r="F1045" s="269" t="s">
        <v>2775</v>
      </c>
      <c r="G1045" s="269" t="s">
        <v>113</v>
      </c>
      <c r="H1045" s="269" t="s">
        <v>3792</v>
      </c>
      <c r="I1045" s="269">
        <v>3</v>
      </c>
      <c r="J1045" s="269" t="s">
        <v>3794</v>
      </c>
      <c r="K1045" s="269"/>
      <c r="L1045" s="269">
        <v>3</v>
      </c>
    </row>
    <row r="1046" spans="1:12" x14ac:dyDescent="0.25">
      <c r="A1046" s="261">
        <f t="shared" si="48"/>
        <v>2468418</v>
      </c>
      <c r="B1046" s="261" t="str">
        <f t="shared" si="49"/>
        <v>TRAVELLER PANAMA</v>
      </c>
      <c r="C1046" s="261" t="str">
        <f t="shared" si="50"/>
        <v>Шляпа</v>
      </c>
      <c r="D1046" s="264" t="str">
        <f>VLOOKUP(C1046,M:N,2,0)</f>
        <v>Шляпы</v>
      </c>
      <c r="E1046" s="268" t="s">
        <v>1780</v>
      </c>
      <c r="F1046" s="269" t="s">
        <v>2759</v>
      </c>
      <c r="G1046" s="269" t="s">
        <v>116</v>
      </c>
      <c r="H1046" s="269" t="s">
        <v>4038</v>
      </c>
      <c r="I1046" s="269">
        <v>2</v>
      </c>
      <c r="J1046" s="269" t="s">
        <v>4039</v>
      </c>
      <c r="K1046" s="269"/>
      <c r="L1046" s="269">
        <v>2</v>
      </c>
    </row>
    <row r="1047" spans="1:12" x14ac:dyDescent="0.25">
      <c r="A1047" s="261">
        <f t="shared" si="48"/>
        <v>2468418</v>
      </c>
      <c r="B1047" s="261" t="str">
        <f t="shared" si="49"/>
        <v>TRAVELLER PANAMA</v>
      </c>
      <c r="C1047" s="261" t="str">
        <f t="shared" si="50"/>
        <v>Шляпа</v>
      </c>
      <c r="D1047" s="264" t="str">
        <f>VLOOKUP(C1047,M:N,2,0)</f>
        <v>Шляпы</v>
      </c>
      <c r="E1047" s="268" t="s">
        <v>1782</v>
      </c>
      <c r="F1047" s="269" t="s">
        <v>2759</v>
      </c>
      <c r="G1047" s="269" t="s">
        <v>112</v>
      </c>
      <c r="H1047" s="269" t="s">
        <v>4038</v>
      </c>
      <c r="I1047" s="269">
        <v>2</v>
      </c>
      <c r="J1047" s="269" t="s">
        <v>4039</v>
      </c>
      <c r="K1047" s="269"/>
      <c r="L1047" s="269">
        <v>2</v>
      </c>
    </row>
    <row r="1048" spans="1:12" x14ac:dyDescent="0.25">
      <c r="A1048" s="261">
        <f t="shared" si="48"/>
        <v>2138409</v>
      </c>
      <c r="B1048" s="261" t="str">
        <f t="shared" si="49"/>
        <v>FEDORA PANAMA</v>
      </c>
      <c r="C1048" s="261" t="str">
        <f t="shared" si="50"/>
        <v>Шляпа</v>
      </c>
      <c r="D1048" s="264" t="str">
        <f>VLOOKUP(C1048,M:N,2,0)</f>
        <v>Шляпы</v>
      </c>
      <c r="E1048" s="268" t="s">
        <v>1783</v>
      </c>
      <c r="F1048" s="269" t="s">
        <v>2652</v>
      </c>
      <c r="G1048" s="269" t="s">
        <v>112</v>
      </c>
      <c r="H1048" s="269" t="s">
        <v>4038</v>
      </c>
      <c r="I1048" s="269">
        <v>1</v>
      </c>
      <c r="J1048" s="269" t="s">
        <v>4038</v>
      </c>
      <c r="K1048" s="269"/>
      <c r="L1048" s="269">
        <v>1</v>
      </c>
    </row>
    <row r="1049" spans="1:12" x14ac:dyDescent="0.25">
      <c r="A1049" s="261">
        <f t="shared" si="48"/>
        <v>1693501</v>
      </c>
      <c r="B1049" s="261" t="str">
        <f t="shared" si="49"/>
        <v>PORK PIE LINEN</v>
      </c>
      <c r="C1049" s="261" t="str">
        <f t="shared" si="50"/>
        <v>Шляпа</v>
      </c>
      <c r="D1049" s="264" t="str">
        <f>VLOOKUP(C1049,M:N,2,0)</f>
        <v>Шляпы</v>
      </c>
      <c r="E1049" s="268" t="s">
        <v>1784</v>
      </c>
      <c r="F1049" s="269" t="s">
        <v>2580</v>
      </c>
      <c r="G1049" s="269" t="s">
        <v>116</v>
      </c>
      <c r="H1049" s="269" t="s">
        <v>3467</v>
      </c>
      <c r="I1049" s="269">
        <v>2</v>
      </c>
      <c r="J1049" s="269" t="s">
        <v>3581</v>
      </c>
      <c r="K1049" s="269"/>
      <c r="L1049" s="269">
        <v>2</v>
      </c>
    </row>
    <row r="1050" spans="1:12" x14ac:dyDescent="0.25">
      <c r="A1050" s="261">
        <f t="shared" si="48"/>
        <v>1398503</v>
      </c>
      <c r="B1050" s="261" t="str">
        <f t="shared" si="49"/>
        <v>PLAYER LINEN MIX</v>
      </c>
      <c r="C1050" s="261" t="str">
        <f t="shared" si="50"/>
        <v>Шляпа</v>
      </c>
      <c r="D1050" s="264" t="str">
        <f>VLOOKUP(C1050,M:N,2,0)</f>
        <v>Шляпы</v>
      </c>
      <c r="E1050" s="268" t="s">
        <v>1786</v>
      </c>
      <c r="F1050" s="269" t="s">
        <v>2562</v>
      </c>
      <c r="G1050" s="269" t="s">
        <v>116</v>
      </c>
      <c r="H1050" s="269" t="s">
        <v>3467</v>
      </c>
      <c r="I1050" s="269">
        <v>2</v>
      </c>
      <c r="J1050" s="269" t="s">
        <v>3581</v>
      </c>
      <c r="K1050" s="269"/>
      <c r="L1050" s="269">
        <v>2</v>
      </c>
    </row>
    <row r="1051" spans="1:12" x14ac:dyDescent="0.25">
      <c r="A1051" s="261">
        <f t="shared" si="48"/>
        <v>1398503</v>
      </c>
      <c r="B1051" s="261" t="str">
        <f t="shared" si="49"/>
        <v>PLAYER LINEN MIX</v>
      </c>
      <c r="C1051" s="261" t="str">
        <f t="shared" si="50"/>
        <v>Шляпа</v>
      </c>
      <c r="D1051" s="264" t="str">
        <f>VLOOKUP(C1051,M:N,2,0)</f>
        <v>Шляпы</v>
      </c>
      <c r="E1051" s="268" t="s">
        <v>1787</v>
      </c>
      <c r="F1051" s="269" t="s">
        <v>2562</v>
      </c>
      <c r="G1051" s="269" t="s">
        <v>112</v>
      </c>
      <c r="H1051" s="269" t="s">
        <v>3467</v>
      </c>
      <c r="I1051" s="269">
        <v>2</v>
      </c>
      <c r="J1051" s="269" t="s">
        <v>3581</v>
      </c>
      <c r="K1051" s="269"/>
      <c r="L1051" s="269">
        <v>2</v>
      </c>
    </row>
    <row r="1052" spans="1:12" x14ac:dyDescent="0.25">
      <c r="A1052" s="261">
        <f t="shared" si="48"/>
        <v>1398503</v>
      </c>
      <c r="B1052" s="261" t="str">
        <f t="shared" si="49"/>
        <v>PLAYER LINEN MIX</v>
      </c>
      <c r="C1052" s="261" t="str">
        <f t="shared" si="50"/>
        <v>Шляпа</v>
      </c>
      <c r="D1052" s="264" t="str">
        <f>VLOOKUP(C1052,M:N,2,0)</f>
        <v>Шляпы</v>
      </c>
      <c r="E1052" s="268" t="s">
        <v>1788</v>
      </c>
      <c r="F1052" s="269" t="s">
        <v>2562</v>
      </c>
      <c r="G1052" s="269" t="s">
        <v>113</v>
      </c>
      <c r="H1052" s="269" t="s">
        <v>3467</v>
      </c>
      <c r="I1052" s="269">
        <v>2</v>
      </c>
      <c r="J1052" s="269" t="s">
        <v>3581</v>
      </c>
      <c r="K1052" s="269"/>
      <c r="L1052" s="269">
        <v>2</v>
      </c>
    </row>
    <row r="1053" spans="1:12" x14ac:dyDescent="0.25">
      <c r="A1053" s="261">
        <f t="shared" si="48"/>
        <v>1398416</v>
      </c>
      <c r="B1053" s="261" t="str">
        <f t="shared" si="49"/>
        <v>PLAYER PANAMA</v>
      </c>
      <c r="C1053" s="261" t="str">
        <f t="shared" si="50"/>
        <v>Шляпа</v>
      </c>
      <c r="D1053" s="264" t="str">
        <f>VLOOKUP(C1053,M:N,2,0)</f>
        <v>Шляпы</v>
      </c>
      <c r="E1053" s="268" t="s">
        <v>1790</v>
      </c>
      <c r="F1053" s="269" t="s">
        <v>2559</v>
      </c>
      <c r="G1053" s="269" t="s">
        <v>116</v>
      </c>
      <c r="H1053" s="269" t="s">
        <v>4059</v>
      </c>
      <c r="I1053" s="269">
        <v>1</v>
      </c>
      <c r="J1053" s="269" t="s">
        <v>4059</v>
      </c>
      <c r="K1053" s="269"/>
      <c r="L1053" s="269">
        <v>1</v>
      </c>
    </row>
    <row r="1054" spans="1:12" x14ac:dyDescent="0.25">
      <c r="A1054" s="261">
        <f t="shared" si="48"/>
        <v>1398416</v>
      </c>
      <c r="B1054" s="261" t="str">
        <f t="shared" si="49"/>
        <v>PLAYER PANAMA</v>
      </c>
      <c r="C1054" s="261" t="str">
        <f t="shared" si="50"/>
        <v>Шляпа</v>
      </c>
      <c r="D1054" s="264" t="str">
        <f>VLOOKUP(C1054,M:N,2,0)</f>
        <v>Шляпы</v>
      </c>
      <c r="E1054" s="268" t="s">
        <v>1791</v>
      </c>
      <c r="F1054" s="269" t="s">
        <v>2559</v>
      </c>
      <c r="G1054" s="269" t="s">
        <v>112</v>
      </c>
      <c r="H1054" s="269" t="s">
        <v>4059</v>
      </c>
      <c r="I1054" s="269">
        <v>1</v>
      </c>
      <c r="J1054" s="269" t="s">
        <v>4059</v>
      </c>
      <c r="K1054" s="269"/>
      <c r="L1054" s="269">
        <v>1</v>
      </c>
    </row>
    <row r="1055" spans="1:12" x14ac:dyDescent="0.25">
      <c r="A1055" s="261">
        <f t="shared" si="48"/>
        <v>1398415</v>
      </c>
      <c r="B1055" s="261" t="str">
        <f t="shared" si="49"/>
        <v>PLAYER PANAMA</v>
      </c>
      <c r="C1055" s="261" t="str">
        <f t="shared" si="50"/>
        <v>Шляпа</v>
      </c>
      <c r="D1055" s="264" t="str">
        <f>VLOOKUP(C1055,M:N,2,0)</f>
        <v>Шляпы</v>
      </c>
      <c r="E1055" s="268" t="s">
        <v>1792</v>
      </c>
      <c r="F1055" s="269" t="s">
        <v>2555</v>
      </c>
      <c r="G1055" s="269" t="s">
        <v>116</v>
      </c>
      <c r="H1055" s="269" t="s">
        <v>4057</v>
      </c>
      <c r="I1055" s="269">
        <v>1</v>
      </c>
      <c r="J1055" s="269" t="s">
        <v>4057</v>
      </c>
      <c r="K1055" s="269"/>
      <c r="L1055" s="269">
        <v>1</v>
      </c>
    </row>
    <row r="1056" spans="1:12" x14ac:dyDescent="0.25">
      <c r="A1056" s="261">
        <f t="shared" si="48"/>
        <v>1398415</v>
      </c>
      <c r="B1056" s="261" t="str">
        <f t="shared" si="49"/>
        <v>PLAYER PANAMA</v>
      </c>
      <c r="C1056" s="261" t="str">
        <f t="shared" si="50"/>
        <v>Шляпа</v>
      </c>
      <c r="D1056" s="264" t="str">
        <f>VLOOKUP(C1056,M:N,2,0)</f>
        <v>Шляпы</v>
      </c>
      <c r="E1056" s="268" t="s">
        <v>1794</v>
      </c>
      <c r="F1056" s="269" t="s">
        <v>2555</v>
      </c>
      <c r="G1056" s="269" t="s">
        <v>112</v>
      </c>
      <c r="H1056" s="269" t="s">
        <v>4057</v>
      </c>
      <c r="I1056" s="269">
        <v>4</v>
      </c>
      <c r="J1056" s="269" t="s">
        <v>4058</v>
      </c>
      <c r="K1056" s="269"/>
      <c r="L1056" s="269">
        <v>4</v>
      </c>
    </row>
    <row r="1057" spans="1:12" x14ac:dyDescent="0.25">
      <c r="A1057" s="261">
        <f t="shared" si="48"/>
        <v>1398415</v>
      </c>
      <c r="B1057" s="261" t="str">
        <f t="shared" si="49"/>
        <v>PLAYER PANAMA</v>
      </c>
      <c r="C1057" s="261" t="str">
        <f t="shared" si="50"/>
        <v>Шляпа</v>
      </c>
      <c r="D1057" s="264" t="str">
        <f>VLOOKUP(C1057,M:N,2,0)</f>
        <v>Шляпы</v>
      </c>
      <c r="E1057" s="268" t="s">
        <v>1795</v>
      </c>
      <c r="F1057" s="269" t="s">
        <v>2555</v>
      </c>
      <c r="G1057" s="269" t="s">
        <v>113</v>
      </c>
      <c r="H1057" s="269" t="s">
        <v>4057</v>
      </c>
      <c r="I1057" s="269">
        <v>1</v>
      </c>
      <c r="J1057" s="269" t="s">
        <v>4057</v>
      </c>
      <c r="K1057" s="269"/>
      <c r="L1057" s="269">
        <v>1</v>
      </c>
    </row>
    <row r="1058" spans="1:12" x14ac:dyDescent="0.25">
      <c r="A1058" s="261">
        <f t="shared" si="48"/>
        <v>1338504</v>
      </c>
      <c r="B1058" s="261" t="str">
        <f t="shared" si="49"/>
        <v>PLAYER RAFFIA CROCHET</v>
      </c>
      <c r="C1058" s="261" t="str">
        <f t="shared" si="50"/>
        <v>Шляпа</v>
      </c>
      <c r="D1058" s="264" t="str">
        <f>VLOOKUP(C1058,M:N,2,0)</f>
        <v>Шляпы</v>
      </c>
      <c r="E1058" s="268" t="s">
        <v>1797</v>
      </c>
      <c r="F1058" s="269" t="s">
        <v>2535</v>
      </c>
      <c r="G1058" s="269" t="s">
        <v>116</v>
      </c>
      <c r="H1058" s="269" t="s">
        <v>3800</v>
      </c>
      <c r="I1058" s="269">
        <v>2</v>
      </c>
      <c r="J1058" s="269" t="s">
        <v>3804</v>
      </c>
      <c r="K1058" s="269"/>
      <c r="L1058" s="269">
        <v>2</v>
      </c>
    </row>
    <row r="1059" spans="1:12" x14ac:dyDescent="0.25">
      <c r="A1059" s="261">
        <f t="shared" si="48"/>
        <v>1338504</v>
      </c>
      <c r="B1059" s="261" t="str">
        <f t="shared" si="49"/>
        <v>PLAYER RAFFIA CROCHET</v>
      </c>
      <c r="C1059" s="261" t="str">
        <f t="shared" si="50"/>
        <v>Шляпа</v>
      </c>
      <c r="D1059" s="264" t="str">
        <f>VLOOKUP(C1059,M:N,2,0)</f>
        <v>Шляпы</v>
      </c>
      <c r="E1059" s="268" t="s">
        <v>1799</v>
      </c>
      <c r="F1059" s="269" t="s">
        <v>2535</v>
      </c>
      <c r="G1059" s="269" t="s">
        <v>112</v>
      </c>
      <c r="H1059" s="269" t="s">
        <v>3800</v>
      </c>
      <c r="I1059" s="269">
        <v>1</v>
      </c>
      <c r="J1059" s="269" t="s">
        <v>3800</v>
      </c>
      <c r="K1059" s="269"/>
      <c r="L1059" s="269">
        <v>1</v>
      </c>
    </row>
    <row r="1060" spans="1:12" x14ac:dyDescent="0.25">
      <c r="A1060" s="261">
        <f t="shared" si="48"/>
        <v>1338504</v>
      </c>
      <c r="B1060" s="261" t="str">
        <f t="shared" si="49"/>
        <v>PLAYER RAFFIA CROCHET</v>
      </c>
      <c r="C1060" s="261" t="str">
        <f t="shared" si="50"/>
        <v>Шляпа</v>
      </c>
      <c r="D1060" s="264" t="str">
        <f>VLOOKUP(C1060,M:N,2,0)</f>
        <v>Шляпы</v>
      </c>
      <c r="E1060" s="268" t="s">
        <v>1801</v>
      </c>
      <c r="F1060" s="269" t="s">
        <v>2535</v>
      </c>
      <c r="G1060" s="269" t="s">
        <v>113</v>
      </c>
      <c r="H1060" s="269" t="s">
        <v>3800</v>
      </c>
      <c r="I1060" s="269">
        <v>1</v>
      </c>
      <c r="J1060" s="269" t="s">
        <v>3800</v>
      </c>
      <c r="K1060" s="269"/>
      <c r="L1060" s="269">
        <v>1</v>
      </c>
    </row>
    <row r="1061" spans="1:12" x14ac:dyDescent="0.25">
      <c r="A1061" s="261">
        <f t="shared" si="48"/>
        <v>1238406</v>
      </c>
      <c r="B1061" s="261" t="str">
        <f t="shared" si="49"/>
        <v>TRILBY PANAMA</v>
      </c>
      <c r="C1061" s="261" t="str">
        <f t="shared" si="50"/>
        <v>Шляпа</v>
      </c>
      <c r="D1061" s="264" t="str">
        <f>VLOOKUP(C1061,M:N,2,0)</f>
        <v>Шляпы</v>
      </c>
      <c r="E1061" s="268" t="s">
        <v>1802</v>
      </c>
      <c r="F1061" s="269" t="s">
        <v>2473</v>
      </c>
      <c r="G1061" s="269" t="s">
        <v>116</v>
      </c>
      <c r="H1061" s="269" t="s">
        <v>4038</v>
      </c>
      <c r="I1061" s="269">
        <v>2</v>
      </c>
      <c r="J1061" s="269" t="s">
        <v>4039</v>
      </c>
      <c r="K1061" s="269"/>
      <c r="L1061" s="269">
        <v>2</v>
      </c>
    </row>
    <row r="1062" spans="1:12" x14ac:dyDescent="0.25">
      <c r="A1062" s="261">
        <f t="shared" si="48"/>
        <v>1131101</v>
      </c>
      <c r="B1062" s="261" t="str">
        <f t="shared" si="49"/>
        <v>TRILBY COTTON</v>
      </c>
      <c r="C1062" s="261" t="str">
        <f t="shared" si="50"/>
        <v>Шляпа</v>
      </c>
      <c r="D1062" s="264" t="str">
        <f>VLOOKUP(C1062,M:N,2,0)</f>
        <v>Шляпы</v>
      </c>
      <c r="E1062" s="268" t="s">
        <v>1803</v>
      </c>
      <c r="F1062" s="269" t="s">
        <v>2433</v>
      </c>
      <c r="G1062" s="269" t="s">
        <v>116</v>
      </c>
      <c r="H1062" s="269" t="s">
        <v>3399</v>
      </c>
      <c r="I1062" s="269">
        <v>1</v>
      </c>
      <c r="J1062" s="269" t="s">
        <v>3569</v>
      </c>
      <c r="K1062" s="269"/>
      <c r="L1062" s="269">
        <v>1</v>
      </c>
    </row>
    <row r="1063" spans="1:12" x14ac:dyDescent="0.25">
      <c r="A1063" s="261">
        <f t="shared" si="48"/>
        <v>1891102</v>
      </c>
      <c r="B1063" s="261" t="str">
        <f t="shared" si="49"/>
        <v>BUCKET COTTON</v>
      </c>
      <c r="C1063" s="261" t="str">
        <f t="shared" si="50"/>
        <v>Панама</v>
      </c>
      <c r="D1063" s="264" t="str">
        <f>VLOOKUP(C1063,M:N,2,0)</f>
        <v>Панамы</v>
      </c>
      <c r="E1063" s="268" t="s">
        <v>1804</v>
      </c>
      <c r="F1063" s="269" t="s">
        <v>1766</v>
      </c>
      <c r="G1063" s="269" t="s">
        <v>116</v>
      </c>
      <c r="H1063" s="269" t="s">
        <v>3540</v>
      </c>
      <c r="I1063" s="269">
        <v>4</v>
      </c>
      <c r="J1063" s="269" t="s">
        <v>3544</v>
      </c>
      <c r="K1063" s="269"/>
      <c r="L1063" s="269">
        <v>4</v>
      </c>
    </row>
    <row r="1064" spans="1:12" x14ac:dyDescent="0.25">
      <c r="A1064" s="261">
        <f t="shared" si="48"/>
        <v>1891102</v>
      </c>
      <c r="B1064" s="261" t="str">
        <f t="shared" si="49"/>
        <v>BUCKET COTTON</v>
      </c>
      <c r="C1064" s="261" t="str">
        <f t="shared" si="50"/>
        <v>Панама</v>
      </c>
      <c r="D1064" s="264" t="str">
        <f>VLOOKUP(C1064,M:N,2,0)</f>
        <v>Панамы</v>
      </c>
      <c r="E1064" s="268" t="s">
        <v>1805</v>
      </c>
      <c r="F1064" s="269" t="s">
        <v>1766</v>
      </c>
      <c r="G1064" s="269" t="s">
        <v>112</v>
      </c>
      <c r="H1064" s="269" t="s">
        <v>3540</v>
      </c>
      <c r="I1064" s="269">
        <v>12</v>
      </c>
      <c r="J1064" s="269" t="s">
        <v>3546</v>
      </c>
      <c r="K1064" s="269"/>
      <c r="L1064" s="269">
        <v>12</v>
      </c>
    </row>
    <row r="1065" spans="1:12" x14ac:dyDescent="0.25">
      <c r="A1065" s="261">
        <f t="shared" si="48"/>
        <v>1891102</v>
      </c>
      <c r="B1065" s="261" t="str">
        <f t="shared" si="49"/>
        <v>BUCKET COTTON</v>
      </c>
      <c r="C1065" s="261" t="str">
        <f t="shared" si="50"/>
        <v>Панама</v>
      </c>
      <c r="D1065" s="264" t="str">
        <f>VLOOKUP(C1065,M:N,2,0)</f>
        <v>Панамы</v>
      </c>
      <c r="E1065" s="268" t="s">
        <v>1807</v>
      </c>
      <c r="F1065" s="269" t="s">
        <v>1766</v>
      </c>
      <c r="G1065" s="269" t="s">
        <v>113</v>
      </c>
      <c r="H1065" s="269" t="s">
        <v>3540</v>
      </c>
      <c r="I1065" s="269">
        <v>5</v>
      </c>
      <c r="J1065" s="269" t="s">
        <v>3862</v>
      </c>
      <c r="K1065" s="269"/>
      <c r="L1065" s="269">
        <v>5</v>
      </c>
    </row>
    <row r="1066" spans="1:12" x14ac:dyDescent="0.25">
      <c r="A1066" s="261">
        <f t="shared" si="48"/>
        <v>1891102</v>
      </c>
      <c r="B1066" s="261" t="str">
        <f t="shared" si="49"/>
        <v>BUCKET COTTON</v>
      </c>
      <c r="C1066" s="261" t="str">
        <f t="shared" si="50"/>
        <v>Панама</v>
      </c>
      <c r="D1066" s="264" t="str">
        <f>VLOOKUP(C1066,M:N,2,0)</f>
        <v>Панамы</v>
      </c>
      <c r="E1066" s="268" t="s">
        <v>1808</v>
      </c>
      <c r="F1066" s="269" t="s">
        <v>1766</v>
      </c>
      <c r="G1066" s="269" t="s">
        <v>118</v>
      </c>
      <c r="H1066" s="269" t="s">
        <v>3540</v>
      </c>
      <c r="I1066" s="269">
        <v>3</v>
      </c>
      <c r="J1066" s="269" t="s">
        <v>3541</v>
      </c>
      <c r="K1066" s="269"/>
      <c r="L1066" s="269">
        <v>3</v>
      </c>
    </row>
    <row r="1067" spans="1:12" x14ac:dyDescent="0.25">
      <c r="A1067" s="261">
        <f t="shared" si="48"/>
        <v>1813902</v>
      </c>
      <c r="B1067" s="261" t="str">
        <f t="shared" si="49"/>
        <v>BUCKET LINEN</v>
      </c>
      <c r="C1067" s="261" t="str">
        <f t="shared" si="50"/>
        <v>Панама</v>
      </c>
      <c r="D1067" s="264" t="str">
        <f>VLOOKUP(C1067,M:N,2,0)</f>
        <v>Панамы</v>
      </c>
      <c r="E1067" s="268" t="s">
        <v>1809</v>
      </c>
      <c r="F1067" s="269" t="s">
        <v>1740</v>
      </c>
      <c r="G1067" s="269" t="s">
        <v>112</v>
      </c>
      <c r="H1067" s="269" t="s">
        <v>3467</v>
      </c>
      <c r="I1067" s="269">
        <v>2</v>
      </c>
      <c r="J1067" s="269" t="s">
        <v>3581</v>
      </c>
      <c r="K1067" s="269"/>
      <c r="L1067" s="269">
        <v>2</v>
      </c>
    </row>
    <row r="1068" spans="1:12" x14ac:dyDescent="0.25">
      <c r="A1068" s="261">
        <f t="shared" si="48"/>
        <v>1811110</v>
      </c>
      <c r="B1068" s="261" t="str">
        <f t="shared" si="49"/>
        <v>BUCKET COTTON TWILL</v>
      </c>
      <c r="C1068" s="261" t="str">
        <f t="shared" si="50"/>
        <v>Панама</v>
      </c>
      <c r="D1068" s="264" t="str">
        <f>VLOOKUP(C1068,M:N,2,0)</f>
        <v>Панамы</v>
      </c>
      <c r="E1068" s="268" t="s">
        <v>1810</v>
      </c>
      <c r="F1068" s="269" t="s">
        <v>1697</v>
      </c>
      <c r="G1068" s="269" t="s">
        <v>112</v>
      </c>
      <c r="H1068" s="269" t="s">
        <v>3553</v>
      </c>
      <c r="I1068" s="269">
        <v>1</v>
      </c>
      <c r="J1068" s="269" t="s">
        <v>3553</v>
      </c>
      <c r="K1068" s="269"/>
      <c r="L1068" s="269">
        <v>1</v>
      </c>
    </row>
    <row r="1069" spans="1:12" x14ac:dyDescent="0.25">
      <c r="A1069" s="261">
        <f t="shared" si="48"/>
        <v>1811110</v>
      </c>
      <c r="B1069" s="261" t="str">
        <f t="shared" si="49"/>
        <v>BUCKET COTTON TWILL</v>
      </c>
      <c r="C1069" s="261" t="str">
        <f t="shared" si="50"/>
        <v>Панама</v>
      </c>
      <c r="D1069" s="264" t="str">
        <f>VLOOKUP(C1069,M:N,2,0)</f>
        <v>Панамы</v>
      </c>
      <c r="E1069" s="268" t="s">
        <v>1812</v>
      </c>
      <c r="F1069" s="269" t="s">
        <v>1697</v>
      </c>
      <c r="G1069" s="269" t="s">
        <v>113</v>
      </c>
      <c r="H1069" s="269" t="s">
        <v>3553</v>
      </c>
      <c r="I1069" s="269">
        <v>1</v>
      </c>
      <c r="J1069" s="269" t="s">
        <v>3553</v>
      </c>
      <c r="K1069" s="269"/>
      <c r="L1069" s="269">
        <v>1</v>
      </c>
    </row>
    <row r="1070" spans="1:12" x14ac:dyDescent="0.25">
      <c r="A1070" s="261">
        <f t="shared" si="48"/>
        <v>1811110</v>
      </c>
      <c r="B1070" s="261" t="str">
        <f t="shared" si="49"/>
        <v>BUCKET COTTON TWILL</v>
      </c>
      <c r="C1070" s="261" t="str">
        <f t="shared" si="50"/>
        <v>Панама</v>
      </c>
      <c r="D1070" s="264" t="str">
        <f>VLOOKUP(C1070,M:N,2,0)</f>
        <v>Панамы</v>
      </c>
      <c r="E1070" s="268" t="s">
        <v>1814</v>
      </c>
      <c r="F1070" s="269" t="s">
        <v>1703</v>
      </c>
      <c r="G1070" s="269" t="s">
        <v>116</v>
      </c>
      <c r="H1070" s="269" t="s">
        <v>3540</v>
      </c>
      <c r="I1070" s="269">
        <v>2</v>
      </c>
      <c r="J1070" s="269" t="s">
        <v>3860</v>
      </c>
      <c r="K1070" s="269"/>
      <c r="L1070" s="269">
        <v>2</v>
      </c>
    </row>
    <row r="1071" spans="1:12" x14ac:dyDescent="0.25">
      <c r="A1071" s="261">
        <f t="shared" si="48"/>
        <v>1811110</v>
      </c>
      <c r="B1071" s="261" t="str">
        <f t="shared" si="49"/>
        <v>BUCKET COTTON TWILL</v>
      </c>
      <c r="C1071" s="261" t="str">
        <f t="shared" si="50"/>
        <v>Панама</v>
      </c>
      <c r="D1071" s="264" t="str">
        <f>VLOOKUP(C1071,M:N,2,0)</f>
        <v>Панамы</v>
      </c>
      <c r="E1071" s="268" t="s">
        <v>1815</v>
      </c>
      <c r="F1071" s="269" t="s">
        <v>1703</v>
      </c>
      <c r="G1071" s="269" t="s">
        <v>112</v>
      </c>
      <c r="H1071" s="269" t="s">
        <v>3540</v>
      </c>
      <c r="I1071" s="269">
        <v>2</v>
      </c>
      <c r="J1071" s="269" t="s">
        <v>3860</v>
      </c>
      <c r="K1071" s="269"/>
      <c r="L1071" s="269">
        <v>2</v>
      </c>
    </row>
    <row r="1072" spans="1:12" x14ac:dyDescent="0.25">
      <c r="A1072" s="261">
        <f t="shared" si="48"/>
        <v>1811110</v>
      </c>
      <c r="B1072" s="261" t="str">
        <f t="shared" si="49"/>
        <v>BUCKET COTTON TWILL</v>
      </c>
      <c r="C1072" s="261" t="str">
        <f t="shared" si="50"/>
        <v>Панама</v>
      </c>
      <c r="D1072" s="264" t="str">
        <f>VLOOKUP(C1072,M:N,2,0)</f>
        <v>Панамы</v>
      </c>
      <c r="E1072" s="268" t="s">
        <v>1816</v>
      </c>
      <c r="F1072" s="269" t="s">
        <v>1703</v>
      </c>
      <c r="G1072" s="269" t="s">
        <v>113</v>
      </c>
      <c r="H1072" s="269" t="s">
        <v>3858</v>
      </c>
      <c r="I1072" s="269">
        <v>3</v>
      </c>
      <c r="J1072" s="269" t="s">
        <v>3859</v>
      </c>
      <c r="K1072" s="269"/>
      <c r="L1072" s="269">
        <v>3</v>
      </c>
    </row>
    <row r="1073" spans="1:12" x14ac:dyDescent="0.25">
      <c r="A1073" s="261">
        <f t="shared" si="48"/>
        <v>1811110</v>
      </c>
      <c r="B1073" s="261" t="str">
        <f t="shared" si="49"/>
        <v>BUCKET COTTON TWILL</v>
      </c>
      <c r="C1073" s="261" t="str">
        <f t="shared" si="50"/>
        <v>Панама</v>
      </c>
      <c r="D1073" s="264" t="str">
        <f>VLOOKUP(C1073,M:N,2,0)</f>
        <v>Панамы</v>
      </c>
      <c r="E1073" s="268" t="s">
        <v>1818</v>
      </c>
      <c r="F1073" s="269" t="s">
        <v>1703</v>
      </c>
      <c r="G1073" s="269" t="s">
        <v>118</v>
      </c>
      <c r="H1073" s="269" t="s">
        <v>3284</v>
      </c>
      <c r="I1073" s="269">
        <v>2</v>
      </c>
      <c r="J1073" s="269" t="s">
        <v>3857</v>
      </c>
      <c r="K1073" s="269"/>
      <c r="L1073" s="269">
        <v>2</v>
      </c>
    </row>
    <row r="1074" spans="1:12" x14ac:dyDescent="0.25">
      <c r="A1074" s="261">
        <f t="shared" si="48"/>
        <v>1811110</v>
      </c>
      <c r="B1074" s="261" t="str">
        <f t="shared" si="49"/>
        <v>BUCKET COTTON TWILL</v>
      </c>
      <c r="C1074" s="261" t="str">
        <f t="shared" si="50"/>
        <v>Панама</v>
      </c>
      <c r="D1074" s="264" t="str">
        <f>VLOOKUP(C1074,M:N,2,0)</f>
        <v>Панамы</v>
      </c>
      <c r="E1074" s="268" t="s">
        <v>1819</v>
      </c>
      <c r="F1074" s="269" t="s">
        <v>1717</v>
      </c>
      <c r="G1074" s="269" t="s">
        <v>116</v>
      </c>
      <c r="H1074" s="269" t="s">
        <v>3540</v>
      </c>
      <c r="I1074" s="269">
        <v>9</v>
      </c>
      <c r="J1074" s="269" t="s">
        <v>3863</v>
      </c>
      <c r="K1074" s="269"/>
      <c r="L1074" s="269">
        <v>9</v>
      </c>
    </row>
    <row r="1075" spans="1:12" x14ac:dyDescent="0.25">
      <c r="A1075" s="261">
        <f t="shared" si="48"/>
        <v>1811110</v>
      </c>
      <c r="B1075" s="261" t="str">
        <f t="shared" si="49"/>
        <v>BUCKET COTTON TWILL</v>
      </c>
      <c r="C1075" s="261" t="str">
        <f t="shared" si="50"/>
        <v>Панама</v>
      </c>
      <c r="D1075" s="264" t="str">
        <f>VLOOKUP(C1075,M:N,2,0)</f>
        <v>Панамы</v>
      </c>
      <c r="E1075" s="268" t="s">
        <v>1821</v>
      </c>
      <c r="F1075" s="269" t="s">
        <v>1717</v>
      </c>
      <c r="G1075" s="269" t="s">
        <v>112</v>
      </c>
      <c r="H1075" s="269" t="s">
        <v>3540</v>
      </c>
      <c r="I1075" s="269">
        <v>9</v>
      </c>
      <c r="J1075" s="269" t="s">
        <v>3863</v>
      </c>
      <c r="K1075" s="269"/>
      <c r="L1075" s="269">
        <v>9</v>
      </c>
    </row>
    <row r="1076" spans="1:12" x14ac:dyDescent="0.25">
      <c r="A1076" s="261">
        <f t="shared" si="48"/>
        <v>1811110</v>
      </c>
      <c r="B1076" s="261" t="str">
        <f t="shared" si="49"/>
        <v>BUCKET COTTON TWILL</v>
      </c>
      <c r="C1076" s="261" t="str">
        <f t="shared" si="50"/>
        <v>Панама</v>
      </c>
      <c r="D1076" s="264" t="str">
        <f>VLOOKUP(C1076,M:N,2,0)</f>
        <v>Панамы</v>
      </c>
      <c r="E1076" s="266" t="s">
        <v>1822</v>
      </c>
      <c r="F1076" s="184" t="s">
        <v>1717</v>
      </c>
      <c r="G1076" s="186" t="s">
        <v>113</v>
      </c>
      <c r="H1076" s="188" t="s">
        <v>3540</v>
      </c>
      <c r="I1076" s="190">
        <v>10</v>
      </c>
      <c r="J1076" s="191" t="s">
        <v>3542</v>
      </c>
      <c r="K1076" s="262"/>
      <c r="L1076" s="193">
        <v>10</v>
      </c>
    </row>
    <row r="1077" spans="1:12" x14ac:dyDescent="0.25">
      <c r="A1077" s="261">
        <f t="shared" si="48"/>
        <v>1811110</v>
      </c>
      <c r="B1077" s="261" t="str">
        <f t="shared" si="49"/>
        <v>BUCKET COTTON TWILL</v>
      </c>
      <c r="C1077" s="261" t="str">
        <f t="shared" si="50"/>
        <v>Панама</v>
      </c>
      <c r="D1077" s="264" t="str">
        <f>VLOOKUP(C1077,M:N,2,0)</f>
        <v>Панамы</v>
      </c>
      <c r="E1077" s="266" t="s">
        <v>1823</v>
      </c>
      <c r="F1077" s="184" t="s">
        <v>1700</v>
      </c>
      <c r="G1077" s="186" t="s">
        <v>112</v>
      </c>
      <c r="H1077" s="188" t="s">
        <v>3855</v>
      </c>
      <c r="I1077" s="190">
        <v>4</v>
      </c>
      <c r="J1077" s="191" t="s">
        <v>3856</v>
      </c>
      <c r="K1077" s="262"/>
      <c r="L1077" s="193">
        <v>4</v>
      </c>
    </row>
    <row r="1078" spans="1:12" x14ac:dyDescent="0.25">
      <c r="A1078" s="261">
        <f t="shared" si="48"/>
        <v>1811110</v>
      </c>
      <c r="B1078" s="261" t="str">
        <f t="shared" si="49"/>
        <v>BUCKET COTTON TWILL</v>
      </c>
      <c r="C1078" s="261" t="str">
        <f t="shared" si="50"/>
        <v>Панама</v>
      </c>
      <c r="D1078" s="264" t="str">
        <f>VLOOKUP(C1078,M:N,2,0)</f>
        <v>Панамы</v>
      </c>
      <c r="E1078" s="266" t="s">
        <v>1824</v>
      </c>
      <c r="F1078" s="184" t="s">
        <v>1700</v>
      </c>
      <c r="G1078" s="186" t="s">
        <v>113</v>
      </c>
      <c r="H1078" s="188" t="s">
        <v>3853</v>
      </c>
      <c r="I1078" s="190">
        <v>1</v>
      </c>
      <c r="J1078" s="191" t="s">
        <v>3854</v>
      </c>
      <c r="K1078" s="262"/>
      <c r="L1078" s="193">
        <v>1</v>
      </c>
    </row>
    <row r="1079" spans="1:12" x14ac:dyDescent="0.25">
      <c r="A1079" s="261">
        <f t="shared" si="48"/>
        <v>1811110</v>
      </c>
      <c r="B1079" s="261" t="str">
        <f t="shared" si="49"/>
        <v>BUCKET COTTON TWILL</v>
      </c>
      <c r="C1079" s="261" t="str">
        <f t="shared" si="50"/>
        <v>Панама</v>
      </c>
      <c r="D1079" s="264" t="str">
        <f>VLOOKUP(C1079,M:N,2,0)</f>
        <v>Панамы</v>
      </c>
      <c r="E1079" s="266" t="s">
        <v>1826</v>
      </c>
      <c r="F1079" s="184" t="s">
        <v>1721</v>
      </c>
      <c r="G1079" s="186" t="s">
        <v>116</v>
      </c>
      <c r="H1079" s="188" t="s">
        <v>3864</v>
      </c>
      <c r="I1079" s="190">
        <v>4</v>
      </c>
      <c r="J1079" s="188" t="s">
        <v>3866</v>
      </c>
      <c r="K1079" s="262"/>
      <c r="L1079" s="193">
        <v>4</v>
      </c>
    </row>
    <row r="1080" spans="1:12" x14ac:dyDescent="0.25">
      <c r="A1080" s="261">
        <f t="shared" si="48"/>
        <v>1811110</v>
      </c>
      <c r="B1080" s="261" t="str">
        <f t="shared" si="49"/>
        <v>BUCKET COTTON TWILL</v>
      </c>
      <c r="C1080" s="261" t="str">
        <f t="shared" si="50"/>
        <v>Панама</v>
      </c>
      <c r="D1080" s="264" t="str">
        <f>VLOOKUP(C1080,M:N,2,0)</f>
        <v>Панамы</v>
      </c>
      <c r="E1080" s="266" t="s">
        <v>1827</v>
      </c>
      <c r="F1080" s="184" t="s">
        <v>1721</v>
      </c>
      <c r="G1080" s="186" t="s">
        <v>113</v>
      </c>
      <c r="H1080" s="188" t="s">
        <v>3864</v>
      </c>
      <c r="I1080" s="190">
        <v>5</v>
      </c>
      <c r="J1080" s="188" t="s">
        <v>3865</v>
      </c>
      <c r="K1080" s="262"/>
      <c r="L1080" s="193">
        <v>5</v>
      </c>
    </row>
    <row r="1081" spans="1:12" x14ac:dyDescent="0.25">
      <c r="A1081" s="261">
        <f t="shared" si="48"/>
        <v>1811110</v>
      </c>
      <c r="B1081" s="261" t="str">
        <f t="shared" si="49"/>
        <v>BUCKET COTTON TWILL</v>
      </c>
      <c r="C1081" s="261" t="str">
        <f t="shared" si="50"/>
        <v>Панама</v>
      </c>
      <c r="D1081" s="264" t="str">
        <f>VLOOKUP(C1081,M:N,2,0)</f>
        <v>Панамы</v>
      </c>
      <c r="E1081" s="266" t="s">
        <v>1828</v>
      </c>
      <c r="F1081" s="184" t="s">
        <v>1721</v>
      </c>
      <c r="G1081" s="186" t="s">
        <v>118</v>
      </c>
      <c r="H1081" s="188" t="s">
        <v>3553</v>
      </c>
      <c r="I1081" s="190">
        <v>1</v>
      </c>
      <c r="J1081" s="188" t="s">
        <v>3553</v>
      </c>
      <c r="K1081" s="262"/>
      <c r="L1081" s="193">
        <v>1</v>
      </c>
    </row>
    <row r="1082" spans="1:12" x14ac:dyDescent="0.25">
      <c r="A1082" s="261">
        <f t="shared" si="48"/>
        <v>1811110</v>
      </c>
      <c r="B1082" s="261" t="str">
        <f t="shared" si="49"/>
        <v>BUCKET COTTON TWILL</v>
      </c>
      <c r="C1082" s="261" t="str">
        <f t="shared" si="50"/>
        <v>Панама</v>
      </c>
      <c r="D1082" s="264" t="str">
        <f>VLOOKUP(C1082,M:N,2,0)</f>
        <v>Панамы</v>
      </c>
      <c r="E1082" s="266" t="s">
        <v>1830</v>
      </c>
      <c r="F1082" s="184" t="s">
        <v>1708</v>
      </c>
      <c r="G1082" s="186" t="s">
        <v>112</v>
      </c>
      <c r="H1082" s="188" t="s">
        <v>3284</v>
      </c>
      <c r="I1082" s="190">
        <v>2</v>
      </c>
      <c r="J1082" s="188" t="s">
        <v>3857</v>
      </c>
      <c r="K1082" s="262"/>
      <c r="L1082" s="193">
        <v>2</v>
      </c>
    </row>
    <row r="1083" spans="1:12" x14ac:dyDescent="0.25">
      <c r="A1083" s="261">
        <f t="shared" si="48"/>
        <v>1811110</v>
      </c>
      <c r="B1083" s="261" t="str">
        <f t="shared" si="49"/>
        <v>BUCKET COTTON TWILL</v>
      </c>
      <c r="C1083" s="261" t="str">
        <f t="shared" si="50"/>
        <v>Панама</v>
      </c>
      <c r="D1083" s="264" t="str">
        <f>VLOOKUP(C1083,M:N,2,0)</f>
        <v>Панамы</v>
      </c>
      <c r="E1083" s="266" t="s">
        <v>1831</v>
      </c>
      <c r="F1083" s="184" t="s">
        <v>1708</v>
      </c>
      <c r="G1083" s="186" t="s">
        <v>113</v>
      </c>
      <c r="H1083" s="188" t="s">
        <v>3284</v>
      </c>
      <c r="I1083" s="190">
        <v>3</v>
      </c>
      <c r="J1083" s="191" t="s">
        <v>3861</v>
      </c>
      <c r="K1083" s="262"/>
      <c r="L1083" s="193">
        <v>3</v>
      </c>
    </row>
    <row r="1084" spans="1:12" x14ac:dyDescent="0.25">
      <c r="A1084" s="261">
        <f t="shared" si="48"/>
        <v>1811110</v>
      </c>
      <c r="B1084" s="261" t="str">
        <f t="shared" si="49"/>
        <v>BUCKET COTTON TWILL</v>
      </c>
      <c r="C1084" s="261" t="str">
        <f t="shared" si="50"/>
        <v>Панама</v>
      </c>
      <c r="D1084" s="264" t="str">
        <f>VLOOKUP(C1084,M:N,2,0)</f>
        <v>Панамы</v>
      </c>
      <c r="E1084" s="266" t="s">
        <v>1832</v>
      </c>
      <c r="F1084" s="184" t="s">
        <v>1708</v>
      </c>
      <c r="G1084" s="186" t="s">
        <v>118</v>
      </c>
      <c r="H1084" s="188" t="s">
        <v>3553</v>
      </c>
      <c r="I1084" s="190">
        <v>1</v>
      </c>
      <c r="J1084" s="188" t="s">
        <v>3553</v>
      </c>
      <c r="K1084" s="262"/>
      <c r="L1084" s="193">
        <v>1</v>
      </c>
    </row>
    <row r="1085" spans="1:12" x14ac:dyDescent="0.25">
      <c r="A1085" s="261">
        <f t="shared" si="48"/>
        <v>1811110</v>
      </c>
      <c r="B1085" s="261" t="str">
        <f t="shared" si="49"/>
        <v>BUCKET COTTON TWILL</v>
      </c>
      <c r="C1085" s="261" t="str">
        <f t="shared" si="50"/>
        <v>Панама</v>
      </c>
      <c r="D1085" s="264" t="str">
        <f>VLOOKUP(C1085,M:N,2,0)</f>
        <v>Панамы</v>
      </c>
      <c r="E1085" s="266" t="s">
        <v>1834</v>
      </c>
      <c r="F1085" s="184" t="s">
        <v>1712</v>
      </c>
      <c r="G1085" s="186" t="s">
        <v>116</v>
      </c>
      <c r="H1085" s="188" t="s">
        <v>3540</v>
      </c>
      <c r="I1085" s="190">
        <v>5</v>
      </c>
      <c r="J1085" s="188" t="s">
        <v>3862</v>
      </c>
      <c r="K1085" s="262"/>
      <c r="L1085" s="193">
        <v>5</v>
      </c>
    </row>
    <row r="1086" spans="1:12" x14ac:dyDescent="0.25">
      <c r="A1086" s="261">
        <f t="shared" si="48"/>
        <v>1811110</v>
      </c>
      <c r="B1086" s="261" t="str">
        <f t="shared" si="49"/>
        <v>BUCKET COTTON TWILL</v>
      </c>
      <c r="C1086" s="261" t="str">
        <f t="shared" si="50"/>
        <v>Панама</v>
      </c>
      <c r="D1086" s="264" t="str">
        <f>VLOOKUP(C1086,M:N,2,0)</f>
        <v>Панамы</v>
      </c>
      <c r="E1086" s="266" t="s">
        <v>1836</v>
      </c>
      <c r="F1086" s="184" t="s">
        <v>1712</v>
      </c>
      <c r="G1086" s="186" t="s">
        <v>112</v>
      </c>
      <c r="H1086" s="188" t="s">
        <v>3540</v>
      </c>
      <c r="I1086" s="190">
        <v>10</v>
      </c>
      <c r="J1086" s="188" t="s">
        <v>3542</v>
      </c>
      <c r="K1086" s="262"/>
      <c r="L1086" s="193">
        <v>10</v>
      </c>
    </row>
    <row r="1087" spans="1:12" x14ac:dyDescent="0.25">
      <c r="A1087" s="261">
        <f t="shared" si="48"/>
        <v>1811110</v>
      </c>
      <c r="B1087" s="261" t="str">
        <f t="shared" si="49"/>
        <v>BUCKET COTTON TWILL</v>
      </c>
      <c r="C1087" s="261" t="str">
        <f t="shared" si="50"/>
        <v>Панама</v>
      </c>
      <c r="D1087" s="264" t="str">
        <f>VLOOKUP(C1087,M:N,2,0)</f>
        <v>Панамы</v>
      </c>
      <c r="E1087" s="266" t="s">
        <v>1837</v>
      </c>
      <c r="F1087" s="184" t="s">
        <v>1712</v>
      </c>
      <c r="G1087" s="186" t="s">
        <v>113</v>
      </c>
      <c r="H1087" s="188" t="s">
        <v>3540</v>
      </c>
      <c r="I1087" s="190">
        <v>6</v>
      </c>
      <c r="J1087" s="188" t="s">
        <v>3548</v>
      </c>
      <c r="K1087" s="262"/>
      <c r="L1087" s="193">
        <v>6</v>
      </c>
    </row>
    <row r="1088" spans="1:12" x14ac:dyDescent="0.25">
      <c r="A1088" s="261">
        <f t="shared" si="48"/>
        <v>1811110</v>
      </c>
      <c r="B1088" s="261" t="str">
        <f t="shared" si="49"/>
        <v>BUCKET COTTON TWILL</v>
      </c>
      <c r="C1088" s="261" t="str">
        <f t="shared" si="50"/>
        <v>Панама</v>
      </c>
      <c r="D1088" s="264" t="str">
        <f>VLOOKUP(C1088,M:N,2,0)</f>
        <v>Панамы</v>
      </c>
      <c r="E1088" s="268" t="s">
        <v>1839</v>
      </c>
      <c r="F1088" s="269" t="s">
        <v>1712</v>
      </c>
      <c r="G1088" s="269" t="s">
        <v>118</v>
      </c>
      <c r="H1088" s="269" t="s">
        <v>3540</v>
      </c>
      <c r="I1088" s="269">
        <v>2</v>
      </c>
      <c r="J1088" s="269" t="s">
        <v>3860</v>
      </c>
      <c r="K1088" s="269"/>
      <c r="L1088" s="269">
        <v>2</v>
      </c>
    </row>
    <row r="1089" spans="1:12" x14ac:dyDescent="0.25">
      <c r="A1089" s="261">
        <f t="shared" si="48"/>
        <v>7491102</v>
      </c>
      <c r="B1089" s="261" t="str">
        <f t="shared" si="49"/>
        <v>ARMY CAP CO/PE</v>
      </c>
      <c r="C1089" s="261" t="str">
        <f t="shared" si="50"/>
        <v>Кепка</v>
      </c>
      <c r="D1089" s="264" t="str">
        <f>VLOOKUP(C1089,M:N,2,0)</f>
        <v>Кепки</v>
      </c>
      <c r="E1089" s="268" t="s">
        <v>1841</v>
      </c>
      <c r="F1089" s="269" t="s">
        <v>1640</v>
      </c>
      <c r="G1089" s="269" t="s">
        <v>116</v>
      </c>
      <c r="H1089" s="269" t="s">
        <v>3842</v>
      </c>
      <c r="I1089" s="269">
        <v>3</v>
      </c>
      <c r="J1089" s="269" t="s">
        <v>3843</v>
      </c>
      <c r="K1089" s="269"/>
      <c r="L1089" s="269">
        <v>3</v>
      </c>
    </row>
    <row r="1090" spans="1:12" x14ac:dyDescent="0.25">
      <c r="A1090" s="261">
        <f t="shared" si="48"/>
        <v>7491102</v>
      </c>
      <c r="B1090" s="261" t="str">
        <f t="shared" si="49"/>
        <v>ARMY CAP CO/PE</v>
      </c>
      <c r="C1090" s="261" t="str">
        <f t="shared" si="50"/>
        <v>Кепка</v>
      </c>
      <c r="D1090" s="264" t="str">
        <f>VLOOKUP(C1090,M:N,2,0)</f>
        <v>Кепки</v>
      </c>
      <c r="E1090" s="268" t="s">
        <v>1842</v>
      </c>
      <c r="F1090" s="269" t="s">
        <v>1640</v>
      </c>
      <c r="G1090" s="269" t="s">
        <v>112</v>
      </c>
      <c r="H1090" s="269" t="s">
        <v>3842</v>
      </c>
      <c r="I1090" s="269">
        <v>4</v>
      </c>
      <c r="J1090" s="269" t="s">
        <v>3844</v>
      </c>
      <c r="K1090" s="269"/>
      <c r="L1090" s="269">
        <v>4</v>
      </c>
    </row>
    <row r="1091" spans="1:12" x14ac:dyDescent="0.25">
      <c r="A1091" s="261">
        <f t="shared" ref="A1091:A1154" si="51">_xlfn.LET(_xlpm.START,FIND("арт. ",F1091)+5,_xlpm.END,FIND(" ",F1091,_xlpm.START),VALUE(TRIM(MID(F1091,_xlpm.START,_xlpm.END-_xlpm.START))))</f>
        <v>7491102</v>
      </c>
      <c r="B1091" s="261" t="str">
        <f t="shared" ref="B1091:B1154" si="52">_xlfn.LET(_xlpm.START,FIND("арт. ",F1091)+13,_xlpm.END,FIND("(",F1091),TRIM(MID(F1091,_xlpm.START,_xlpm.END-_xlpm.START)))</f>
        <v>ARMY CAP CO/PE</v>
      </c>
      <c r="C1091" s="261" t="str">
        <f t="shared" ref="C1091:C1154" si="53">_xlfn.LET(_xlpm.START,1,_xlpm.END,FIND("S",F1091),TRIM(MID(F1091,_xlpm.START,_xlpm.END-_xlpm.START)))</f>
        <v>Кепка</v>
      </c>
      <c r="D1091" s="264" t="str">
        <f>VLOOKUP(C1091,M:N,2,0)</f>
        <v>Кепки</v>
      </c>
      <c r="E1091" s="268" t="s">
        <v>1843</v>
      </c>
      <c r="F1091" s="269" t="s">
        <v>1640</v>
      </c>
      <c r="G1091" s="269" t="s">
        <v>113</v>
      </c>
      <c r="H1091" s="269" t="s">
        <v>3842</v>
      </c>
      <c r="I1091" s="269">
        <v>3</v>
      </c>
      <c r="J1091" s="269" t="s">
        <v>3843</v>
      </c>
      <c r="K1091" s="269"/>
      <c r="L1091" s="269">
        <v>3</v>
      </c>
    </row>
    <row r="1092" spans="1:12" x14ac:dyDescent="0.25">
      <c r="A1092" s="261">
        <f t="shared" si="51"/>
        <v>7491102</v>
      </c>
      <c r="B1092" s="261" t="str">
        <f t="shared" si="52"/>
        <v>ARMY CAP</v>
      </c>
      <c r="C1092" s="261" t="str">
        <f t="shared" si="53"/>
        <v>Кепка</v>
      </c>
      <c r="D1092" s="264" t="str">
        <f>VLOOKUP(C1092,M:N,2,0)</f>
        <v>Кепки</v>
      </c>
      <c r="E1092" s="268" t="s">
        <v>1845</v>
      </c>
      <c r="F1092" s="269" t="s">
        <v>1636</v>
      </c>
      <c r="G1092" s="269" t="s">
        <v>116</v>
      </c>
      <c r="H1092" s="269" t="s">
        <v>3163</v>
      </c>
      <c r="I1092" s="269">
        <v>5</v>
      </c>
      <c r="J1092" s="269" t="s">
        <v>3841</v>
      </c>
      <c r="K1092" s="269"/>
      <c r="L1092" s="269">
        <v>5</v>
      </c>
    </row>
    <row r="1093" spans="1:12" x14ac:dyDescent="0.25">
      <c r="A1093" s="261">
        <f t="shared" si="51"/>
        <v>7491102</v>
      </c>
      <c r="B1093" s="261" t="str">
        <f t="shared" si="52"/>
        <v>ARMY CAP</v>
      </c>
      <c r="C1093" s="261" t="str">
        <f t="shared" si="53"/>
        <v>Кепка</v>
      </c>
      <c r="D1093" s="264" t="str">
        <f>VLOOKUP(C1093,M:N,2,0)</f>
        <v>Кепки</v>
      </c>
      <c r="E1093" s="268" t="s">
        <v>1847</v>
      </c>
      <c r="F1093" s="269" t="s">
        <v>1636</v>
      </c>
      <c r="G1093" s="269" t="s">
        <v>112</v>
      </c>
      <c r="H1093" s="269" t="s">
        <v>3163</v>
      </c>
      <c r="I1093" s="269">
        <v>3</v>
      </c>
      <c r="J1093" s="269" t="s">
        <v>3838</v>
      </c>
      <c r="K1093" s="269"/>
      <c r="L1093" s="269">
        <v>3</v>
      </c>
    </row>
    <row r="1094" spans="1:12" x14ac:dyDescent="0.25">
      <c r="A1094" s="261">
        <f t="shared" si="51"/>
        <v>7491102</v>
      </c>
      <c r="B1094" s="261" t="str">
        <f t="shared" si="52"/>
        <v>ARMY CAP</v>
      </c>
      <c r="C1094" s="261" t="str">
        <f t="shared" si="53"/>
        <v>Кепка</v>
      </c>
      <c r="D1094" s="264" t="str">
        <f>VLOOKUP(C1094,M:N,2,0)</f>
        <v>Кепки</v>
      </c>
      <c r="E1094" s="268" t="s">
        <v>1848</v>
      </c>
      <c r="F1094" s="269" t="s">
        <v>1636</v>
      </c>
      <c r="G1094" s="269" t="s">
        <v>113</v>
      </c>
      <c r="H1094" s="269" t="s">
        <v>3163</v>
      </c>
      <c r="I1094" s="269">
        <v>5</v>
      </c>
      <c r="J1094" s="269" t="s">
        <v>3841</v>
      </c>
      <c r="K1094" s="269"/>
      <c r="L1094" s="269">
        <v>5</v>
      </c>
    </row>
    <row r="1095" spans="1:12" x14ac:dyDescent="0.25">
      <c r="A1095" s="261">
        <f t="shared" si="51"/>
        <v>7435701</v>
      </c>
      <c r="B1095" s="261" t="str">
        <f t="shared" si="52"/>
        <v>ARMY CAP STRIPES</v>
      </c>
      <c r="C1095" s="261" t="str">
        <f t="shared" si="53"/>
        <v>Кепка</v>
      </c>
      <c r="D1095" s="264" t="str">
        <f>VLOOKUP(C1095,M:N,2,0)</f>
        <v>Кепки</v>
      </c>
      <c r="E1095" s="268" t="s">
        <v>1849</v>
      </c>
      <c r="F1095" s="269" t="s">
        <v>1621</v>
      </c>
      <c r="G1095" s="269" t="s">
        <v>112</v>
      </c>
      <c r="H1095" s="269">
        <v>666.87</v>
      </c>
      <c r="I1095" s="269">
        <v>1</v>
      </c>
      <c r="J1095" s="269">
        <v>666.87</v>
      </c>
      <c r="K1095" s="269"/>
      <c r="L1095" s="269">
        <v>1</v>
      </c>
    </row>
    <row r="1096" spans="1:12" x14ac:dyDescent="0.25">
      <c r="A1096" s="261">
        <f t="shared" si="51"/>
        <v>7435701</v>
      </c>
      <c r="B1096" s="261" t="str">
        <f t="shared" si="52"/>
        <v>ARMY CAP STRIPES</v>
      </c>
      <c r="C1096" s="261" t="str">
        <f t="shared" si="53"/>
        <v>Кепка</v>
      </c>
      <c r="D1096" s="264" t="str">
        <f>VLOOKUP(C1096,M:N,2,0)</f>
        <v>Кепки</v>
      </c>
      <c r="E1096" s="268" t="s">
        <v>1851</v>
      </c>
      <c r="F1096" s="269" t="s">
        <v>1621</v>
      </c>
      <c r="G1096" s="269" t="s">
        <v>113</v>
      </c>
      <c r="H1096" s="269">
        <v>666.87</v>
      </c>
      <c r="I1096" s="269">
        <v>3</v>
      </c>
      <c r="J1096" s="269" t="s">
        <v>3836</v>
      </c>
      <c r="K1096" s="269"/>
      <c r="L1096" s="269">
        <v>3</v>
      </c>
    </row>
    <row r="1097" spans="1:12" x14ac:dyDescent="0.25">
      <c r="A1097" s="261">
        <f t="shared" si="51"/>
        <v>6842504</v>
      </c>
      <c r="B1097" s="261" t="str">
        <f t="shared" si="52"/>
        <v>HATTERAS WOOL SILK</v>
      </c>
      <c r="C1097" s="261" t="str">
        <f t="shared" si="53"/>
        <v>Кепка</v>
      </c>
      <c r="D1097" s="264" t="str">
        <f>VLOOKUP(C1097,M:N,2,0)</f>
        <v>Кепки</v>
      </c>
      <c r="E1097" s="268" t="s">
        <v>1852</v>
      </c>
      <c r="F1097" s="269" t="s">
        <v>1512</v>
      </c>
      <c r="G1097" s="269" t="s">
        <v>122</v>
      </c>
      <c r="H1097" s="269" t="s">
        <v>3797</v>
      </c>
      <c r="I1097" s="269">
        <v>1</v>
      </c>
      <c r="J1097" s="269" t="s">
        <v>3797</v>
      </c>
      <c r="K1097" s="269"/>
      <c r="L1097" s="269">
        <v>1</v>
      </c>
    </row>
    <row r="1098" spans="1:12" x14ac:dyDescent="0.25">
      <c r="A1098" s="261">
        <f t="shared" si="51"/>
        <v>6842501</v>
      </c>
      <c r="B1098" s="261" t="str">
        <f t="shared" si="52"/>
        <v>HATTERAS SILK</v>
      </c>
      <c r="C1098" s="261" t="str">
        <f t="shared" si="53"/>
        <v>Кепка</v>
      </c>
      <c r="D1098" s="264" t="str">
        <f>VLOOKUP(C1098,M:N,2,0)</f>
        <v>Кепки</v>
      </c>
      <c r="E1098" s="268" t="s">
        <v>1853</v>
      </c>
      <c r="F1098" s="269" t="s">
        <v>1509</v>
      </c>
      <c r="G1098" s="269" t="s">
        <v>122</v>
      </c>
      <c r="H1098" s="269" t="s">
        <v>3612</v>
      </c>
      <c r="I1098" s="269">
        <v>1</v>
      </c>
      <c r="J1098" s="269" t="s">
        <v>3612</v>
      </c>
      <c r="K1098" s="269"/>
      <c r="L1098" s="269">
        <v>1</v>
      </c>
    </row>
    <row r="1099" spans="1:12" x14ac:dyDescent="0.25">
      <c r="A1099" s="261">
        <f t="shared" si="51"/>
        <v>6842501</v>
      </c>
      <c r="B1099" s="261" t="str">
        <f t="shared" si="52"/>
        <v>HATTERAS SILK</v>
      </c>
      <c r="C1099" s="261" t="str">
        <f t="shared" si="53"/>
        <v>Кепка</v>
      </c>
      <c r="D1099" s="264" t="str">
        <f>VLOOKUP(C1099,M:N,2,0)</f>
        <v>Кепки</v>
      </c>
      <c r="E1099" s="268" t="s">
        <v>1855</v>
      </c>
      <c r="F1099" s="269" t="s">
        <v>1509</v>
      </c>
      <c r="G1099" s="269" t="s">
        <v>113</v>
      </c>
      <c r="H1099" s="269" t="s">
        <v>3612</v>
      </c>
      <c r="I1099" s="269">
        <v>2</v>
      </c>
      <c r="J1099" s="269" t="s">
        <v>3796</v>
      </c>
      <c r="K1099" s="269"/>
      <c r="L1099" s="269">
        <v>2</v>
      </c>
    </row>
    <row r="1100" spans="1:12" x14ac:dyDescent="0.25">
      <c r="A1100" s="261">
        <f t="shared" si="51"/>
        <v>6842202</v>
      </c>
      <c r="B1100" s="261" t="str">
        <f t="shared" si="52"/>
        <v>HATTERAS SILK LINEN</v>
      </c>
      <c r="C1100" s="261" t="str">
        <f t="shared" si="53"/>
        <v>Кепка</v>
      </c>
      <c r="D1100" s="264" t="str">
        <f>VLOOKUP(C1100,M:N,2,0)</f>
        <v>Кепки</v>
      </c>
      <c r="E1100" s="268" t="s">
        <v>1857</v>
      </c>
      <c r="F1100" s="269" t="s">
        <v>1506</v>
      </c>
      <c r="G1100" s="269" t="s">
        <v>112</v>
      </c>
      <c r="H1100" s="269" t="s">
        <v>3795</v>
      </c>
      <c r="I1100" s="269">
        <v>1</v>
      </c>
      <c r="J1100" s="269" t="s">
        <v>3795</v>
      </c>
      <c r="K1100" s="269"/>
      <c r="L1100" s="269">
        <v>1</v>
      </c>
    </row>
    <row r="1101" spans="1:12" x14ac:dyDescent="0.25">
      <c r="A1101" s="261">
        <f t="shared" si="51"/>
        <v>6842202</v>
      </c>
      <c r="B1101" s="261" t="str">
        <f t="shared" si="52"/>
        <v>HATTERAS SILK LINEN</v>
      </c>
      <c r="C1101" s="261" t="str">
        <f t="shared" si="53"/>
        <v>Кепка</v>
      </c>
      <c r="D1101" s="264" t="str">
        <f>VLOOKUP(C1101,M:N,2,0)</f>
        <v>Кепки</v>
      </c>
      <c r="E1101" s="268" t="s">
        <v>1858</v>
      </c>
      <c r="F1101" s="269" t="s">
        <v>1506</v>
      </c>
      <c r="G1101" s="269" t="s">
        <v>113</v>
      </c>
      <c r="H1101" s="269" t="s">
        <v>3795</v>
      </c>
      <c r="I1101" s="269">
        <v>1</v>
      </c>
      <c r="J1101" s="269" t="s">
        <v>3795</v>
      </c>
      <c r="K1101" s="269"/>
      <c r="L1101" s="269">
        <v>1</v>
      </c>
    </row>
    <row r="1102" spans="1:12" x14ac:dyDescent="0.25">
      <c r="A1102" s="261">
        <f t="shared" si="51"/>
        <v>6841504</v>
      </c>
      <c r="B1102" s="261" t="str">
        <f t="shared" si="52"/>
        <v>HATTERAS COTTON LINEN</v>
      </c>
      <c r="C1102" s="261" t="str">
        <f t="shared" si="53"/>
        <v>Кепка</v>
      </c>
      <c r="D1102" s="264" t="str">
        <f>VLOOKUP(C1102,M:N,2,0)</f>
        <v>Кепки</v>
      </c>
      <c r="E1102" s="268" t="s">
        <v>1859</v>
      </c>
      <c r="F1102" s="269" t="s">
        <v>1502</v>
      </c>
      <c r="G1102" s="269" t="s">
        <v>122</v>
      </c>
      <c r="H1102" s="269" t="s">
        <v>3792</v>
      </c>
      <c r="I1102" s="269">
        <v>1</v>
      </c>
      <c r="J1102" s="269" t="s">
        <v>3792</v>
      </c>
      <c r="K1102" s="269"/>
      <c r="L1102" s="269">
        <v>1</v>
      </c>
    </row>
    <row r="1103" spans="1:12" x14ac:dyDescent="0.25">
      <c r="A1103" s="261">
        <f t="shared" si="51"/>
        <v>6841504</v>
      </c>
      <c r="B1103" s="261" t="str">
        <f t="shared" si="52"/>
        <v>HATTERAS COTTON LINEN</v>
      </c>
      <c r="C1103" s="261" t="str">
        <f t="shared" si="53"/>
        <v>Кепка</v>
      </c>
      <c r="D1103" s="264" t="str">
        <f>VLOOKUP(C1103,M:N,2,0)</f>
        <v>Кепки</v>
      </c>
      <c r="E1103" s="268" t="s">
        <v>1861</v>
      </c>
      <c r="F1103" s="269" t="s">
        <v>1502</v>
      </c>
      <c r="G1103" s="269" t="s">
        <v>116</v>
      </c>
      <c r="H1103" s="269" t="s">
        <v>3792</v>
      </c>
      <c r="I1103" s="269">
        <v>3</v>
      </c>
      <c r="J1103" s="269" t="s">
        <v>3794</v>
      </c>
      <c r="K1103" s="269"/>
      <c r="L1103" s="269">
        <v>3</v>
      </c>
    </row>
    <row r="1104" spans="1:12" x14ac:dyDescent="0.25">
      <c r="A1104" s="261">
        <f t="shared" si="51"/>
        <v>6841504</v>
      </c>
      <c r="B1104" s="261" t="str">
        <f t="shared" si="52"/>
        <v>HATTERAS COTTON LINEN</v>
      </c>
      <c r="C1104" s="261" t="str">
        <f t="shared" si="53"/>
        <v>Кепка</v>
      </c>
      <c r="D1104" s="264" t="str">
        <f>VLOOKUP(C1104,M:N,2,0)</f>
        <v>Кепки</v>
      </c>
      <c r="E1104" s="268" t="s">
        <v>1862</v>
      </c>
      <c r="F1104" s="269" t="s">
        <v>1502</v>
      </c>
      <c r="G1104" s="269" t="s">
        <v>113</v>
      </c>
      <c r="H1104" s="269" t="s">
        <v>3792</v>
      </c>
      <c r="I1104" s="269">
        <v>2</v>
      </c>
      <c r="J1104" s="269" t="s">
        <v>3793</v>
      </c>
      <c r="K1104" s="269"/>
      <c r="L1104" s="269">
        <v>2</v>
      </c>
    </row>
    <row r="1105" spans="1:12" x14ac:dyDescent="0.25">
      <c r="A1105" s="261">
        <f t="shared" si="51"/>
        <v>6841122</v>
      </c>
      <c r="B1105" s="261" t="str">
        <f t="shared" si="52"/>
        <v>HATTERAS DENIM</v>
      </c>
      <c r="C1105" s="261" t="str">
        <f t="shared" si="53"/>
        <v>Кепка</v>
      </c>
      <c r="D1105" s="264" t="str">
        <f>VLOOKUP(C1105,M:N,2,0)</f>
        <v>Кепки</v>
      </c>
      <c r="E1105" s="268" t="s">
        <v>1863</v>
      </c>
      <c r="F1105" s="269" t="s">
        <v>1487</v>
      </c>
      <c r="G1105" s="269" t="s">
        <v>122</v>
      </c>
      <c r="H1105" s="269" t="s">
        <v>3556</v>
      </c>
      <c r="I1105" s="269">
        <v>2</v>
      </c>
      <c r="J1105" s="269" t="s">
        <v>3557</v>
      </c>
      <c r="K1105" s="269"/>
      <c r="L1105" s="269">
        <v>2</v>
      </c>
    </row>
    <row r="1106" spans="1:12" x14ac:dyDescent="0.25">
      <c r="A1106" s="261">
        <f t="shared" si="51"/>
        <v>6841122</v>
      </c>
      <c r="B1106" s="261" t="str">
        <f t="shared" si="52"/>
        <v>HATTERAS DENIM</v>
      </c>
      <c r="C1106" s="261" t="str">
        <f t="shared" si="53"/>
        <v>Кепка</v>
      </c>
      <c r="D1106" s="264" t="str">
        <f>VLOOKUP(C1106,M:N,2,0)</f>
        <v>Кепки</v>
      </c>
      <c r="E1106" s="268" t="s">
        <v>1865</v>
      </c>
      <c r="F1106" s="269" t="s">
        <v>1487</v>
      </c>
      <c r="G1106" s="269" t="s">
        <v>116</v>
      </c>
      <c r="H1106" s="269" t="s">
        <v>3287</v>
      </c>
      <c r="I1106" s="269">
        <v>8</v>
      </c>
      <c r="J1106" s="269" t="s">
        <v>3458</v>
      </c>
      <c r="K1106" s="269"/>
      <c r="L1106" s="269">
        <v>8</v>
      </c>
    </row>
    <row r="1107" spans="1:12" x14ac:dyDescent="0.25">
      <c r="A1107" s="261">
        <f t="shared" si="51"/>
        <v>6841122</v>
      </c>
      <c r="B1107" s="261" t="str">
        <f t="shared" si="52"/>
        <v>HATTERAS DENIM</v>
      </c>
      <c r="C1107" s="261" t="str">
        <f t="shared" si="53"/>
        <v>Кепка</v>
      </c>
      <c r="D1107" s="264" t="str">
        <f>VLOOKUP(C1107,M:N,2,0)</f>
        <v>Кепки</v>
      </c>
      <c r="E1107" s="268" t="s">
        <v>1866</v>
      </c>
      <c r="F1107" s="269" t="s">
        <v>1487</v>
      </c>
      <c r="G1107" s="269" t="s">
        <v>112</v>
      </c>
      <c r="H1107" s="269" t="s">
        <v>3287</v>
      </c>
      <c r="I1107" s="269">
        <v>9</v>
      </c>
      <c r="J1107" s="269" t="s">
        <v>3780</v>
      </c>
      <c r="K1107" s="269"/>
      <c r="L1107" s="269">
        <v>9</v>
      </c>
    </row>
    <row r="1108" spans="1:12" x14ac:dyDescent="0.25">
      <c r="A1108" s="261">
        <f t="shared" si="51"/>
        <v>6841122</v>
      </c>
      <c r="B1108" s="261" t="str">
        <f t="shared" si="52"/>
        <v>HATTERAS DENIM</v>
      </c>
      <c r="C1108" s="261" t="str">
        <f t="shared" si="53"/>
        <v>Кепка</v>
      </c>
      <c r="D1108" s="264" t="str">
        <f>VLOOKUP(C1108,M:N,2,0)</f>
        <v>Кепки</v>
      </c>
      <c r="E1108" s="268" t="s">
        <v>1868</v>
      </c>
      <c r="F1108" s="269" t="s">
        <v>1487</v>
      </c>
      <c r="G1108" s="269" t="s">
        <v>113</v>
      </c>
      <c r="H1108" s="269" t="s">
        <v>3287</v>
      </c>
      <c r="I1108" s="269">
        <v>8</v>
      </c>
      <c r="J1108" s="269" t="s">
        <v>3458</v>
      </c>
      <c r="K1108" s="269"/>
      <c r="L1108" s="269">
        <v>8</v>
      </c>
    </row>
    <row r="1109" spans="1:12" x14ac:dyDescent="0.25">
      <c r="A1109" s="261">
        <f t="shared" si="51"/>
        <v>6841122</v>
      </c>
      <c r="B1109" s="261" t="str">
        <f t="shared" si="52"/>
        <v>HATTERAS DENIM</v>
      </c>
      <c r="C1109" s="261" t="str">
        <f t="shared" si="53"/>
        <v>Кепка</v>
      </c>
      <c r="D1109" s="264" t="str">
        <f>VLOOKUP(C1109,M:N,2,0)</f>
        <v>Кепки</v>
      </c>
      <c r="E1109" s="268" t="s">
        <v>1869</v>
      </c>
      <c r="F1109" s="269" t="s">
        <v>1487</v>
      </c>
      <c r="G1109" s="269" t="s">
        <v>118</v>
      </c>
      <c r="H1109" s="269" t="s">
        <v>3287</v>
      </c>
      <c r="I1109" s="269">
        <v>3</v>
      </c>
      <c r="J1109" s="269" t="s">
        <v>3459</v>
      </c>
      <c r="K1109" s="269"/>
      <c r="L1109" s="269">
        <v>3</v>
      </c>
    </row>
    <row r="1110" spans="1:12" x14ac:dyDescent="0.25">
      <c r="A1110" s="261">
        <f t="shared" si="51"/>
        <v>6841120</v>
      </c>
      <c r="B1110" s="261" t="str">
        <f t="shared" si="52"/>
        <v>HATTERAS COTTON LINEN</v>
      </c>
      <c r="C1110" s="261" t="str">
        <f t="shared" si="53"/>
        <v>Кепка</v>
      </c>
      <c r="D1110" s="264" t="str">
        <f>VLOOKUP(C1110,M:N,2,0)</f>
        <v>Кепки</v>
      </c>
      <c r="E1110" s="268" t="s">
        <v>1870</v>
      </c>
      <c r="F1110" s="269" t="s">
        <v>1482</v>
      </c>
      <c r="G1110" s="269" t="s">
        <v>122</v>
      </c>
      <c r="H1110" s="269" t="s">
        <v>3191</v>
      </c>
      <c r="I1110" s="269">
        <v>4</v>
      </c>
      <c r="J1110" s="269" t="s">
        <v>3614</v>
      </c>
      <c r="K1110" s="269"/>
      <c r="L1110" s="269">
        <v>4</v>
      </c>
    </row>
    <row r="1111" spans="1:12" x14ac:dyDescent="0.25">
      <c r="A1111" s="261">
        <f t="shared" si="51"/>
        <v>6841120</v>
      </c>
      <c r="B1111" s="261" t="str">
        <f t="shared" si="52"/>
        <v>HATTERAS COTTON LINEN</v>
      </c>
      <c r="C1111" s="261" t="str">
        <f t="shared" si="53"/>
        <v>Кепка</v>
      </c>
      <c r="D1111" s="264" t="str">
        <f>VLOOKUP(C1111,M:N,2,0)</f>
        <v>Кепки</v>
      </c>
      <c r="E1111" s="268" t="s">
        <v>1872</v>
      </c>
      <c r="F1111" s="269" t="s">
        <v>1482</v>
      </c>
      <c r="G1111" s="269" t="s">
        <v>116</v>
      </c>
      <c r="H1111" s="269" t="s">
        <v>3191</v>
      </c>
      <c r="I1111" s="269">
        <v>6</v>
      </c>
      <c r="J1111" s="269" t="s">
        <v>3420</v>
      </c>
      <c r="K1111" s="269"/>
      <c r="L1111" s="269">
        <v>6</v>
      </c>
    </row>
    <row r="1112" spans="1:12" x14ac:dyDescent="0.25">
      <c r="A1112" s="261">
        <f t="shared" si="51"/>
        <v>6841120</v>
      </c>
      <c r="B1112" s="261" t="str">
        <f t="shared" si="52"/>
        <v>HATTERAS COTTON LINEN</v>
      </c>
      <c r="C1112" s="261" t="str">
        <f t="shared" si="53"/>
        <v>Кепка</v>
      </c>
      <c r="D1112" s="264" t="str">
        <f>VLOOKUP(C1112,M:N,2,0)</f>
        <v>Кепки</v>
      </c>
      <c r="E1112" s="268" t="s">
        <v>1873</v>
      </c>
      <c r="F1112" s="269" t="s">
        <v>1482</v>
      </c>
      <c r="G1112" s="269" t="s">
        <v>112</v>
      </c>
      <c r="H1112" s="269" t="s">
        <v>3191</v>
      </c>
      <c r="I1112" s="269">
        <v>5</v>
      </c>
      <c r="J1112" s="269" t="s">
        <v>3419</v>
      </c>
      <c r="K1112" s="269"/>
      <c r="L1112" s="269">
        <v>5</v>
      </c>
    </row>
    <row r="1113" spans="1:12" x14ac:dyDescent="0.25">
      <c r="A1113" s="261">
        <f t="shared" si="51"/>
        <v>6841120</v>
      </c>
      <c r="B1113" s="261" t="str">
        <f t="shared" si="52"/>
        <v>HATTERAS COTTON LINEN</v>
      </c>
      <c r="C1113" s="261" t="str">
        <f t="shared" si="53"/>
        <v>Кепка</v>
      </c>
      <c r="D1113" s="264" t="str">
        <f>VLOOKUP(C1113,M:N,2,0)</f>
        <v>Кепки</v>
      </c>
      <c r="E1113" s="268" t="s">
        <v>1874</v>
      </c>
      <c r="F1113" s="269" t="s">
        <v>1482</v>
      </c>
      <c r="G1113" s="269" t="s">
        <v>113</v>
      </c>
      <c r="H1113" s="269" t="s">
        <v>3191</v>
      </c>
      <c r="I1113" s="269">
        <v>2</v>
      </c>
      <c r="J1113" s="269" t="s">
        <v>3192</v>
      </c>
      <c r="K1113" s="269"/>
      <c r="L1113" s="269">
        <v>2</v>
      </c>
    </row>
    <row r="1114" spans="1:12" x14ac:dyDescent="0.25">
      <c r="A1114" s="261">
        <f t="shared" si="51"/>
        <v>6841106</v>
      </c>
      <c r="B1114" s="261" t="str">
        <f t="shared" si="52"/>
        <v>HATTERAS DELAVE</v>
      </c>
      <c r="C1114" s="261" t="str">
        <f t="shared" si="53"/>
        <v>Кепка</v>
      </c>
      <c r="D1114" s="264" t="str">
        <f>VLOOKUP(C1114,M:N,2,0)</f>
        <v>Кепки</v>
      </c>
      <c r="E1114" s="268" t="s">
        <v>1875</v>
      </c>
      <c r="F1114" s="269" t="s">
        <v>1441</v>
      </c>
      <c r="G1114" s="269" t="s">
        <v>122</v>
      </c>
      <c r="H1114" s="269" t="s">
        <v>3287</v>
      </c>
      <c r="I1114" s="269">
        <v>3</v>
      </c>
      <c r="J1114" s="269" t="s">
        <v>3459</v>
      </c>
      <c r="K1114" s="269"/>
      <c r="L1114" s="269">
        <v>3</v>
      </c>
    </row>
    <row r="1115" spans="1:12" x14ac:dyDescent="0.25">
      <c r="A1115" s="261">
        <f t="shared" si="51"/>
        <v>6841106</v>
      </c>
      <c r="B1115" s="261" t="str">
        <f t="shared" si="52"/>
        <v>HATTERAS DELAVE</v>
      </c>
      <c r="C1115" s="261" t="str">
        <f t="shared" si="53"/>
        <v>Кепка</v>
      </c>
      <c r="D1115" s="264" t="str">
        <f>VLOOKUP(C1115,M:N,2,0)</f>
        <v>Кепки</v>
      </c>
      <c r="E1115" s="268" t="s">
        <v>1876</v>
      </c>
      <c r="F1115" s="269" t="s">
        <v>1441</v>
      </c>
      <c r="G1115" s="269" t="s">
        <v>116</v>
      </c>
      <c r="H1115" s="269" t="s">
        <v>3287</v>
      </c>
      <c r="I1115" s="269">
        <v>6</v>
      </c>
      <c r="J1115" s="269" t="s">
        <v>3611</v>
      </c>
      <c r="K1115" s="269"/>
      <c r="L1115" s="269">
        <v>6</v>
      </c>
    </row>
    <row r="1116" spans="1:12" x14ac:dyDescent="0.25">
      <c r="A1116" s="261">
        <f t="shared" si="51"/>
        <v>6841106</v>
      </c>
      <c r="B1116" s="261" t="str">
        <f t="shared" si="52"/>
        <v>HATTERAS DELAVE</v>
      </c>
      <c r="C1116" s="261" t="str">
        <f t="shared" si="53"/>
        <v>Кепка</v>
      </c>
      <c r="D1116" s="264" t="str">
        <f>VLOOKUP(C1116,M:N,2,0)</f>
        <v>Кепки</v>
      </c>
      <c r="E1116" s="268" t="s">
        <v>1877</v>
      </c>
      <c r="F1116" s="269" t="s">
        <v>1441</v>
      </c>
      <c r="G1116" s="269" t="s">
        <v>112</v>
      </c>
      <c r="H1116" s="269" t="s">
        <v>3287</v>
      </c>
      <c r="I1116" s="269">
        <v>8</v>
      </c>
      <c r="J1116" s="269" t="s">
        <v>3458</v>
      </c>
      <c r="K1116" s="269"/>
      <c r="L1116" s="269">
        <v>8</v>
      </c>
    </row>
    <row r="1117" spans="1:12" x14ac:dyDescent="0.25">
      <c r="A1117" s="261">
        <f t="shared" si="51"/>
        <v>6841106</v>
      </c>
      <c r="B1117" s="261" t="str">
        <f t="shared" si="52"/>
        <v>HATTERAS DELAVE</v>
      </c>
      <c r="C1117" s="261" t="str">
        <f t="shared" si="53"/>
        <v>Кепка</v>
      </c>
      <c r="D1117" s="264" t="str">
        <f>VLOOKUP(C1117,M:N,2,0)</f>
        <v>Кепки</v>
      </c>
      <c r="E1117" s="268" t="s">
        <v>1878</v>
      </c>
      <c r="F1117" s="269" t="s">
        <v>1441</v>
      </c>
      <c r="G1117" s="269" t="s">
        <v>113</v>
      </c>
      <c r="H1117" s="269" t="s">
        <v>3287</v>
      </c>
      <c r="I1117" s="269">
        <v>7</v>
      </c>
      <c r="J1117" s="269" t="s">
        <v>3456</v>
      </c>
      <c r="K1117" s="269"/>
      <c r="L1117" s="269">
        <v>7</v>
      </c>
    </row>
    <row r="1118" spans="1:12" x14ac:dyDescent="0.25">
      <c r="A1118" s="261">
        <f t="shared" si="51"/>
        <v>6841106</v>
      </c>
      <c r="B1118" s="261" t="str">
        <f t="shared" si="52"/>
        <v>HATTERAS DELAVE</v>
      </c>
      <c r="C1118" s="261" t="str">
        <f t="shared" si="53"/>
        <v>Кепка</v>
      </c>
      <c r="D1118" s="264" t="str">
        <f>VLOOKUP(C1118,M:N,2,0)</f>
        <v>Кепки</v>
      </c>
      <c r="E1118" s="268" t="s">
        <v>1879</v>
      </c>
      <c r="F1118" s="269" t="s">
        <v>1441</v>
      </c>
      <c r="G1118" s="269" t="s">
        <v>118</v>
      </c>
      <c r="H1118" s="269" t="s">
        <v>3287</v>
      </c>
      <c r="I1118" s="269">
        <v>3</v>
      </c>
      <c r="J1118" s="269" t="s">
        <v>3459</v>
      </c>
      <c r="K1118" s="269"/>
      <c r="L1118" s="269">
        <v>3</v>
      </c>
    </row>
    <row r="1119" spans="1:12" x14ac:dyDescent="0.25">
      <c r="A1119" s="261">
        <f t="shared" si="51"/>
        <v>6841106</v>
      </c>
      <c r="B1119" s="261" t="str">
        <f t="shared" si="52"/>
        <v>HATTERAS DELAVE</v>
      </c>
      <c r="C1119" s="261" t="str">
        <f t="shared" si="53"/>
        <v>Кепка</v>
      </c>
      <c r="D1119" s="264" t="str">
        <f>VLOOKUP(C1119,M:N,2,0)</f>
        <v>Кепки</v>
      </c>
      <c r="E1119" s="268" t="s">
        <v>1880</v>
      </c>
      <c r="F1119" s="269" t="s">
        <v>1447</v>
      </c>
      <c r="G1119" s="269" t="s">
        <v>122</v>
      </c>
      <c r="H1119" s="269" t="s">
        <v>3556</v>
      </c>
      <c r="I1119" s="269">
        <v>2</v>
      </c>
      <c r="J1119" s="269" t="s">
        <v>3557</v>
      </c>
      <c r="K1119" s="269"/>
      <c r="L1119" s="269">
        <v>2</v>
      </c>
    </row>
    <row r="1120" spans="1:12" x14ac:dyDescent="0.25">
      <c r="A1120" s="261">
        <f t="shared" si="51"/>
        <v>6841106</v>
      </c>
      <c r="B1120" s="261" t="str">
        <f t="shared" si="52"/>
        <v>HATTERAS DELAVE</v>
      </c>
      <c r="C1120" s="261" t="str">
        <f t="shared" si="53"/>
        <v>Кепка</v>
      </c>
      <c r="D1120" s="264" t="str">
        <f>VLOOKUP(C1120,M:N,2,0)</f>
        <v>Кепки</v>
      </c>
      <c r="E1120" s="268" t="s">
        <v>1881</v>
      </c>
      <c r="F1120" s="269" t="s">
        <v>1447</v>
      </c>
      <c r="G1120" s="269" t="s">
        <v>116</v>
      </c>
      <c r="H1120" s="269" t="s">
        <v>3287</v>
      </c>
      <c r="I1120" s="269">
        <v>6</v>
      </c>
      <c r="J1120" s="269" t="s">
        <v>3611</v>
      </c>
      <c r="K1120" s="269"/>
      <c r="L1120" s="269">
        <v>6</v>
      </c>
    </row>
    <row r="1121" spans="1:12" x14ac:dyDescent="0.25">
      <c r="A1121" s="261">
        <f t="shared" si="51"/>
        <v>6841106</v>
      </c>
      <c r="B1121" s="261" t="str">
        <f t="shared" si="52"/>
        <v>HATTERAS DELAVE</v>
      </c>
      <c r="C1121" s="261" t="str">
        <f t="shared" si="53"/>
        <v>Кепка</v>
      </c>
      <c r="D1121" s="264" t="str">
        <f>VLOOKUP(C1121,M:N,2,0)</f>
        <v>Кепки</v>
      </c>
      <c r="E1121" s="268" t="s">
        <v>1882</v>
      </c>
      <c r="F1121" s="269" t="s">
        <v>1447</v>
      </c>
      <c r="G1121" s="269" t="s">
        <v>112</v>
      </c>
      <c r="H1121" s="269" t="s">
        <v>3287</v>
      </c>
      <c r="I1121" s="269">
        <v>9</v>
      </c>
      <c r="J1121" s="269" t="s">
        <v>3780</v>
      </c>
      <c r="K1121" s="269"/>
      <c r="L1121" s="269">
        <v>9</v>
      </c>
    </row>
    <row r="1122" spans="1:12" x14ac:dyDescent="0.25">
      <c r="A1122" s="261">
        <f t="shared" si="51"/>
        <v>6841106</v>
      </c>
      <c r="B1122" s="261" t="str">
        <f t="shared" si="52"/>
        <v>HATTERAS DELAVE</v>
      </c>
      <c r="C1122" s="261" t="str">
        <f t="shared" si="53"/>
        <v>Кепка</v>
      </c>
      <c r="D1122" s="264" t="str">
        <f>VLOOKUP(C1122,M:N,2,0)</f>
        <v>Кепки</v>
      </c>
      <c r="E1122" s="268" t="s">
        <v>1883</v>
      </c>
      <c r="F1122" s="269" t="s">
        <v>1447</v>
      </c>
      <c r="G1122" s="269" t="s">
        <v>113</v>
      </c>
      <c r="H1122" s="269" t="s">
        <v>3287</v>
      </c>
      <c r="I1122" s="269">
        <v>7</v>
      </c>
      <c r="J1122" s="269" t="s">
        <v>3456</v>
      </c>
      <c r="K1122" s="269"/>
      <c r="L1122" s="269">
        <v>7</v>
      </c>
    </row>
    <row r="1123" spans="1:12" x14ac:dyDescent="0.25">
      <c r="A1123" s="261">
        <f t="shared" si="51"/>
        <v>6841106</v>
      </c>
      <c r="B1123" s="261" t="str">
        <f t="shared" si="52"/>
        <v>HATTERAS DELAVE</v>
      </c>
      <c r="C1123" s="261" t="str">
        <f t="shared" si="53"/>
        <v>Кепка</v>
      </c>
      <c r="D1123" s="264" t="str">
        <f>VLOOKUP(C1123,M:N,2,0)</f>
        <v>Кепки</v>
      </c>
      <c r="E1123" s="268" t="s">
        <v>1884</v>
      </c>
      <c r="F1123" s="269" t="s">
        <v>1447</v>
      </c>
      <c r="G1123" s="269" t="s">
        <v>118</v>
      </c>
      <c r="H1123" s="269" t="s">
        <v>3287</v>
      </c>
      <c r="I1123" s="269">
        <v>2</v>
      </c>
      <c r="J1123" s="269" t="s">
        <v>3779</v>
      </c>
      <c r="K1123" s="269"/>
      <c r="L1123" s="269">
        <v>2</v>
      </c>
    </row>
    <row r="1124" spans="1:12" x14ac:dyDescent="0.25">
      <c r="A1124" s="261">
        <f t="shared" si="51"/>
        <v>6841106</v>
      </c>
      <c r="B1124" s="261" t="str">
        <f t="shared" si="52"/>
        <v>HATTERAS DELAVE</v>
      </c>
      <c r="C1124" s="261" t="str">
        <f t="shared" si="53"/>
        <v>Кепка</v>
      </c>
      <c r="D1124" s="264" t="str">
        <f>VLOOKUP(C1124,M:N,2,0)</f>
        <v>Кепки</v>
      </c>
      <c r="E1124" s="268" t="s">
        <v>1885</v>
      </c>
      <c r="F1124" s="269" t="s">
        <v>1435</v>
      </c>
      <c r="G1124" s="269" t="s">
        <v>122</v>
      </c>
      <c r="H1124" s="269" t="s">
        <v>3549</v>
      </c>
      <c r="I1124" s="269">
        <v>1</v>
      </c>
      <c r="J1124" s="269" t="s">
        <v>3549</v>
      </c>
      <c r="K1124" s="269"/>
      <c r="L1124" s="269">
        <v>1</v>
      </c>
    </row>
    <row r="1125" spans="1:12" x14ac:dyDescent="0.25">
      <c r="A1125" s="261">
        <f t="shared" si="51"/>
        <v>6841106</v>
      </c>
      <c r="B1125" s="261" t="str">
        <f t="shared" si="52"/>
        <v>HATTERAS DELAVE</v>
      </c>
      <c r="C1125" s="261" t="str">
        <f t="shared" si="53"/>
        <v>Кепка</v>
      </c>
      <c r="D1125" s="264" t="str">
        <f>VLOOKUP(C1125,M:N,2,0)</f>
        <v>Кепки</v>
      </c>
      <c r="E1125" s="268" t="s">
        <v>1886</v>
      </c>
      <c r="F1125" s="269" t="s">
        <v>1435</v>
      </c>
      <c r="G1125" s="269" t="s">
        <v>116</v>
      </c>
      <c r="H1125" s="269" t="s">
        <v>3549</v>
      </c>
      <c r="I1125" s="269">
        <v>2</v>
      </c>
      <c r="J1125" s="269" t="s">
        <v>3550</v>
      </c>
      <c r="K1125" s="269"/>
      <c r="L1125" s="269">
        <v>2</v>
      </c>
    </row>
    <row r="1126" spans="1:12" x14ac:dyDescent="0.25">
      <c r="A1126" s="261">
        <f t="shared" si="51"/>
        <v>6841106</v>
      </c>
      <c r="B1126" s="261" t="str">
        <f t="shared" si="52"/>
        <v>HATTERAS DELAVE</v>
      </c>
      <c r="C1126" s="261" t="str">
        <f t="shared" si="53"/>
        <v>Кепка</v>
      </c>
      <c r="D1126" s="264" t="str">
        <f>VLOOKUP(C1126,M:N,2,0)</f>
        <v>Кепки</v>
      </c>
      <c r="E1126" s="268" t="s">
        <v>1887</v>
      </c>
      <c r="F1126" s="269" t="s">
        <v>1435</v>
      </c>
      <c r="G1126" s="269" t="s">
        <v>112</v>
      </c>
      <c r="H1126" s="269" t="s">
        <v>3549</v>
      </c>
      <c r="I1126" s="269">
        <v>3</v>
      </c>
      <c r="J1126" s="269" t="s">
        <v>3558</v>
      </c>
      <c r="K1126" s="269"/>
      <c r="L1126" s="269">
        <v>3</v>
      </c>
    </row>
    <row r="1127" spans="1:12" x14ac:dyDescent="0.25">
      <c r="A1127" s="261">
        <f t="shared" si="51"/>
        <v>6841106</v>
      </c>
      <c r="B1127" s="261" t="str">
        <f t="shared" si="52"/>
        <v>HATTERAS DELAVE</v>
      </c>
      <c r="C1127" s="261" t="str">
        <f t="shared" si="53"/>
        <v>Кепка</v>
      </c>
      <c r="D1127" s="264" t="str">
        <f>VLOOKUP(C1127,M:N,2,0)</f>
        <v>Кепки</v>
      </c>
      <c r="E1127" s="268" t="s">
        <v>1888</v>
      </c>
      <c r="F1127" s="269" t="s">
        <v>1435</v>
      </c>
      <c r="G1127" s="269" t="s">
        <v>113</v>
      </c>
      <c r="H1127" s="269" t="s">
        <v>3549</v>
      </c>
      <c r="I1127" s="269">
        <v>3</v>
      </c>
      <c r="J1127" s="269" t="s">
        <v>3558</v>
      </c>
      <c r="K1127" s="269"/>
      <c r="L1127" s="269">
        <v>3</v>
      </c>
    </row>
    <row r="1128" spans="1:12" x14ac:dyDescent="0.25">
      <c r="A1128" s="261">
        <f t="shared" si="51"/>
        <v>6841106</v>
      </c>
      <c r="B1128" s="261" t="str">
        <f t="shared" si="52"/>
        <v>HATTERAS DELAVE</v>
      </c>
      <c r="C1128" s="261" t="str">
        <f t="shared" si="53"/>
        <v>Кепка</v>
      </c>
      <c r="D1128" s="264" t="str">
        <f>VLOOKUP(C1128,M:N,2,0)</f>
        <v>Кепки</v>
      </c>
      <c r="E1128" s="268" t="s">
        <v>1889</v>
      </c>
      <c r="F1128" s="269" t="s">
        <v>1435</v>
      </c>
      <c r="G1128" s="269" t="s">
        <v>118</v>
      </c>
      <c r="H1128" s="269" t="s">
        <v>3549</v>
      </c>
      <c r="I1128" s="269">
        <v>3</v>
      </c>
      <c r="J1128" s="269" t="s">
        <v>3558</v>
      </c>
      <c r="K1128" s="269"/>
      <c r="L1128" s="269">
        <v>3</v>
      </c>
    </row>
    <row r="1129" spans="1:12" x14ac:dyDescent="0.25">
      <c r="A1129" s="261">
        <f t="shared" si="51"/>
        <v>6841102</v>
      </c>
      <c r="B1129" s="261" t="str">
        <f t="shared" si="52"/>
        <v>HATTERAS COTTON</v>
      </c>
      <c r="C1129" s="261" t="str">
        <f t="shared" si="53"/>
        <v>Кепка</v>
      </c>
      <c r="D1129" s="264" t="str">
        <f>VLOOKUP(C1129,M:N,2,0)</f>
        <v>Кепки</v>
      </c>
      <c r="E1129" s="268" t="s">
        <v>1890</v>
      </c>
      <c r="F1129" s="269" t="s">
        <v>1427</v>
      </c>
      <c r="G1129" s="269" t="s">
        <v>122</v>
      </c>
      <c r="H1129" s="269" t="s">
        <v>3773</v>
      </c>
      <c r="I1129" s="269">
        <v>1</v>
      </c>
      <c r="J1129" s="269" t="s">
        <v>3773</v>
      </c>
      <c r="K1129" s="269"/>
      <c r="L1129" s="269">
        <v>1</v>
      </c>
    </row>
    <row r="1130" spans="1:12" x14ac:dyDescent="0.25">
      <c r="A1130" s="261">
        <f t="shared" si="51"/>
        <v>6841102</v>
      </c>
      <c r="B1130" s="261" t="str">
        <f t="shared" si="52"/>
        <v>HATTERAS COTTON</v>
      </c>
      <c r="C1130" s="261" t="str">
        <f t="shared" si="53"/>
        <v>Кепка</v>
      </c>
      <c r="D1130" s="264" t="str">
        <f>VLOOKUP(C1130,M:N,2,0)</f>
        <v>Кепки</v>
      </c>
      <c r="E1130" s="268" t="s">
        <v>1891</v>
      </c>
      <c r="F1130" s="269" t="s">
        <v>1427</v>
      </c>
      <c r="G1130" s="269" t="s">
        <v>116</v>
      </c>
      <c r="H1130" s="269" t="s">
        <v>3773</v>
      </c>
      <c r="I1130" s="269">
        <v>2</v>
      </c>
      <c r="J1130" s="269" t="s">
        <v>3774</v>
      </c>
      <c r="K1130" s="269"/>
      <c r="L1130" s="269">
        <v>2</v>
      </c>
    </row>
    <row r="1131" spans="1:12" x14ac:dyDescent="0.25">
      <c r="A1131" s="261">
        <f t="shared" si="51"/>
        <v>6841103</v>
      </c>
      <c r="B1131" s="261" t="str">
        <f t="shared" si="52"/>
        <v>HATTERAS WAXED COTTON</v>
      </c>
      <c r="C1131" s="261" t="str">
        <f t="shared" si="53"/>
        <v>Кепка</v>
      </c>
      <c r="D1131" s="264" t="str">
        <f>VLOOKUP(C1131,M:N,2,0)</f>
        <v>Кепки</v>
      </c>
      <c r="E1131" s="268" t="s">
        <v>1892</v>
      </c>
      <c r="F1131" s="269" t="s">
        <v>1430</v>
      </c>
      <c r="G1131" s="269" t="s">
        <v>122</v>
      </c>
      <c r="H1131" s="269" t="s">
        <v>3777</v>
      </c>
      <c r="I1131" s="269">
        <v>1</v>
      </c>
      <c r="J1131" s="269" t="s">
        <v>3778</v>
      </c>
      <c r="K1131" s="269"/>
      <c r="L1131" s="269">
        <v>1</v>
      </c>
    </row>
    <row r="1132" spans="1:12" x14ac:dyDescent="0.25">
      <c r="A1132" s="261">
        <f t="shared" si="51"/>
        <v>6841103</v>
      </c>
      <c r="B1132" s="261" t="str">
        <f t="shared" si="52"/>
        <v>HATTERAS WAXED COTTON</v>
      </c>
      <c r="C1132" s="261" t="str">
        <f t="shared" si="53"/>
        <v>Кепка</v>
      </c>
      <c r="D1132" s="264" t="str">
        <f>VLOOKUP(C1132,M:N,2,0)</f>
        <v>Кепки</v>
      </c>
      <c r="E1132" s="268" t="s">
        <v>1893</v>
      </c>
      <c r="F1132" s="269" t="s">
        <v>1430</v>
      </c>
      <c r="G1132" s="269" t="s">
        <v>116</v>
      </c>
      <c r="H1132" s="269" t="s">
        <v>3399</v>
      </c>
      <c r="I1132" s="269">
        <v>2</v>
      </c>
      <c r="J1132" s="269" t="s">
        <v>3400</v>
      </c>
      <c r="K1132" s="269"/>
      <c r="L1132" s="269">
        <v>2</v>
      </c>
    </row>
    <row r="1133" spans="1:12" x14ac:dyDescent="0.25">
      <c r="A1133" s="261">
        <f t="shared" si="51"/>
        <v>6841103</v>
      </c>
      <c r="B1133" s="261" t="str">
        <f t="shared" si="52"/>
        <v>HATTERAS WAXED COTTON</v>
      </c>
      <c r="C1133" s="261" t="str">
        <f t="shared" si="53"/>
        <v>Кепка</v>
      </c>
      <c r="D1133" s="264" t="str">
        <f>VLOOKUP(C1133,M:N,2,0)</f>
        <v>Кепки</v>
      </c>
      <c r="E1133" s="268" t="s">
        <v>1894</v>
      </c>
      <c r="F1133" s="269" t="s">
        <v>1430</v>
      </c>
      <c r="G1133" s="269" t="s">
        <v>112</v>
      </c>
      <c r="H1133" s="269" t="s">
        <v>3775</v>
      </c>
      <c r="I1133" s="269">
        <v>3</v>
      </c>
      <c r="J1133" s="269" t="s">
        <v>3776</v>
      </c>
      <c r="K1133" s="269"/>
      <c r="L1133" s="269">
        <v>3</v>
      </c>
    </row>
    <row r="1134" spans="1:12" x14ac:dyDescent="0.25">
      <c r="A1134" s="261">
        <f t="shared" si="51"/>
        <v>6841103</v>
      </c>
      <c r="B1134" s="261" t="str">
        <f t="shared" si="52"/>
        <v>HATTERAS WAXED COTTON</v>
      </c>
      <c r="C1134" s="261" t="str">
        <f t="shared" si="53"/>
        <v>Кепка</v>
      </c>
      <c r="D1134" s="264" t="str">
        <f>VLOOKUP(C1134,M:N,2,0)</f>
        <v>Кепки</v>
      </c>
      <c r="E1134" s="268" t="s">
        <v>1895</v>
      </c>
      <c r="F1134" s="269" t="s">
        <v>1430</v>
      </c>
      <c r="G1134" s="269" t="s">
        <v>113</v>
      </c>
      <c r="H1134" s="269" t="s">
        <v>3399</v>
      </c>
      <c r="I1134" s="269">
        <v>2</v>
      </c>
      <c r="J1134" s="269" t="s">
        <v>3400</v>
      </c>
      <c r="K1134" s="269"/>
      <c r="L1134" s="269">
        <v>2</v>
      </c>
    </row>
    <row r="1135" spans="1:12" x14ac:dyDescent="0.25">
      <c r="A1135" s="261">
        <f t="shared" si="51"/>
        <v>6642501</v>
      </c>
      <c r="B1135" s="261" t="str">
        <f t="shared" si="52"/>
        <v>6-PANEL CAP SILK</v>
      </c>
      <c r="C1135" s="261" t="str">
        <f t="shared" si="53"/>
        <v>Кепка</v>
      </c>
      <c r="D1135" s="264" t="str">
        <f>VLOOKUP(C1135,M:N,2,0)</f>
        <v>Кепки</v>
      </c>
      <c r="E1135" s="268" t="s">
        <v>1896</v>
      </c>
      <c r="F1135" s="269" t="s">
        <v>981</v>
      </c>
      <c r="G1135" s="269" t="s">
        <v>113</v>
      </c>
      <c r="H1135" s="269" t="s">
        <v>3612</v>
      </c>
      <c r="I1135" s="269">
        <v>1</v>
      </c>
      <c r="J1135" s="269" t="s">
        <v>3612</v>
      </c>
      <c r="K1135" s="269"/>
      <c r="L1135" s="269">
        <v>1</v>
      </c>
    </row>
    <row r="1136" spans="1:12" x14ac:dyDescent="0.25">
      <c r="A1136" s="261">
        <f t="shared" si="51"/>
        <v>6621902</v>
      </c>
      <c r="B1136" s="261" t="str">
        <f t="shared" si="52"/>
        <v>DUCK CAP COTTON</v>
      </c>
      <c r="C1136" s="261" t="str">
        <f t="shared" si="53"/>
        <v>Кепка</v>
      </c>
      <c r="D1136" s="264" t="str">
        <f>VLOOKUP(C1136,M:N,2,0)</f>
        <v>Кепки</v>
      </c>
      <c r="E1136" s="268" t="s">
        <v>1897</v>
      </c>
      <c r="F1136" s="269" t="s">
        <v>877</v>
      </c>
      <c r="G1136" s="269" t="s">
        <v>112</v>
      </c>
      <c r="H1136" s="269">
        <v>733.56</v>
      </c>
      <c r="I1136" s="269">
        <v>1</v>
      </c>
      <c r="J1136" s="269">
        <v>733.56</v>
      </c>
      <c r="K1136" s="269"/>
      <c r="L1136" s="269">
        <v>1</v>
      </c>
    </row>
    <row r="1137" spans="1:12" x14ac:dyDescent="0.25">
      <c r="A1137" s="261">
        <f t="shared" si="51"/>
        <v>6621902</v>
      </c>
      <c r="B1137" s="261" t="str">
        <f t="shared" si="52"/>
        <v>DUCK CAP COTTON</v>
      </c>
      <c r="C1137" s="261" t="str">
        <f t="shared" si="53"/>
        <v>Кепка</v>
      </c>
      <c r="D1137" s="264" t="str">
        <f>VLOOKUP(C1137,M:N,2,0)</f>
        <v>Кепки</v>
      </c>
      <c r="E1137" s="268" t="s">
        <v>1898</v>
      </c>
      <c r="F1137" s="269" t="s">
        <v>877</v>
      </c>
      <c r="G1137" s="269" t="s">
        <v>114</v>
      </c>
      <c r="H1137" s="269">
        <v>733.56</v>
      </c>
      <c r="I1137" s="269">
        <v>1</v>
      </c>
      <c r="J1137" s="269">
        <v>733.56</v>
      </c>
      <c r="K1137" s="269"/>
      <c r="L1137" s="269">
        <v>1</v>
      </c>
    </row>
    <row r="1138" spans="1:12" x14ac:dyDescent="0.25">
      <c r="A1138" s="261">
        <f t="shared" si="51"/>
        <v>6621902</v>
      </c>
      <c r="B1138" s="261" t="str">
        <f t="shared" si="52"/>
        <v>DUCK CAP COTTON</v>
      </c>
      <c r="C1138" s="261" t="str">
        <f t="shared" si="53"/>
        <v>Кепка</v>
      </c>
      <c r="D1138" s="264" t="str">
        <f>VLOOKUP(C1138,M:N,2,0)</f>
        <v>Кепки</v>
      </c>
      <c r="E1138" s="268" t="s">
        <v>1899</v>
      </c>
      <c r="F1138" s="269" t="s">
        <v>877</v>
      </c>
      <c r="G1138" s="269" t="s">
        <v>113</v>
      </c>
      <c r="H1138" s="269">
        <v>733.56</v>
      </c>
      <c r="I1138" s="269">
        <v>1</v>
      </c>
      <c r="J1138" s="269">
        <v>733.56</v>
      </c>
      <c r="K1138" s="269"/>
      <c r="L1138" s="269">
        <v>1</v>
      </c>
    </row>
    <row r="1139" spans="1:12" x14ac:dyDescent="0.25">
      <c r="A1139" s="261">
        <f t="shared" si="51"/>
        <v>6621902</v>
      </c>
      <c r="B1139" s="261" t="str">
        <f t="shared" si="52"/>
        <v>DUCK CAP COTTON</v>
      </c>
      <c r="C1139" s="261" t="str">
        <f t="shared" si="53"/>
        <v>Кепка</v>
      </c>
      <c r="D1139" s="264" t="str">
        <f>VLOOKUP(C1139,M:N,2,0)</f>
        <v>Кепки</v>
      </c>
      <c r="E1139" s="268" t="s">
        <v>1901</v>
      </c>
      <c r="F1139" s="269" t="s">
        <v>877</v>
      </c>
      <c r="G1139" s="269" t="s">
        <v>124</v>
      </c>
      <c r="H1139" s="269">
        <v>733.55</v>
      </c>
      <c r="I1139" s="269">
        <v>1</v>
      </c>
      <c r="J1139" s="269">
        <v>733.55</v>
      </c>
      <c r="K1139" s="269"/>
      <c r="L1139" s="269">
        <v>1</v>
      </c>
    </row>
    <row r="1140" spans="1:12" x14ac:dyDescent="0.25">
      <c r="A1140" s="261">
        <f t="shared" si="51"/>
        <v>6621902</v>
      </c>
      <c r="B1140" s="261" t="str">
        <f t="shared" si="52"/>
        <v>DUCK CAP COTTON</v>
      </c>
      <c r="C1140" s="261" t="str">
        <f t="shared" si="53"/>
        <v>Кепка</v>
      </c>
      <c r="D1140" s="264" t="str">
        <f>VLOOKUP(C1140,M:N,2,0)</f>
        <v>Кепки</v>
      </c>
      <c r="E1140" s="268" t="s">
        <v>1903</v>
      </c>
      <c r="F1140" s="269" t="s">
        <v>877</v>
      </c>
      <c r="G1140" s="269" t="s">
        <v>118</v>
      </c>
      <c r="H1140" s="269">
        <v>733.56</v>
      </c>
      <c r="I1140" s="269">
        <v>1</v>
      </c>
      <c r="J1140" s="269">
        <v>733.56</v>
      </c>
      <c r="K1140" s="269"/>
      <c r="L1140" s="269">
        <v>1</v>
      </c>
    </row>
    <row r="1141" spans="1:12" x14ac:dyDescent="0.25">
      <c r="A1141" s="261">
        <f t="shared" si="51"/>
        <v>6621501</v>
      </c>
      <c r="B1141" s="261" t="str">
        <f t="shared" si="52"/>
        <v>DUCK CAP COTTON LINEN</v>
      </c>
      <c r="C1141" s="261" t="str">
        <f t="shared" si="53"/>
        <v>Кепка</v>
      </c>
      <c r="D1141" s="264" t="str">
        <f>VLOOKUP(C1141,M:N,2,0)</f>
        <v>Кепки</v>
      </c>
      <c r="E1141" s="268" t="s">
        <v>1905</v>
      </c>
      <c r="F1141" s="269" t="s">
        <v>875</v>
      </c>
      <c r="G1141" s="269" t="s">
        <v>113</v>
      </c>
      <c r="H1141" s="269" t="s">
        <v>3467</v>
      </c>
      <c r="I1141" s="269">
        <v>2</v>
      </c>
      <c r="J1141" s="269" t="s">
        <v>3581</v>
      </c>
      <c r="K1141" s="269"/>
      <c r="L1141" s="269">
        <v>2</v>
      </c>
    </row>
    <row r="1142" spans="1:12" x14ac:dyDescent="0.25">
      <c r="A1142" s="261">
        <f t="shared" si="51"/>
        <v>6615701</v>
      </c>
      <c r="B1142" s="261" t="str">
        <f t="shared" si="52"/>
        <v>TEXAS STRIPES</v>
      </c>
      <c r="C1142" s="261" t="str">
        <f t="shared" si="53"/>
        <v>Кепка</v>
      </c>
      <c r="D1142" s="264" t="str">
        <f>VLOOKUP(C1142,M:N,2,0)</f>
        <v>Кепки</v>
      </c>
      <c r="E1142" s="268" t="s">
        <v>1907</v>
      </c>
      <c r="F1142" s="269" t="s">
        <v>802</v>
      </c>
      <c r="G1142" s="269" t="s">
        <v>122</v>
      </c>
      <c r="H1142" s="269">
        <v>600.17999999999995</v>
      </c>
      <c r="I1142" s="269">
        <v>1</v>
      </c>
      <c r="J1142" s="269">
        <v>600.17999999999995</v>
      </c>
      <c r="K1142" s="269"/>
      <c r="L1142" s="269">
        <v>1</v>
      </c>
    </row>
    <row r="1143" spans="1:12" x14ac:dyDescent="0.25">
      <c r="A1143" s="261">
        <f t="shared" si="51"/>
        <v>6615701</v>
      </c>
      <c r="B1143" s="261" t="str">
        <f t="shared" si="52"/>
        <v>TEXAS STRIPES</v>
      </c>
      <c r="C1143" s="261" t="str">
        <f t="shared" si="53"/>
        <v>Кепка</v>
      </c>
      <c r="D1143" s="264" t="str">
        <f>VLOOKUP(C1143,M:N,2,0)</f>
        <v>Кепки</v>
      </c>
      <c r="E1143" s="268" t="s">
        <v>1909</v>
      </c>
      <c r="F1143" s="269" t="s">
        <v>802</v>
      </c>
      <c r="G1143" s="269" t="s">
        <v>116</v>
      </c>
      <c r="H1143" s="269">
        <v>600.19000000000005</v>
      </c>
      <c r="I1143" s="269">
        <v>1</v>
      </c>
      <c r="J1143" s="269">
        <v>600.19000000000005</v>
      </c>
      <c r="K1143" s="269"/>
      <c r="L1143" s="269">
        <v>1</v>
      </c>
    </row>
    <row r="1144" spans="1:12" x14ac:dyDescent="0.25">
      <c r="A1144" s="261">
        <f t="shared" si="51"/>
        <v>6615701</v>
      </c>
      <c r="B1144" s="261" t="str">
        <f t="shared" si="52"/>
        <v>TEXAS STRIPES</v>
      </c>
      <c r="C1144" s="261" t="str">
        <f t="shared" si="53"/>
        <v>Кепка</v>
      </c>
      <c r="D1144" s="264" t="str">
        <f>VLOOKUP(C1144,M:N,2,0)</f>
        <v>Кепки</v>
      </c>
      <c r="E1144" s="268" t="s">
        <v>1911</v>
      </c>
      <c r="F1144" s="269" t="s">
        <v>802</v>
      </c>
      <c r="G1144" s="269" t="s">
        <v>112</v>
      </c>
      <c r="H1144" s="269">
        <v>600.19000000000005</v>
      </c>
      <c r="I1144" s="269">
        <v>3</v>
      </c>
      <c r="J1144" s="269" t="s">
        <v>3566</v>
      </c>
      <c r="K1144" s="269"/>
      <c r="L1144" s="269">
        <v>3</v>
      </c>
    </row>
    <row r="1145" spans="1:12" x14ac:dyDescent="0.25">
      <c r="A1145" s="261">
        <f t="shared" si="51"/>
        <v>6615701</v>
      </c>
      <c r="B1145" s="261" t="str">
        <f t="shared" si="52"/>
        <v>TEXAS STRIPES</v>
      </c>
      <c r="C1145" s="261" t="str">
        <f t="shared" si="53"/>
        <v>Кепка</v>
      </c>
      <c r="D1145" s="264" t="str">
        <f>VLOOKUP(C1145,M:N,2,0)</f>
        <v>Кепки</v>
      </c>
      <c r="E1145" s="268" t="s">
        <v>1913</v>
      </c>
      <c r="F1145" s="269" t="s">
        <v>802</v>
      </c>
      <c r="G1145" s="269" t="s">
        <v>113</v>
      </c>
      <c r="H1145" s="269">
        <v>600.19000000000005</v>
      </c>
      <c r="I1145" s="269">
        <v>2</v>
      </c>
      <c r="J1145" s="269" t="s">
        <v>3565</v>
      </c>
      <c r="K1145" s="269"/>
      <c r="L1145" s="269">
        <v>2</v>
      </c>
    </row>
    <row r="1146" spans="1:12" x14ac:dyDescent="0.25">
      <c r="A1146" s="261">
        <f t="shared" si="51"/>
        <v>6615701</v>
      </c>
      <c r="B1146" s="261" t="str">
        <f t="shared" si="52"/>
        <v>TEXAS STRIPES</v>
      </c>
      <c r="C1146" s="261" t="str">
        <f t="shared" si="53"/>
        <v>Кепка</v>
      </c>
      <c r="D1146" s="264" t="str">
        <f>VLOOKUP(C1146,M:N,2,0)</f>
        <v>Кепки</v>
      </c>
      <c r="E1146" s="268" t="s">
        <v>1915</v>
      </c>
      <c r="F1146" s="269" t="s">
        <v>802</v>
      </c>
      <c r="G1146" s="269" t="s">
        <v>118</v>
      </c>
      <c r="H1146" s="269">
        <v>600.19000000000005</v>
      </c>
      <c r="I1146" s="269">
        <v>1</v>
      </c>
      <c r="J1146" s="269">
        <v>600.19000000000005</v>
      </c>
      <c r="K1146" s="269"/>
      <c r="L1146" s="269">
        <v>1</v>
      </c>
    </row>
    <row r="1147" spans="1:12" x14ac:dyDescent="0.25">
      <c r="A1147" s="261">
        <f t="shared" si="51"/>
        <v>6613904</v>
      </c>
      <c r="B1147" s="261" t="str">
        <f t="shared" si="52"/>
        <v>TEXAS PATCHWORK</v>
      </c>
      <c r="C1147" s="261" t="str">
        <f t="shared" si="53"/>
        <v>Кепка</v>
      </c>
      <c r="D1147" s="264" t="str">
        <f>VLOOKUP(C1147,M:N,2,0)</f>
        <v>Кепки</v>
      </c>
      <c r="E1147" s="268" t="s">
        <v>1917</v>
      </c>
      <c r="F1147" s="269" t="s">
        <v>795</v>
      </c>
      <c r="G1147" s="269" t="s">
        <v>113</v>
      </c>
      <c r="H1147" s="269" t="s">
        <v>3561</v>
      </c>
      <c r="I1147" s="269">
        <v>2</v>
      </c>
      <c r="J1147" s="269" t="s">
        <v>3562</v>
      </c>
      <c r="K1147" s="269"/>
      <c r="L1147" s="269">
        <v>2</v>
      </c>
    </row>
    <row r="1148" spans="1:12" x14ac:dyDescent="0.25">
      <c r="A1148" s="261">
        <f t="shared" si="51"/>
        <v>6611203</v>
      </c>
      <c r="B1148" s="261" t="str">
        <f t="shared" si="52"/>
        <v>TEXAS COTTON LINEN</v>
      </c>
      <c r="C1148" s="261" t="str">
        <f t="shared" si="53"/>
        <v>Кепка</v>
      </c>
      <c r="D1148" s="264" t="str">
        <f>VLOOKUP(C1148,M:N,2,0)</f>
        <v>Кепки</v>
      </c>
      <c r="E1148" s="268" t="s">
        <v>1919</v>
      </c>
      <c r="F1148" s="269" t="s">
        <v>779</v>
      </c>
      <c r="G1148" s="269" t="s">
        <v>116</v>
      </c>
      <c r="H1148" s="269" t="s">
        <v>3553</v>
      </c>
      <c r="I1148" s="269">
        <v>2</v>
      </c>
      <c r="J1148" s="269" t="s">
        <v>3554</v>
      </c>
      <c r="K1148" s="269"/>
      <c r="L1148" s="269">
        <v>2</v>
      </c>
    </row>
    <row r="1149" spans="1:12" x14ac:dyDescent="0.25">
      <c r="A1149" s="261">
        <f t="shared" si="51"/>
        <v>6611124</v>
      </c>
      <c r="B1149" s="261" t="str">
        <f t="shared" si="52"/>
        <v>TEXAS DENIM</v>
      </c>
      <c r="C1149" s="261" t="str">
        <f t="shared" si="53"/>
        <v>Кепка</v>
      </c>
      <c r="D1149" s="264" t="str">
        <f>VLOOKUP(C1149,M:N,2,0)</f>
        <v>Кепки</v>
      </c>
      <c r="E1149" s="268" t="s">
        <v>1921</v>
      </c>
      <c r="F1149" s="269" t="s">
        <v>770</v>
      </c>
      <c r="G1149" s="269" t="s">
        <v>122</v>
      </c>
      <c r="H1149" s="269" t="s">
        <v>3549</v>
      </c>
      <c r="I1149" s="269">
        <v>1</v>
      </c>
      <c r="J1149" s="269" t="s">
        <v>3549</v>
      </c>
      <c r="K1149" s="269"/>
      <c r="L1149" s="269">
        <v>1</v>
      </c>
    </row>
    <row r="1150" spans="1:12" x14ac:dyDescent="0.25">
      <c r="A1150" s="261">
        <f t="shared" si="51"/>
        <v>6611124</v>
      </c>
      <c r="B1150" s="261" t="str">
        <f t="shared" si="52"/>
        <v>TEXAS DENIM</v>
      </c>
      <c r="C1150" s="261" t="str">
        <f t="shared" si="53"/>
        <v>Кепка</v>
      </c>
      <c r="D1150" s="264" t="str">
        <f>VLOOKUP(C1150,M:N,2,0)</f>
        <v>Кепки</v>
      </c>
      <c r="E1150" s="268" t="s">
        <v>1923</v>
      </c>
      <c r="F1150" s="269" t="s">
        <v>770</v>
      </c>
      <c r="G1150" s="269" t="s">
        <v>112</v>
      </c>
      <c r="H1150" s="269" t="s">
        <v>3549</v>
      </c>
      <c r="I1150" s="269">
        <v>2</v>
      </c>
      <c r="J1150" s="269" t="s">
        <v>3550</v>
      </c>
      <c r="K1150" s="269"/>
      <c r="L1150" s="269">
        <v>2</v>
      </c>
    </row>
    <row r="1151" spans="1:12" x14ac:dyDescent="0.25">
      <c r="A1151" s="261">
        <f t="shared" si="51"/>
        <v>6611124</v>
      </c>
      <c r="B1151" s="261" t="str">
        <f t="shared" si="52"/>
        <v>TEXAS DENIM</v>
      </c>
      <c r="C1151" s="261" t="str">
        <f t="shared" si="53"/>
        <v>Кепка</v>
      </c>
      <c r="D1151" s="264" t="str">
        <f>VLOOKUP(C1151,M:N,2,0)</f>
        <v>Кепки</v>
      </c>
      <c r="E1151" s="268" t="s">
        <v>1925</v>
      </c>
      <c r="F1151" s="269" t="s">
        <v>770</v>
      </c>
      <c r="G1151" s="269" t="s">
        <v>113</v>
      </c>
      <c r="H1151" s="269" t="s">
        <v>3549</v>
      </c>
      <c r="I1151" s="269">
        <v>1</v>
      </c>
      <c r="J1151" s="269" t="s">
        <v>3549</v>
      </c>
      <c r="K1151" s="269"/>
      <c r="L1151" s="269">
        <v>1</v>
      </c>
    </row>
    <row r="1152" spans="1:12" x14ac:dyDescent="0.25">
      <c r="A1152" s="261">
        <f t="shared" si="51"/>
        <v>6611124</v>
      </c>
      <c r="B1152" s="261" t="str">
        <f t="shared" si="52"/>
        <v>TEXAS DENIM</v>
      </c>
      <c r="C1152" s="261" t="str">
        <f t="shared" si="53"/>
        <v>Кепка</v>
      </c>
      <c r="D1152" s="264" t="str">
        <f>VLOOKUP(C1152,M:N,2,0)</f>
        <v>Кепки</v>
      </c>
      <c r="E1152" s="268" t="s">
        <v>1927</v>
      </c>
      <c r="F1152" s="269" t="s">
        <v>770</v>
      </c>
      <c r="G1152" s="269" t="s">
        <v>118</v>
      </c>
      <c r="H1152" s="269" t="s">
        <v>3549</v>
      </c>
      <c r="I1152" s="269">
        <v>1</v>
      </c>
      <c r="J1152" s="269" t="s">
        <v>3549</v>
      </c>
      <c r="K1152" s="269"/>
      <c r="L1152" s="269">
        <v>1</v>
      </c>
    </row>
    <row r="1153" spans="1:12" x14ac:dyDescent="0.25">
      <c r="A1153" s="261">
        <f t="shared" si="51"/>
        <v>6611107</v>
      </c>
      <c r="B1153" s="261" t="str">
        <f t="shared" si="52"/>
        <v>TEXAS ORGANIC COTTON</v>
      </c>
      <c r="C1153" s="261" t="str">
        <f t="shared" si="53"/>
        <v>Кепка</v>
      </c>
      <c r="D1153" s="264" t="str">
        <f>VLOOKUP(C1153,M:N,2,0)</f>
        <v>Кепки</v>
      </c>
      <c r="E1153" s="268" t="s">
        <v>1929</v>
      </c>
      <c r="F1153" s="269" t="s">
        <v>759</v>
      </c>
      <c r="G1153" s="269" t="s">
        <v>122</v>
      </c>
      <c r="H1153" s="269" t="s">
        <v>3540</v>
      </c>
      <c r="I1153" s="269">
        <v>3</v>
      </c>
      <c r="J1153" s="269" t="s">
        <v>3541</v>
      </c>
      <c r="K1153" s="269"/>
      <c r="L1153" s="269">
        <v>3</v>
      </c>
    </row>
    <row r="1154" spans="1:12" x14ac:dyDescent="0.25">
      <c r="A1154" s="261">
        <f t="shared" si="51"/>
        <v>6611107</v>
      </c>
      <c r="B1154" s="261" t="str">
        <f t="shared" si="52"/>
        <v>TEXAS ORGANIC COTTON</v>
      </c>
      <c r="C1154" s="261" t="str">
        <f t="shared" si="53"/>
        <v>Кепка</v>
      </c>
      <c r="D1154" s="264" t="str">
        <f>VLOOKUP(C1154,M:N,2,0)</f>
        <v>Кепки</v>
      </c>
      <c r="E1154" s="268" t="s">
        <v>1931</v>
      </c>
      <c r="F1154" s="269" t="s">
        <v>759</v>
      </c>
      <c r="G1154" s="269" t="s">
        <v>116</v>
      </c>
      <c r="H1154" s="269" t="s">
        <v>3540</v>
      </c>
      <c r="I1154" s="269">
        <v>8</v>
      </c>
      <c r="J1154" s="269" t="s">
        <v>3545</v>
      </c>
      <c r="K1154" s="269"/>
      <c r="L1154" s="269">
        <v>8</v>
      </c>
    </row>
    <row r="1155" spans="1:12" x14ac:dyDescent="0.25">
      <c r="A1155" s="261">
        <f t="shared" ref="A1155:A1218" si="54">_xlfn.LET(_xlpm.START,FIND("арт. ",F1155)+5,_xlpm.END,FIND(" ",F1155,_xlpm.START),VALUE(TRIM(MID(F1155,_xlpm.START,_xlpm.END-_xlpm.START))))</f>
        <v>6611107</v>
      </c>
      <c r="B1155" s="261" t="str">
        <f t="shared" ref="B1155:B1218" si="55">_xlfn.LET(_xlpm.START,FIND("арт. ",F1155)+13,_xlpm.END,FIND("(",F1155),TRIM(MID(F1155,_xlpm.START,_xlpm.END-_xlpm.START)))</f>
        <v>TEXAS ORGANIC COTTON</v>
      </c>
      <c r="C1155" s="261" t="str">
        <f t="shared" ref="C1155:C1218" si="56">_xlfn.LET(_xlpm.START,1,_xlpm.END,FIND("S",F1155),TRIM(MID(F1155,_xlpm.START,_xlpm.END-_xlpm.START)))</f>
        <v>Кепка</v>
      </c>
      <c r="D1155" s="264" t="str">
        <f>VLOOKUP(C1155,M:N,2,0)</f>
        <v>Кепки</v>
      </c>
      <c r="E1155" s="268" t="s">
        <v>1933</v>
      </c>
      <c r="F1155" s="269" t="s">
        <v>759</v>
      </c>
      <c r="G1155" s="269" t="s">
        <v>112</v>
      </c>
      <c r="H1155" s="269" t="s">
        <v>3540</v>
      </c>
      <c r="I1155" s="269">
        <v>12</v>
      </c>
      <c r="J1155" s="269" t="s">
        <v>3546</v>
      </c>
      <c r="K1155" s="269"/>
      <c r="L1155" s="269">
        <v>12</v>
      </c>
    </row>
    <row r="1156" spans="1:12" x14ac:dyDescent="0.25">
      <c r="A1156" s="261">
        <f t="shared" si="54"/>
        <v>6611107</v>
      </c>
      <c r="B1156" s="261" t="str">
        <f t="shared" si="55"/>
        <v>TEXAS ORGANIC COTTON</v>
      </c>
      <c r="C1156" s="261" t="str">
        <f t="shared" si="56"/>
        <v>Кепка</v>
      </c>
      <c r="D1156" s="264" t="str">
        <f>VLOOKUP(C1156,M:N,2,0)</f>
        <v>Кепки</v>
      </c>
      <c r="E1156" s="268" t="s">
        <v>1935</v>
      </c>
      <c r="F1156" s="269" t="s">
        <v>759</v>
      </c>
      <c r="G1156" s="269" t="s">
        <v>113</v>
      </c>
      <c r="H1156" s="269" t="s">
        <v>3540</v>
      </c>
      <c r="I1156" s="269">
        <v>8</v>
      </c>
      <c r="J1156" s="269" t="s">
        <v>3545</v>
      </c>
      <c r="K1156" s="269"/>
      <c r="L1156" s="269">
        <v>8</v>
      </c>
    </row>
    <row r="1157" spans="1:12" x14ac:dyDescent="0.25">
      <c r="A1157" s="261">
        <f t="shared" si="54"/>
        <v>6611107</v>
      </c>
      <c r="B1157" s="261" t="str">
        <f t="shared" si="55"/>
        <v>TEXAS ORGANIC COTTON</v>
      </c>
      <c r="C1157" s="261" t="str">
        <f t="shared" si="56"/>
        <v>Кепка</v>
      </c>
      <c r="D1157" s="264" t="str">
        <f>VLOOKUP(C1157,M:N,2,0)</f>
        <v>Кепки</v>
      </c>
      <c r="E1157" s="268" t="s">
        <v>1937</v>
      </c>
      <c r="F1157" s="269" t="s">
        <v>759</v>
      </c>
      <c r="G1157" s="269" t="s">
        <v>118</v>
      </c>
      <c r="H1157" s="269" t="s">
        <v>3540</v>
      </c>
      <c r="I1157" s="269">
        <v>3</v>
      </c>
      <c r="J1157" s="269" t="s">
        <v>3541</v>
      </c>
      <c r="K1157" s="269"/>
      <c r="L1157" s="269">
        <v>3</v>
      </c>
    </row>
    <row r="1158" spans="1:12" x14ac:dyDescent="0.25">
      <c r="A1158" s="261">
        <f t="shared" si="54"/>
        <v>6611107</v>
      </c>
      <c r="B1158" s="261" t="str">
        <f t="shared" si="55"/>
        <v>TEXAS ORGANIC COTTON</v>
      </c>
      <c r="C1158" s="261" t="str">
        <f t="shared" si="56"/>
        <v>Кепка</v>
      </c>
      <c r="D1158" s="264" t="str">
        <f>VLOOKUP(C1158,M:N,2,0)</f>
        <v>Кепки</v>
      </c>
      <c r="E1158" s="268" t="s">
        <v>1939</v>
      </c>
      <c r="F1158" s="269" t="s">
        <v>765</v>
      </c>
      <c r="G1158" s="269" t="s">
        <v>116</v>
      </c>
      <c r="H1158" s="269" t="s">
        <v>3540</v>
      </c>
      <c r="I1158" s="269">
        <v>6</v>
      </c>
      <c r="J1158" s="269" t="s">
        <v>3548</v>
      </c>
      <c r="K1158" s="269"/>
      <c r="L1158" s="269">
        <v>6</v>
      </c>
    </row>
    <row r="1159" spans="1:12" x14ac:dyDescent="0.25">
      <c r="A1159" s="261">
        <f t="shared" si="54"/>
        <v>6611107</v>
      </c>
      <c r="B1159" s="261" t="str">
        <f t="shared" si="55"/>
        <v>TEXAS ORGANIC COTTON</v>
      </c>
      <c r="C1159" s="261" t="str">
        <f t="shared" si="56"/>
        <v>Кепка</v>
      </c>
      <c r="D1159" s="264" t="str">
        <f>VLOOKUP(C1159,M:N,2,0)</f>
        <v>Кепки</v>
      </c>
      <c r="E1159" s="268" t="s">
        <v>1941</v>
      </c>
      <c r="F1159" s="269" t="s">
        <v>765</v>
      </c>
      <c r="G1159" s="269" t="s">
        <v>112</v>
      </c>
      <c r="H1159" s="269" t="s">
        <v>3540</v>
      </c>
      <c r="I1159" s="269">
        <v>14</v>
      </c>
      <c r="J1159" s="269" t="s">
        <v>3547</v>
      </c>
      <c r="K1159" s="269"/>
      <c r="L1159" s="269">
        <v>14</v>
      </c>
    </row>
    <row r="1160" spans="1:12" x14ac:dyDescent="0.25">
      <c r="A1160" s="261">
        <f t="shared" si="54"/>
        <v>6611107</v>
      </c>
      <c r="B1160" s="261" t="str">
        <f t="shared" si="55"/>
        <v>TEXAS ORGANIC COTTON</v>
      </c>
      <c r="C1160" s="261" t="str">
        <f t="shared" si="56"/>
        <v>Кепка</v>
      </c>
      <c r="D1160" s="264" t="str">
        <f>VLOOKUP(C1160,M:N,2,0)</f>
        <v>Кепки</v>
      </c>
      <c r="E1160" s="268" t="s">
        <v>1943</v>
      </c>
      <c r="F1160" s="269" t="s">
        <v>765</v>
      </c>
      <c r="G1160" s="269" t="s">
        <v>113</v>
      </c>
      <c r="H1160" s="269" t="s">
        <v>3540</v>
      </c>
      <c r="I1160" s="269">
        <v>10</v>
      </c>
      <c r="J1160" s="269" t="s">
        <v>3542</v>
      </c>
      <c r="K1160" s="269"/>
      <c r="L1160" s="269">
        <v>10</v>
      </c>
    </row>
    <row r="1161" spans="1:12" x14ac:dyDescent="0.25">
      <c r="A1161" s="261">
        <f t="shared" si="54"/>
        <v>6611107</v>
      </c>
      <c r="B1161" s="261" t="str">
        <f t="shared" si="55"/>
        <v>TEXAS ORGANIC COTTON</v>
      </c>
      <c r="C1161" s="261" t="str">
        <f t="shared" si="56"/>
        <v>Кепка</v>
      </c>
      <c r="D1161" s="264" t="str">
        <f>VLOOKUP(C1161,M:N,2,0)</f>
        <v>Кепки</v>
      </c>
      <c r="E1161" s="268" t="s">
        <v>1945</v>
      </c>
      <c r="F1161" s="269" t="s">
        <v>765</v>
      </c>
      <c r="G1161" s="269" t="s">
        <v>118</v>
      </c>
      <c r="H1161" s="269" t="s">
        <v>3540</v>
      </c>
      <c r="I1161" s="269">
        <v>1</v>
      </c>
      <c r="J1161" s="269" t="s">
        <v>3540</v>
      </c>
      <c r="K1161" s="269"/>
      <c r="L1161" s="269">
        <v>1</v>
      </c>
    </row>
    <row r="1162" spans="1:12" x14ac:dyDescent="0.25">
      <c r="A1162" s="261">
        <f t="shared" si="54"/>
        <v>6611107</v>
      </c>
      <c r="B1162" s="261" t="str">
        <f t="shared" si="55"/>
        <v>TEXAS ORGANIC COTTON</v>
      </c>
      <c r="C1162" s="261" t="str">
        <f t="shared" si="56"/>
        <v>Кепка</v>
      </c>
      <c r="D1162" s="264" t="str">
        <f>VLOOKUP(C1162,M:N,2,0)</f>
        <v>Кепки</v>
      </c>
      <c r="E1162" s="268" t="s">
        <v>1947</v>
      </c>
      <c r="F1162" s="269" t="s">
        <v>754</v>
      </c>
      <c r="G1162" s="269" t="s">
        <v>116</v>
      </c>
      <c r="H1162" s="269" t="s">
        <v>3540</v>
      </c>
      <c r="I1162" s="269">
        <v>10</v>
      </c>
      <c r="J1162" s="269" t="s">
        <v>3542</v>
      </c>
      <c r="K1162" s="269"/>
      <c r="L1162" s="269">
        <v>10</v>
      </c>
    </row>
    <row r="1163" spans="1:12" x14ac:dyDescent="0.25">
      <c r="A1163" s="261">
        <f t="shared" si="54"/>
        <v>6611107</v>
      </c>
      <c r="B1163" s="261" t="str">
        <f t="shared" si="55"/>
        <v>TEXAS ORGANIC COTTON</v>
      </c>
      <c r="C1163" s="261" t="str">
        <f t="shared" si="56"/>
        <v>Кепка</v>
      </c>
      <c r="D1163" s="264" t="str">
        <f>VLOOKUP(C1163,M:N,2,0)</f>
        <v>Кепки</v>
      </c>
      <c r="E1163" s="268" t="s">
        <v>1949</v>
      </c>
      <c r="F1163" s="269" t="s">
        <v>754</v>
      </c>
      <c r="G1163" s="269" t="s">
        <v>112</v>
      </c>
      <c r="H1163" s="269" t="s">
        <v>3540</v>
      </c>
      <c r="I1163" s="269">
        <v>13</v>
      </c>
      <c r="J1163" s="269" t="s">
        <v>3543</v>
      </c>
      <c r="K1163" s="269"/>
      <c r="L1163" s="269">
        <v>13</v>
      </c>
    </row>
    <row r="1164" spans="1:12" x14ac:dyDescent="0.25">
      <c r="A1164" s="261">
        <f t="shared" si="54"/>
        <v>6611107</v>
      </c>
      <c r="B1164" s="261" t="str">
        <f t="shared" si="55"/>
        <v>TEXAS ORGANIC COTTON</v>
      </c>
      <c r="C1164" s="261" t="str">
        <f t="shared" si="56"/>
        <v>Кепка</v>
      </c>
      <c r="D1164" s="264" t="str">
        <f>VLOOKUP(C1164,M:N,2,0)</f>
        <v>Кепки</v>
      </c>
      <c r="E1164" s="268" t="s">
        <v>1951</v>
      </c>
      <c r="F1164" s="269" t="s">
        <v>754</v>
      </c>
      <c r="G1164" s="269" t="s">
        <v>113</v>
      </c>
      <c r="H1164" s="269" t="s">
        <v>3540</v>
      </c>
      <c r="I1164" s="269">
        <v>10</v>
      </c>
      <c r="J1164" s="269" t="s">
        <v>3542</v>
      </c>
      <c r="K1164" s="269"/>
      <c r="L1164" s="269">
        <v>10</v>
      </c>
    </row>
    <row r="1165" spans="1:12" x14ac:dyDescent="0.25">
      <c r="A1165" s="261">
        <f t="shared" si="54"/>
        <v>6611107</v>
      </c>
      <c r="B1165" s="261" t="str">
        <f t="shared" si="55"/>
        <v>TEXAS ORGANIC COTTON</v>
      </c>
      <c r="C1165" s="261" t="str">
        <f t="shared" si="56"/>
        <v>Кепка</v>
      </c>
      <c r="D1165" s="264" t="str">
        <f>VLOOKUP(C1165,M:N,2,0)</f>
        <v>Кепки</v>
      </c>
      <c r="E1165" s="268" t="s">
        <v>1953</v>
      </c>
      <c r="F1165" s="269" t="s">
        <v>754</v>
      </c>
      <c r="G1165" s="269" t="s">
        <v>118</v>
      </c>
      <c r="H1165" s="269" t="s">
        <v>3540</v>
      </c>
      <c r="I1165" s="269">
        <v>3</v>
      </c>
      <c r="J1165" s="269" t="s">
        <v>3541</v>
      </c>
      <c r="K1165" s="269"/>
      <c r="L1165" s="269">
        <v>3</v>
      </c>
    </row>
    <row r="1166" spans="1:12" x14ac:dyDescent="0.25">
      <c r="A1166" s="261">
        <f t="shared" si="54"/>
        <v>6611107</v>
      </c>
      <c r="B1166" s="261" t="str">
        <f t="shared" si="55"/>
        <v>TEXAS ORGANIC COTTON</v>
      </c>
      <c r="C1166" s="261" t="str">
        <f t="shared" si="56"/>
        <v>Кепка</v>
      </c>
      <c r="D1166" s="264" t="str">
        <f>VLOOKUP(C1166,M:N,2,0)</f>
        <v>Кепки</v>
      </c>
      <c r="E1166" s="268" t="s">
        <v>1955</v>
      </c>
      <c r="F1166" s="269" t="s">
        <v>748</v>
      </c>
      <c r="G1166" s="269" t="s">
        <v>122</v>
      </c>
      <c r="H1166" s="269" t="s">
        <v>3540</v>
      </c>
      <c r="I1166" s="269">
        <v>4</v>
      </c>
      <c r="J1166" s="269" t="s">
        <v>3544</v>
      </c>
      <c r="K1166" s="269"/>
      <c r="L1166" s="269">
        <v>4</v>
      </c>
    </row>
    <row r="1167" spans="1:12" x14ac:dyDescent="0.25">
      <c r="A1167" s="261">
        <f t="shared" si="54"/>
        <v>6611107</v>
      </c>
      <c r="B1167" s="261" t="str">
        <f t="shared" si="55"/>
        <v>TEXAS ORGANIC COTTON</v>
      </c>
      <c r="C1167" s="261" t="str">
        <f t="shared" si="56"/>
        <v>Кепка</v>
      </c>
      <c r="D1167" s="264" t="str">
        <f>VLOOKUP(C1167,M:N,2,0)</f>
        <v>Кепки</v>
      </c>
      <c r="E1167" s="268" t="s">
        <v>1957</v>
      </c>
      <c r="F1167" s="269" t="s">
        <v>748</v>
      </c>
      <c r="G1167" s="269" t="s">
        <v>116</v>
      </c>
      <c r="H1167" s="269" t="s">
        <v>3540</v>
      </c>
      <c r="I1167" s="269">
        <v>10</v>
      </c>
      <c r="J1167" s="269" t="s">
        <v>3542</v>
      </c>
      <c r="K1167" s="269"/>
      <c r="L1167" s="269">
        <v>10</v>
      </c>
    </row>
    <row r="1168" spans="1:12" x14ac:dyDescent="0.25">
      <c r="A1168" s="261">
        <f t="shared" si="54"/>
        <v>6611107</v>
      </c>
      <c r="B1168" s="261" t="str">
        <f t="shared" si="55"/>
        <v>TEXAS ORGANIC COTTON</v>
      </c>
      <c r="C1168" s="261" t="str">
        <f t="shared" si="56"/>
        <v>Кепка</v>
      </c>
      <c r="D1168" s="264" t="str">
        <f>VLOOKUP(C1168,M:N,2,0)</f>
        <v>Кепки</v>
      </c>
      <c r="E1168" s="268" t="s">
        <v>1959</v>
      </c>
      <c r="F1168" s="269" t="s">
        <v>748</v>
      </c>
      <c r="G1168" s="269" t="s">
        <v>112</v>
      </c>
      <c r="H1168" s="269" t="s">
        <v>3540</v>
      </c>
      <c r="I1168" s="269">
        <v>13</v>
      </c>
      <c r="J1168" s="269" t="s">
        <v>3543</v>
      </c>
      <c r="K1168" s="269"/>
      <c r="L1168" s="269">
        <v>13</v>
      </c>
    </row>
    <row r="1169" spans="1:12" x14ac:dyDescent="0.25">
      <c r="A1169" s="261">
        <f t="shared" si="54"/>
        <v>6611107</v>
      </c>
      <c r="B1169" s="261" t="str">
        <f t="shared" si="55"/>
        <v>TEXAS ORGANIC COTTON</v>
      </c>
      <c r="C1169" s="261" t="str">
        <f t="shared" si="56"/>
        <v>Кепка</v>
      </c>
      <c r="D1169" s="264" t="str">
        <f>VLOOKUP(C1169,M:N,2,0)</f>
        <v>Кепки</v>
      </c>
      <c r="E1169" s="268" t="s">
        <v>1961</v>
      </c>
      <c r="F1169" s="269" t="s">
        <v>748</v>
      </c>
      <c r="G1169" s="269" t="s">
        <v>113</v>
      </c>
      <c r="H1169" s="269" t="s">
        <v>3540</v>
      </c>
      <c r="I1169" s="269">
        <v>10</v>
      </c>
      <c r="J1169" s="269" t="s">
        <v>3542</v>
      </c>
      <c r="K1169" s="269"/>
      <c r="L1169" s="269">
        <v>10</v>
      </c>
    </row>
    <row r="1170" spans="1:12" x14ac:dyDescent="0.25">
      <c r="A1170" s="261">
        <f t="shared" si="54"/>
        <v>6611107</v>
      </c>
      <c r="B1170" s="261" t="str">
        <f t="shared" si="55"/>
        <v>TEXAS ORGANIC COTTON</v>
      </c>
      <c r="C1170" s="261" t="str">
        <f t="shared" si="56"/>
        <v>Кепка</v>
      </c>
      <c r="D1170" s="264" t="str">
        <f>VLOOKUP(C1170,M:N,2,0)</f>
        <v>Кепки</v>
      </c>
      <c r="E1170" s="268" t="s">
        <v>1963</v>
      </c>
      <c r="F1170" s="269" t="s">
        <v>748</v>
      </c>
      <c r="G1170" s="269" t="s">
        <v>118</v>
      </c>
      <c r="H1170" s="269" t="s">
        <v>3540</v>
      </c>
      <c r="I1170" s="269">
        <v>3</v>
      </c>
      <c r="J1170" s="269" t="s">
        <v>3541</v>
      </c>
      <c r="K1170" s="269"/>
      <c r="L1170" s="269">
        <v>3</v>
      </c>
    </row>
    <row r="1171" spans="1:12" x14ac:dyDescent="0.25">
      <c r="A1171" s="261">
        <f t="shared" si="54"/>
        <v>7781110</v>
      </c>
      <c r="B1171" s="261" t="str">
        <f t="shared" si="55"/>
        <v>BBQ</v>
      </c>
      <c r="C1171" s="261" t="str">
        <f t="shared" si="56"/>
        <v>Бейсболка</v>
      </c>
      <c r="D1171" s="264" t="str">
        <f>VLOOKUP(C1171,M:N,2,0)</f>
        <v>Бейсболки</v>
      </c>
      <c r="E1171" s="268" t="s">
        <v>1965</v>
      </c>
      <c r="F1171" s="269" t="s">
        <v>3348</v>
      </c>
      <c r="G1171" s="269" t="s">
        <v>117</v>
      </c>
      <c r="H1171" s="269">
        <v>726.89</v>
      </c>
      <c r="I1171" s="269">
        <v>1</v>
      </c>
      <c r="J1171" s="269">
        <v>726.89</v>
      </c>
      <c r="K1171" s="269"/>
      <c r="L1171" s="269">
        <v>1</v>
      </c>
    </row>
    <row r="1172" spans="1:12" x14ac:dyDescent="0.25">
      <c r="A1172" s="261">
        <f t="shared" si="54"/>
        <v>7751161</v>
      </c>
      <c r="B1172" s="261" t="str">
        <f t="shared" si="55"/>
        <v>EAGLE</v>
      </c>
      <c r="C1172" s="261" t="str">
        <f t="shared" si="56"/>
        <v>Бейсболка</v>
      </c>
      <c r="D1172" s="264" t="str">
        <f>VLOOKUP(C1172,M:N,2,0)</f>
        <v>Бейсболки</v>
      </c>
      <c r="E1172" s="268" t="s">
        <v>1967</v>
      </c>
      <c r="F1172" s="269" t="s">
        <v>3296</v>
      </c>
      <c r="G1172" s="269" t="s">
        <v>117</v>
      </c>
      <c r="H1172" s="269">
        <v>860.26</v>
      </c>
      <c r="I1172" s="269">
        <v>13</v>
      </c>
      <c r="J1172" s="269" t="s">
        <v>3297</v>
      </c>
      <c r="K1172" s="269"/>
      <c r="L1172" s="269">
        <v>13</v>
      </c>
    </row>
    <row r="1173" spans="1:12" x14ac:dyDescent="0.25">
      <c r="A1173" s="261">
        <f t="shared" si="54"/>
        <v>7751158</v>
      </c>
      <c r="B1173" s="261" t="str">
        <f t="shared" si="55"/>
        <v>MOTORSPORT</v>
      </c>
      <c r="C1173" s="261" t="str">
        <f t="shared" si="56"/>
        <v>Бейсболка</v>
      </c>
      <c r="D1173" s="264" t="str">
        <f>VLOOKUP(C1173,M:N,2,0)</f>
        <v>Бейсболки</v>
      </c>
      <c r="E1173" s="268" t="s">
        <v>1969</v>
      </c>
      <c r="F1173" s="269" t="s">
        <v>3294</v>
      </c>
      <c r="G1173" s="269" t="s">
        <v>117</v>
      </c>
      <c r="H1173" s="269">
        <v>860.26</v>
      </c>
      <c r="I1173" s="269">
        <v>6</v>
      </c>
      <c r="J1173" s="269" t="s">
        <v>3295</v>
      </c>
      <c r="K1173" s="269"/>
      <c r="L1173" s="269">
        <v>6</v>
      </c>
    </row>
    <row r="1174" spans="1:12" x14ac:dyDescent="0.25">
      <c r="A1174" s="261">
        <f t="shared" si="54"/>
        <v>7751141</v>
      </c>
      <c r="B1174" s="261" t="str">
        <f t="shared" si="55"/>
        <v>HORSESHOE</v>
      </c>
      <c r="C1174" s="261" t="str">
        <f t="shared" si="56"/>
        <v>Бейсболка</v>
      </c>
      <c r="D1174" s="264" t="str">
        <f>VLOOKUP(C1174,M:N,2,0)</f>
        <v>Бейсболки</v>
      </c>
      <c r="E1174" s="268" t="s">
        <v>1971</v>
      </c>
      <c r="F1174" s="269" t="s">
        <v>3289</v>
      </c>
      <c r="G1174" s="269" t="s">
        <v>117</v>
      </c>
      <c r="H1174" s="269">
        <v>885.56</v>
      </c>
      <c r="I1174" s="269">
        <v>7</v>
      </c>
      <c r="J1174" s="269" t="s">
        <v>3290</v>
      </c>
      <c r="K1174" s="269"/>
      <c r="L1174" s="269">
        <v>7</v>
      </c>
    </row>
    <row r="1175" spans="1:12" x14ac:dyDescent="0.25">
      <c r="A1175" s="261">
        <f t="shared" si="54"/>
        <v>7721901</v>
      </c>
      <c r="B1175" s="261" t="str">
        <f t="shared" si="55"/>
        <v>CHAIRS</v>
      </c>
      <c r="C1175" s="261" t="str">
        <f t="shared" si="56"/>
        <v>Бейсболка</v>
      </c>
      <c r="D1175" s="264" t="str">
        <f>VLOOKUP(C1175,M:N,2,0)</f>
        <v>Бейсболки</v>
      </c>
      <c r="E1175" s="268" t="s">
        <v>1973</v>
      </c>
      <c r="F1175" s="269" t="s">
        <v>3283</v>
      </c>
      <c r="G1175" s="269" t="s">
        <v>117</v>
      </c>
      <c r="H1175" s="269" t="s">
        <v>3284</v>
      </c>
      <c r="I1175" s="269">
        <v>4</v>
      </c>
      <c r="J1175" s="269" t="s">
        <v>3285</v>
      </c>
      <c r="K1175" s="269"/>
      <c r="L1175" s="269">
        <v>4</v>
      </c>
    </row>
    <row r="1176" spans="1:12" x14ac:dyDescent="0.25">
      <c r="A1176" s="261">
        <f t="shared" si="54"/>
        <v>7721105</v>
      </c>
      <c r="B1176" s="261" t="str">
        <f t="shared" si="55"/>
        <v>BASEBALL COTTON</v>
      </c>
      <c r="C1176" s="261" t="str">
        <f t="shared" si="56"/>
        <v>Бейсболка</v>
      </c>
      <c r="D1176" s="264" t="str">
        <f>VLOOKUP(C1176,M:N,2,0)</f>
        <v>Бейсболки</v>
      </c>
      <c r="E1176" s="268" t="s">
        <v>1975</v>
      </c>
      <c r="F1176" s="269" t="s">
        <v>3269</v>
      </c>
      <c r="G1176" s="269" t="s">
        <v>117</v>
      </c>
      <c r="H1176" s="269" t="s">
        <v>3270</v>
      </c>
      <c r="I1176" s="269">
        <v>24</v>
      </c>
      <c r="J1176" s="269" t="s">
        <v>3271</v>
      </c>
      <c r="K1176" s="269"/>
      <c r="L1176" s="269">
        <v>24</v>
      </c>
    </row>
    <row r="1177" spans="1:12" x14ac:dyDescent="0.25">
      <c r="A1177" s="261">
        <f t="shared" si="54"/>
        <v>7721103</v>
      </c>
      <c r="B1177" s="261" t="str">
        <f t="shared" si="55"/>
        <v>BASEBALL HERRINGBONE</v>
      </c>
      <c r="C1177" s="261" t="str">
        <f t="shared" si="56"/>
        <v>Бейсболка</v>
      </c>
      <c r="D1177" s="264" t="str">
        <f>VLOOKUP(C1177,M:N,2,0)</f>
        <v>Бейсболки</v>
      </c>
      <c r="E1177" s="268" t="s">
        <v>1977</v>
      </c>
      <c r="F1177" s="269" t="s">
        <v>3267</v>
      </c>
      <c r="G1177" s="269" t="s">
        <v>117</v>
      </c>
      <c r="H1177" s="269">
        <v>993.63</v>
      </c>
      <c r="I1177" s="269">
        <v>5</v>
      </c>
      <c r="J1177" s="269" t="s">
        <v>3268</v>
      </c>
      <c r="K1177" s="269"/>
      <c r="L1177" s="269">
        <v>5</v>
      </c>
    </row>
    <row r="1178" spans="1:12" x14ac:dyDescent="0.25">
      <c r="A1178" s="261">
        <f t="shared" si="54"/>
        <v>7711124</v>
      </c>
      <c r="B1178" s="261" t="str">
        <f t="shared" si="55"/>
        <v>BASEBALL CAP</v>
      </c>
      <c r="C1178" s="261" t="str">
        <f t="shared" si="56"/>
        <v>Бейсболка</v>
      </c>
      <c r="D1178" s="264" t="str">
        <f>VLOOKUP(C1178,M:N,2,0)</f>
        <v>Бейсболки</v>
      </c>
      <c r="E1178" s="268" t="s">
        <v>1979</v>
      </c>
      <c r="F1178" s="269" t="s">
        <v>3174</v>
      </c>
      <c r="G1178" s="269" t="s">
        <v>113</v>
      </c>
      <c r="H1178" s="269" t="s">
        <v>3175</v>
      </c>
      <c r="I1178" s="269">
        <v>2</v>
      </c>
      <c r="J1178" s="269" t="s">
        <v>3176</v>
      </c>
      <c r="K1178" s="269"/>
      <c r="L1178" s="269">
        <v>2</v>
      </c>
    </row>
    <row r="1179" spans="1:12" x14ac:dyDescent="0.25">
      <c r="A1179" s="261">
        <f t="shared" si="54"/>
        <v>2528108</v>
      </c>
      <c r="B1179" s="261" t="str">
        <f t="shared" si="55"/>
        <v>TRAVELLER WOOLFELT</v>
      </c>
      <c r="C1179" s="261" t="str">
        <f t="shared" si="56"/>
        <v>Шляпа</v>
      </c>
      <c r="D1179" s="264" t="str">
        <f>VLOOKUP(C1179,M:N,2,0)</f>
        <v>Шляпы</v>
      </c>
      <c r="E1179" s="268" t="s">
        <v>1981</v>
      </c>
      <c r="F1179" s="269" t="s">
        <v>2887</v>
      </c>
      <c r="G1179" s="269" t="s">
        <v>116</v>
      </c>
      <c r="H1179" s="269" t="s">
        <v>3601</v>
      </c>
      <c r="I1179" s="269">
        <v>1</v>
      </c>
      <c r="J1179" s="269" t="s">
        <v>3602</v>
      </c>
      <c r="K1179" s="269"/>
      <c r="L1179" s="269">
        <v>1</v>
      </c>
    </row>
    <row r="1180" spans="1:12" x14ac:dyDescent="0.25">
      <c r="A1180" s="261">
        <f t="shared" si="54"/>
        <v>2528108</v>
      </c>
      <c r="B1180" s="261" t="str">
        <f t="shared" si="55"/>
        <v>TRAVELLER WOOLFELT</v>
      </c>
      <c r="C1180" s="261" t="str">
        <f t="shared" si="56"/>
        <v>Шляпа</v>
      </c>
      <c r="D1180" s="264" t="str">
        <f>VLOOKUP(C1180,M:N,2,0)</f>
        <v>Шляпы</v>
      </c>
      <c r="E1180" s="268" t="s">
        <v>1983</v>
      </c>
      <c r="F1180" s="269" t="s">
        <v>2887</v>
      </c>
      <c r="G1180" s="269" t="s">
        <v>113</v>
      </c>
      <c r="H1180" s="269" t="s">
        <v>4158</v>
      </c>
      <c r="I1180" s="269">
        <v>1</v>
      </c>
      <c r="J1180" s="269" t="s">
        <v>4158</v>
      </c>
      <c r="K1180" s="269"/>
      <c r="L1180" s="269">
        <v>1</v>
      </c>
    </row>
    <row r="1181" spans="1:12" x14ac:dyDescent="0.25">
      <c r="A1181" s="261">
        <f t="shared" si="54"/>
        <v>2198107</v>
      </c>
      <c r="B1181" s="261" t="str">
        <f t="shared" si="55"/>
        <v>DARICO</v>
      </c>
      <c r="C1181" s="261" t="str">
        <f t="shared" si="56"/>
        <v>Шляпа</v>
      </c>
      <c r="D1181" s="264" t="str">
        <f>VLOOKUP(C1181,M:N,2,0)</f>
        <v>Шляпы</v>
      </c>
      <c r="E1181" s="268" t="s">
        <v>1985</v>
      </c>
      <c r="F1181" s="269" t="s">
        <v>2675</v>
      </c>
      <c r="G1181" s="269" t="s">
        <v>116</v>
      </c>
      <c r="H1181" s="269" t="s">
        <v>4100</v>
      </c>
      <c r="I1181" s="269">
        <v>2</v>
      </c>
      <c r="J1181" s="269" t="s">
        <v>4101</v>
      </c>
      <c r="K1181" s="269"/>
      <c r="L1181" s="269">
        <v>2</v>
      </c>
    </row>
    <row r="1182" spans="1:12" x14ac:dyDescent="0.25">
      <c r="A1182" s="261">
        <f t="shared" si="54"/>
        <v>2198107</v>
      </c>
      <c r="B1182" s="261" t="str">
        <f t="shared" si="55"/>
        <v>DARICO</v>
      </c>
      <c r="C1182" s="261" t="str">
        <f t="shared" si="56"/>
        <v>Шляпа</v>
      </c>
      <c r="D1182" s="264" t="str">
        <f>VLOOKUP(C1182,M:N,2,0)</f>
        <v>Шляпы</v>
      </c>
      <c r="E1182" s="268" t="s">
        <v>1987</v>
      </c>
      <c r="F1182" s="269" t="s">
        <v>2675</v>
      </c>
      <c r="G1182" s="269" t="s">
        <v>112</v>
      </c>
      <c r="H1182" s="269" t="s">
        <v>4100</v>
      </c>
      <c r="I1182" s="269">
        <v>2</v>
      </c>
      <c r="J1182" s="269" t="s">
        <v>4101</v>
      </c>
      <c r="K1182" s="269"/>
      <c r="L1182" s="269">
        <v>2</v>
      </c>
    </row>
    <row r="1183" spans="1:12" x14ac:dyDescent="0.25">
      <c r="A1183" s="261">
        <f t="shared" si="54"/>
        <v>8599304</v>
      </c>
      <c r="B1183" s="261" t="str">
        <f t="shared" si="55"/>
        <v>BEANIE MERINO</v>
      </c>
      <c r="C1183" s="261" t="str">
        <f t="shared" si="56"/>
        <v>Шапка</v>
      </c>
      <c r="D1183" s="264" t="str">
        <f>VLOOKUP(C1183,M:N,2,0)</f>
        <v>Шапки</v>
      </c>
      <c r="E1183" s="268" t="s">
        <v>1989</v>
      </c>
      <c r="F1183" s="269" t="s">
        <v>2014</v>
      </c>
      <c r="G1183" s="269" t="s">
        <v>117</v>
      </c>
      <c r="H1183" s="269" t="s">
        <v>3220</v>
      </c>
      <c r="I1183" s="269">
        <v>4</v>
      </c>
      <c r="J1183" s="269" t="s">
        <v>3942</v>
      </c>
      <c r="K1183" s="269"/>
      <c r="L1183" s="269">
        <v>4</v>
      </c>
    </row>
    <row r="1184" spans="1:12" x14ac:dyDescent="0.25">
      <c r="A1184" s="261">
        <f t="shared" si="54"/>
        <v>8599304</v>
      </c>
      <c r="B1184" s="261" t="str">
        <f t="shared" si="55"/>
        <v>BEANIE MERINO</v>
      </c>
      <c r="C1184" s="261" t="str">
        <f t="shared" si="56"/>
        <v>Шапка</v>
      </c>
      <c r="D1184" s="264" t="str">
        <f>VLOOKUP(C1184,M:N,2,0)</f>
        <v>Шапки</v>
      </c>
      <c r="E1184" s="268" t="s">
        <v>1991</v>
      </c>
      <c r="F1184" s="269" t="s">
        <v>2012</v>
      </c>
      <c r="G1184" s="269" t="s">
        <v>117</v>
      </c>
      <c r="H1184" s="269" t="s">
        <v>3901</v>
      </c>
      <c r="I1184" s="269">
        <v>1</v>
      </c>
      <c r="J1184" s="269" t="s">
        <v>3901</v>
      </c>
      <c r="K1184" s="269"/>
      <c r="L1184" s="269">
        <v>1</v>
      </c>
    </row>
    <row r="1185" spans="1:12" x14ac:dyDescent="0.25">
      <c r="A1185" s="261">
        <f t="shared" si="54"/>
        <v>6620902</v>
      </c>
      <c r="B1185" s="261" t="str">
        <f t="shared" si="55"/>
        <v>DUCK PATCHWORK</v>
      </c>
      <c r="C1185" s="261" t="str">
        <f t="shared" si="56"/>
        <v>Кепка</v>
      </c>
      <c r="D1185" s="264" t="str">
        <f>VLOOKUP(C1185,M:N,2,0)</f>
        <v>Кепки</v>
      </c>
      <c r="E1185" s="268" t="s">
        <v>1993</v>
      </c>
      <c r="F1185" s="269" t="s">
        <v>862</v>
      </c>
      <c r="G1185" s="269" t="s">
        <v>116</v>
      </c>
      <c r="H1185" s="269" t="s">
        <v>3485</v>
      </c>
      <c r="I1185" s="269">
        <v>1</v>
      </c>
      <c r="J1185" s="269" t="s">
        <v>3486</v>
      </c>
      <c r="K1185" s="269"/>
      <c r="L1185" s="269">
        <v>1</v>
      </c>
    </row>
    <row r="1186" spans="1:12" x14ac:dyDescent="0.25">
      <c r="A1186" s="261">
        <f t="shared" si="54"/>
        <v>6620902</v>
      </c>
      <c r="B1186" s="261" t="str">
        <f t="shared" si="55"/>
        <v>DUCK PATCHWORK</v>
      </c>
      <c r="C1186" s="261" t="str">
        <f t="shared" si="56"/>
        <v>Кепка</v>
      </c>
      <c r="D1186" s="264" t="str">
        <f>VLOOKUP(C1186,M:N,2,0)</f>
        <v>Кепки</v>
      </c>
      <c r="E1186" s="268" t="s">
        <v>1995</v>
      </c>
      <c r="F1186" s="269" t="s">
        <v>862</v>
      </c>
      <c r="G1186" s="269" t="s">
        <v>113</v>
      </c>
      <c r="H1186" s="269" t="s">
        <v>3485</v>
      </c>
      <c r="I1186" s="269">
        <v>1</v>
      </c>
      <c r="J1186" s="269" t="s">
        <v>3486</v>
      </c>
      <c r="K1186" s="269"/>
      <c r="L1186" s="269">
        <v>1</v>
      </c>
    </row>
    <row r="1187" spans="1:12" x14ac:dyDescent="0.25">
      <c r="A1187" s="261">
        <f t="shared" si="54"/>
        <v>6620902</v>
      </c>
      <c r="B1187" s="261" t="str">
        <f t="shared" si="55"/>
        <v>DUCK PATCHWORK</v>
      </c>
      <c r="C1187" s="261" t="str">
        <f t="shared" si="56"/>
        <v>Кепка</v>
      </c>
      <c r="D1187" s="264" t="str">
        <f>VLOOKUP(C1187,M:N,2,0)</f>
        <v>Кепки</v>
      </c>
      <c r="E1187" s="268" t="s">
        <v>1997</v>
      </c>
      <c r="F1187" s="269" t="s">
        <v>862</v>
      </c>
      <c r="G1187" s="269" t="s">
        <v>118</v>
      </c>
      <c r="H1187" s="269" t="s">
        <v>3485</v>
      </c>
      <c r="I1187" s="269">
        <v>1</v>
      </c>
      <c r="J1187" s="269" t="s">
        <v>3486</v>
      </c>
      <c r="K1187" s="269"/>
      <c r="L1187" s="269">
        <v>1</v>
      </c>
    </row>
    <row r="1188" spans="1:12" x14ac:dyDescent="0.25">
      <c r="A1188" s="261">
        <f t="shared" si="54"/>
        <v>6620304</v>
      </c>
      <c r="B1188" s="261" t="str">
        <f t="shared" si="55"/>
        <v>DUCK PATCHWORK</v>
      </c>
      <c r="C1188" s="261" t="str">
        <f t="shared" si="56"/>
        <v>Кепка</v>
      </c>
      <c r="D1188" s="264" t="str">
        <f>VLOOKUP(C1188,M:N,2,0)</f>
        <v>Кепки</v>
      </c>
      <c r="E1188" s="268" t="s">
        <v>1999</v>
      </c>
      <c r="F1188" s="269" t="s">
        <v>820</v>
      </c>
      <c r="G1188" s="269" t="s">
        <v>115</v>
      </c>
      <c r="H1188" s="269" t="s">
        <v>3485</v>
      </c>
      <c r="I1188" s="269">
        <v>2</v>
      </c>
      <c r="J1188" s="269" t="s">
        <v>3488</v>
      </c>
      <c r="K1188" s="269"/>
      <c r="L1188" s="269">
        <v>2</v>
      </c>
    </row>
    <row r="1189" spans="1:12" x14ac:dyDescent="0.25">
      <c r="A1189" s="261">
        <f t="shared" si="54"/>
        <v>6620304</v>
      </c>
      <c r="B1189" s="261" t="str">
        <f t="shared" si="55"/>
        <v>DUCK PATCHWORK</v>
      </c>
      <c r="C1189" s="261" t="str">
        <f t="shared" si="56"/>
        <v>Кепка</v>
      </c>
      <c r="D1189" s="264" t="str">
        <f>VLOOKUP(C1189,M:N,2,0)</f>
        <v>Кепки</v>
      </c>
      <c r="E1189" s="268" t="s">
        <v>2001</v>
      </c>
      <c r="F1189" s="269" t="s">
        <v>820</v>
      </c>
      <c r="G1189" s="269" t="s">
        <v>112</v>
      </c>
      <c r="H1189" s="269" t="s">
        <v>3485</v>
      </c>
      <c r="I1189" s="269">
        <v>1</v>
      </c>
      <c r="J1189" s="269" t="s">
        <v>3486</v>
      </c>
      <c r="K1189" s="269"/>
      <c r="L1189" s="269">
        <v>1</v>
      </c>
    </row>
    <row r="1190" spans="1:12" x14ac:dyDescent="0.25">
      <c r="A1190" s="261">
        <f t="shared" si="54"/>
        <v>6620304</v>
      </c>
      <c r="B1190" s="261" t="str">
        <f t="shared" si="55"/>
        <v>DUCK PATCHWORK</v>
      </c>
      <c r="C1190" s="261" t="str">
        <f t="shared" si="56"/>
        <v>Кепка</v>
      </c>
      <c r="D1190" s="264" t="str">
        <f>VLOOKUP(C1190,M:N,2,0)</f>
        <v>Кепки</v>
      </c>
      <c r="E1190" s="268" t="s">
        <v>2003</v>
      </c>
      <c r="F1190" s="269" t="s">
        <v>820</v>
      </c>
      <c r="G1190" s="269" t="s">
        <v>114</v>
      </c>
      <c r="H1190" s="269" t="s">
        <v>3485</v>
      </c>
      <c r="I1190" s="269">
        <v>1</v>
      </c>
      <c r="J1190" s="269" t="s">
        <v>3486</v>
      </c>
      <c r="K1190" s="269"/>
      <c r="L1190" s="269">
        <v>1</v>
      </c>
    </row>
    <row r="1191" spans="1:12" x14ac:dyDescent="0.25">
      <c r="A1191" s="261">
        <f t="shared" si="54"/>
        <v>6620304</v>
      </c>
      <c r="B1191" s="261" t="str">
        <f t="shared" si="55"/>
        <v>DUCK PATCHWORK</v>
      </c>
      <c r="C1191" s="261" t="str">
        <f t="shared" si="56"/>
        <v>Кепка</v>
      </c>
      <c r="D1191" s="264" t="str">
        <f>VLOOKUP(C1191,M:N,2,0)</f>
        <v>Кепки</v>
      </c>
      <c r="E1191" s="268" t="s">
        <v>2005</v>
      </c>
      <c r="F1191" s="269" t="s">
        <v>824</v>
      </c>
      <c r="G1191" s="269" t="s">
        <v>123</v>
      </c>
      <c r="H1191" s="269" t="s">
        <v>3485</v>
      </c>
      <c r="I1191" s="269">
        <v>2</v>
      </c>
      <c r="J1191" s="269" t="s">
        <v>3488</v>
      </c>
      <c r="K1191" s="269"/>
      <c r="L1191" s="269">
        <v>2</v>
      </c>
    </row>
    <row r="1192" spans="1:12" x14ac:dyDescent="0.25">
      <c r="A1192" s="261">
        <f t="shared" si="54"/>
        <v>6620304</v>
      </c>
      <c r="B1192" s="261" t="str">
        <f t="shared" si="55"/>
        <v>DUCK PATCHWORK</v>
      </c>
      <c r="C1192" s="261" t="str">
        <f t="shared" si="56"/>
        <v>Кепка</v>
      </c>
      <c r="D1192" s="264" t="str">
        <f>VLOOKUP(C1192,M:N,2,0)</f>
        <v>Кепки</v>
      </c>
      <c r="E1192" s="268" t="s">
        <v>2007</v>
      </c>
      <c r="F1192" s="269" t="s">
        <v>824</v>
      </c>
      <c r="G1192" s="269" t="s">
        <v>116</v>
      </c>
      <c r="H1192" s="269" t="s">
        <v>3485</v>
      </c>
      <c r="I1192" s="269">
        <v>2</v>
      </c>
      <c r="J1192" s="269" t="s">
        <v>3488</v>
      </c>
      <c r="K1192" s="269"/>
      <c r="L1192" s="269">
        <v>2</v>
      </c>
    </row>
    <row r="1193" spans="1:12" x14ac:dyDescent="0.25">
      <c r="A1193" s="261">
        <f t="shared" si="54"/>
        <v>6620304</v>
      </c>
      <c r="B1193" s="261" t="str">
        <f t="shared" si="55"/>
        <v>DUCK PATCHWORK</v>
      </c>
      <c r="C1193" s="261" t="str">
        <f t="shared" si="56"/>
        <v>Кепка</v>
      </c>
      <c r="D1193" s="264" t="str">
        <f>VLOOKUP(C1193,M:N,2,0)</f>
        <v>Кепки</v>
      </c>
      <c r="E1193" s="268" t="s">
        <v>2009</v>
      </c>
      <c r="F1193" s="269" t="s">
        <v>824</v>
      </c>
      <c r="G1193" s="269" t="s">
        <v>115</v>
      </c>
      <c r="H1193" s="269" t="s">
        <v>3485</v>
      </c>
      <c r="I1193" s="269">
        <v>1</v>
      </c>
      <c r="J1193" s="269" t="s">
        <v>3486</v>
      </c>
      <c r="K1193" s="269"/>
      <c r="L1193" s="269">
        <v>1</v>
      </c>
    </row>
    <row r="1194" spans="1:12" x14ac:dyDescent="0.25">
      <c r="A1194" s="261">
        <f t="shared" si="54"/>
        <v>6620304</v>
      </c>
      <c r="B1194" s="261" t="str">
        <f t="shared" si="55"/>
        <v>DUCK PATCHWORK</v>
      </c>
      <c r="C1194" s="261" t="str">
        <f t="shared" si="56"/>
        <v>Кепка</v>
      </c>
      <c r="D1194" s="264" t="str">
        <f>VLOOKUP(C1194,M:N,2,0)</f>
        <v>Кепки</v>
      </c>
      <c r="E1194" s="268" t="s">
        <v>2011</v>
      </c>
      <c r="F1194" s="269" t="s">
        <v>824</v>
      </c>
      <c r="G1194" s="269" t="s">
        <v>112</v>
      </c>
      <c r="H1194" s="269" t="s">
        <v>3485</v>
      </c>
      <c r="I1194" s="269">
        <v>2</v>
      </c>
      <c r="J1194" s="269" t="s">
        <v>3488</v>
      </c>
      <c r="K1194" s="269"/>
      <c r="L1194" s="269">
        <v>2</v>
      </c>
    </row>
    <row r="1195" spans="1:12" x14ac:dyDescent="0.25">
      <c r="A1195" s="261">
        <f t="shared" si="54"/>
        <v>6620304</v>
      </c>
      <c r="B1195" s="261" t="str">
        <f t="shared" si="55"/>
        <v>DUCK PATCHWORK</v>
      </c>
      <c r="C1195" s="261" t="str">
        <f t="shared" si="56"/>
        <v>Кепка</v>
      </c>
      <c r="D1195" s="264" t="str">
        <f>VLOOKUP(C1195,M:N,2,0)</f>
        <v>Кепки</v>
      </c>
      <c r="E1195" s="268" t="s">
        <v>2013</v>
      </c>
      <c r="F1195" s="269" t="s">
        <v>824</v>
      </c>
      <c r="G1195" s="269" t="s">
        <v>114</v>
      </c>
      <c r="H1195" s="269" t="s">
        <v>3485</v>
      </c>
      <c r="I1195" s="269">
        <v>2</v>
      </c>
      <c r="J1195" s="269" t="s">
        <v>3488</v>
      </c>
      <c r="K1195" s="269"/>
      <c r="L1195" s="269">
        <v>2</v>
      </c>
    </row>
    <row r="1196" spans="1:12" x14ac:dyDescent="0.25">
      <c r="A1196" s="261">
        <f t="shared" si="54"/>
        <v>6620304</v>
      </c>
      <c r="B1196" s="261" t="str">
        <f t="shared" si="55"/>
        <v>DUCK PATCHWORK</v>
      </c>
      <c r="C1196" s="261" t="str">
        <f t="shared" si="56"/>
        <v>Кепка</v>
      </c>
      <c r="D1196" s="264" t="str">
        <f>VLOOKUP(C1196,M:N,2,0)</f>
        <v>Кепки</v>
      </c>
      <c r="E1196" s="268" t="s">
        <v>2015</v>
      </c>
      <c r="F1196" s="269" t="s">
        <v>824</v>
      </c>
      <c r="G1196" s="269" t="s">
        <v>113</v>
      </c>
      <c r="H1196" s="269" t="s">
        <v>3485</v>
      </c>
      <c r="I1196" s="269">
        <v>1</v>
      </c>
      <c r="J1196" s="269" t="s">
        <v>3486</v>
      </c>
      <c r="K1196" s="269"/>
      <c r="L1196" s="269">
        <v>1</v>
      </c>
    </row>
    <row r="1197" spans="1:12" x14ac:dyDescent="0.25">
      <c r="A1197" s="261">
        <f t="shared" si="54"/>
        <v>6210403</v>
      </c>
      <c r="B1197" s="261" t="str">
        <f t="shared" si="55"/>
        <v>KENT WOOL</v>
      </c>
      <c r="C1197" s="261" t="str">
        <f t="shared" si="56"/>
        <v>Кепка</v>
      </c>
      <c r="D1197" s="264" t="str">
        <f>VLOOKUP(C1197,M:N,2,0)</f>
        <v>Кепки</v>
      </c>
      <c r="E1197" s="268" t="s">
        <v>2017</v>
      </c>
      <c r="F1197" s="269" t="s">
        <v>3438</v>
      </c>
      <c r="G1197" s="269" t="s">
        <v>116</v>
      </c>
      <c r="H1197" s="269" t="s">
        <v>3384</v>
      </c>
      <c r="I1197" s="269">
        <v>1</v>
      </c>
      <c r="J1197" s="269" t="s">
        <v>3384</v>
      </c>
      <c r="K1197" s="269"/>
      <c r="L1197" s="269">
        <v>1</v>
      </c>
    </row>
    <row r="1198" spans="1:12" x14ac:dyDescent="0.25">
      <c r="A1198" s="261">
        <f t="shared" si="54"/>
        <v>6210403</v>
      </c>
      <c r="B1198" s="261" t="str">
        <f t="shared" si="55"/>
        <v>KENT WOOL</v>
      </c>
      <c r="C1198" s="261" t="str">
        <f t="shared" si="56"/>
        <v>Кепка</v>
      </c>
      <c r="D1198" s="264" t="str">
        <f>VLOOKUP(C1198,M:N,2,0)</f>
        <v>Кепки</v>
      </c>
      <c r="E1198" s="268" t="s">
        <v>2019</v>
      </c>
      <c r="F1198" s="269" t="s">
        <v>3438</v>
      </c>
      <c r="G1198" s="269" t="s">
        <v>112</v>
      </c>
      <c r="H1198" s="269" t="s">
        <v>3384</v>
      </c>
      <c r="I1198" s="269">
        <v>1</v>
      </c>
      <c r="J1198" s="269" t="s">
        <v>3384</v>
      </c>
      <c r="K1198" s="269"/>
      <c r="L1198" s="269">
        <v>1</v>
      </c>
    </row>
    <row r="1199" spans="1:12" x14ac:dyDescent="0.25">
      <c r="A1199" s="261">
        <f t="shared" si="54"/>
        <v>6210403</v>
      </c>
      <c r="B1199" s="261" t="str">
        <f t="shared" si="55"/>
        <v>KENT WOOL</v>
      </c>
      <c r="C1199" s="261" t="str">
        <f t="shared" si="56"/>
        <v>Кепка</v>
      </c>
      <c r="D1199" s="264" t="str">
        <f>VLOOKUP(C1199,M:N,2,0)</f>
        <v>Кепки</v>
      </c>
      <c r="E1199" s="268" t="s">
        <v>2021</v>
      </c>
      <c r="F1199" s="269" t="s">
        <v>3438</v>
      </c>
      <c r="G1199" s="269" t="s">
        <v>113</v>
      </c>
      <c r="H1199" s="269" t="s">
        <v>3384</v>
      </c>
      <c r="I1199" s="269">
        <v>1</v>
      </c>
      <c r="J1199" s="269" t="s">
        <v>3384</v>
      </c>
      <c r="K1199" s="269"/>
      <c r="L1199" s="269">
        <v>1</v>
      </c>
    </row>
    <row r="1200" spans="1:12" x14ac:dyDescent="0.25">
      <c r="A1200" s="261">
        <f t="shared" si="54"/>
        <v>6210403</v>
      </c>
      <c r="B1200" s="261" t="str">
        <f t="shared" si="55"/>
        <v>KENT WOOL</v>
      </c>
      <c r="C1200" s="261" t="str">
        <f t="shared" si="56"/>
        <v>Кепка</v>
      </c>
      <c r="D1200" s="264" t="str">
        <f>VLOOKUP(C1200,M:N,2,0)</f>
        <v>Кепки</v>
      </c>
      <c r="E1200" s="268" t="s">
        <v>2023</v>
      </c>
      <c r="F1200" s="269" t="s">
        <v>3437</v>
      </c>
      <c r="G1200" s="269" t="s">
        <v>112</v>
      </c>
      <c r="H1200" s="269" t="s">
        <v>3384</v>
      </c>
      <c r="I1200" s="269">
        <v>2</v>
      </c>
      <c r="J1200" s="269" t="s">
        <v>3385</v>
      </c>
      <c r="K1200" s="269"/>
      <c r="L1200" s="269">
        <v>2</v>
      </c>
    </row>
    <row r="1201" spans="1:12" x14ac:dyDescent="0.25">
      <c r="A1201" s="261">
        <f t="shared" si="54"/>
        <v>6210403</v>
      </c>
      <c r="B1201" s="261" t="str">
        <f t="shared" si="55"/>
        <v>KENT WOOL</v>
      </c>
      <c r="C1201" s="261" t="str">
        <f t="shared" si="56"/>
        <v>Кепка</v>
      </c>
      <c r="D1201" s="264" t="str">
        <f>VLOOKUP(C1201,M:N,2,0)</f>
        <v>Кепки</v>
      </c>
      <c r="E1201" s="268" t="s">
        <v>2025</v>
      </c>
      <c r="F1201" s="269" t="s">
        <v>3437</v>
      </c>
      <c r="G1201" s="269" t="s">
        <v>118</v>
      </c>
      <c r="H1201" s="269" t="s">
        <v>3384</v>
      </c>
      <c r="I1201" s="269">
        <v>1</v>
      </c>
      <c r="J1201" s="269" t="s">
        <v>3384</v>
      </c>
      <c r="K1201" s="269"/>
      <c r="L1201" s="269">
        <v>1</v>
      </c>
    </row>
    <row r="1202" spans="1:12" x14ac:dyDescent="0.25">
      <c r="A1202" s="261">
        <f t="shared" si="54"/>
        <v>6210401</v>
      </c>
      <c r="B1202" s="261" t="str">
        <f t="shared" si="55"/>
        <v>KENT VIRGIN</v>
      </c>
      <c r="C1202" s="261" t="str">
        <f t="shared" si="56"/>
        <v>Кепка</v>
      </c>
      <c r="D1202" s="264" t="str">
        <f>VLOOKUP(C1202,M:N,2,0)</f>
        <v>Кепки</v>
      </c>
      <c r="E1202" s="268" t="s">
        <v>2027</v>
      </c>
      <c r="F1202" s="269" t="s">
        <v>3434</v>
      </c>
      <c r="G1202" s="269" t="s">
        <v>116</v>
      </c>
      <c r="H1202" s="269" t="s">
        <v>3436</v>
      </c>
      <c r="I1202" s="269">
        <v>1</v>
      </c>
      <c r="J1202" s="269" t="s">
        <v>3436</v>
      </c>
      <c r="K1202" s="269"/>
      <c r="L1202" s="269">
        <v>1</v>
      </c>
    </row>
    <row r="1203" spans="1:12" x14ac:dyDescent="0.25">
      <c r="A1203" s="261">
        <f t="shared" si="54"/>
        <v>6210401</v>
      </c>
      <c r="B1203" s="261" t="str">
        <f t="shared" si="55"/>
        <v>KENT VIRGIN</v>
      </c>
      <c r="C1203" s="261" t="str">
        <f t="shared" si="56"/>
        <v>Кепка</v>
      </c>
      <c r="D1203" s="264" t="str">
        <f>VLOOKUP(C1203,M:N,2,0)</f>
        <v>Кепки</v>
      </c>
      <c r="E1203" s="268" t="s">
        <v>2029</v>
      </c>
      <c r="F1203" s="269" t="s">
        <v>3434</v>
      </c>
      <c r="G1203" s="269" t="s">
        <v>112</v>
      </c>
      <c r="H1203" s="269" t="s">
        <v>3435</v>
      </c>
      <c r="I1203" s="269">
        <v>1</v>
      </c>
      <c r="J1203" s="269" t="s">
        <v>3435</v>
      </c>
      <c r="K1203" s="269"/>
      <c r="L1203" s="269">
        <v>1</v>
      </c>
    </row>
    <row r="1204" spans="1:12" x14ac:dyDescent="0.25">
      <c r="A1204" s="261">
        <f t="shared" si="54"/>
        <v>6170303</v>
      </c>
      <c r="B1204" s="261" t="str">
        <f t="shared" si="55"/>
        <v>IVY VIRGIN</v>
      </c>
      <c r="C1204" s="261" t="str">
        <f t="shared" si="56"/>
        <v>Кепка</v>
      </c>
      <c r="D1204" s="264" t="str">
        <f>VLOOKUP(C1204,M:N,2,0)</f>
        <v>Кепки</v>
      </c>
      <c r="E1204" s="268" t="s">
        <v>2031</v>
      </c>
      <c r="F1204" s="269" t="s">
        <v>3383</v>
      </c>
      <c r="G1204" s="269" t="s">
        <v>116</v>
      </c>
      <c r="H1204" s="269" t="s">
        <v>3384</v>
      </c>
      <c r="I1204" s="269">
        <v>2</v>
      </c>
      <c r="J1204" s="269" t="s">
        <v>3385</v>
      </c>
      <c r="K1204" s="269"/>
      <c r="L1204" s="269">
        <v>2</v>
      </c>
    </row>
    <row r="1205" spans="1:12" x14ac:dyDescent="0.25">
      <c r="A1205" s="261">
        <f t="shared" si="54"/>
        <v>6170303</v>
      </c>
      <c r="B1205" s="261" t="str">
        <f t="shared" si="55"/>
        <v>IVY VIRGIN</v>
      </c>
      <c r="C1205" s="261" t="str">
        <f t="shared" si="56"/>
        <v>Кепка</v>
      </c>
      <c r="D1205" s="264" t="str">
        <f>VLOOKUP(C1205,M:N,2,0)</f>
        <v>Кепки</v>
      </c>
      <c r="E1205" s="268" t="s">
        <v>2033</v>
      </c>
      <c r="F1205" s="269" t="s">
        <v>3383</v>
      </c>
      <c r="G1205" s="269" t="s">
        <v>112</v>
      </c>
      <c r="H1205" s="269" t="s">
        <v>3384</v>
      </c>
      <c r="I1205" s="269">
        <v>1</v>
      </c>
      <c r="J1205" s="269" t="s">
        <v>3384</v>
      </c>
      <c r="K1205" s="269"/>
      <c r="L1205" s="269">
        <v>1</v>
      </c>
    </row>
    <row r="1206" spans="1:12" x14ac:dyDescent="0.25">
      <c r="A1206" s="261">
        <f t="shared" si="54"/>
        <v>6297502</v>
      </c>
      <c r="B1206" s="261" t="str">
        <f t="shared" si="55"/>
        <v>RIDERS EMBOSSED</v>
      </c>
      <c r="C1206" s="261" t="str">
        <f t="shared" si="56"/>
        <v>Кепка</v>
      </c>
      <c r="D1206" s="264" t="str">
        <f>VLOOKUP(C1206,M:N,2,0)</f>
        <v>Кепки</v>
      </c>
      <c r="E1206" s="268" t="s">
        <v>2035</v>
      </c>
      <c r="F1206" s="269" t="s">
        <v>544</v>
      </c>
      <c r="G1206" s="269" t="s">
        <v>112</v>
      </c>
      <c r="H1206" s="269" t="s">
        <v>3435</v>
      </c>
      <c r="I1206" s="269">
        <v>4</v>
      </c>
      <c r="J1206" s="269" t="s">
        <v>3469</v>
      </c>
      <c r="K1206" s="269"/>
      <c r="L1206" s="269">
        <v>4</v>
      </c>
    </row>
    <row r="1207" spans="1:12" x14ac:dyDescent="0.25">
      <c r="A1207" s="261">
        <f t="shared" si="54"/>
        <v>6840903</v>
      </c>
      <c r="B1207" s="261" t="str">
        <f t="shared" si="55"/>
        <v>HATTERAS PATCHWORK</v>
      </c>
      <c r="C1207" s="261" t="str">
        <f t="shared" si="56"/>
        <v>Кепка</v>
      </c>
      <c r="D1207" s="264" t="str">
        <f>VLOOKUP(C1207,M:N,2,0)</f>
        <v>Кепки</v>
      </c>
      <c r="E1207" s="268" t="s">
        <v>2037</v>
      </c>
      <c r="F1207" s="269" t="s">
        <v>1420</v>
      </c>
      <c r="G1207" s="269" t="s">
        <v>118</v>
      </c>
      <c r="H1207" s="269" t="s">
        <v>3485</v>
      </c>
      <c r="I1207" s="269">
        <v>1</v>
      </c>
      <c r="J1207" s="269" t="s">
        <v>3486</v>
      </c>
      <c r="K1207" s="269"/>
      <c r="L1207" s="269">
        <v>1</v>
      </c>
    </row>
    <row r="1208" spans="1:12" x14ac:dyDescent="0.25">
      <c r="A1208" s="261">
        <f t="shared" si="54"/>
        <v>6840404</v>
      </c>
      <c r="B1208" s="261" t="str">
        <f t="shared" si="55"/>
        <v>HATTERAS WOOL</v>
      </c>
      <c r="C1208" s="261" t="str">
        <f t="shared" si="56"/>
        <v>Кепка</v>
      </c>
      <c r="D1208" s="264" t="str">
        <f>VLOOKUP(C1208,M:N,2,0)</f>
        <v>Кепки</v>
      </c>
      <c r="E1208" s="268" t="s">
        <v>2039</v>
      </c>
      <c r="F1208" s="269" t="s">
        <v>1197</v>
      </c>
      <c r="G1208" s="269" t="s">
        <v>112</v>
      </c>
      <c r="H1208" s="269" t="s">
        <v>3462</v>
      </c>
      <c r="I1208" s="269">
        <v>3</v>
      </c>
      <c r="J1208" s="269" t="s">
        <v>3693</v>
      </c>
      <c r="K1208" s="269"/>
      <c r="L1208" s="269">
        <v>3</v>
      </c>
    </row>
    <row r="1209" spans="1:12" x14ac:dyDescent="0.25">
      <c r="A1209" s="261">
        <f t="shared" si="54"/>
        <v>6840404</v>
      </c>
      <c r="B1209" s="261" t="str">
        <f t="shared" si="55"/>
        <v>HATTERAS WOOL</v>
      </c>
      <c r="C1209" s="261" t="str">
        <f t="shared" si="56"/>
        <v>Кепка</v>
      </c>
      <c r="D1209" s="264" t="str">
        <f>VLOOKUP(C1209,M:N,2,0)</f>
        <v>Кепки</v>
      </c>
      <c r="E1209" s="268" t="s">
        <v>2041</v>
      </c>
      <c r="F1209" s="269" t="s">
        <v>1197</v>
      </c>
      <c r="G1209" s="269" t="s">
        <v>113</v>
      </c>
      <c r="H1209" s="269" t="s">
        <v>3462</v>
      </c>
      <c r="I1209" s="269">
        <v>1</v>
      </c>
      <c r="J1209" s="269" t="s">
        <v>3462</v>
      </c>
      <c r="K1209" s="269"/>
      <c r="L1209" s="269">
        <v>1</v>
      </c>
    </row>
    <row r="1210" spans="1:12" x14ac:dyDescent="0.25">
      <c r="A1210" s="261">
        <f t="shared" si="54"/>
        <v>6840404</v>
      </c>
      <c r="B1210" s="261" t="str">
        <f t="shared" si="55"/>
        <v>HATTERAS WOOL</v>
      </c>
      <c r="C1210" s="261" t="str">
        <f t="shared" si="56"/>
        <v>Кепка</v>
      </c>
      <c r="D1210" s="264" t="str">
        <f>VLOOKUP(C1210,M:N,2,0)</f>
        <v>Кепки</v>
      </c>
      <c r="E1210" s="268" t="s">
        <v>2043</v>
      </c>
      <c r="F1210" s="269" t="s">
        <v>1197</v>
      </c>
      <c r="G1210" s="269" t="s">
        <v>124</v>
      </c>
      <c r="H1210" s="269" t="s">
        <v>3384</v>
      </c>
      <c r="I1210" s="269">
        <v>2</v>
      </c>
      <c r="J1210" s="269" t="s">
        <v>3385</v>
      </c>
      <c r="K1210" s="269"/>
      <c r="L1210" s="269">
        <v>2</v>
      </c>
    </row>
    <row r="1211" spans="1:12" x14ac:dyDescent="0.25">
      <c r="A1211" s="261">
        <f t="shared" si="54"/>
        <v>6840404</v>
      </c>
      <c r="B1211" s="261" t="str">
        <f t="shared" si="55"/>
        <v>HATTERAS WOOL</v>
      </c>
      <c r="C1211" s="261" t="str">
        <f t="shared" si="56"/>
        <v>Кепка</v>
      </c>
      <c r="D1211" s="264" t="str">
        <f>VLOOKUP(C1211,M:N,2,0)</f>
        <v>Кепки</v>
      </c>
      <c r="E1211" s="268" t="s">
        <v>2045</v>
      </c>
      <c r="F1211" s="269" t="s">
        <v>1193</v>
      </c>
      <c r="G1211" s="269" t="s">
        <v>123</v>
      </c>
      <c r="H1211" s="269" t="s">
        <v>3384</v>
      </c>
      <c r="I1211" s="269">
        <v>2</v>
      </c>
      <c r="J1211" s="269" t="s">
        <v>3385</v>
      </c>
      <c r="K1211" s="269"/>
      <c r="L1211" s="269">
        <v>2</v>
      </c>
    </row>
    <row r="1212" spans="1:12" x14ac:dyDescent="0.25">
      <c r="A1212" s="261">
        <f t="shared" si="54"/>
        <v>6840404</v>
      </c>
      <c r="B1212" s="261" t="str">
        <f t="shared" si="55"/>
        <v>HATTERAS WOOL</v>
      </c>
      <c r="C1212" s="261" t="str">
        <f t="shared" si="56"/>
        <v>Кепка</v>
      </c>
      <c r="D1212" s="264" t="str">
        <f>VLOOKUP(C1212,M:N,2,0)</f>
        <v>Кепки</v>
      </c>
      <c r="E1212" s="268" t="s">
        <v>2047</v>
      </c>
      <c r="F1212" s="269" t="s">
        <v>1193</v>
      </c>
      <c r="G1212" s="269" t="s">
        <v>116</v>
      </c>
      <c r="H1212" s="269" t="s">
        <v>3384</v>
      </c>
      <c r="I1212" s="269">
        <v>1</v>
      </c>
      <c r="J1212" s="269" t="s">
        <v>3384</v>
      </c>
      <c r="K1212" s="269"/>
      <c r="L1212" s="269">
        <v>1</v>
      </c>
    </row>
    <row r="1213" spans="1:12" x14ac:dyDescent="0.25">
      <c r="A1213" s="261">
        <f t="shared" si="54"/>
        <v>6840404</v>
      </c>
      <c r="B1213" s="261" t="str">
        <f t="shared" si="55"/>
        <v>HATTERAS WOOL</v>
      </c>
      <c r="C1213" s="261" t="str">
        <f t="shared" si="56"/>
        <v>Кепка</v>
      </c>
      <c r="D1213" s="264" t="str">
        <f>VLOOKUP(C1213,M:N,2,0)</f>
        <v>Кепки</v>
      </c>
      <c r="E1213" s="268" t="s">
        <v>2049</v>
      </c>
      <c r="F1213" s="269" t="s">
        <v>1193</v>
      </c>
      <c r="G1213" s="269" t="s">
        <v>112</v>
      </c>
      <c r="H1213" s="269" t="s">
        <v>3384</v>
      </c>
      <c r="I1213" s="269">
        <v>2</v>
      </c>
      <c r="J1213" s="269" t="s">
        <v>3385</v>
      </c>
      <c r="K1213" s="269"/>
      <c r="L1213" s="269">
        <v>2</v>
      </c>
    </row>
    <row r="1214" spans="1:12" x14ac:dyDescent="0.25">
      <c r="A1214" s="261">
        <f t="shared" si="54"/>
        <v>6840323</v>
      </c>
      <c r="B1214" s="261" t="str">
        <f t="shared" si="55"/>
        <v>HATTERAS VIRGIN</v>
      </c>
      <c r="C1214" s="261" t="str">
        <f t="shared" si="56"/>
        <v>Кепка</v>
      </c>
      <c r="D1214" s="264" t="str">
        <f>VLOOKUP(C1214,M:N,2,0)</f>
        <v>Кепки</v>
      </c>
      <c r="E1214" s="268" t="s">
        <v>2051</v>
      </c>
      <c r="F1214" s="269" t="s">
        <v>1116</v>
      </c>
      <c r="G1214" s="269" t="s">
        <v>122</v>
      </c>
      <c r="H1214" s="269" t="s">
        <v>3485</v>
      </c>
      <c r="I1214" s="269">
        <v>1</v>
      </c>
      <c r="J1214" s="269" t="s">
        <v>3486</v>
      </c>
      <c r="K1214" s="269"/>
      <c r="L1214" s="269">
        <v>1</v>
      </c>
    </row>
    <row r="1215" spans="1:12" x14ac:dyDescent="0.25">
      <c r="A1215" s="261">
        <f t="shared" si="54"/>
        <v>6840323</v>
      </c>
      <c r="B1215" s="261" t="str">
        <f t="shared" si="55"/>
        <v>HATTERAS VIRGIN</v>
      </c>
      <c r="C1215" s="261" t="str">
        <f t="shared" si="56"/>
        <v>Кепка</v>
      </c>
      <c r="D1215" s="264" t="str">
        <f>VLOOKUP(C1215,M:N,2,0)</f>
        <v>Кепки</v>
      </c>
      <c r="E1215" s="268" t="s">
        <v>2053</v>
      </c>
      <c r="F1215" s="269" t="s">
        <v>1116</v>
      </c>
      <c r="G1215" s="269" t="s">
        <v>123</v>
      </c>
      <c r="H1215" s="269" t="s">
        <v>3485</v>
      </c>
      <c r="I1215" s="269">
        <v>2</v>
      </c>
      <c r="J1215" s="269" t="s">
        <v>3488</v>
      </c>
      <c r="K1215" s="269"/>
      <c r="L1215" s="269">
        <v>2</v>
      </c>
    </row>
    <row r="1216" spans="1:12" x14ac:dyDescent="0.25">
      <c r="A1216" s="261">
        <f t="shared" si="54"/>
        <v>6840323</v>
      </c>
      <c r="B1216" s="261" t="str">
        <f t="shared" si="55"/>
        <v>HATTERAS VIRGIN</v>
      </c>
      <c r="C1216" s="261" t="str">
        <f t="shared" si="56"/>
        <v>Кепка</v>
      </c>
      <c r="D1216" s="264" t="str">
        <f>VLOOKUP(C1216,M:N,2,0)</f>
        <v>Кепки</v>
      </c>
      <c r="E1216" s="268" t="s">
        <v>2055</v>
      </c>
      <c r="F1216" s="269" t="s">
        <v>1116</v>
      </c>
      <c r="G1216" s="269" t="s">
        <v>116</v>
      </c>
      <c r="H1216" s="269" t="s">
        <v>3485</v>
      </c>
      <c r="I1216" s="269">
        <v>2</v>
      </c>
      <c r="J1216" s="269" t="s">
        <v>3488</v>
      </c>
      <c r="K1216" s="269"/>
      <c r="L1216" s="269">
        <v>2</v>
      </c>
    </row>
    <row r="1217" spans="1:12" x14ac:dyDescent="0.25">
      <c r="A1217" s="261">
        <f t="shared" si="54"/>
        <v>6840323</v>
      </c>
      <c r="B1217" s="261" t="str">
        <f t="shared" si="55"/>
        <v>HATTERAS VIRGIN</v>
      </c>
      <c r="C1217" s="261" t="str">
        <f t="shared" si="56"/>
        <v>Кепка</v>
      </c>
      <c r="D1217" s="264" t="str">
        <f>VLOOKUP(C1217,M:N,2,0)</f>
        <v>Кепки</v>
      </c>
      <c r="E1217" s="268" t="s">
        <v>2057</v>
      </c>
      <c r="F1217" s="269" t="s">
        <v>1116</v>
      </c>
      <c r="G1217" s="269" t="s">
        <v>115</v>
      </c>
      <c r="H1217" s="269" t="s">
        <v>3485</v>
      </c>
      <c r="I1217" s="269">
        <v>2</v>
      </c>
      <c r="J1217" s="269" t="s">
        <v>3488</v>
      </c>
      <c r="K1217" s="269"/>
      <c r="L1217" s="269">
        <v>2</v>
      </c>
    </row>
    <row r="1218" spans="1:12" x14ac:dyDescent="0.25">
      <c r="A1218" s="261">
        <f t="shared" si="54"/>
        <v>6840323</v>
      </c>
      <c r="B1218" s="261" t="str">
        <f t="shared" si="55"/>
        <v>HATTERAS VIRGIN</v>
      </c>
      <c r="C1218" s="261" t="str">
        <f t="shared" si="56"/>
        <v>Кепка</v>
      </c>
      <c r="D1218" s="264" t="str">
        <f>VLOOKUP(C1218,M:N,2,0)</f>
        <v>Кепки</v>
      </c>
      <c r="E1218" s="268" t="s">
        <v>2059</v>
      </c>
      <c r="F1218" s="269" t="s">
        <v>1116</v>
      </c>
      <c r="G1218" s="269" t="s">
        <v>112</v>
      </c>
      <c r="H1218" s="269" t="s">
        <v>3485</v>
      </c>
      <c r="I1218" s="269">
        <v>1</v>
      </c>
      <c r="J1218" s="269" t="s">
        <v>3486</v>
      </c>
      <c r="K1218" s="269"/>
      <c r="L1218" s="269">
        <v>1</v>
      </c>
    </row>
    <row r="1219" spans="1:12" x14ac:dyDescent="0.25">
      <c r="A1219" s="261">
        <f t="shared" ref="A1219:A1282" si="57">_xlfn.LET(_xlpm.START,FIND("арт. ",F1219)+5,_xlpm.END,FIND(" ",F1219,_xlpm.START),VALUE(TRIM(MID(F1219,_xlpm.START,_xlpm.END-_xlpm.START))))</f>
        <v>6840323</v>
      </c>
      <c r="B1219" s="261" t="str">
        <f t="shared" ref="B1219:B1282" si="58">_xlfn.LET(_xlpm.START,FIND("арт. ",F1219)+13,_xlpm.END,FIND("(",F1219),TRIM(MID(F1219,_xlpm.START,_xlpm.END-_xlpm.START)))</f>
        <v>HATTERAS VIRGIN</v>
      </c>
      <c r="C1219" s="261" t="str">
        <f t="shared" ref="C1219:C1282" si="59">_xlfn.LET(_xlpm.START,1,_xlpm.END,FIND("S",F1219),TRIM(MID(F1219,_xlpm.START,_xlpm.END-_xlpm.START)))</f>
        <v>Кепка</v>
      </c>
      <c r="D1219" s="264" t="str">
        <f>VLOOKUP(C1219,M:N,2,0)</f>
        <v>Кепки</v>
      </c>
      <c r="E1219" s="268" t="s">
        <v>2061</v>
      </c>
      <c r="F1219" s="269" t="s">
        <v>1116</v>
      </c>
      <c r="G1219" s="269" t="s">
        <v>124</v>
      </c>
      <c r="H1219" s="269" t="s">
        <v>3485</v>
      </c>
      <c r="I1219" s="269">
        <v>1</v>
      </c>
      <c r="J1219" s="269" t="s">
        <v>3486</v>
      </c>
      <c r="K1219" s="269"/>
      <c r="L1219" s="269">
        <v>1</v>
      </c>
    </row>
    <row r="1220" spans="1:12" x14ac:dyDescent="0.25">
      <c r="A1220" s="261">
        <f t="shared" si="57"/>
        <v>6840323</v>
      </c>
      <c r="B1220" s="261" t="str">
        <f t="shared" si="58"/>
        <v>HATTERAS VIRGIN</v>
      </c>
      <c r="C1220" s="261" t="str">
        <f t="shared" si="59"/>
        <v>Кепка</v>
      </c>
      <c r="D1220" s="264" t="str">
        <f>VLOOKUP(C1220,M:N,2,0)</f>
        <v>Кепки</v>
      </c>
      <c r="E1220" s="268" t="s">
        <v>2063</v>
      </c>
      <c r="F1220" s="269" t="s">
        <v>1116</v>
      </c>
      <c r="G1220" s="269" t="s">
        <v>118</v>
      </c>
      <c r="H1220" s="269" t="s">
        <v>3485</v>
      </c>
      <c r="I1220" s="269">
        <v>1</v>
      </c>
      <c r="J1220" s="269" t="s">
        <v>3486</v>
      </c>
      <c r="K1220" s="269"/>
      <c r="L1220" s="269">
        <v>1</v>
      </c>
    </row>
    <row r="1221" spans="1:12" x14ac:dyDescent="0.25">
      <c r="A1221" s="261">
        <f t="shared" si="57"/>
        <v>6840322</v>
      </c>
      <c r="B1221" s="261" t="str">
        <f t="shared" si="58"/>
        <v>HATTERAS PATCHWORK</v>
      </c>
      <c r="C1221" s="261" t="str">
        <f t="shared" si="59"/>
        <v>Кепка</v>
      </c>
      <c r="D1221" s="264" t="str">
        <f>VLOOKUP(C1221,M:N,2,0)</f>
        <v>Кепки</v>
      </c>
      <c r="E1221" s="268" t="s">
        <v>2065</v>
      </c>
      <c r="F1221" s="269" t="s">
        <v>1109</v>
      </c>
      <c r="G1221" s="269" t="s">
        <v>116</v>
      </c>
      <c r="H1221" s="269" t="s">
        <v>3485</v>
      </c>
      <c r="I1221" s="269">
        <v>2</v>
      </c>
      <c r="J1221" s="269" t="s">
        <v>3488</v>
      </c>
      <c r="K1221" s="269"/>
      <c r="L1221" s="269">
        <v>2</v>
      </c>
    </row>
    <row r="1222" spans="1:12" x14ac:dyDescent="0.25">
      <c r="A1222" s="261">
        <f t="shared" si="57"/>
        <v>6840322</v>
      </c>
      <c r="B1222" s="261" t="str">
        <f t="shared" si="58"/>
        <v>HATTERAS PATCHWORK</v>
      </c>
      <c r="C1222" s="261" t="str">
        <f t="shared" si="59"/>
        <v>Кепка</v>
      </c>
      <c r="D1222" s="264" t="str">
        <f>VLOOKUP(C1222,M:N,2,0)</f>
        <v>Кепки</v>
      </c>
      <c r="E1222" s="268" t="s">
        <v>2067</v>
      </c>
      <c r="F1222" s="269" t="s">
        <v>1109</v>
      </c>
      <c r="G1222" s="269" t="s">
        <v>115</v>
      </c>
      <c r="H1222" s="269" t="s">
        <v>3485</v>
      </c>
      <c r="I1222" s="269">
        <v>1</v>
      </c>
      <c r="J1222" s="269" t="s">
        <v>3486</v>
      </c>
      <c r="K1222" s="269"/>
      <c r="L1222" s="269">
        <v>1</v>
      </c>
    </row>
    <row r="1223" spans="1:12" x14ac:dyDescent="0.25">
      <c r="A1223" s="261">
        <f t="shared" si="57"/>
        <v>6840322</v>
      </c>
      <c r="B1223" s="261" t="str">
        <f t="shared" si="58"/>
        <v>HATTERAS PATCHWORK</v>
      </c>
      <c r="C1223" s="261" t="str">
        <f t="shared" si="59"/>
        <v>Кепка</v>
      </c>
      <c r="D1223" s="264" t="str">
        <f>VLOOKUP(C1223,M:N,2,0)</f>
        <v>Кепки</v>
      </c>
      <c r="E1223" s="268" t="s">
        <v>2069</v>
      </c>
      <c r="F1223" s="269" t="s">
        <v>1112</v>
      </c>
      <c r="G1223" s="269" t="s">
        <v>115</v>
      </c>
      <c r="H1223" s="269" t="s">
        <v>3485</v>
      </c>
      <c r="I1223" s="269">
        <v>1</v>
      </c>
      <c r="J1223" s="269" t="s">
        <v>3486</v>
      </c>
      <c r="K1223" s="269"/>
      <c r="L1223" s="269">
        <v>1</v>
      </c>
    </row>
    <row r="1224" spans="1:12" x14ac:dyDescent="0.25">
      <c r="A1224" s="261">
        <f t="shared" si="57"/>
        <v>6840322</v>
      </c>
      <c r="B1224" s="261" t="str">
        <f t="shared" si="58"/>
        <v>HATTERAS PATCHWORK</v>
      </c>
      <c r="C1224" s="261" t="str">
        <f t="shared" si="59"/>
        <v>Кепка</v>
      </c>
      <c r="D1224" s="264" t="str">
        <f>VLOOKUP(C1224,M:N,2,0)</f>
        <v>Кепки</v>
      </c>
      <c r="E1224" s="268" t="s">
        <v>2071</v>
      </c>
      <c r="F1224" s="269" t="s">
        <v>1112</v>
      </c>
      <c r="G1224" s="269" t="s">
        <v>112</v>
      </c>
      <c r="H1224" s="269" t="s">
        <v>3485</v>
      </c>
      <c r="I1224" s="269">
        <v>2</v>
      </c>
      <c r="J1224" s="269" t="s">
        <v>3488</v>
      </c>
      <c r="K1224" s="269"/>
      <c r="L1224" s="269">
        <v>2</v>
      </c>
    </row>
    <row r="1225" spans="1:12" x14ac:dyDescent="0.25">
      <c r="A1225" s="261">
        <f t="shared" si="57"/>
        <v>6840322</v>
      </c>
      <c r="B1225" s="261" t="str">
        <f t="shared" si="58"/>
        <v>HATTERAS PATCHWORK</v>
      </c>
      <c r="C1225" s="261" t="str">
        <f t="shared" si="59"/>
        <v>Кепка</v>
      </c>
      <c r="D1225" s="264" t="str">
        <f>VLOOKUP(C1225,M:N,2,0)</f>
        <v>Кепки</v>
      </c>
      <c r="E1225" s="268" t="s">
        <v>2073</v>
      </c>
      <c r="F1225" s="269" t="s">
        <v>1112</v>
      </c>
      <c r="G1225" s="269" t="s">
        <v>113</v>
      </c>
      <c r="H1225" s="269" t="s">
        <v>3485</v>
      </c>
      <c r="I1225" s="269">
        <v>2</v>
      </c>
      <c r="J1225" s="269" t="s">
        <v>3488</v>
      </c>
      <c r="K1225" s="269"/>
      <c r="L1225" s="269">
        <v>2</v>
      </c>
    </row>
    <row r="1226" spans="1:12" x14ac:dyDescent="0.25">
      <c r="A1226" s="261">
        <f t="shared" si="57"/>
        <v>6840318</v>
      </c>
      <c r="B1226" s="261" t="str">
        <f t="shared" si="58"/>
        <v>HATTERAS VIRGIN</v>
      </c>
      <c r="C1226" s="261" t="str">
        <f t="shared" si="59"/>
        <v>Кепка</v>
      </c>
      <c r="D1226" s="264" t="str">
        <f>VLOOKUP(C1226,M:N,2,0)</f>
        <v>Кепки</v>
      </c>
      <c r="E1226" s="268" t="s">
        <v>2075</v>
      </c>
      <c r="F1226" s="269" t="s">
        <v>1092</v>
      </c>
      <c r="G1226" s="269" t="s">
        <v>123</v>
      </c>
      <c r="H1226" s="269" t="s">
        <v>3631</v>
      </c>
      <c r="I1226" s="269">
        <v>2</v>
      </c>
      <c r="J1226" s="269" t="s">
        <v>3637</v>
      </c>
      <c r="K1226" s="269"/>
      <c r="L1226" s="269">
        <v>2</v>
      </c>
    </row>
    <row r="1227" spans="1:12" x14ac:dyDescent="0.25">
      <c r="A1227" s="261">
        <f t="shared" si="57"/>
        <v>6840318</v>
      </c>
      <c r="B1227" s="261" t="str">
        <f t="shared" si="58"/>
        <v>HATTERAS VIRGIN</v>
      </c>
      <c r="C1227" s="261" t="str">
        <f t="shared" si="59"/>
        <v>Кепка</v>
      </c>
      <c r="D1227" s="264" t="str">
        <f>VLOOKUP(C1227,M:N,2,0)</f>
        <v>Кепки</v>
      </c>
      <c r="E1227" s="268" t="s">
        <v>2077</v>
      </c>
      <c r="F1227" s="269" t="s">
        <v>1092</v>
      </c>
      <c r="G1227" s="269" t="s">
        <v>116</v>
      </c>
      <c r="H1227" s="269" t="s">
        <v>3436</v>
      </c>
      <c r="I1227" s="269">
        <v>4</v>
      </c>
      <c r="J1227" s="269" t="s">
        <v>3668</v>
      </c>
      <c r="K1227" s="269"/>
      <c r="L1227" s="269">
        <v>4</v>
      </c>
    </row>
    <row r="1228" spans="1:12" x14ac:dyDescent="0.25">
      <c r="A1228" s="261">
        <f t="shared" si="57"/>
        <v>6840318</v>
      </c>
      <c r="B1228" s="261" t="str">
        <f t="shared" si="58"/>
        <v>HATTERAS VIRGIN</v>
      </c>
      <c r="C1228" s="261" t="str">
        <f t="shared" si="59"/>
        <v>Кепка</v>
      </c>
      <c r="D1228" s="264" t="str">
        <f>VLOOKUP(C1228,M:N,2,0)</f>
        <v>Кепки</v>
      </c>
      <c r="E1228" s="268" t="s">
        <v>2079</v>
      </c>
      <c r="F1228" s="269" t="s">
        <v>1092</v>
      </c>
      <c r="G1228" s="269" t="s">
        <v>115</v>
      </c>
      <c r="H1228" s="269" t="s">
        <v>3631</v>
      </c>
      <c r="I1228" s="269">
        <v>4</v>
      </c>
      <c r="J1228" s="269" t="s">
        <v>3632</v>
      </c>
      <c r="K1228" s="269"/>
      <c r="L1228" s="269">
        <v>4</v>
      </c>
    </row>
    <row r="1229" spans="1:12" x14ac:dyDescent="0.25">
      <c r="A1229" s="261">
        <f t="shared" si="57"/>
        <v>6840318</v>
      </c>
      <c r="B1229" s="261" t="str">
        <f t="shared" si="58"/>
        <v>HATTERAS VIRGIN</v>
      </c>
      <c r="C1229" s="261" t="str">
        <f t="shared" si="59"/>
        <v>Кепка</v>
      </c>
      <c r="D1229" s="264" t="str">
        <f>VLOOKUP(C1229,M:N,2,0)</f>
        <v>Кепки</v>
      </c>
      <c r="E1229" s="268" t="s">
        <v>2081</v>
      </c>
      <c r="F1229" s="269" t="s">
        <v>1092</v>
      </c>
      <c r="G1229" s="269" t="s">
        <v>112</v>
      </c>
      <c r="H1229" s="269" t="s">
        <v>3435</v>
      </c>
      <c r="I1229" s="269">
        <v>8</v>
      </c>
      <c r="J1229" s="269" t="s">
        <v>3667</v>
      </c>
      <c r="K1229" s="269"/>
      <c r="L1229" s="269">
        <v>8</v>
      </c>
    </row>
    <row r="1230" spans="1:12" x14ac:dyDescent="0.25">
      <c r="A1230" s="261">
        <f t="shared" si="57"/>
        <v>6840318</v>
      </c>
      <c r="B1230" s="261" t="str">
        <f t="shared" si="58"/>
        <v>HATTERAS VIRGIN</v>
      </c>
      <c r="C1230" s="261" t="str">
        <f t="shared" si="59"/>
        <v>Кепка</v>
      </c>
      <c r="D1230" s="264" t="str">
        <f>VLOOKUP(C1230,M:N,2,0)</f>
        <v>Кепки</v>
      </c>
      <c r="E1230" s="268" t="s">
        <v>2083</v>
      </c>
      <c r="F1230" s="269" t="s">
        <v>1092</v>
      </c>
      <c r="G1230" s="269" t="s">
        <v>114</v>
      </c>
      <c r="H1230" s="269" t="s">
        <v>3631</v>
      </c>
      <c r="I1230" s="269">
        <v>3</v>
      </c>
      <c r="J1230" s="269" t="s">
        <v>3635</v>
      </c>
      <c r="K1230" s="269"/>
      <c r="L1230" s="269">
        <v>3</v>
      </c>
    </row>
    <row r="1231" spans="1:12" x14ac:dyDescent="0.25">
      <c r="A1231" s="261">
        <f t="shared" si="57"/>
        <v>6840318</v>
      </c>
      <c r="B1231" s="261" t="str">
        <f t="shared" si="58"/>
        <v>HATTERAS VIRGIN</v>
      </c>
      <c r="C1231" s="261" t="str">
        <f t="shared" si="59"/>
        <v>Кепка</v>
      </c>
      <c r="D1231" s="264" t="str">
        <f>VLOOKUP(C1231,M:N,2,0)</f>
        <v>Кепки</v>
      </c>
      <c r="E1231" s="268" t="s">
        <v>2085</v>
      </c>
      <c r="F1231" s="269" t="s">
        <v>1092</v>
      </c>
      <c r="G1231" s="269" t="s">
        <v>113</v>
      </c>
      <c r="H1231" s="269" t="s">
        <v>3436</v>
      </c>
      <c r="I1231" s="269">
        <v>6</v>
      </c>
      <c r="J1231" s="269" t="s">
        <v>3666</v>
      </c>
      <c r="K1231" s="269"/>
      <c r="L1231" s="269">
        <v>6</v>
      </c>
    </row>
    <row r="1232" spans="1:12" x14ac:dyDescent="0.25">
      <c r="A1232" s="261">
        <f t="shared" si="57"/>
        <v>6840318</v>
      </c>
      <c r="B1232" s="261" t="str">
        <f t="shared" si="58"/>
        <v>HATTERAS VIRGIN</v>
      </c>
      <c r="C1232" s="261" t="str">
        <f t="shared" si="59"/>
        <v>Кепка</v>
      </c>
      <c r="D1232" s="264" t="str">
        <f>VLOOKUP(C1232,M:N,2,0)</f>
        <v>Кепки</v>
      </c>
      <c r="E1232" s="268" t="s">
        <v>2087</v>
      </c>
      <c r="F1232" s="269" t="s">
        <v>1092</v>
      </c>
      <c r="G1232" s="269" t="s">
        <v>124</v>
      </c>
      <c r="H1232" s="269" t="s">
        <v>3631</v>
      </c>
      <c r="I1232" s="269">
        <v>1</v>
      </c>
      <c r="J1232" s="269" t="s">
        <v>3631</v>
      </c>
      <c r="K1232" s="269"/>
      <c r="L1232" s="269">
        <v>1</v>
      </c>
    </row>
    <row r="1233" spans="1:12" x14ac:dyDescent="0.25">
      <c r="A1233" s="261">
        <f t="shared" si="57"/>
        <v>6840318</v>
      </c>
      <c r="B1233" s="261" t="str">
        <f t="shared" si="58"/>
        <v>HATTERAS VIRGIN</v>
      </c>
      <c r="C1233" s="261" t="str">
        <f t="shared" si="59"/>
        <v>Кепка</v>
      </c>
      <c r="D1233" s="264" t="str">
        <f>VLOOKUP(C1233,M:N,2,0)</f>
        <v>Кепки</v>
      </c>
      <c r="E1233" s="268" t="s">
        <v>2089</v>
      </c>
      <c r="F1233" s="269" t="s">
        <v>1092</v>
      </c>
      <c r="G1233" s="269" t="s">
        <v>118</v>
      </c>
      <c r="H1233" s="269" t="s">
        <v>3631</v>
      </c>
      <c r="I1233" s="269">
        <v>1</v>
      </c>
      <c r="J1233" s="269" t="s">
        <v>3631</v>
      </c>
      <c r="K1233" s="269"/>
      <c r="L1233" s="269">
        <v>1</v>
      </c>
    </row>
    <row r="1234" spans="1:12" x14ac:dyDescent="0.25">
      <c r="A1234" s="261">
        <f t="shared" si="57"/>
        <v>6640601</v>
      </c>
      <c r="B1234" s="261" t="str">
        <f t="shared" si="58"/>
        <v>6-PANEL DONEGAL</v>
      </c>
      <c r="C1234" s="261" t="str">
        <f t="shared" si="59"/>
        <v>Кепка</v>
      </c>
      <c r="D1234" s="264" t="str">
        <f>VLOOKUP(C1234,M:N,2,0)</f>
        <v>Кепки</v>
      </c>
      <c r="E1234" s="268" t="s">
        <v>2091</v>
      </c>
      <c r="F1234" s="269" t="s">
        <v>949</v>
      </c>
      <c r="G1234" s="269" t="s">
        <v>123</v>
      </c>
      <c r="H1234" s="269" t="s">
        <v>3601</v>
      </c>
      <c r="I1234" s="269">
        <v>1</v>
      </c>
      <c r="J1234" s="269" t="s">
        <v>3602</v>
      </c>
      <c r="K1234" s="269"/>
      <c r="L1234" s="269">
        <v>1</v>
      </c>
    </row>
    <row r="1235" spans="1:12" x14ac:dyDescent="0.25">
      <c r="A1235" s="261">
        <f t="shared" si="57"/>
        <v>6640601</v>
      </c>
      <c r="B1235" s="261" t="str">
        <f t="shared" si="58"/>
        <v>6-PANEL DONEGAL</v>
      </c>
      <c r="C1235" s="261" t="str">
        <f t="shared" si="59"/>
        <v>Кепка</v>
      </c>
      <c r="D1235" s="264" t="str">
        <f>VLOOKUP(C1235,M:N,2,0)</f>
        <v>Кепки</v>
      </c>
      <c r="E1235" s="268" t="s">
        <v>2093</v>
      </c>
      <c r="F1235" s="269" t="s">
        <v>949</v>
      </c>
      <c r="G1235" s="269" t="s">
        <v>113</v>
      </c>
      <c r="H1235" s="269" t="s">
        <v>3600</v>
      </c>
      <c r="I1235" s="269">
        <v>1</v>
      </c>
      <c r="J1235" s="269" t="s">
        <v>3600</v>
      </c>
      <c r="K1235" s="269"/>
      <c r="L1235" s="269">
        <v>1</v>
      </c>
    </row>
    <row r="1236" spans="1:12" x14ac:dyDescent="0.25">
      <c r="A1236" s="261">
        <f t="shared" si="57"/>
        <v>6640601</v>
      </c>
      <c r="B1236" s="261" t="str">
        <f t="shared" si="58"/>
        <v>6-PANEL DONEGAL</v>
      </c>
      <c r="C1236" s="261" t="str">
        <f t="shared" si="59"/>
        <v>Кепка</v>
      </c>
      <c r="D1236" s="264" t="str">
        <f>VLOOKUP(C1236,M:N,2,0)</f>
        <v>Кепки</v>
      </c>
      <c r="E1236" s="268" t="s">
        <v>2095</v>
      </c>
      <c r="F1236" s="269" t="s">
        <v>949</v>
      </c>
      <c r="G1236" s="269" t="s">
        <v>124</v>
      </c>
      <c r="H1236" s="269" t="s">
        <v>3601</v>
      </c>
      <c r="I1236" s="269">
        <v>1</v>
      </c>
      <c r="J1236" s="269" t="s">
        <v>3602</v>
      </c>
      <c r="K1236" s="269"/>
      <c r="L1236" s="269">
        <v>1</v>
      </c>
    </row>
    <row r="1237" spans="1:12" x14ac:dyDescent="0.25">
      <c r="A1237" s="261">
        <f t="shared" si="57"/>
        <v>6640601</v>
      </c>
      <c r="B1237" s="261" t="str">
        <f t="shared" si="58"/>
        <v>6-PANEL DONEGAL</v>
      </c>
      <c r="C1237" s="261" t="str">
        <f t="shared" si="59"/>
        <v>Кепка</v>
      </c>
      <c r="D1237" s="264" t="str">
        <f>VLOOKUP(C1237,M:N,2,0)</f>
        <v>Кепки</v>
      </c>
      <c r="E1237" s="268" t="s">
        <v>2097</v>
      </c>
      <c r="F1237" s="269" t="s">
        <v>938</v>
      </c>
      <c r="G1237" s="269" t="s">
        <v>123</v>
      </c>
      <c r="H1237" s="269" t="s">
        <v>3600</v>
      </c>
      <c r="I1237" s="269">
        <v>1</v>
      </c>
      <c r="J1237" s="269" t="s">
        <v>3600</v>
      </c>
      <c r="K1237" s="269"/>
      <c r="L1237" s="269">
        <v>1</v>
      </c>
    </row>
    <row r="1238" spans="1:12" x14ac:dyDescent="0.25">
      <c r="A1238" s="261">
        <f t="shared" si="57"/>
        <v>6640601</v>
      </c>
      <c r="B1238" s="261" t="str">
        <f t="shared" si="58"/>
        <v>6-PANEL DONEGAL</v>
      </c>
      <c r="C1238" s="261" t="str">
        <f t="shared" si="59"/>
        <v>Кепка</v>
      </c>
      <c r="D1238" s="264" t="str">
        <f>VLOOKUP(C1238,M:N,2,0)</f>
        <v>Кепки</v>
      </c>
      <c r="E1238" s="268" t="s">
        <v>2099</v>
      </c>
      <c r="F1238" s="269" t="s">
        <v>938</v>
      </c>
      <c r="G1238" s="269" t="s">
        <v>115</v>
      </c>
      <c r="H1238" s="269" t="s">
        <v>3601</v>
      </c>
      <c r="I1238" s="269">
        <v>2</v>
      </c>
      <c r="J1238" s="269" t="s">
        <v>3603</v>
      </c>
      <c r="K1238" s="269"/>
      <c r="L1238" s="269">
        <v>2</v>
      </c>
    </row>
    <row r="1239" spans="1:12" x14ac:dyDescent="0.25">
      <c r="A1239" s="261">
        <f t="shared" si="57"/>
        <v>6640601</v>
      </c>
      <c r="B1239" s="261" t="str">
        <f t="shared" si="58"/>
        <v>6-PANEL DONEGAL</v>
      </c>
      <c r="C1239" s="261" t="str">
        <f t="shared" si="59"/>
        <v>Кепка</v>
      </c>
      <c r="D1239" s="264" t="str">
        <f>VLOOKUP(C1239,M:N,2,0)</f>
        <v>Кепки</v>
      </c>
      <c r="E1239" s="268" t="s">
        <v>2101</v>
      </c>
      <c r="F1239" s="269" t="s">
        <v>938</v>
      </c>
      <c r="G1239" s="269" t="s">
        <v>112</v>
      </c>
      <c r="H1239" s="269" t="s">
        <v>3601</v>
      </c>
      <c r="I1239" s="269">
        <v>2</v>
      </c>
      <c r="J1239" s="269" t="s">
        <v>3603</v>
      </c>
      <c r="K1239" s="269"/>
      <c r="L1239" s="269">
        <v>2</v>
      </c>
    </row>
    <row r="1240" spans="1:12" x14ac:dyDescent="0.25">
      <c r="A1240" s="261">
        <f t="shared" si="57"/>
        <v>6640601</v>
      </c>
      <c r="B1240" s="261" t="str">
        <f t="shared" si="58"/>
        <v>6-PANEL DONEGAL</v>
      </c>
      <c r="C1240" s="261" t="str">
        <f t="shared" si="59"/>
        <v>Кепка</v>
      </c>
      <c r="D1240" s="264" t="str">
        <f>VLOOKUP(C1240,M:N,2,0)</f>
        <v>Кепки</v>
      </c>
      <c r="E1240" s="268" t="s">
        <v>2103</v>
      </c>
      <c r="F1240" s="269" t="s">
        <v>938</v>
      </c>
      <c r="G1240" s="269" t="s">
        <v>114</v>
      </c>
      <c r="H1240" s="269" t="s">
        <v>3601</v>
      </c>
      <c r="I1240" s="269">
        <v>2</v>
      </c>
      <c r="J1240" s="269" t="s">
        <v>3603</v>
      </c>
      <c r="K1240" s="269"/>
      <c r="L1240" s="269">
        <v>2</v>
      </c>
    </row>
    <row r="1241" spans="1:12" x14ac:dyDescent="0.25">
      <c r="A1241" s="261">
        <f t="shared" si="57"/>
        <v>6640601</v>
      </c>
      <c r="B1241" s="261" t="str">
        <f t="shared" si="58"/>
        <v>6-PANEL DONEGAL</v>
      </c>
      <c r="C1241" s="261" t="str">
        <f t="shared" si="59"/>
        <v>Кепка</v>
      </c>
      <c r="D1241" s="264" t="str">
        <f>VLOOKUP(C1241,M:N,2,0)</f>
        <v>Кепки</v>
      </c>
      <c r="E1241" s="268" t="s">
        <v>2105</v>
      </c>
      <c r="F1241" s="269" t="s">
        <v>938</v>
      </c>
      <c r="G1241" s="269" t="s">
        <v>113</v>
      </c>
      <c r="H1241" s="269" t="s">
        <v>3601</v>
      </c>
      <c r="I1241" s="269">
        <v>1</v>
      </c>
      <c r="J1241" s="269" t="s">
        <v>3602</v>
      </c>
      <c r="K1241" s="269"/>
      <c r="L1241" s="269">
        <v>1</v>
      </c>
    </row>
    <row r="1242" spans="1:12" x14ac:dyDescent="0.25">
      <c r="A1242" s="261">
        <f t="shared" si="57"/>
        <v>6640601</v>
      </c>
      <c r="B1242" s="261" t="str">
        <f t="shared" si="58"/>
        <v>6-PANEL DONEGAL</v>
      </c>
      <c r="C1242" s="261" t="str">
        <f t="shared" si="59"/>
        <v>Кепка</v>
      </c>
      <c r="D1242" s="264" t="str">
        <f>VLOOKUP(C1242,M:N,2,0)</f>
        <v>Кепки</v>
      </c>
      <c r="E1242" s="268" t="s">
        <v>2107</v>
      </c>
      <c r="F1242" s="269" t="s">
        <v>933</v>
      </c>
      <c r="G1242" s="269" t="s">
        <v>114</v>
      </c>
      <c r="H1242" s="269" t="s">
        <v>3600</v>
      </c>
      <c r="I1242" s="269">
        <v>1</v>
      </c>
      <c r="J1242" s="269" t="s">
        <v>3600</v>
      </c>
      <c r="K1242" s="269"/>
      <c r="L1242" s="269">
        <v>1</v>
      </c>
    </row>
    <row r="1243" spans="1:12" x14ac:dyDescent="0.25">
      <c r="A1243" s="261">
        <f t="shared" si="57"/>
        <v>6640601</v>
      </c>
      <c r="B1243" s="261" t="str">
        <f t="shared" si="58"/>
        <v>6-PANEL DONEGAL</v>
      </c>
      <c r="C1243" s="261" t="str">
        <f t="shared" si="59"/>
        <v>Кепка</v>
      </c>
      <c r="D1243" s="264" t="str">
        <f>VLOOKUP(C1243,M:N,2,0)</f>
        <v>Кепки</v>
      </c>
      <c r="E1243" s="268" t="s">
        <v>2108</v>
      </c>
      <c r="F1243" s="269" t="s">
        <v>935</v>
      </c>
      <c r="G1243" s="269" t="s">
        <v>115</v>
      </c>
      <c r="H1243" s="269" t="s">
        <v>3601</v>
      </c>
      <c r="I1243" s="269">
        <v>1</v>
      </c>
      <c r="J1243" s="269" t="s">
        <v>3602</v>
      </c>
      <c r="K1243" s="269"/>
      <c r="L1243" s="269">
        <v>1</v>
      </c>
    </row>
    <row r="1244" spans="1:12" x14ac:dyDescent="0.25">
      <c r="A1244" s="261">
        <f t="shared" si="57"/>
        <v>6640601</v>
      </c>
      <c r="B1244" s="261" t="str">
        <f t="shared" si="58"/>
        <v>6-PANEL DONEGAL</v>
      </c>
      <c r="C1244" s="261" t="str">
        <f t="shared" si="59"/>
        <v>Кепка</v>
      </c>
      <c r="D1244" s="264" t="str">
        <f>VLOOKUP(C1244,M:N,2,0)</f>
        <v>Кепки</v>
      </c>
      <c r="E1244" s="268" t="s">
        <v>2109</v>
      </c>
      <c r="F1244" s="269" t="s">
        <v>935</v>
      </c>
      <c r="G1244" s="269" t="s">
        <v>113</v>
      </c>
      <c r="H1244" s="269" t="s">
        <v>3601</v>
      </c>
      <c r="I1244" s="269">
        <v>1</v>
      </c>
      <c r="J1244" s="269" t="s">
        <v>3602</v>
      </c>
      <c r="K1244" s="269"/>
      <c r="L1244" s="269">
        <v>1</v>
      </c>
    </row>
    <row r="1245" spans="1:12" x14ac:dyDescent="0.25">
      <c r="A1245" s="261">
        <f t="shared" si="57"/>
        <v>6640601</v>
      </c>
      <c r="B1245" s="261" t="str">
        <f t="shared" si="58"/>
        <v>6-PANEL DONEGAL</v>
      </c>
      <c r="C1245" s="261" t="str">
        <f t="shared" si="59"/>
        <v>Кепка</v>
      </c>
      <c r="D1245" s="264" t="str">
        <f>VLOOKUP(C1245,M:N,2,0)</f>
        <v>Кепки</v>
      </c>
      <c r="E1245" s="268" t="s">
        <v>2110</v>
      </c>
      <c r="F1245" s="269" t="s">
        <v>944</v>
      </c>
      <c r="G1245" s="269" t="s">
        <v>118</v>
      </c>
      <c r="H1245" s="269" t="s">
        <v>3604</v>
      </c>
      <c r="I1245" s="269">
        <v>1</v>
      </c>
      <c r="J1245" s="269" t="s">
        <v>3604</v>
      </c>
      <c r="K1245" s="269"/>
      <c r="L1245" s="269">
        <v>1</v>
      </c>
    </row>
    <row r="1246" spans="1:12" x14ac:dyDescent="0.25">
      <c r="A1246" s="261">
        <f t="shared" si="57"/>
        <v>6640601</v>
      </c>
      <c r="B1246" s="261" t="str">
        <f t="shared" si="58"/>
        <v>6-PANEL DONEGAL</v>
      </c>
      <c r="C1246" s="261" t="str">
        <f t="shared" si="59"/>
        <v>Кепка</v>
      </c>
      <c r="D1246" s="264" t="str">
        <f>VLOOKUP(C1246,M:N,2,0)</f>
        <v>Кепки</v>
      </c>
      <c r="E1246" s="268" t="s">
        <v>2112</v>
      </c>
      <c r="F1246" s="269" t="s">
        <v>946</v>
      </c>
      <c r="G1246" s="269" t="s">
        <v>116</v>
      </c>
      <c r="H1246" s="269" t="s">
        <v>3600</v>
      </c>
      <c r="I1246" s="269">
        <v>1</v>
      </c>
      <c r="J1246" s="269" t="s">
        <v>3600</v>
      </c>
      <c r="K1246" s="269"/>
      <c r="L1246" s="269">
        <v>1</v>
      </c>
    </row>
    <row r="1247" spans="1:12" x14ac:dyDescent="0.25">
      <c r="A1247" s="261">
        <f t="shared" si="57"/>
        <v>6640601</v>
      </c>
      <c r="B1247" s="261" t="str">
        <f t="shared" si="58"/>
        <v>6-PANEL DONEGAL</v>
      </c>
      <c r="C1247" s="261" t="str">
        <f t="shared" si="59"/>
        <v>Кепка</v>
      </c>
      <c r="D1247" s="264" t="str">
        <f>VLOOKUP(C1247,M:N,2,0)</f>
        <v>Кепки</v>
      </c>
      <c r="E1247" s="268" t="s">
        <v>2113</v>
      </c>
      <c r="F1247" s="269" t="s">
        <v>946</v>
      </c>
      <c r="G1247" s="269" t="s">
        <v>112</v>
      </c>
      <c r="H1247" s="269" t="s">
        <v>3600</v>
      </c>
      <c r="I1247" s="269">
        <v>2</v>
      </c>
      <c r="J1247" s="269" t="s">
        <v>3605</v>
      </c>
      <c r="K1247" s="269"/>
      <c r="L1247" s="269">
        <v>2</v>
      </c>
    </row>
    <row r="1248" spans="1:12" x14ac:dyDescent="0.25">
      <c r="A1248" s="261">
        <f t="shared" si="57"/>
        <v>6640502</v>
      </c>
      <c r="B1248" s="261" t="str">
        <f t="shared" si="58"/>
        <v>6-PANEL HERRINGBONE</v>
      </c>
      <c r="C1248" s="261" t="str">
        <f t="shared" si="59"/>
        <v>Кепка</v>
      </c>
      <c r="D1248" s="264" t="str">
        <f>VLOOKUP(C1248,M:N,2,0)</f>
        <v>Кепки</v>
      </c>
      <c r="E1248" s="268" t="s">
        <v>2114</v>
      </c>
      <c r="F1248" s="269" t="s">
        <v>899</v>
      </c>
      <c r="G1248" s="269" t="s">
        <v>112</v>
      </c>
      <c r="H1248" s="269" t="s">
        <v>3387</v>
      </c>
      <c r="I1248" s="269">
        <v>3</v>
      </c>
      <c r="J1248" s="269" t="s">
        <v>3389</v>
      </c>
      <c r="K1248" s="269"/>
      <c r="L1248" s="269">
        <v>3</v>
      </c>
    </row>
    <row r="1249" spans="1:12" x14ac:dyDescent="0.25">
      <c r="A1249" s="261">
        <f t="shared" si="57"/>
        <v>6640502</v>
      </c>
      <c r="B1249" s="261" t="str">
        <f t="shared" si="58"/>
        <v>6-PANEL HERRINGBONE</v>
      </c>
      <c r="C1249" s="261" t="str">
        <f t="shared" si="59"/>
        <v>Кепка</v>
      </c>
      <c r="D1249" s="264" t="str">
        <f>VLOOKUP(C1249,M:N,2,0)</f>
        <v>Кепки</v>
      </c>
      <c r="E1249" s="268" t="s">
        <v>2116</v>
      </c>
      <c r="F1249" s="269" t="s">
        <v>899</v>
      </c>
      <c r="G1249" s="269" t="s">
        <v>113</v>
      </c>
      <c r="H1249" s="269" t="s">
        <v>3387</v>
      </c>
      <c r="I1249" s="269">
        <v>1</v>
      </c>
      <c r="J1249" s="269" t="s">
        <v>3387</v>
      </c>
      <c r="K1249" s="269"/>
      <c r="L1249" s="269">
        <v>1</v>
      </c>
    </row>
    <row r="1250" spans="1:12" x14ac:dyDescent="0.25">
      <c r="A1250" s="261">
        <f t="shared" si="57"/>
        <v>6640501</v>
      </c>
      <c r="B1250" s="261" t="str">
        <f t="shared" si="58"/>
        <v>6-PANEL HARRIS TWEED</v>
      </c>
      <c r="C1250" s="261" t="str">
        <f t="shared" si="59"/>
        <v>Кепка</v>
      </c>
      <c r="D1250" s="264" t="str">
        <f>VLOOKUP(C1250,M:N,2,0)</f>
        <v>Кепки</v>
      </c>
      <c r="E1250" s="268" t="s">
        <v>2117</v>
      </c>
      <c r="F1250" s="269" t="s">
        <v>897</v>
      </c>
      <c r="G1250" s="269" t="s">
        <v>116</v>
      </c>
      <c r="H1250" s="269" t="s">
        <v>3436</v>
      </c>
      <c r="I1250" s="269">
        <v>1</v>
      </c>
      <c r="J1250" s="269" t="s">
        <v>3436</v>
      </c>
      <c r="K1250" s="269"/>
      <c r="L1250" s="269">
        <v>1</v>
      </c>
    </row>
    <row r="1251" spans="1:12" x14ac:dyDescent="0.25">
      <c r="A1251" s="261">
        <f t="shared" si="57"/>
        <v>6170504</v>
      </c>
      <c r="B1251" s="261" t="str">
        <f t="shared" si="58"/>
        <v>IVY HERRINGBONE</v>
      </c>
      <c r="C1251" s="261" t="str">
        <f t="shared" si="59"/>
        <v>Кепка</v>
      </c>
      <c r="D1251" s="264" t="str">
        <f>VLOOKUP(C1251,M:N,2,0)</f>
        <v>Кепки</v>
      </c>
      <c r="E1251" s="268" t="s">
        <v>2118</v>
      </c>
      <c r="F1251" s="269" t="s">
        <v>3392</v>
      </c>
      <c r="G1251" s="269" t="s">
        <v>122</v>
      </c>
      <c r="H1251" s="269" t="s">
        <v>3387</v>
      </c>
      <c r="I1251" s="269">
        <v>2</v>
      </c>
      <c r="J1251" s="269" t="s">
        <v>3388</v>
      </c>
      <c r="K1251" s="269"/>
      <c r="L1251" s="269">
        <v>2</v>
      </c>
    </row>
    <row r="1252" spans="1:12" x14ac:dyDescent="0.25">
      <c r="A1252" s="261">
        <f t="shared" si="57"/>
        <v>6170504</v>
      </c>
      <c r="B1252" s="261" t="str">
        <f t="shared" si="58"/>
        <v>IVY HERRINGBONE</v>
      </c>
      <c r="C1252" s="261" t="str">
        <f t="shared" si="59"/>
        <v>Кепка</v>
      </c>
      <c r="D1252" s="264" t="str">
        <f>VLOOKUP(C1252,M:N,2,0)</f>
        <v>Кепки</v>
      </c>
      <c r="E1252" s="268" t="s">
        <v>2120</v>
      </c>
      <c r="F1252" s="269" t="s">
        <v>3392</v>
      </c>
      <c r="G1252" s="269" t="s">
        <v>123</v>
      </c>
      <c r="H1252" s="269" t="s">
        <v>3387</v>
      </c>
      <c r="I1252" s="269">
        <v>1</v>
      </c>
      <c r="J1252" s="269" t="s">
        <v>3387</v>
      </c>
      <c r="K1252" s="269"/>
      <c r="L1252" s="269">
        <v>1</v>
      </c>
    </row>
    <row r="1253" spans="1:12" x14ac:dyDescent="0.25">
      <c r="A1253" s="261">
        <f t="shared" si="57"/>
        <v>6170504</v>
      </c>
      <c r="B1253" s="261" t="str">
        <f t="shared" si="58"/>
        <v>IVY HERRINGBONE</v>
      </c>
      <c r="C1253" s="261" t="str">
        <f t="shared" si="59"/>
        <v>Кепка</v>
      </c>
      <c r="D1253" s="264" t="str">
        <f>VLOOKUP(C1253,M:N,2,0)</f>
        <v>Кепки</v>
      </c>
      <c r="E1253" s="268" t="s">
        <v>2121</v>
      </c>
      <c r="F1253" s="269" t="s">
        <v>3392</v>
      </c>
      <c r="G1253" s="269" t="s">
        <v>116</v>
      </c>
      <c r="H1253" s="269" t="s">
        <v>3387</v>
      </c>
      <c r="I1253" s="269">
        <v>3</v>
      </c>
      <c r="J1253" s="269" t="s">
        <v>3389</v>
      </c>
      <c r="K1253" s="269"/>
      <c r="L1253" s="269">
        <v>3</v>
      </c>
    </row>
    <row r="1254" spans="1:12" x14ac:dyDescent="0.25">
      <c r="A1254" s="261">
        <f t="shared" si="57"/>
        <v>6170504</v>
      </c>
      <c r="B1254" s="261" t="str">
        <f t="shared" si="58"/>
        <v>IVY HERRINGBONE</v>
      </c>
      <c r="C1254" s="261" t="str">
        <f t="shared" si="59"/>
        <v>Кепка</v>
      </c>
      <c r="D1254" s="264" t="str">
        <f>VLOOKUP(C1254,M:N,2,0)</f>
        <v>Кепки</v>
      </c>
      <c r="E1254" s="268" t="s">
        <v>2123</v>
      </c>
      <c r="F1254" s="269" t="s">
        <v>3392</v>
      </c>
      <c r="G1254" s="269" t="s">
        <v>115</v>
      </c>
      <c r="H1254" s="269" t="s">
        <v>3387</v>
      </c>
      <c r="I1254" s="269">
        <v>1</v>
      </c>
      <c r="J1254" s="269" t="s">
        <v>3387</v>
      </c>
      <c r="K1254" s="269"/>
      <c r="L1254" s="269">
        <v>1</v>
      </c>
    </row>
    <row r="1255" spans="1:12" x14ac:dyDescent="0.25">
      <c r="A1255" s="261">
        <f t="shared" si="57"/>
        <v>6170504</v>
      </c>
      <c r="B1255" s="261" t="str">
        <f t="shared" si="58"/>
        <v>IVY HERRINGBONE</v>
      </c>
      <c r="C1255" s="261" t="str">
        <f t="shared" si="59"/>
        <v>Кепка</v>
      </c>
      <c r="D1255" s="264" t="str">
        <f>VLOOKUP(C1255,M:N,2,0)</f>
        <v>Кепки</v>
      </c>
      <c r="E1255" s="268" t="s">
        <v>2125</v>
      </c>
      <c r="F1255" s="269" t="s">
        <v>3392</v>
      </c>
      <c r="G1255" s="269" t="s">
        <v>112</v>
      </c>
      <c r="H1255" s="269" t="s">
        <v>3387</v>
      </c>
      <c r="I1255" s="269">
        <v>6</v>
      </c>
      <c r="J1255" s="269" t="s">
        <v>3393</v>
      </c>
      <c r="K1255" s="269"/>
      <c r="L1255" s="269">
        <v>6</v>
      </c>
    </row>
    <row r="1256" spans="1:12" x14ac:dyDescent="0.25">
      <c r="A1256" s="261">
        <f t="shared" si="57"/>
        <v>6170504</v>
      </c>
      <c r="B1256" s="261" t="str">
        <f t="shared" si="58"/>
        <v>IVY HERRINGBONE</v>
      </c>
      <c r="C1256" s="261" t="str">
        <f t="shared" si="59"/>
        <v>Кепка</v>
      </c>
      <c r="D1256" s="264" t="str">
        <f>VLOOKUP(C1256,M:N,2,0)</f>
        <v>Кепки</v>
      </c>
      <c r="E1256" s="268" t="s">
        <v>2127</v>
      </c>
      <c r="F1256" s="269" t="s">
        <v>3392</v>
      </c>
      <c r="G1256" s="269" t="s">
        <v>114</v>
      </c>
      <c r="H1256" s="269" t="s">
        <v>3387</v>
      </c>
      <c r="I1256" s="269">
        <v>1</v>
      </c>
      <c r="J1256" s="269" t="s">
        <v>3387</v>
      </c>
      <c r="K1256" s="269"/>
      <c r="L1256" s="269">
        <v>1</v>
      </c>
    </row>
    <row r="1257" spans="1:12" x14ac:dyDescent="0.25">
      <c r="A1257" s="261">
        <f t="shared" si="57"/>
        <v>6170504</v>
      </c>
      <c r="B1257" s="261" t="str">
        <f t="shared" si="58"/>
        <v>IVY HERRINGBONE</v>
      </c>
      <c r="C1257" s="261" t="str">
        <f t="shared" si="59"/>
        <v>Кепка</v>
      </c>
      <c r="D1257" s="264" t="str">
        <f>VLOOKUP(C1257,M:N,2,0)</f>
        <v>Кепки</v>
      </c>
      <c r="E1257" s="268" t="s">
        <v>2128</v>
      </c>
      <c r="F1257" s="269" t="s">
        <v>3392</v>
      </c>
      <c r="G1257" s="269" t="s">
        <v>113</v>
      </c>
      <c r="H1257" s="269" t="s">
        <v>3387</v>
      </c>
      <c r="I1257" s="269">
        <v>3</v>
      </c>
      <c r="J1257" s="269" t="s">
        <v>3389</v>
      </c>
      <c r="K1257" s="269"/>
      <c r="L1257" s="269">
        <v>3</v>
      </c>
    </row>
    <row r="1258" spans="1:12" x14ac:dyDescent="0.25">
      <c r="A1258" s="261">
        <f t="shared" si="57"/>
        <v>6170504</v>
      </c>
      <c r="B1258" s="261" t="str">
        <f t="shared" si="58"/>
        <v>IVY HERRINGBONE</v>
      </c>
      <c r="C1258" s="261" t="str">
        <f t="shared" si="59"/>
        <v>Кепка</v>
      </c>
      <c r="D1258" s="264" t="str">
        <f>VLOOKUP(C1258,M:N,2,0)</f>
        <v>Кепки</v>
      </c>
      <c r="E1258" s="268" t="s">
        <v>2129</v>
      </c>
      <c r="F1258" s="269" t="s">
        <v>3392</v>
      </c>
      <c r="G1258" s="269" t="s">
        <v>118</v>
      </c>
      <c r="H1258" s="269" t="s">
        <v>3387</v>
      </c>
      <c r="I1258" s="269">
        <v>2</v>
      </c>
      <c r="J1258" s="269" t="s">
        <v>3388</v>
      </c>
      <c r="K1258" s="269"/>
      <c r="L1258" s="269">
        <v>2</v>
      </c>
    </row>
    <row r="1259" spans="1:12" x14ac:dyDescent="0.25">
      <c r="A1259" s="261">
        <f t="shared" si="57"/>
        <v>6170504</v>
      </c>
      <c r="B1259" s="261" t="str">
        <f t="shared" si="58"/>
        <v>IVY HERRINGBONE</v>
      </c>
      <c r="C1259" s="261" t="str">
        <f t="shared" si="59"/>
        <v>Кепка</v>
      </c>
      <c r="D1259" s="264" t="str">
        <f>VLOOKUP(C1259,M:N,2,0)</f>
        <v>Кепки</v>
      </c>
      <c r="E1259" s="268" t="s">
        <v>2131</v>
      </c>
      <c r="F1259" s="269" t="s">
        <v>3394</v>
      </c>
      <c r="G1259" s="269" t="s">
        <v>122</v>
      </c>
      <c r="H1259" s="269" t="s">
        <v>3387</v>
      </c>
      <c r="I1259" s="269">
        <v>1</v>
      </c>
      <c r="J1259" s="269" t="s">
        <v>3387</v>
      </c>
      <c r="K1259" s="269"/>
      <c r="L1259" s="269">
        <v>1</v>
      </c>
    </row>
    <row r="1260" spans="1:12" x14ac:dyDescent="0.25">
      <c r="A1260" s="261">
        <f t="shared" si="57"/>
        <v>6170504</v>
      </c>
      <c r="B1260" s="261" t="str">
        <f t="shared" si="58"/>
        <v>IVY HERRINGBONE</v>
      </c>
      <c r="C1260" s="261" t="str">
        <f t="shared" si="59"/>
        <v>Кепка</v>
      </c>
      <c r="D1260" s="264" t="str">
        <f>VLOOKUP(C1260,M:N,2,0)</f>
        <v>Кепки</v>
      </c>
      <c r="E1260" s="268" t="s">
        <v>2132</v>
      </c>
      <c r="F1260" s="269" t="s">
        <v>3394</v>
      </c>
      <c r="G1260" s="269" t="s">
        <v>123</v>
      </c>
      <c r="H1260" s="269" t="s">
        <v>3387</v>
      </c>
      <c r="I1260" s="269">
        <v>1</v>
      </c>
      <c r="J1260" s="269" t="s">
        <v>3387</v>
      </c>
      <c r="K1260" s="269"/>
      <c r="L1260" s="269">
        <v>1</v>
      </c>
    </row>
    <row r="1261" spans="1:12" x14ac:dyDescent="0.25">
      <c r="A1261" s="261">
        <f t="shared" si="57"/>
        <v>6170504</v>
      </c>
      <c r="B1261" s="261" t="str">
        <f t="shared" si="58"/>
        <v>IVY HERRINGBONE</v>
      </c>
      <c r="C1261" s="261" t="str">
        <f t="shared" si="59"/>
        <v>Кепка</v>
      </c>
      <c r="D1261" s="264" t="str">
        <f>VLOOKUP(C1261,M:N,2,0)</f>
        <v>Кепки</v>
      </c>
      <c r="E1261" s="268" t="s">
        <v>2133</v>
      </c>
      <c r="F1261" s="269" t="s">
        <v>3394</v>
      </c>
      <c r="G1261" s="269" t="s">
        <v>116</v>
      </c>
      <c r="H1261" s="269" t="s">
        <v>3387</v>
      </c>
      <c r="I1261" s="269">
        <v>2</v>
      </c>
      <c r="J1261" s="269" t="s">
        <v>3388</v>
      </c>
      <c r="K1261" s="269"/>
      <c r="L1261" s="269">
        <v>2</v>
      </c>
    </row>
    <row r="1262" spans="1:12" x14ac:dyDescent="0.25">
      <c r="A1262" s="261">
        <f t="shared" si="57"/>
        <v>6170504</v>
      </c>
      <c r="B1262" s="261" t="str">
        <f t="shared" si="58"/>
        <v>IVY HERRINGBONE</v>
      </c>
      <c r="C1262" s="261" t="str">
        <f t="shared" si="59"/>
        <v>Кепка</v>
      </c>
      <c r="D1262" s="264" t="str">
        <f>VLOOKUP(C1262,M:N,2,0)</f>
        <v>Кепки</v>
      </c>
      <c r="E1262" s="268" t="s">
        <v>2135</v>
      </c>
      <c r="F1262" s="269" t="s">
        <v>3394</v>
      </c>
      <c r="G1262" s="269" t="s">
        <v>115</v>
      </c>
      <c r="H1262" s="269" t="s">
        <v>3387</v>
      </c>
      <c r="I1262" s="269">
        <v>2</v>
      </c>
      <c r="J1262" s="269" t="s">
        <v>3388</v>
      </c>
      <c r="K1262" s="269"/>
      <c r="L1262" s="269">
        <v>2</v>
      </c>
    </row>
    <row r="1263" spans="1:12" x14ac:dyDescent="0.25">
      <c r="A1263" s="261">
        <f t="shared" si="57"/>
        <v>6170504</v>
      </c>
      <c r="B1263" s="261" t="str">
        <f t="shared" si="58"/>
        <v>IVY HERRINGBONE</v>
      </c>
      <c r="C1263" s="261" t="str">
        <f t="shared" si="59"/>
        <v>Кепка</v>
      </c>
      <c r="D1263" s="264" t="str">
        <f>VLOOKUP(C1263,M:N,2,0)</f>
        <v>Кепки</v>
      </c>
      <c r="E1263" s="268" t="s">
        <v>2137</v>
      </c>
      <c r="F1263" s="269" t="s">
        <v>3394</v>
      </c>
      <c r="G1263" s="269" t="s">
        <v>112</v>
      </c>
      <c r="H1263" s="269" t="s">
        <v>3387</v>
      </c>
      <c r="I1263" s="269">
        <v>3</v>
      </c>
      <c r="J1263" s="269" t="s">
        <v>3389</v>
      </c>
      <c r="K1263" s="269"/>
      <c r="L1263" s="269">
        <v>3</v>
      </c>
    </row>
    <row r="1264" spans="1:12" x14ac:dyDescent="0.25">
      <c r="A1264" s="261">
        <f t="shared" si="57"/>
        <v>6170504</v>
      </c>
      <c r="B1264" s="261" t="str">
        <f t="shared" si="58"/>
        <v>IVY HERRINGBONE</v>
      </c>
      <c r="C1264" s="261" t="str">
        <f t="shared" si="59"/>
        <v>Кепка</v>
      </c>
      <c r="D1264" s="264" t="str">
        <f>VLOOKUP(C1264,M:N,2,0)</f>
        <v>Кепки</v>
      </c>
      <c r="E1264" s="268" t="s">
        <v>2138</v>
      </c>
      <c r="F1264" s="269" t="s">
        <v>3394</v>
      </c>
      <c r="G1264" s="269" t="s">
        <v>113</v>
      </c>
      <c r="H1264" s="269" t="s">
        <v>3387</v>
      </c>
      <c r="I1264" s="269">
        <v>1</v>
      </c>
      <c r="J1264" s="269" t="s">
        <v>3387</v>
      </c>
      <c r="K1264" s="269"/>
      <c r="L1264" s="269">
        <v>1</v>
      </c>
    </row>
    <row r="1265" spans="1:12" x14ac:dyDescent="0.25">
      <c r="A1265" s="261">
        <f t="shared" si="57"/>
        <v>6170504</v>
      </c>
      <c r="B1265" s="261" t="str">
        <f t="shared" si="58"/>
        <v>IVY HERRINGBONE</v>
      </c>
      <c r="C1265" s="261" t="str">
        <f t="shared" si="59"/>
        <v>Кепка</v>
      </c>
      <c r="D1265" s="264" t="str">
        <f>VLOOKUP(C1265,M:N,2,0)</f>
        <v>Кепки</v>
      </c>
      <c r="E1265" s="268" t="s">
        <v>2139</v>
      </c>
      <c r="F1265" s="269" t="s">
        <v>3394</v>
      </c>
      <c r="G1265" s="269" t="s">
        <v>124</v>
      </c>
      <c r="H1265" s="269" t="s">
        <v>3387</v>
      </c>
      <c r="I1265" s="269">
        <v>1</v>
      </c>
      <c r="J1265" s="269" t="s">
        <v>3387</v>
      </c>
      <c r="K1265" s="269"/>
      <c r="L1265" s="269">
        <v>1</v>
      </c>
    </row>
    <row r="1266" spans="1:12" x14ac:dyDescent="0.25">
      <c r="A1266" s="261">
        <f t="shared" si="57"/>
        <v>6170504</v>
      </c>
      <c r="B1266" s="261" t="str">
        <f t="shared" si="58"/>
        <v>IVY HERRINGBONE</v>
      </c>
      <c r="C1266" s="261" t="str">
        <f t="shared" si="59"/>
        <v>Кепка</v>
      </c>
      <c r="D1266" s="264" t="str">
        <f>VLOOKUP(C1266,M:N,2,0)</f>
        <v>Кепки</v>
      </c>
      <c r="E1266" s="268" t="s">
        <v>2141</v>
      </c>
      <c r="F1266" s="269" t="s">
        <v>3394</v>
      </c>
      <c r="G1266" s="269" t="s">
        <v>118</v>
      </c>
      <c r="H1266" s="269" t="s">
        <v>3387</v>
      </c>
      <c r="I1266" s="269">
        <v>2</v>
      </c>
      <c r="J1266" s="269" t="s">
        <v>3388</v>
      </c>
      <c r="K1266" s="269"/>
      <c r="L1266" s="269">
        <v>2</v>
      </c>
    </row>
    <row r="1267" spans="1:12" x14ac:dyDescent="0.25">
      <c r="A1267" s="261">
        <f t="shared" si="57"/>
        <v>6170504</v>
      </c>
      <c r="B1267" s="261" t="str">
        <f t="shared" si="58"/>
        <v>IVY HERRINGBONE</v>
      </c>
      <c r="C1267" s="261" t="str">
        <f t="shared" si="59"/>
        <v>Кепка</v>
      </c>
      <c r="D1267" s="264" t="str">
        <f>VLOOKUP(C1267,M:N,2,0)</f>
        <v>Кепки</v>
      </c>
      <c r="E1267" s="268" t="s">
        <v>2142</v>
      </c>
      <c r="F1267" s="269" t="s">
        <v>3390</v>
      </c>
      <c r="G1267" s="269" t="s">
        <v>115</v>
      </c>
      <c r="H1267" s="269" t="s">
        <v>3387</v>
      </c>
      <c r="I1267" s="269">
        <v>1</v>
      </c>
      <c r="J1267" s="269" t="s">
        <v>3387</v>
      </c>
      <c r="K1267" s="269"/>
      <c r="L1267" s="269">
        <v>1</v>
      </c>
    </row>
    <row r="1268" spans="1:12" x14ac:dyDescent="0.25">
      <c r="A1268" s="261">
        <f t="shared" si="57"/>
        <v>6170504</v>
      </c>
      <c r="B1268" s="261" t="str">
        <f t="shared" si="58"/>
        <v>IVY HERRINGBONE</v>
      </c>
      <c r="C1268" s="261" t="str">
        <f t="shared" si="59"/>
        <v>Кепка</v>
      </c>
      <c r="D1268" s="264" t="str">
        <f>VLOOKUP(C1268,M:N,2,0)</f>
        <v>Кепки</v>
      </c>
      <c r="E1268" s="268" t="s">
        <v>2143</v>
      </c>
      <c r="F1268" s="269" t="s">
        <v>3386</v>
      </c>
      <c r="G1268" s="269" t="s">
        <v>123</v>
      </c>
      <c r="H1268" s="269" t="s">
        <v>3387</v>
      </c>
      <c r="I1268" s="269">
        <v>1</v>
      </c>
      <c r="J1268" s="269" t="s">
        <v>3387</v>
      </c>
      <c r="K1268" s="269"/>
      <c r="L1268" s="269">
        <v>1</v>
      </c>
    </row>
    <row r="1269" spans="1:12" x14ac:dyDescent="0.25">
      <c r="A1269" s="261">
        <f t="shared" si="57"/>
        <v>6170504</v>
      </c>
      <c r="B1269" s="261" t="str">
        <f t="shared" si="58"/>
        <v>IVY HERRINGBONE</v>
      </c>
      <c r="C1269" s="261" t="str">
        <f t="shared" si="59"/>
        <v>Кепка</v>
      </c>
      <c r="D1269" s="264" t="str">
        <f>VLOOKUP(C1269,M:N,2,0)</f>
        <v>Кепки</v>
      </c>
      <c r="E1269" s="268" t="s">
        <v>2145</v>
      </c>
      <c r="F1269" s="269" t="s">
        <v>3386</v>
      </c>
      <c r="G1269" s="269" t="s">
        <v>116</v>
      </c>
      <c r="H1269" s="269" t="s">
        <v>3387</v>
      </c>
      <c r="I1269" s="269">
        <v>2</v>
      </c>
      <c r="J1269" s="269" t="s">
        <v>3388</v>
      </c>
      <c r="K1269" s="269"/>
      <c r="L1269" s="269">
        <v>2</v>
      </c>
    </row>
    <row r="1270" spans="1:12" x14ac:dyDescent="0.25">
      <c r="A1270" s="261">
        <f t="shared" si="57"/>
        <v>6170504</v>
      </c>
      <c r="B1270" s="261" t="str">
        <f t="shared" si="58"/>
        <v>IVY HERRINGBONE</v>
      </c>
      <c r="C1270" s="261" t="str">
        <f t="shared" si="59"/>
        <v>Кепка</v>
      </c>
      <c r="D1270" s="264" t="str">
        <f>VLOOKUP(C1270,M:N,2,0)</f>
        <v>Кепки</v>
      </c>
      <c r="E1270" s="268" t="s">
        <v>2147</v>
      </c>
      <c r="F1270" s="269" t="s">
        <v>3386</v>
      </c>
      <c r="G1270" s="269" t="s">
        <v>115</v>
      </c>
      <c r="H1270" s="269" t="s">
        <v>3387</v>
      </c>
      <c r="I1270" s="269">
        <v>2</v>
      </c>
      <c r="J1270" s="269" t="s">
        <v>3388</v>
      </c>
      <c r="K1270" s="269"/>
      <c r="L1270" s="269">
        <v>2</v>
      </c>
    </row>
    <row r="1271" spans="1:12" x14ac:dyDescent="0.25">
      <c r="A1271" s="261">
        <f t="shared" si="57"/>
        <v>6170504</v>
      </c>
      <c r="B1271" s="261" t="str">
        <f t="shared" si="58"/>
        <v>IVY HERRINGBONE</v>
      </c>
      <c r="C1271" s="261" t="str">
        <f t="shared" si="59"/>
        <v>Кепка</v>
      </c>
      <c r="D1271" s="264" t="str">
        <f>VLOOKUP(C1271,M:N,2,0)</f>
        <v>Кепки</v>
      </c>
      <c r="E1271" s="268" t="s">
        <v>2149</v>
      </c>
      <c r="F1271" s="269" t="s">
        <v>3386</v>
      </c>
      <c r="G1271" s="269" t="s">
        <v>112</v>
      </c>
      <c r="H1271" s="269" t="s">
        <v>3387</v>
      </c>
      <c r="I1271" s="269">
        <v>3</v>
      </c>
      <c r="J1271" s="269" t="s">
        <v>3389</v>
      </c>
      <c r="K1271" s="269"/>
      <c r="L1271" s="269">
        <v>3</v>
      </c>
    </row>
    <row r="1272" spans="1:12" x14ac:dyDescent="0.25">
      <c r="A1272" s="261">
        <f t="shared" si="57"/>
        <v>6170504</v>
      </c>
      <c r="B1272" s="261" t="str">
        <f t="shared" si="58"/>
        <v>IVY HERRINGBONE</v>
      </c>
      <c r="C1272" s="261" t="str">
        <f t="shared" si="59"/>
        <v>Кепка</v>
      </c>
      <c r="D1272" s="264" t="str">
        <f>VLOOKUP(C1272,M:N,2,0)</f>
        <v>Кепки</v>
      </c>
      <c r="E1272" s="268" t="s">
        <v>2150</v>
      </c>
      <c r="F1272" s="269" t="s">
        <v>3386</v>
      </c>
      <c r="G1272" s="269" t="s">
        <v>114</v>
      </c>
      <c r="H1272" s="269" t="s">
        <v>3387</v>
      </c>
      <c r="I1272" s="269">
        <v>2</v>
      </c>
      <c r="J1272" s="269" t="s">
        <v>3388</v>
      </c>
      <c r="K1272" s="269"/>
      <c r="L1272" s="269">
        <v>2</v>
      </c>
    </row>
    <row r="1273" spans="1:12" x14ac:dyDescent="0.25">
      <c r="A1273" s="261">
        <f t="shared" si="57"/>
        <v>6170504</v>
      </c>
      <c r="B1273" s="261" t="str">
        <f t="shared" si="58"/>
        <v>IVY HERRINGBONE</v>
      </c>
      <c r="C1273" s="261" t="str">
        <f t="shared" si="59"/>
        <v>Кепка</v>
      </c>
      <c r="D1273" s="264" t="str">
        <f>VLOOKUP(C1273,M:N,2,0)</f>
        <v>Кепки</v>
      </c>
      <c r="E1273" s="268" t="s">
        <v>2151</v>
      </c>
      <c r="F1273" s="269" t="s">
        <v>3386</v>
      </c>
      <c r="G1273" s="269" t="s">
        <v>113</v>
      </c>
      <c r="H1273" s="269" t="s">
        <v>3387</v>
      </c>
      <c r="I1273" s="269">
        <v>1</v>
      </c>
      <c r="J1273" s="269" t="s">
        <v>3387</v>
      </c>
      <c r="K1273" s="269"/>
      <c r="L1273" s="269">
        <v>1</v>
      </c>
    </row>
    <row r="1274" spans="1:12" x14ac:dyDescent="0.25">
      <c r="A1274" s="261">
        <f t="shared" si="57"/>
        <v>6170504</v>
      </c>
      <c r="B1274" s="261" t="str">
        <f t="shared" si="58"/>
        <v>IVY HERRINGBONE</v>
      </c>
      <c r="C1274" s="261" t="str">
        <f t="shared" si="59"/>
        <v>Кепка</v>
      </c>
      <c r="D1274" s="264" t="str">
        <f>VLOOKUP(C1274,M:N,2,0)</f>
        <v>Кепки</v>
      </c>
      <c r="E1274" s="268" t="s">
        <v>2153</v>
      </c>
      <c r="F1274" s="269" t="s">
        <v>3391</v>
      </c>
      <c r="G1274" s="269" t="s">
        <v>122</v>
      </c>
      <c r="H1274" s="269" t="s">
        <v>3387</v>
      </c>
      <c r="I1274" s="269">
        <v>2</v>
      </c>
      <c r="J1274" s="269" t="s">
        <v>3388</v>
      </c>
      <c r="K1274" s="269"/>
      <c r="L1274" s="269">
        <v>2</v>
      </c>
    </row>
    <row r="1275" spans="1:12" x14ac:dyDescent="0.25">
      <c r="A1275" s="261">
        <f t="shared" si="57"/>
        <v>6170504</v>
      </c>
      <c r="B1275" s="261" t="str">
        <f t="shared" si="58"/>
        <v>IVY HERRINGBONE</v>
      </c>
      <c r="C1275" s="261" t="str">
        <f t="shared" si="59"/>
        <v>Кепка</v>
      </c>
      <c r="D1275" s="264" t="str">
        <f>VLOOKUP(C1275,M:N,2,0)</f>
        <v>Кепки</v>
      </c>
      <c r="E1275" s="268" t="s">
        <v>2154</v>
      </c>
      <c r="F1275" s="269" t="s">
        <v>3391</v>
      </c>
      <c r="G1275" s="269" t="s">
        <v>116</v>
      </c>
      <c r="H1275" s="269" t="s">
        <v>3387</v>
      </c>
      <c r="I1275" s="269">
        <v>2</v>
      </c>
      <c r="J1275" s="269" t="s">
        <v>3388</v>
      </c>
      <c r="K1275" s="269"/>
      <c r="L1275" s="269">
        <v>2</v>
      </c>
    </row>
    <row r="1276" spans="1:12" x14ac:dyDescent="0.25">
      <c r="A1276" s="261">
        <f t="shared" si="57"/>
        <v>6170504</v>
      </c>
      <c r="B1276" s="261" t="str">
        <f t="shared" si="58"/>
        <v>IVY HERRINGBONE</v>
      </c>
      <c r="C1276" s="261" t="str">
        <f t="shared" si="59"/>
        <v>Кепка</v>
      </c>
      <c r="D1276" s="264" t="str">
        <f>VLOOKUP(C1276,M:N,2,0)</f>
        <v>Кепки</v>
      </c>
      <c r="E1276" s="268" t="s">
        <v>2156</v>
      </c>
      <c r="F1276" s="269" t="s">
        <v>3391</v>
      </c>
      <c r="G1276" s="269" t="s">
        <v>112</v>
      </c>
      <c r="H1276" s="269" t="s">
        <v>3387</v>
      </c>
      <c r="I1276" s="269">
        <v>2</v>
      </c>
      <c r="J1276" s="269" t="s">
        <v>3388</v>
      </c>
      <c r="K1276" s="269"/>
      <c r="L1276" s="269">
        <v>2</v>
      </c>
    </row>
    <row r="1277" spans="1:12" x14ac:dyDescent="0.25">
      <c r="A1277" s="261">
        <f t="shared" si="57"/>
        <v>6170504</v>
      </c>
      <c r="B1277" s="261" t="str">
        <f t="shared" si="58"/>
        <v>IVY HERRINGBONE</v>
      </c>
      <c r="C1277" s="261" t="str">
        <f t="shared" si="59"/>
        <v>Кепка</v>
      </c>
      <c r="D1277" s="264" t="str">
        <f>VLOOKUP(C1277,M:N,2,0)</f>
        <v>Кепки</v>
      </c>
      <c r="E1277" s="268" t="s">
        <v>2158</v>
      </c>
      <c r="F1277" s="269" t="s">
        <v>3391</v>
      </c>
      <c r="G1277" s="269" t="s">
        <v>113</v>
      </c>
      <c r="H1277" s="269" t="s">
        <v>3387</v>
      </c>
      <c r="I1277" s="269">
        <v>2</v>
      </c>
      <c r="J1277" s="269" t="s">
        <v>3388</v>
      </c>
      <c r="K1277" s="269"/>
      <c r="L1277" s="269">
        <v>2</v>
      </c>
    </row>
    <row r="1278" spans="1:12" x14ac:dyDescent="0.25">
      <c r="A1278" s="261">
        <f t="shared" si="57"/>
        <v>6170504</v>
      </c>
      <c r="B1278" s="261" t="str">
        <f t="shared" si="58"/>
        <v>IVY HERRINGBONE</v>
      </c>
      <c r="C1278" s="261" t="str">
        <f t="shared" si="59"/>
        <v>Кепка</v>
      </c>
      <c r="D1278" s="264" t="str">
        <f>VLOOKUP(C1278,M:N,2,0)</f>
        <v>Кепки</v>
      </c>
      <c r="E1278" s="268" t="s">
        <v>2159</v>
      </c>
      <c r="F1278" s="269" t="s">
        <v>3391</v>
      </c>
      <c r="G1278" s="269" t="s">
        <v>118</v>
      </c>
      <c r="H1278" s="269" t="s">
        <v>3387</v>
      </c>
      <c r="I1278" s="269">
        <v>1</v>
      </c>
      <c r="J1278" s="269" t="s">
        <v>3387</v>
      </c>
      <c r="K1278" s="269"/>
      <c r="L1278" s="269">
        <v>1</v>
      </c>
    </row>
    <row r="1279" spans="1:12" x14ac:dyDescent="0.25">
      <c r="A1279" s="261">
        <f t="shared" si="57"/>
        <v>6170504</v>
      </c>
      <c r="B1279" s="261" t="str">
        <f t="shared" si="58"/>
        <v>IVY HERRINGBONE</v>
      </c>
      <c r="C1279" s="261" t="str">
        <f t="shared" si="59"/>
        <v>Кепка</v>
      </c>
      <c r="D1279" s="264" t="str">
        <f>VLOOKUP(C1279,M:N,2,0)</f>
        <v>Кепки</v>
      </c>
      <c r="E1279" s="268" t="s">
        <v>2161</v>
      </c>
      <c r="F1279" s="269" t="s">
        <v>3401</v>
      </c>
      <c r="G1279" s="269" t="s">
        <v>122</v>
      </c>
      <c r="H1279" s="269" t="s">
        <v>3387</v>
      </c>
      <c r="I1279" s="269">
        <v>1</v>
      </c>
      <c r="J1279" s="269" t="s">
        <v>3387</v>
      </c>
      <c r="K1279" s="269"/>
      <c r="L1279" s="269">
        <v>1</v>
      </c>
    </row>
    <row r="1280" spans="1:12" x14ac:dyDescent="0.25">
      <c r="A1280" s="261">
        <f t="shared" si="57"/>
        <v>6170504</v>
      </c>
      <c r="B1280" s="261" t="str">
        <f t="shared" si="58"/>
        <v>IVY HERRINGBONE</v>
      </c>
      <c r="C1280" s="261" t="str">
        <f t="shared" si="59"/>
        <v>Кепка</v>
      </c>
      <c r="D1280" s="264" t="str">
        <f>VLOOKUP(C1280,M:N,2,0)</f>
        <v>Кепки</v>
      </c>
      <c r="E1280" s="268" t="s">
        <v>2162</v>
      </c>
      <c r="F1280" s="269" t="s">
        <v>3401</v>
      </c>
      <c r="G1280" s="269" t="s">
        <v>123</v>
      </c>
      <c r="H1280" s="269" t="s">
        <v>3387</v>
      </c>
      <c r="I1280" s="269">
        <v>1</v>
      </c>
      <c r="J1280" s="269" t="s">
        <v>3387</v>
      </c>
      <c r="K1280" s="269"/>
      <c r="L1280" s="269">
        <v>1</v>
      </c>
    </row>
    <row r="1281" spans="1:12" x14ac:dyDescent="0.25">
      <c r="A1281" s="261">
        <f t="shared" si="57"/>
        <v>6170504</v>
      </c>
      <c r="B1281" s="261" t="str">
        <f t="shared" si="58"/>
        <v>IVY HERRINGBONE</v>
      </c>
      <c r="C1281" s="261" t="str">
        <f t="shared" si="59"/>
        <v>Кепка</v>
      </c>
      <c r="D1281" s="264" t="str">
        <f>VLOOKUP(C1281,M:N,2,0)</f>
        <v>Кепки</v>
      </c>
      <c r="E1281" s="268" t="s">
        <v>2164</v>
      </c>
      <c r="F1281" s="269" t="s">
        <v>3401</v>
      </c>
      <c r="G1281" s="269" t="s">
        <v>116</v>
      </c>
      <c r="H1281" s="269" t="s">
        <v>3387</v>
      </c>
      <c r="I1281" s="269">
        <v>1</v>
      </c>
      <c r="J1281" s="269" t="s">
        <v>3387</v>
      </c>
      <c r="K1281" s="269"/>
      <c r="L1281" s="269">
        <v>1</v>
      </c>
    </row>
    <row r="1282" spans="1:12" x14ac:dyDescent="0.25">
      <c r="A1282" s="261">
        <f t="shared" si="57"/>
        <v>6170504</v>
      </c>
      <c r="B1282" s="261" t="str">
        <f t="shared" si="58"/>
        <v>IVY HERRINGBONE</v>
      </c>
      <c r="C1282" s="261" t="str">
        <f t="shared" si="59"/>
        <v>Кепка</v>
      </c>
      <c r="D1282" s="264" t="str">
        <f>VLOOKUP(C1282,M:N,2,0)</f>
        <v>Кепки</v>
      </c>
      <c r="E1282" s="268" t="s">
        <v>2165</v>
      </c>
      <c r="F1282" s="269" t="s">
        <v>3401</v>
      </c>
      <c r="G1282" s="269" t="s">
        <v>112</v>
      </c>
      <c r="H1282" s="269" t="s">
        <v>3387</v>
      </c>
      <c r="I1282" s="269">
        <v>3</v>
      </c>
      <c r="J1282" s="269" t="s">
        <v>3389</v>
      </c>
      <c r="K1282" s="269"/>
      <c r="L1282" s="269">
        <v>3</v>
      </c>
    </row>
    <row r="1283" spans="1:12" x14ac:dyDescent="0.25">
      <c r="A1283" s="261">
        <f t="shared" ref="A1283:A1346" si="60">_xlfn.LET(_xlpm.START,FIND("арт. ",F1283)+5,_xlpm.END,FIND(" ",F1283,_xlpm.START),VALUE(TRIM(MID(F1283,_xlpm.START,_xlpm.END-_xlpm.START))))</f>
        <v>6170504</v>
      </c>
      <c r="B1283" s="261" t="str">
        <f t="shared" ref="B1283:B1346" si="61">_xlfn.LET(_xlpm.START,FIND("арт. ",F1283)+13,_xlpm.END,FIND("(",F1283),TRIM(MID(F1283,_xlpm.START,_xlpm.END-_xlpm.START)))</f>
        <v>IVY HERRINGBONE</v>
      </c>
      <c r="C1283" s="261" t="str">
        <f t="shared" ref="C1283:C1346" si="62">_xlfn.LET(_xlpm.START,1,_xlpm.END,FIND("S",F1283),TRIM(MID(F1283,_xlpm.START,_xlpm.END-_xlpm.START)))</f>
        <v>Кепка</v>
      </c>
      <c r="D1283" s="264" t="str">
        <f>VLOOKUP(C1283,M:N,2,0)</f>
        <v>Кепки</v>
      </c>
      <c r="E1283" s="268" t="s">
        <v>2166</v>
      </c>
      <c r="F1283" s="269" t="s">
        <v>3401</v>
      </c>
      <c r="G1283" s="269" t="s">
        <v>114</v>
      </c>
      <c r="H1283" s="269" t="s">
        <v>3387</v>
      </c>
      <c r="I1283" s="269">
        <v>1</v>
      </c>
      <c r="J1283" s="269" t="s">
        <v>3387</v>
      </c>
      <c r="K1283" s="269"/>
      <c r="L1283" s="269">
        <v>1</v>
      </c>
    </row>
    <row r="1284" spans="1:12" x14ac:dyDescent="0.25">
      <c r="A1284" s="261">
        <f t="shared" si="60"/>
        <v>6170504</v>
      </c>
      <c r="B1284" s="261" t="str">
        <f t="shared" si="61"/>
        <v>IVY HERRINGBONE</v>
      </c>
      <c r="C1284" s="261" t="str">
        <f t="shared" si="62"/>
        <v>Кепка</v>
      </c>
      <c r="D1284" s="264" t="str">
        <f>VLOOKUP(C1284,M:N,2,0)</f>
        <v>Кепки</v>
      </c>
      <c r="E1284" s="268" t="s">
        <v>2168</v>
      </c>
      <c r="F1284" s="269" t="s">
        <v>3401</v>
      </c>
      <c r="G1284" s="269" t="s">
        <v>113</v>
      </c>
      <c r="H1284" s="269" t="s">
        <v>3387</v>
      </c>
      <c r="I1284" s="269">
        <v>1</v>
      </c>
      <c r="J1284" s="269" t="s">
        <v>3387</v>
      </c>
      <c r="K1284" s="269"/>
      <c r="L1284" s="269">
        <v>1</v>
      </c>
    </row>
    <row r="1285" spans="1:12" x14ac:dyDescent="0.25">
      <c r="A1285" s="261">
        <f t="shared" si="60"/>
        <v>6170504</v>
      </c>
      <c r="B1285" s="261" t="str">
        <f t="shared" si="61"/>
        <v>IVY HERRINGBONE</v>
      </c>
      <c r="C1285" s="261" t="str">
        <f t="shared" si="62"/>
        <v>Кепка</v>
      </c>
      <c r="D1285" s="264" t="str">
        <f>VLOOKUP(C1285,M:N,2,0)</f>
        <v>Кепки</v>
      </c>
      <c r="E1285" s="268" t="s">
        <v>2170</v>
      </c>
      <c r="F1285" s="269" t="s">
        <v>3401</v>
      </c>
      <c r="G1285" s="269" t="s">
        <v>124</v>
      </c>
      <c r="H1285" s="269" t="s">
        <v>3387</v>
      </c>
      <c r="I1285" s="269">
        <v>1</v>
      </c>
      <c r="J1285" s="269" t="s">
        <v>3387</v>
      </c>
      <c r="K1285" s="269"/>
      <c r="L1285" s="269">
        <v>1</v>
      </c>
    </row>
    <row r="1286" spans="1:12" x14ac:dyDescent="0.25">
      <c r="A1286" s="261">
        <f t="shared" si="60"/>
        <v>6170504</v>
      </c>
      <c r="B1286" s="261" t="str">
        <f t="shared" si="61"/>
        <v>IVY HERRINGBONE</v>
      </c>
      <c r="C1286" s="261" t="str">
        <f t="shared" si="62"/>
        <v>Кепка</v>
      </c>
      <c r="D1286" s="264" t="str">
        <f>VLOOKUP(C1286,M:N,2,0)</f>
        <v>Кепки</v>
      </c>
      <c r="E1286" s="268" t="s">
        <v>2171</v>
      </c>
      <c r="F1286" s="269" t="s">
        <v>3401</v>
      </c>
      <c r="G1286" s="269" t="s">
        <v>118</v>
      </c>
      <c r="H1286" s="269" t="s">
        <v>3387</v>
      </c>
      <c r="I1286" s="269">
        <v>1</v>
      </c>
      <c r="J1286" s="269" t="s">
        <v>3387</v>
      </c>
      <c r="K1286" s="269"/>
      <c r="L1286" s="269">
        <v>1</v>
      </c>
    </row>
    <row r="1287" spans="1:12" x14ac:dyDescent="0.25">
      <c r="A1287" s="261">
        <f t="shared" si="60"/>
        <v>2798101</v>
      </c>
      <c r="B1287" s="261" t="str">
        <f t="shared" si="61"/>
        <v>WESTERN WOOLFELT</v>
      </c>
      <c r="C1287" s="261" t="str">
        <f t="shared" si="62"/>
        <v>Шляпа</v>
      </c>
      <c r="D1287" s="264" t="str">
        <f>VLOOKUP(C1287,M:N,2,0)</f>
        <v>Шляпы</v>
      </c>
      <c r="E1287" s="268" t="s">
        <v>2172</v>
      </c>
      <c r="F1287" s="269" t="s">
        <v>3073</v>
      </c>
      <c r="G1287" s="269" t="s">
        <v>116</v>
      </c>
      <c r="H1287" s="269" t="s">
        <v>3811</v>
      </c>
      <c r="I1287" s="269">
        <v>4</v>
      </c>
      <c r="J1287" s="269" t="s">
        <v>4207</v>
      </c>
      <c r="K1287" s="269"/>
      <c r="L1287" s="269">
        <v>4</v>
      </c>
    </row>
    <row r="1288" spans="1:12" x14ac:dyDescent="0.25">
      <c r="A1288" s="261">
        <f t="shared" si="60"/>
        <v>2798101</v>
      </c>
      <c r="B1288" s="261" t="str">
        <f t="shared" si="61"/>
        <v>WESTERN WOOLFELT</v>
      </c>
      <c r="C1288" s="261" t="str">
        <f t="shared" si="62"/>
        <v>Шляпа</v>
      </c>
      <c r="D1288" s="264" t="str">
        <f>VLOOKUP(C1288,M:N,2,0)</f>
        <v>Шляпы</v>
      </c>
      <c r="E1288" s="268" t="s">
        <v>2174</v>
      </c>
      <c r="F1288" s="269" t="s">
        <v>3073</v>
      </c>
      <c r="G1288" s="269" t="s">
        <v>112</v>
      </c>
      <c r="H1288" s="269" t="s">
        <v>3811</v>
      </c>
      <c r="I1288" s="269">
        <v>4</v>
      </c>
      <c r="J1288" s="269" t="s">
        <v>4207</v>
      </c>
      <c r="K1288" s="269"/>
      <c r="L1288" s="269">
        <v>4</v>
      </c>
    </row>
    <row r="1289" spans="1:12" x14ac:dyDescent="0.25">
      <c r="A1289" s="261">
        <f t="shared" si="60"/>
        <v>2798101</v>
      </c>
      <c r="B1289" s="261" t="str">
        <f t="shared" si="61"/>
        <v>WESTERN WOOLFELT</v>
      </c>
      <c r="C1289" s="261" t="str">
        <f t="shared" si="62"/>
        <v>Шляпа</v>
      </c>
      <c r="D1289" s="264" t="str">
        <f>VLOOKUP(C1289,M:N,2,0)</f>
        <v>Шляпы</v>
      </c>
      <c r="E1289" s="268" t="s">
        <v>2175</v>
      </c>
      <c r="F1289" s="269" t="s">
        <v>3073</v>
      </c>
      <c r="G1289" s="269" t="s">
        <v>113</v>
      </c>
      <c r="H1289" s="269" t="s">
        <v>3622</v>
      </c>
      <c r="I1289" s="269">
        <v>6</v>
      </c>
      <c r="J1289" s="269" t="s">
        <v>3623</v>
      </c>
      <c r="K1289" s="269"/>
      <c r="L1289" s="269">
        <v>6</v>
      </c>
    </row>
    <row r="1290" spans="1:12" x14ac:dyDescent="0.25">
      <c r="A1290" s="261">
        <f t="shared" si="60"/>
        <v>2798101</v>
      </c>
      <c r="B1290" s="261" t="str">
        <f t="shared" si="61"/>
        <v>WESTERN WOOLFELT</v>
      </c>
      <c r="C1290" s="261" t="str">
        <f t="shared" si="62"/>
        <v>Шляпа</v>
      </c>
      <c r="D1290" s="264" t="str">
        <f>VLOOKUP(C1290,M:N,2,0)</f>
        <v>Шляпы</v>
      </c>
      <c r="E1290" s="268" t="s">
        <v>2177</v>
      </c>
      <c r="F1290" s="269" t="s">
        <v>3073</v>
      </c>
      <c r="G1290" s="269" t="s">
        <v>118</v>
      </c>
      <c r="H1290" s="269" t="s">
        <v>3817</v>
      </c>
      <c r="I1290" s="269">
        <v>1</v>
      </c>
      <c r="J1290" s="269" t="s">
        <v>3817</v>
      </c>
      <c r="K1290" s="269"/>
      <c r="L1290" s="269">
        <v>1</v>
      </c>
    </row>
    <row r="1291" spans="1:12" x14ac:dyDescent="0.25">
      <c r="A1291" s="261">
        <f t="shared" si="60"/>
        <v>2798101</v>
      </c>
      <c r="B1291" s="261" t="str">
        <f t="shared" si="61"/>
        <v>WESTERN WOOLFELT</v>
      </c>
      <c r="C1291" s="261" t="str">
        <f t="shared" si="62"/>
        <v>Шляпа</v>
      </c>
      <c r="D1291" s="264" t="str">
        <f>VLOOKUP(C1291,M:N,2,0)</f>
        <v>Шляпы</v>
      </c>
      <c r="E1291" s="268" t="s">
        <v>2178</v>
      </c>
      <c r="F1291" s="269" t="s">
        <v>3078</v>
      </c>
      <c r="G1291" s="269" t="s">
        <v>116</v>
      </c>
      <c r="H1291" s="269" t="s">
        <v>3811</v>
      </c>
      <c r="I1291" s="269">
        <v>4</v>
      </c>
      <c r="J1291" s="269" t="s">
        <v>4207</v>
      </c>
      <c r="K1291" s="269"/>
      <c r="L1291" s="269">
        <v>4</v>
      </c>
    </row>
    <row r="1292" spans="1:12" x14ac:dyDescent="0.25">
      <c r="A1292" s="261">
        <f t="shared" si="60"/>
        <v>2798101</v>
      </c>
      <c r="B1292" s="261" t="str">
        <f t="shared" si="61"/>
        <v>WESTERN WOOLFELT</v>
      </c>
      <c r="C1292" s="261" t="str">
        <f t="shared" si="62"/>
        <v>Шляпа</v>
      </c>
      <c r="D1292" s="264" t="str">
        <f>VLOOKUP(C1292,M:N,2,0)</f>
        <v>Шляпы</v>
      </c>
      <c r="E1292" s="268" t="s">
        <v>2179</v>
      </c>
      <c r="F1292" s="269" t="s">
        <v>3078</v>
      </c>
      <c r="G1292" s="269" t="s">
        <v>112</v>
      </c>
      <c r="H1292" s="269" t="s">
        <v>3811</v>
      </c>
      <c r="I1292" s="269">
        <v>8</v>
      </c>
      <c r="J1292" s="269" t="s">
        <v>4210</v>
      </c>
      <c r="K1292" s="269"/>
      <c r="L1292" s="269">
        <v>8</v>
      </c>
    </row>
    <row r="1293" spans="1:12" x14ac:dyDescent="0.25">
      <c r="A1293" s="261">
        <f t="shared" si="60"/>
        <v>2798101</v>
      </c>
      <c r="B1293" s="261" t="str">
        <f t="shared" si="61"/>
        <v>WESTERN WOOLFELT</v>
      </c>
      <c r="C1293" s="261" t="str">
        <f t="shared" si="62"/>
        <v>Шляпа</v>
      </c>
      <c r="D1293" s="264" t="str">
        <f>VLOOKUP(C1293,M:N,2,0)</f>
        <v>Шляпы</v>
      </c>
      <c r="E1293" s="268" t="s">
        <v>2181</v>
      </c>
      <c r="F1293" s="269" t="s">
        <v>3078</v>
      </c>
      <c r="G1293" s="269" t="s">
        <v>113</v>
      </c>
      <c r="H1293" s="269" t="s">
        <v>3811</v>
      </c>
      <c r="I1293" s="269">
        <v>5</v>
      </c>
      <c r="J1293" s="269" t="s">
        <v>4209</v>
      </c>
      <c r="K1293" s="269"/>
      <c r="L1293" s="269">
        <v>5</v>
      </c>
    </row>
    <row r="1294" spans="1:12" x14ac:dyDescent="0.25">
      <c r="A1294" s="261">
        <f t="shared" si="60"/>
        <v>2798101</v>
      </c>
      <c r="B1294" s="261" t="str">
        <f t="shared" si="61"/>
        <v>WESTERN WOOLFELT</v>
      </c>
      <c r="C1294" s="261" t="str">
        <f t="shared" si="62"/>
        <v>Шляпа</v>
      </c>
      <c r="D1294" s="264" t="str">
        <f>VLOOKUP(C1294,M:N,2,0)</f>
        <v>Шляпы</v>
      </c>
      <c r="E1294" s="268" t="s">
        <v>2183</v>
      </c>
      <c r="F1294" s="269" t="s">
        <v>3078</v>
      </c>
      <c r="G1294" s="269" t="s">
        <v>118</v>
      </c>
      <c r="H1294" s="269" t="s">
        <v>3817</v>
      </c>
      <c r="I1294" s="269">
        <v>2</v>
      </c>
      <c r="J1294" s="269" t="s">
        <v>4208</v>
      </c>
      <c r="K1294" s="269"/>
      <c r="L1294" s="269">
        <v>2</v>
      </c>
    </row>
    <row r="1295" spans="1:12" x14ac:dyDescent="0.25">
      <c r="A1295" s="261">
        <f t="shared" si="60"/>
        <v>2528109</v>
      </c>
      <c r="B1295" s="261" t="str">
        <f t="shared" si="61"/>
        <v>TRAVELLER WOOLFELT</v>
      </c>
      <c r="C1295" s="261" t="str">
        <f t="shared" si="62"/>
        <v>Шляпа</v>
      </c>
      <c r="D1295" s="264" t="str">
        <f>VLOOKUP(C1295,M:N,2,0)</f>
        <v>Шляпы</v>
      </c>
      <c r="E1295" s="268" t="s">
        <v>2184</v>
      </c>
      <c r="F1295" s="269" t="s">
        <v>2890</v>
      </c>
      <c r="G1295" s="269" t="s">
        <v>122</v>
      </c>
      <c r="H1295" s="269" t="s">
        <v>4160</v>
      </c>
      <c r="I1295" s="269">
        <v>1</v>
      </c>
      <c r="J1295" s="269" t="s">
        <v>4160</v>
      </c>
      <c r="K1295" s="269"/>
      <c r="L1295" s="269">
        <v>1</v>
      </c>
    </row>
    <row r="1296" spans="1:12" x14ac:dyDescent="0.25">
      <c r="A1296" s="261">
        <f t="shared" si="60"/>
        <v>2528109</v>
      </c>
      <c r="B1296" s="261" t="str">
        <f t="shared" si="61"/>
        <v>TRAVELLER WOOLFELT</v>
      </c>
      <c r="C1296" s="261" t="str">
        <f t="shared" si="62"/>
        <v>Шляпа</v>
      </c>
      <c r="D1296" s="264" t="str">
        <f>VLOOKUP(C1296,M:N,2,0)</f>
        <v>Шляпы</v>
      </c>
      <c r="E1296" s="268" t="s">
        <v>2185</v>
      </c>
      <c r="F1296" s="269" t="s">
        <v>2890</v>
      </c>
      <c r="G1296" s="269" t="s">
        <v>116</v>
      </c>
      <c r="H1296" s="269" t="s">
        <v>4159</v>
      </c>
      <c r="I1296" s="269">
        <v>1</v>
      </c>
      <c r="J1296" s="269" t="s">
        <v>4159</v>
      </c>
      <c r="K1296" s="269"/>
      <c r="L1296" s="269">
        <v>1</v>
      </c>
    </row>
    <row r="1297" spans="1:12" x14ac:dyDescent="0.25">
      <c r="A1297" s="261">
        <f t="shared" si="60"/>
        <v>2528109</v>
      </c>
      <c r="B1297" s="261" t="str">
        <f t="shared" si="61"/>
        <v>TRAVELLER WOOLFELT</v>
      </c>
      <c r="C1297" s="261" t="str">
        <f t="shared" si="62"/>
        <v>Шляпа</v>
      </c>
      <c r="D1297" s="264" t="str">
        <f>VLOOKUP(C1297,M:N,2,0)</f>
        <v>Шляпы</v>
      </c>
      <c r="E1297" s="268" t="s">
        <v>2187</v>
      </c>
      <c r="F1297" s="269" t="s">
        <v>2890</v>
      </c>
      <c r="G1297" s="269" t="s">
        <v>112</v>
      </c>
      <c r="H1297" s="269" t="s">
        <v>4159</v>
      </c>
      <c r="I1297" s="269">
        <v>1</v>
      </c>
      <c r="J1297" s="269" t="s">
        <v>4159</v>
      </c>
      <c r="K1297" s="269"/>
      <c r="L1297" s="269">
        <v>1</v>
      </c>
    </row>
    <row r="1298" spans="1:12" x14ac:dyDescent="0.25">
      <c r="A1298" s="261">
        <f t="shared" si="60"/>
        <v>2527103</v>
      </c>
      <c r="B1298" s="261" t="str">
        <f t="shared" si="61"/>
        <v>TRAVELLER PIGSKIN</v>
      </c>
      <c r="C1298" s="261" t="str">
        <f t="shared" si="62"/>
        <v>Шляпа</v>
      </c>
      <c r="D1298" s="264" t="str">
        <f>VLOOKUP(C1298,M:N,2,0)</f>
        <v>Шляпы</v>
      </c>
      <c r="E1298" s="268" t="s">
        <v>2188</v>
      </c>
      <c r="F1298" s="269" t="s">
        <v>2860</v>
      </c>
      <c r="G1298" s="269" t="s">
        <v>122</v>
      </c>
      <c r="H1298" s="269" t="s">
        <v>4148</v>
      </c>
      <c r="I1298" s="269">
        <v>1</v>
      </c>
      <c r="J1298" s="269" t="s">
        <v>4148</v>
      </c>
      <c r="K1298" s="269"/>
      <c r="L1298" s="269">
        <v>1</v>
      </c>
    </row>
    <row r="1299" spans="1:12" x14ac:dyDescent="0.25">
      <c r="A1299" s="261">
        <f t="shared" si="60"/>
        <v>2527103</v>
      </c>
      <c r="B1299" s="261" t="str">
        <f t="shared" si="61"/>
        <v>TRAVELLER PIGSKIN</v>
      </c>
      <c r="C1299" s="261" t="str">
        <f t="shared" si="62"/>
        <v>Шляпа</v>
      </c>
      <c r="D1299" s="264" t="str">
        <f>VLOOKUP(C1299,M:N,2,0)</f>
        <v>Шляпы</v>
      </c>
      <c r="E1299" s="268" t="s">
        <v>2189</v>
      </c>
      <c r="F1299" s="269" t="s">
        <v>2860</v>
      </c>
      <c r="G1299" s="269" t="s">
        <v>116</v>
      </c>
      <c r="H1299" s="269" t="s">
        <v>4147</v>
      </c>
      <c r="I1299" s="269">
        <v>1</v>
      </c>
      <c r="J1299" s="269" t="s">
        <v>4147</v>
      </c>
      <c r="K1299" s="269"/>
      <c r="L1299" s="269">
        <v>1</v>
      </c>
    </row>
    <row r="1300" spans="1:12" x14ac:dyDescent="0.25">
      <c r="A1300" s="261">
        <f t="shared" si="60"/>
        <v>8810101</v>
      </c>
      <c r="B1300" s="261" t="str">
        <f t="shared" si="61"/>
        <v>DOCKER CASHMERE</v>
      </c>
      <c r="C1300" s="261" t="str">
        <f t="shared" si="62"/>
        <v>Шапка</v>
      </c>
      <c r="D1300" s="264" t="str">
        <f>VLOOKUP(C1300,M:N,2,0)</f>
        <v>Шапки</v>
      </c>
      <c r="E1300" s="268" t="s">
        <v>2191</v>
      </c>
      <c r="F1300" s="269" t="s">
        <v>2115</v>
      </c>
      <c r="G1300" s="269" t="s">
        <v>116</v>
      </c>
      <c r="H1300" s="269" t="s">
        <v>3511</v>
      </c>
      <c r="I1300" s="269">
        <v>2</v>
      </c>
      <c r="J1300" s="269" t="s">
        <v>3512</v>
      </c>
      <c r="K1300" s="269"/>
      <c r="L1300" s="269">
        <v>2</v>
      </c>
    </row>
    <row r="1301" spans="1:12" x14ac:dyDescent="0.25">
      <c r="A1301" s="261">
        <f t="shared" si="60"/>
        <v>8810101</v>
      </c>
      <c r="B1301" s="261" t="str">
        <f t="shared" si="61"/>
        <v>DOCKER CASHMERE</v>
      </c>
      <c r="C1301" s="261" t="str">
        <f t="shared" si="62"/>
        <v>Шапка</v>
      </c>
      <c r="D1301" s="264" t="str">
        <f>VLOOKUP(C1301,M:N,2,0)</f>
        <v>Шапки</v>
      </c>
      <c r="E1301" s="268" t="s">
        <v>2192</v>
      </c>
      <c r="F1301" s="269" t="s">
        <v>2115</v>
      </c>
      <c r="G1301" s="269" t="s">
        <v>112</v>
      </c>
      <c r="H1301" s="269" t="s">
        <v>3511</v>
      </c>
      <c r="I1301" s="269">
        <v>3</v>
      </c>
      <c r="J1301" s="269" t="s">
        <v>3516</v>
      </c>
      <c r="K1301" s="269"/>
      <c r="L1301" s="269">
        <v>3</v>
      </c>
    </row>
    <row r="1302" spans="1:12" x14ac:dyDescent="0.25">
      <c r="A1302" s="261">
        <f t="shared" si="60"/>
        <v>8810101</v>
      </c>
      <c r="B1302" s="261" t="str">
        <f t="shared" si="61"/>
        <v>DOCKER CASHMERE</v>
      </c>
      <c r="C1302" s="261" t="str">
        <f t="shared" si="62"/>
        <v>Шапка</v>
      </c>
      <c r="D1302" s="264" t="str">
        <f>VLOOKUP(C1302,M:N,2,0)</f>
        <v>Шапки</v>
      </c>
      <c r="E1302" s="268" t="s">
        <v>2193</v>
      </c>
      <c r="F1302" s="269" t="s">
        <v>2115</v>
      </c>
      <c r="G1302" s="269" t="s">
        <v>113</v>
      </c>
      <c r="H1302" s="269" t="s">
        <v>3511</v>
      </c>
      <c r="I1302" s="269">
        <v>5</v>
      </c>
      <c r="J1302" s="269" t="s">
        <v>3514</v>
      </c>
      <c r="K1302" s="269"/>
      <c r="L1302" s="269">
        <v>5</v>
      </c>
    </row>
    <row r="1303" spans="1:12" x14ac:dyDescent="0.25">
      <c r="A1303" s="261">
        <f t="shared" si="60"/>
        <v>8711101</v>
      </c>
      <c r="B1303" s="261" t="str">
        <f t="shared" si="61"/>
        <v>BEANIE VISOR</v>
      </c>
      <c r="C1303" s="261" t="str">
        <f t="shared" si="62"/>
        <v>Шапка</v>
      </c>
      <c r="D1303" s="264" t="str">
        <f>VLOOKUP(C1303,M:N,2,0)</f>
        <v>Шапки</v>
      </c>
      <c r="E1303" s="268" t="s">
        <v>2195</v>
      </c>
      <c r="F1303" s="269" t="s">
        <v>2102</v>
      </c>
      <c r="G1303" s="269" t="s">
        <v>117</v>
      </c>
      <c r="H1303" s="269">
        <v>873.73</v>
      </c>
      <c r="I1303" s="269">
        <v>1</v>
      </c>
      <c r="J1303" s="269">
        <v>873.73</v>
      </c>
      <c r="K1303" s="269"/>
      <c r="L1303" s="269">
        <v>1</v>
      </c>
    </row>
    <row r="1304" spans="1:12" x14ac:dyDescent="0.25">
      <c r="A1304" s="261">
        <f t="shared" si="60"/>
        <v>8699101</v>
      </c>
      <c r="B1304" s="261" t="str">
        <f t="shared" si="61"/>
        <v>BEANIE PATROL</v>
      </c>
      <c r="C1304" s="261" t="str">
        <f t="shared" si="62"/>
        <v>Шапка</v>
      </c>
      <c r="D1304" s="264" t="str">
        <f>VLOOKUP(C1304,M:N,2,0)</f>
        <v>Шапки</v>
      </c>
      <c r="E1304" s="268" t="s">
        <v>2196</v>
      </c>
      <c r="F1304" s="269" t="s">
        <v>2080</v>
      </c>
      <c r="G1304" s="269" t="s">
        <v>117</v>
      </c>
      <c r="H1304" s="269">
        <v>873.73</v>
      </c>
      <c r="I1304" s="269">
        <v>13</v>
      </c>
      <c r="J1304" s="269" t="s">
        <v>3969</v>
      </c>
      <c r="K1304" s="269"/>
      <c r="L1304" s="269">
        <v>13</v>
      </c>
    </row>
    <row r="1305" spans="1:12" x14ac:dyDescent="0.25">
      <c r="A1305" s="261">
        <f t="shared" si="60"/>
        <v>8599119</v>
      </c>
      <c r="B1305" s="261" t="str">
        <f t="shared" si="61"/>
        <v>BEANIE BUFFALO</v>
      </c>
      <c r="C1305" s="261" t="str">
        <f t="shared" si="62"/>
        <v>Шапка</v>
      </c>
      <c r="D1305" s="264" t="str">
        <f>VLOOKUP(C1305,M:N,2,0)</f>
        <v>Шапки</v>
      </c>
      <c r="E1305" s="268" t="s">
        <v>2198</v>
      </c>
      <c r="F1305" s="269" t="s">
        <v>1940</v>
      </c>
      <c r="G1305" s="269" t="s">
        <v>117</v>
      </c>
      <c r="H1305" s="269">
        <v>873.73</v>
      </c>
      <c r="I1305" s="269">
        <v>1</v>
      </c>
      <c r="J1305" s="269">
        <v>873.73</v>
      </c>
      <c r="K1305" s="269"/>
      <c r="L1305" s="269">
        <v>1</v>
      </c>
    </row>
    <row r="1306" spans="1:12" x14ac:dyDescent="0.25">
      <c r="A1306" s="261">
        <f t="shared" si="60"/>
        <v>8599109</v>
      </c>
      <c r="B1306" s="261" t="str">
        <f t="shared" si="61"/>
        <v>BEANIE RACING</v>
      </c>
      <c r="C1306" s="261" t="str">
        <f t="shared" si="62"/>
        <v>Шапка</v>
      </c>
      <c r="D1306" s="264" t="str">
        <f>VLOOKUP(C1306,M:N,2,0)</f>
        <v>Шапки</v>
      </c>
      <c r="E1306" s="268" t="s">
        <v>2199</v>
      </c>
      <c r="F1306" s="269" t="s">
        <v>1938</v>
      </c>
      <c r="G1306" s="269" t="s">
        <v>117</v>
      </c>
      <c r="H1306" s="269">
        <v>873.73</v>
      </c>
      <c r="I1306" s="269">
        <v>36</v>
      </c>
      <c r="J1306" s="269" t="s">
        <v>3921</v>
      </c>
      <c r="K1306" s="269"/>
      <c r="L1306" s="269">
        <v>36</v>
      </c>
    </row>
    <row r="1307" spans="1:12" x14ac:dyDescent="0.25">
      <c r="A1307" s="261">
        <f t="shared" si="60"/>
        <v>8599107</v>
      </c>
      <c r="B1307" s="261" t="str">
        <f t="shared" si="61"/>
        <v>BEANIE AMERICAN</v>
      </c>
      <c r="C1307" s="261" t="str">
        <f t="shared" si="62"/>
        <v>Шапка</v>
      </c>
      <c r="D1307" s="264" t="str">
        <f>VLOOKUP(C1307,M:N,2,0)</f>
        <v>Шапки</v>
      </c>
      <c r="E1307" s="268" t="s">
        <v>2200</v>
      </c>
      <c r="F1307" s="269" t="s">
        <v>1936</v>
      </c>
      <c r="G1307" s="269" t="s">
        <v>117</v>
      </c>
      <c r="H1307" s="269">
        <v>873.73</v>
      </c>
      <c r="I1307" s="269">
        <v>2</v>
      </c>
      <c r="J1307" s="269" t="s">
        <v>3920</v>
      </c>
      <c r="K1307" s="269"/>
      <c r="L1307" s="269">
        <v>2</v>
      </c>
    </row>
    <row r="1308" spans="1:12" x14ac:dyDescent="0.25">
      <c r="A1308" s="261">
        <f t="shared" si="60"/>
        <v>6380314</v>
      </c>
      <c r="B1308" s="261" t="str">
        <f t="shared" si="61"/>
        <v>DRIVER CHECK</v>
      </c>
      <c r="C1308" s="261" t="str">
        <f t="shared" si="62"/>
        <v>Кепка</v>
      </c>
      <c r="D1308" s="264" t="str">
        <f>VLOOKUP(C1308,M:N,2,0)</f>
        <v>Кепки</v>
      </c>
      <c r="E1308" s="268" t="s">
        <v>2202</v>
      </c>
      <c r="F1308" s="269" t="s">
        <v>555</v>
      </c>
      <c r="G1308" s="269" t="s">
        <v>112</v>
      </c>
      <c r="H1308" s="269" t="s">
        <v>3398</v>
      </c>
      <c r="I1308" s="269">
        <v>5</v>
      </c>
      <c r="J1308" s="269" t="s">
        <v>3475</v>
      </c>
      <c r="K1308" s="269"/>
      <c r="L1308" s="269">
        <v>5</v>
      </c>
    </row>
    <row r="1309" spans="1:12" x14ac:dyDescent="0.25">
      <c r="A1309" s="261">
        <f t="shared" si="60"/>
        <v>6380314</v>
      </c>
      <c r="B1309" s="261" t="str">
        <f t="shared" si="61"/>
        <v>DRIVER CHECK</v>
      </c>
      <c r="C1309" s="261" t="str">
        <f t="shared" si="62"/>
        <v>Кепка</v>
      </c>
      <c r="D1309" s="264" t="str">
        <f>VLOOKUP(C1309,M:N,2,0)</f>
        <v>Кепки</v>
      </c>
      <c r="E1309" s="268" t="s">
        <v>2203</v>
      </c>
      <c r="F1309" s="269" t="s">
        <v>555</v>
      </c>
      <c r="G1309" s="269" t="s">
        <v>114</v>
      </c>
      <c r="H1309" s="269">
        <v>904.63</v>
      </c>
      <c r="I1309" s="269">
        <v>3</v>
      </c>
      <c r="J1309" s="269" t="s">
        <v>3474</v>
      </c>
      <c r="K1309" s="269"/>
      <c r="L1309" s="269">
        <v>3</v>
      </c>
    </row>
    <row r="1310" spans="1:12" x14ac:dyDescent="0.25">
      <c r="A1310" s="261">
        <f t="shared" si="60"/>
        <v>6380314</v>
      </c>
      <c r="B1310" s="261" t="str">
        <f t="shared" si="61"/>
        <v>DRIVER CHECK</v>
      </c>
      <c r="C1310" s="261" t="str">
        <f t="shared" si="62"/>
        <v>Кепка</v>
      </c>
      <c r="D1310" s="264" t="str">
        <f>VLOOKUP(C1310,M:N,2,0)</f>
        <v>Кепки</v>
      </c>
      <c r="E1310" s="268" t="s">
        <v>2205</v>
      </c>
      <c r="F1310" s="269" t="s">
        <v>555</v>
      </c>
      <c r="G1310" s="269" t="s">
        <v>113</v>
      </c>
      <c r="H1310" s="269" t="s">
        <v>3398</v>
      </c>
      <c r="I1310" s="269">
        <v>2</v>
      </c>
      <c r="J1310" s="269" t="s">
        <v>3473</v>
      </c>
      <c r="K1310" s="269"/>
      <c r="L1310" s="269">
        <v>2</v>
      </c>
    </row>
    <row r="1311" spans="1:12" x14ac:dyDescent="0.25">
      <c r="A1311" s="261">
        <f t="shared" si="60"/>
        <v>6210105</v>
      </c>
      <c r="B1311" s="261" t="str">
        <f t="shared" si="61"/>
        <v>KENT EF</v>
      </c>
      <c r="C1311" s="261" t="str">
        <f t="shared" si="62"/>
        <v>Кепка</v>
      </c>
      <c r="D1311" s="264" t="str">
        <f>VLOOKUP(C1311,M:N,2,0)</f>
        <v>Кепки</v>
      </c>
      <c r="E1311" s="268" t="s">
        <v>2206</v>
      </c>
      <c r="F1311" s="269" t="s">
        <v>3424</v>
      </c>
      <c r="G1311" s="269" t="s">
        <v>112</v>
      </c>
      <c r="H1311" s="269" t="s">
        <v>3423</v>
      </c>
      <c r="I1311" s="269">
        <v>1</v>
      </c>
      <c r="J1311" s="269" t="s">
        <v>3423</v>
      </c>
      <c r="K1311" s="269"/>
      <c r="L1311" s="269">
        <v>1</v>
      </c>
    </row>
    <row r="1312" spans="1:12" x14ac:dyDescent="0.25">
      <c r="A1312" s="261">
        <f t="shared" si="60"/>
        <v>6210105</v>
      </c>
      <c r="B1312" s="261" t="str">
        <f t="shared" si="61"/>
        <v>KENT EF</v>
      </c>
      <c r="C1312" s="261" t="str">
        <f t="shared" si="62"/>
        <v>Кепка</v>
      </c>
      <c r="D1312" s="264" t="str">
        <f>VLOOKUP(C1312,M:N,2,0)</f>
        <v>Кепки</v>
      </c>
      <c r="E1312" s="268" t="s">
        <v>2208</v>
      </c>
      <c r="F1312" s="269" t="s">
        <v>3424</v>
      </c>
      <c r="G1312" s="269" t="s">
        <v>113</v>
      </c>
      <c r="H1312" s="269" t="s">
        <v>3423</v>
      </c>
      <c r="I1312" s="269">
        <v>2</v>
      </c>
      <c r="J1312" s="269" t="s">
        <v>3425</v>
      </c>
      <c r="K1312" s="269"/>
      <c r="L1312" s="269">
        <v>2</v>
      </c>
    </row>
    <row r="1313" spans="1:12" x14ac:dyDescent="0.25">
      <c r="A1313" s="261">
        <f t="shared" si="60"/>
        <v>6210105</v>
      </c>
      <c r="B1313" s="261" t="str">
        <f t="shared" si="61"/>
        <v>KENT EF</v>
      </c>
      <c r="C1313" s="261" t="str">
        <f t="shared" si="62"/>
        <v>Кепка</v>
      </c>
      <c r="D1313" s="264" t="str">
        <f>VLOOKUP(C1313,M:N,2,0)</f>
        <v>Кепки</v>
      </c>
      <c r="E1313" s="268" t="s">
        <v>2209</v>
      </c>
      <c r="F1313" s="269" t="s">
        <v>3426</v>
      </c>
      <c r="G1313" s="269" t="s">
        <v>112</v>
      </c>
      <c r="H1313" s="269" t="s">
        <v>3427</v>
      </c>
      <c r="I1313" s="269">
        <v>2</v>
      </c>
      <c r="J1313" s="269" t="s">
        <v>3429</v>
      </c>
      <c r="K1313" s="269"/>
      <c r="L1313" s="269">
        <v>2</v>
      </c>
    </row>
    <row r="1314" spans="1:12" x14ac:dyDescent="0.25">
      <c r="A1314" s="261">
        <f t="shared" si="60"/>
        <v>6210105</v>
      </c>
      <c r="B1314" s="261" t="str">
        <f t="shared" si="61"/>
        <v>KENT EF</v>
      </c>
      <c r="C1314" s="261" t="str">
        <f t="shared" si="62"/>
        <v>Кепка</v>
      </c>
      <c r="D1314" s="264" t="str">
        <f>VLOOKUP(C1314,M:N,2,0)</f>
        <v>Кепки</v>
      </c>
      <c r="E1314" s="268" t="s">
        <v>2210</v>
      </c>
      <c r="F1314" s="269" t="s">
        <v>3426</v>
      </c>
      <c r="G1314" s="269" t="s">
        <v>113</v>
      </c>
      <c r="H1314" s="269" t="s">
        <v>3427</v>
      </c>
      <c r="I1314" s="269">
        <v>3</v>
      </c>
      <c r="J1314" s="269" t="s">
        <v>3428</v>
      </c>
      <c r="K1314" s="269"/>
      <c r="L1314" s="269">
        <v>3</v>
      </c>
    </row>
    <row r="1315" spans="1:12" x14ac:dyDescent="0.25">
      <c r="A1315" s="261">
        <f t="shared" si="60"/>
        <v>6210105</v>
      </c>
      <c r="B1315" s="261" t="str">
        <f t="shared" si="61"/>
        <v>KENT EF</v>
      </c>
      <c r="C1315" s="261" t="str">
        <f t="shared" si="62"/>
        <v>Кепка</v>
      </c>
      <c r="D1315" s="264" t="str">
        <f>VLOOKUP(C1315,M:N,2,0)</f>
        <v>Кепки</v>
      </c>
      <c r="E1315" s="268" t="s">
        <v>2211</v>
      </c>
      <c r="F1315" s="269" t="s">
        <v>3422</v>
      </c>
      <c r="G1315" s="269" t="s">
        <v>116</v>
      </c>
      <c r="H1315" s="269" t="s">
        <v>3423</v>
      </c>
      <c r="I1315" s="269">
        <v>1</v>
      </c>
      <c r="J1315" s="269" t="s">
        <v>3423</v>
      </c>
      <c r="K1315" s="269"/>
      <c r="L1315" s="269">
        <v>1</v>
      </c>
    </row>
    <row r="1316" spans="1:12" x14ac:dyDescent="0.25">
      <c r="A1316" s="261">
        <f t="shared" si="60"/>
        <v>6210105</v>
      </c>
      <c r="B1316" s="261" t="str">
        <f t="shared" si="61"/>
        <v>KENT EF</v>
      </c>
      <c r="C1316" s="261" t="str">
        <f t="shared" si="62"/>
        <v>Кепка</v>
      </c>
      <c r="D1316" s="264" t="str">
        <f>VLOOKUP(C1316,M:N,2,0)</f>
        <v>Кепки</v>
      </c>
      <c r="E1316" s="268" t="s">
        <v>2212</v>
      </c>
      <c r="F1316" s="269" t="s">
        <v>3422</v>
      </c>
      <c r="G1316" s="269" t="s">
        <v>113</v>
      </c>
      <c r="H1316" s="269" t="s">
        <v>3423</v>
      </c>
      <c r="I1316" s="269">
        <v>1</v>
      </c>
      <c r="J1316" s="269" t="s">
        <v>3423</v>
      </c>
      <c r="K1316" s="269"/>
      <c r="L1316" s="269">
        <v>1</v>
      </c>
    </row>
    <row r="1317" spans="1:12" x14ac:dyDescent="0.25">
      <c r="A1317" s="261">
        <f t="shared" si="60"/>
        <v>7437101</v>
      </c>
      <c r="B1317" s="261" t="str">
        <f t="shared" si="61"/>
        <v>ARMY CAP PIGSKIN</v>
      </c>
      <c r="C1317" s="261" t="str">
        <f t="shared" si="62"/>
        <v>Кепка</v>
      </c>
      <c r="D1317" s="264" t="str">
        <f>VLOOKUP(C1317,M:N,2,0)</f>
        <v>Кепки</v>
      </c>
      <c r="E1317" s="268" t="s">
        <v>2214</v>
      </c>
      <c r="F1317" s="269" t="s">
        <v>1624</v>
      </c>
      <c r="G1317" s="269" t="s">
        <v>116</v>
      </c>
      <c r="H1317" s="269" t="s">
        <v>3837</v>
      </c>
      <c r="I1317" s="269">
        <v>1</v>
      </c>
      <c r="J1317" s="269" t="s">
        <v>3837</v>
      </c>
      <c r="K1317" s="269"/>
      <c r="L1317" s="269">
        <v>1</v>
      </c>
    </row>
    <row r="1318" spans="1:12" x14ac:dyDescent="0.25">
      <c r="A1318" s="261">
        <f t="shared" si="60"/>
        <v>7437101</v>
      </c>
      <c r="B1318" s="261" t="str">
        <f t="shared" si="61"/>
        <v>ARMY CAP PIGSKIN</v>
      </c>
      <c r="C1318" s="261" t="str">
        <f t="shared" si="62"/>
        <v>Кепка</v>
      </c>
      <c r="D1318" s="264" t="str">
        <f>VLOOKUP(C1318,M:N,2,0)</f>
        <v>Кепки</v>
      </c>
      <c r="E1318" s="268" t="s">
        <v>2216</v>
      </c>
      <c r="F1318" s="269" t="s">
        <v>1624</v>
      </c>
      <c r="G1318" s="269" t="s">
        <v>112</v>
      </c>
      <c r="H1318" s="269" t="s">
        <v>3837</v>
      </c>
      <c r="I1318" s="269">
        <v>1</v>
      </c>
      <c r="J1318" s="269" t="s">
        <v>3837</v>
      </c>
      <c r="K1318" s="269"/>
      <c r="L1318" s="269">
        <v>1</v>
      </c>
    </row>
    <row r="1319" spans="1:12" x14ac:dyDescent="0.25">
      <c r="A1319" s="261">
        <f t="shared" si="60"/>
        <v>7437101</v>
      </c>
      <c r="B1319" s="261" t="str">
        <f t="shared" si="61"/>
        <v>ARMY CAP PIGSKIN</v>
      </c>
      <c r="C1319" s="261" t="str">
        <f t="shared" si="62"/>
        <v>Кепка</v>
      </c>
      <c r="D1319" s="264" t="str">
        <f>VLOOKUP(C1319,M:N,2,0)</f>
        <v>Кепки</v>
      </c>
      <c r="E1319" s="268" t="s">
        <v>2218</v>
      </c>
      <c r="F1319" s="269" t="s">
        <v>1624</v>
      </c>
      <c r="G1319" s="269" t="s">
        <v>113</v>
      </c>
      <c r="H1319" s="269" t="s">
        <v>3837</v>
      </c>
      <c r="I1319" s="269">
        <v>1</v>
      </c>
      <c r="J1319" s="269" t="s">
        <v>3837</v>
      </c>
      <c r="K1319" s="269"/>
      <c r="L1319" s="269">
        <v>1</v>
      </c>
    </row>
    <row r="1320" spans="1:12" x14ac:dyDescent="0.25">
      <c r="A1320" s="261">
        <f t="shared" si="60"/>
        <v>6170504</v>
      </c>
      <c r="B1320" s="261" t="str">
        <f t="shared" si="61"/>
        <v>IVY HERRINGBONE</v>
      </c>
      <c r="C1320" s="261" t="str">
        <f t="shared" si="62"/>
        <v>Кепка</v>
      </c>
      <c r="D1320" s="264" t="str">
        <f>VLOOKUP(C1320,M:N,2,0)</f>
        <v>Кепки</v>
      </c>
      <c r="E1320" s="268" t="s">
        <v>2220</v>
      </c>
      <c r="F1320" s="269" t="s">
        <v>3395</v>
      </c>
      <c r="G1320" s="269" t="s">
        <v>123</v>
      </c>
      <c r="H1320" s="269" t="s">
        <v>3399</v>
      </c>
      <c r="I1320" s="269">
        <v>2</v>
      </c>
      <c r="J1320" s="269" t="s">
        <v>3400</v>
      </c>
      <c r="K1320" s="269"/>
      <c r="L1320" s="269">
        <v>2</v>
      </c>
    </row>
    <row r="1321" spans="1:12" x14ac:dyDescent="0.25">
      <c r="A1321" s="261">
        <f t="shared" si="60"/>
        <v>6170504</v>
      </c>
      <c r="B1321" s="261" t="str">
        <f t="shared" si="61"/>
        <v>IVY HERRINGBONE</v>
      </c>
      <c r="C1321" s="261" t="str">
        <f t="shared" si="62"/>
        <v>Кепка</v>
      </c>
      <c r="D1321" s="264" t="str">
        <f>VLOOKUP(C1321,M:N,2,0)</f>
        <v>Кепки</v>
      </c>
      <c r="E1321" s="268" t="s">
        <v>2222</v>
      </c>
      <c r="F1321" s="269" t="s">
        <v>3395</v>
      </c>
      <c r="G1321" s="269" t="s">
        <v>116</v>
      </c>
      <c r="H1321" s="269" t="s">
        <v>3398</v>
      </c>
      <c r="I1321" s="269">
        <v>1</v>
      </c>
      <c r="J1321" s="269" t="s">
        <v>3398</v>
      </c>
      <c r="K1321" s="269"/>
      <c r="L1321" s="269">
        <v>1</v>
      </c>
    </row>
    <row r="1322" spans="1:12" x14ac:dyDescent="0.25">
      <c r="A1322" s="261">
        <f t="shared" si="60"/>
        <v>6170504</v>
      </c>
      <c r="B1322" s="261" t="str">
        <f t="shared" si="61"/>
        <v>IVY HERRINGBONE</v>
      </c>
      <c r="C1322" s="261" t="str">
        <f t="shared" si="62"/>
        <v>Кепка</v>
      </c>
      <c r="D1322" s="264" t="str">
        <f>VLOOKUP(C1322,M:N,2,0)</f>
        <v>Кепки</v>
      </c>
      <c r="E1322" s="268" t="s">
        <v>2224</v>
      </c>
      <c r="F1322" s="269" t="s">
        <v>3395</v>
      </c>
      <c r="G1322" s="269" t="s">
        <v>112</v>
      </c>
      <c r="H1322" s="269" t="s">
        <v>3396</v>
      </c>
      <c r="I1322" s="269">
        <v>2</v>
      </c>
      <c r="J1322" s="269" t="s">
        <v>3397</v>
      </c>
      <c r="K1322" s="269"/>
      <c r="L1322" s="269">
        <v>2</v>
      </c>
    </row>
    <row r="1323" spans="1:12" x14ac:dyDescent="0.25">
      <c r="A1323" s="261">
        <f t="shared" si="60"/>
        <v>6170504</v>
      </c>
      <c r="B1323" s="261" t="str">
        <f t="shared" si="61"/>
        <v>IVY HERRINGBONE</v>
      </c>
      <c r="C1323" s="261" t="str">
        <f t="shared" si="62"/>
        <v>Кепка</v>
      </c>
      <c r="D1323" s="264" t="str">
        <f>VLOOKUP(C1323,M:N,2,0)</f>
        <v>Кепки</v>
      </c>
      <c r="E1323" s="268" t="s">
        <v>2226</v>
      </c>
      <c r="F1323" s="269" t="s">
        <v>3395</v>
      </c>
      <c r="G1323" s="269" t="s">
        <v>114</v>
      </c>
      <c r="H1323" s="269" t="s">
        <v>3387</v>
      </c>
      <c r="I1323" s="269">
        <v>2</v>
      </c>
      <c r="J1323" s="269" t="s">
        <v>3388</v>
      </c>
      <c r="K1323" s="269"/>
      <c r="L1323" s="269">
        <v>2</v>
      </c>
    </row>
    <row r="1324" spans="1:12" x14ac:dyDescent="0.25">
      <c r="A1324" s="261">
        <f t="shared" si="60"/>
        <v>6170504</v>
      </c>
      <c r="B1324" s="261" t="str">
        <f t="shared" si="61"/>
        <v>IVY HERRINGBONE</v>
      </c>
      <c r="C1324" s="261" t="str">
        <f t="shared" si="62"/>
        <v>Кепка</v>
      </c>
      <c r="D1324" s="264" t="str">
        <f>VLOOKUP(C1324,M:N,2,0)</f>
        <v>Кепки</v>
      </c>
      <c r="E1324" s="268" t="s">
        <v>2228</v>
      </c>
      <c r="F1324" s="269" t="s">
        <v>3395</v>
      </c>
      <c r="G1324" s="269" t="s">
        <v>124</v>
      </c>
      <c r="H1324" s="269" t="s">
        <v>3387</v>
      </c>
      <c r="I1324" s="269">
        <v>2</v>
      </c>
      <c r="J1324" s="269" t="s">
        <v>3388</v>
      </c>
      <c r="K1324" s="269"/>
      <c r="L1324" s="269">
        <v>2</v>
      </c>
    </row>
    <row r="1325" spans="1:12" x14ac:dyDescent="0.25">
      <c r="A1325" s="261">
        <f t="shared" si="60"/>
        <v>7720102</v>
      </c>
      <c r="B1325" s="261" t="str">
        <f t="shared" si="61"/>
        <v>BASEBALL CASHMERE</v>
      </c>
      <c r="C1325" s="261" t="str">
        <f t="shared" si="62"/>
        <v>Бейсболка</v>
      </c>
      <c r="D1325" s="264" t="str">
        <f>VLOOKUP(C1325,M:N,2,0)</f>
        <v>Бейсболки</v>
      </c>
      <c r="E1325" s="268" t="s">
        <v>2230</v>
      </c>
      <c r="F1325" s="269" t="s">
        <v>3212</v>
      </c>
      <c r="G1325" s="269" t="s">
        <v>122</v>
      </c>
      <c r="H1325" s="269" t="s">
        <v>3209</v>
      </c>
      <c r="I1325" s="269">
        <v>2</v>
      </c>
      <c r="J1325" s="269" t="s">
        <v>3215</v>
      </c>
      <c r="K1325" s="269"/>
      <c r="L1325" s="269">
        <v>2</v>
      </c>
    </row>
    <row r="1326" spans="1:12" x14ac:dyDescent="0.25">
      <c r="A1326" s="261">
        <f t="shared" si="60"/>
        <v>7720102</v>
      </c>
      <c r="B1326" s="261" t="str">
        <f t="shared" si="61"/>
        <v>BASEBALL CASHMERE</v>
      </c>
      <c r="C1326" s="261" t="str">
        <f t="shared" si="62"/>
        <v>Бейсболка</v>
      </c>
      <c r="D1326" s="264" t="str">
        <f>VLOOKUP(C1326,M:N,2,0)</f>
        <v>Бейсболки</v>
      </c>
      <c r="E1326" s="268" t="s">
        <v>2232</v>
      </c>
      <c r="F1326" s="269" t="s">
        <v>3212</v>
      </c>
      <c r="G1326" s="269" t="s">
        <v>116</v>
      </c>
      <c r="H1326" s="269" t="s">
        <v>3209</v>
      </c>
      <c r="I1326" s="269">
        <v>12</v>
      </c>
      <c r="J1326" s="269" t="s">
        <v>3213</v>
      </c>
      <c r="K1326" s="269"/>
      <c r="L1326" s="269">
        <v>12</v>
      </c>
    </row>
    <row r="1327" spans="1:12" x14ac:dyDescent="0.25">
      <c r="A1327" s="261">
        <f t="shared" si="60"/>
        <v>7720102</v>
      </c>
      <c r="B1327" s="261" t="str">
        <f t="shared" si="61"/>
        <v>BASEBALL CASHMERE</v>
      </c>
      <c r="C1327" s="261" t="str">
        <f t="shared" si="62"/>
        <v>Бейсболка</v>
      </c>
      <c r="D1327" s="264" t="str">
        <f>VLOOKUP(C1327,M:N,2,0)</f>
        <v>Бейсболки</v>
      </c>
      <c r="E1327" s="268" t="s">
        <v>2234</v>
      </c>
      <c r="F1327" s="269" t="s">
        <v>3212</v>
      </c>
      <c r="G1327" s="269" t="s">
        <v>112</v>
      </c>
      <c r="H1327" s="269" t="s">
        <v>3209</v>
      </c>
      <c r="I1327" s="269">
        <v>18</v>
      </c>
      <c r="J1327" s="269" t="s">
        <v>3214</v>
      </c>
      <c r="K1327" s="269"/>
      <c r="L1327" s="269">
        <v>18</v>
      </c>
    </row>
    <row r="1328" spans="1:12" x14ac:dyDescent="0.25">
      <c r="A1328" s="261">
        <f t="shared" si="60"/>
        <v>7720102</v>
      </c>
      <c r="B1328" s="261" t="str">
        <f t="shared" si="61"/>
        <v>BASEBALL CASHMERE</v>
      </c>
      <c r="C1328" s="261" t="str">
        <f t="shared" si="62"/>
        <v>Бейсболка</v>
      </c>
      <c r="D1328" s="264" t="str">
        <f>VLOOKUP(C1328,M:N,2,0)</f>
        <v>Бейсболки</v>
      </c>
      <c r="E1328" s="268" t="s">
        <v>2236</v>
      </c>
      <c r="F1328" s="269" t="s">
        <v>3212</v>
      </c>
      <c r="G1328" s="269" t="s">
        <v>113</v>
      </c>
      <c r="H1328" s="269" t="s">
        <v>3209</v>
      </c>
      <c r="I1328" s="269">
        <v>12</v>
      </c>
      <c r="J1328" s="269" t="s">
        <v>3213</v>
      </c>
      <c r="K1328" s="269"/>
      <c r="L1328" s="269">
        <v>12</v>
      </c>
    </row>
    <row r="1329" spans="1:12" x14ac:dyDescent="0.25">
      <c r="A1329" s="261">
        <f t="shared" si="60"/>
        <v>7720102</v>
      </c>
      <c r="B1329" s="261" t="str">
        <f t="shared" si="61"/>
        <v>BASEBALL CASHMERE</v>
      </c>
      <c r="C1329" s="261" t="str">
        <f t="shared" si="62"/>
        <v>Бейсболка</v>
      </c>
      <c r="D1329" s="264" t="str">
        <f>VLOOKUP(C1329,M:N,2,0)</f>
        <v>Бейсболки</v>
      </c>
      <c r="E1329" s="268" t="s">
        <v>2237</v>
      </c>
      <c r="F1329" s="269" t="s">
        <v>3208</v>
      </c>
      <c r="G1329" s="269" t="s">
        <v>116</v>
      </c>
      <c r="H1329" s="269" t="s">
        <v>3209</v>
      </c>
      <c r="I1329" s="269">
        <v>4</v>
      </c>
      <c r="J1329" s="269" t="s">
        <v>3210</v>
      </c>
      <c r="K1329" s="269"/>
      <c r="L1329" s="269">
        <v>4</v>
      </c>
    </row>
    <row r="1330" spans="1:12" x14ac:dyDescent="0.25">
      <c r="A1330" s="261">
        <f t="shared" si="60"/>
        <v>7720102</v>
      </c>
      <c r="B1330" s="261" t="str">
        <f t="shared" si="61"/>
        <v>BASEBALL CASHMERE</v>
      </c>
      <c r="C1330" s="261" t="str">
        <f t="shared" si="62"/>
        <v>Бейсболка</v>
      </c>
      <c r="D1330" s="264" t="str">
        <f>VLOOKUP(C1330,M:N,2,0)</f>
        <v>Бейсболки</v>
      </c>
      <c r="E1330" s="268" t="s">
        <v>2238</v>
      </c>
      <c r="F1330" s="269" t="s">
        <v>3208</v>
      </c>
      <c r="G1330" s="269" t="s">
        <v>112</v>
      </c>
      <c r="H1330" s="269" t="s">
        <v>3209</v>
      </c>
      <c r="I1330" s="269">
        <v>6</v>
      </c>
      <c r="J1330" s="269" t="s">
        <v>3211</v>
      </c>
      <c r="K1330" s="269"/>
      <c r="L1330" s="269">
        <v>6</v>
      </c>
    </row>
    <row r="1331" spans="1:12" x14ac:dyDescent="0.25">
      <c r="A1331" s="261">
        <f t="shared" si="60"/>
        <v>7720102</v>
      </c>
      <c r="B1331" s="261" t="str">
        <f t="shared" si="61"/>
        <v>BASEBALL CASHMERE</v>
      </c>
      <c r="C1331" s="261" t="str">
        <f t="shared" si="62"/>
        <v>Бейсболка</v>
      </c>
      <c r="D1331" s="264" t="str">
        <f>VLOOKUP(C1331,M:N,2,0)</f>
        <v>Бейсболки</v>
      </c>
      <c r="E1331" s="268" t="s">
        <v>2239</v>
      </c>
      <c r="F1331" s="269" t="s">
        <v>3208</v>
      </c>
      <c r="G1331" s="269" t="s">
        <v>113</v>
      </c>
      <c r="H1331" s="269" t="s">
        <v>3209</v>
      </c>
      <c r="I1331" s="269">
        <v>4</v>
      </c>
      <c r="J1331" s="269" t="s">
        <v>3210</v>
      </c>
      <c r="K1331" s="269"/>
      <c r="L1331" s="269">
        <v>4</v>
      </c>
    </row>
    <row r="1332" spans="1:12" x14ac:dyDescent="0.25">
      <c r="A1332" s="261">
        <f t="shared" si="60"/>
        <v>7720102</v>
      </c>
      <c r="B1332" s="261" t="str">
        <f t="shared" si="61"/>
        <v>BASEBALL CASHMERE</v>
      </c>
      <c r="C1332" s="261" t="str">
        <f t="shared" si="62"/>
        <v>Бейсболка</v>
      </c>
      <c r="D1332" s="264" t="str">
        <f>VLOOKUP(C1332,M:N,2,0)</f>
        <v>Бейсболки</v>
      </c>
      <c r="E1332" s="268" t="s">
        <v>2240</v>
      </c>
      <c r="F1332" s="269" t="s">
        <v>3222</v>
      </c>
      <c r="G1332" s="269" t="s">
        <v>122</v>
      </c>
      <c r="H1332" s="269" t="s">
        <v>3209</v>
      </c>
      <c r="I1332" s="269">
        <v>1</v>
      </c>
      <c r="J1332" s="269" t="s">
        <v>3209</v>
      </c>
      <c r="K1332" s="269"/>
      <c r="L1332" s="269">
        <v>1</v>
      </c>
    </row>
    <row r="1333" spans="1:12" x14ac:dyDescent="0.25">
      <c r="A1333" s="261">
        <f t="shared" si="60"/>
        <v>7720102</v>
      </c>
      <c r="B1333" s="261" t="str">
        <f t="shared" si="61"/>
        <v>BASEBALL CASHMERE</v>
      </c>
      <c r="C1333" s="261" t="str">
        <f t="shared" si="62"/>
        <v>Бейсболка</v>
      </c>
      <c r="D1333" s="264" t="str">
        <f>VLOOKUP(C1333,M:N,2,0)</f>
        <v>Бейсболки</v>
      </c>
      <c r="E1333" s="268" t="s">
        <v>2241</v>
      </c>
      <c r="F1333" s="269" t="s">
        <v>3222</v>
      </c>
      <c r="G1333" s="269" t="s">
        <v>116</v>
      </c>
      <c r="H1333" s="269" t="s">
        <v>3209</v>
      </c>
      <c r="I1333" s="269">
        <v>9</v>
      </c>
      <c r="J1333" s="269" t="s">
        <v>3223</v>
      </c>
      <c r="K1333" s="269"/>
      <c r="L1333" s="269">
        <v>9</v>
      </c>
    </row>
    <row r="1334" spans="1:12" x14ac:dyDescent="0.25">
      <c r="A1334" s="261">
        <f t="shared" si="60"/>
        <v>7720102</v>
      </c>
      <c r="B1334" s="261" t="str">
        <f t="shared" si="61"/>
        <v>BASEBALL CASHMERE</v>
      </c>
      <c r="C1334" s="261" t="str">
        <f t="shared" si="62"/>
        <v>Бейсболка</v>
      </c>
      <c r="D1334" s="264" t="str">
        <f>VLOOKUP(C1334,M:N,2,0)</f>
        <v>Бейсболки</v>
      </c>
      <c r="E1334" s="268" t="s">
        <v>2242</v>
      </c>
      <c r="F1334" s="269" t="s">
        <v>3222</v>
      </c>
      <c r="G1334" s="269" t="s">
        <v>112</v>
      </c>
      <c r="H1334" s="269" t="s">
        <v>3209</v>
      </c>
      <c r="I1334" s="269">
        <v>14</v>
      </c>
      <c r="J1334" s="269" t="s">
        <v>3224</v>
      </c>
      <c r="K1334" s="269"/>
      <c r="L1334" s="269">
        <v>14</v>
      </c>
    </row>
    <row r="1335" spans="1:12" x14ac:dyDescent="0.25">
      <c r="A1335" s="261">
        <f t="shared" si="60"/>
        <v>7720102</v>
      </c>
      <c r="B1335" s="261" t="str">
        <f t="shared" si="61"/>
        <v>BASEBALL CASHMERE</v>
      </c>
      <c r="C1335" s="261" t="str">
        <f t="shared" si="62"/>
        <v>Бейсболка</v>
      </c>
      <c r="D1335" s="264" t="str">
        <f>VLOOKUP(C1335,M:N,2,0)</f>
        <v>Бейсболки</v>
      </c>
      <c r="E1335" s="268" t="s">
        <v>2243</v>
      </c>
      <c r="F1335" s="269" t="s">
        <v>3222</v>
      </c>
      <c r="G1335" s="269" t="s">
        <v>113</v>
      </c>
      <c r="H1335" s="269" t="s">
        <v>3209</v>
      </c>
      <c r="I1335" s="269">
        <v>9</v>
      </c>
      <c r="J1335" s="269" t="s">
        <v>3223</v>
      </c>
      <c r="K1335" s="269"/>
      <c r="L1335" s="269">
        <v>9</v>
      </c>
    </row>
    <row r="1336" spans="1:12" x14ac:dyDescent="0.25">
      <c r="A1336" s="261">
        <f t="shared" si="60"/>
        <v>7720102</v>
      </c>
      <c r="B1336" s="261" t="str">
        <f t="shared" si="61"/>
        <v>BASEBALL CASHMERE</v>
      </c>
      <c r="C1336" s="261" t="str">
        <f t="shared" si="62"/>
        <v>Бейсболка</v>
      </c>
      <c r="D1336" s="264" t="str">
        <f>VLOOKUP(C1336,M:N,2,0)</f>
        <v>Бейсболки</v>
      </c>
      <c r="E1336" s="268" t="s">
        <v>2244</v>
      </c>
      <c r="F1336" s="269" t="s">
        <v>3216</v>
      </c>
      <c r="G1336" s="269" t="s">
        <v>122</v>
      </c>
      <c r="H1336" s="269" t="s">
        <v>3209</v>
      </c>
      <c r="I1336" s="269">
        <v>2</v>
      </c>
      <c r="J1336" s="269" t="s">
        <v>3215</v>
      </c>
      <c r="K1336" s="269"/>
      <c r="L1336" s="269">
        <v>2</v>
      </c>
    </row>
    <row r="1337" spans="1:12" x14ac:dyDescent="0.25">
      <c r="A1337" s="261">
        <f t="shared" si="60"/>
        <v>7720102</v>
      </c>
      <c r="B1337" s="261" t="str">
        <f t="shared" si="61"/>
        <v>BASEBALL CASHMERE</v>
      </c>
      <c r="C1337" s="261" t="str">
        <f t="shared" si="62"/>
        <v>Бейсболка</v>
      </c>
      <c r="D1337" s="264" t="str">
        <f>VLOOKUP(C1337,M:N,2,0)</f>
        <v>Бейсболки</v>
      </c>
      <c r="E1337" s="268" t="s">
        <v>2245</v>
      </c>
      <c r="F1337" s="269" t="s">
        <v>3216</v>
      </c>
      <c r="G1337" s="269" t="s">
        <v>116</v>
      </c>
      <c r="H1337" s="269" t="s">
        <v>3220</v>
      </c>
      <c r="I1337" s="269">
        <v>11</v>
      </c>
      <c r="J1337" s="269" t="s">
        <v>3221</v>
      </c>
      <c r="K1337" s="269"/>
      <c r="L1337" s="269">
        <v>11</v>
      </c>
    </row>
    <row r="1338" spans="1:12" x14ac:dyDescent="0.25">
      <c r="A1338" s="261">
        <f t="shared" si="60"/>
        <v>7720102</v>
      </c>
      <c r="B1338" s="261" t="str">
        <f t="shared" si="61"/>
        <v>BASEBALL CASHMERE</v>
      </c>
      <c r="C1338" s="261" t="str">
        <f t="shared" si="62"/>
        <v>Бейсболка</v>
      </c>
      <c r="D1338" s="264" t="str">
        <f>VLOOKUP(C1338,M:N,2,0)</f>
        <v>Бейсболки</v>
      </c>
      <c r="E1338" s="268" t="s">
        <v>2246</v>
      </c>
      <c r="F1338" s="269" t="s">
        <v>3216</v>
      </c>
      <c r="G1338" s="269" t="s">
        <v>112</v>
      </c>
      <c r="H1338" s="269" t="s">
        <v>3218</v>
      </c>
      <c r="I1338" s="269">
        <v>16</v>
      </c>
      <c r="J1338" s="269" t="s">
        <v>3219</v>
      </c>
      <c r="K1338" s="269"/>
      <c r="L1338" s="269">
        <v>16</v>
      </c>
    </row>
    <row r="1339" spans="1:12" x14ac:dyDescent="0.25">
      <c r="A1339" s="261">
        <f t="shared" si="60"/>
        <v>7720102</v>
      </c>
      <c r="B1339" s="261" t="str">
        <f t="shared" si="61"/>
        <v>BASEBALL CASHMERE</v>
      </c>
      <c r="C1339" s="261" t="str">
        <f t="shared" si="62"/>
        <v>Бейсболка</v>
      </c>
      <c r="D1339" s="264" t="str">
        <f>VLOOKUP(C1339,M:N,2,0)</f>
        <v>Бейсболки</v>
      </c>
      <c r="E1339" s="268" t="s">
        <v>2247</v>
      </c>
      <c r="F1339" s="269" t="s">
        <v>3216</v>
      </c>
      <c r="G1339" s="269" t="s">
        <v>113</v>
      </c>
      <c r="H1339" s="269" t="s">
        <v>3209</v>
      </c>
      <c r="I1339" s="269">
        <v>10</v>
      </c>
      <c r="J1339" s="269" t="s">
        <v>3217</v>
      </c>
      <c r="K1339" s="269"/>
      <c r="L1339" s="269">
        <v>10</v>
      </c>
    </row>
    <row r="1340" spans="1:12" x14ac:dyDescent="0.25">
      <c r="A1340" s="261">
        <f t="shared" si="60"/>
        <v>9497206</v>
      </c>
      <c r="B1340" s="261" t="str">
        <f t="shared" si="61"/>
        <v>GLOVES GOAT NAPPA</v>
      </c>
      <c r="C1340" s="261" t="str">
        <f t="shared" si="62"/>
        <v>Перчатки</v>
      </c>
      <c r="D1340" s="264" t="str">
        <f>VLOOKUP(C1340,M:N,2,0)</f>
        <v>Перчатки</v>
      </c>
      <c r="E1340" s="268" t="s">
        <v>2248</v>
      </c>
      <c r="F1340" s="269" t="s">
        <v>1825</v>
      </c>
      <c r="G1340" s="269">
        <v>9.5</v>
      </c>
      <c r="H1340" s="269" t="s">
        <v>3654</v>
      </c>
      <c r="I1340" s="269">
        <v>4</v>
      </c>
      <c r="J1340" s="269" t="s">
        <v>3888</v>
      </c>
      <c r="K1340" s="269"/>
      <c r="L1340" s="269">
        <v>4</v>
      </c>
    </row>
    <row r="1341" spans="1:12" x14ac:dyDescent="0.25">
      <c r="A1341" s="261">
        <f t="shared" si="60"/>
        <v>9497206</v>
      </c>
      <c r="B1341" s="261" t="str">
        <f t="shared" si="61"/>
        <v>GLOVES GOAT NAPPA</v>
      </c>
      <c r="C1341" s="261" t="str">
        <f t="shared" si="62"/>
        <v>Перчатки</v>
      </c>
      <c r="D1341" s="264" t="str">
        <f>VLOOKUP(C1341,M:N,2,0)</f>
        <v>Перчатки</v>
      </c>
      <c r="E1341" s="268" t="s">
        <v>2249</v>
      </c>
      <c r="F1341" s="269" t="s">
        <v>1825</v>
      </c>
      <c r="G1341" s="269">
        <v>8.5</v>
      </c>
      <c r="H1341" s="269" t="s">
        <v>3654</v>
      </c>
      <c r="I1341" s="269">
        <v>4</v>
      </c>
      <c r="J1341" s="269" t="s">
        <v>3888</v>
      </c>
      <c r="K1341" s="269"/>
      <c r="L1341" s="269">
        <v>4</v>
      </c>
    </row>
    <row r="1342" spans="1:12" x14ac:dyDescent="0.25">
      <c r="A1342" s="261">
        <f t="shared" si="60"/>
        <v>9497206</v>
      </c>
      <c r="B1342" s="261" t="str">
        <f t="shared" si="61"/>
        <v>GLOVES GOAT NAPPA</v>
      </c>
      <c r="C1342" s="261" t="str">
        <f t="shared" si="62"/>
        <v>Перчатки</v>
      </c>
      <c r="D1342" s="264" t="str">
        <f>VLOOKUP(C1342,M:N,2,0)</f>
        <v>Перчатки</v>
      </c>
      <c r="E1342" s="268" t="s">
        <v>2250</v>
      </c>
      <c r="F1342" s="269" t="s">
        <v>1825</v>
      </c>
      <c r="G1342" s="269">
        <v>9</v>
      </c>
      <c r="H1342" s="269" t="s">
        <v>3654</v>
      </c>
      <c r="I1342" s="269">
        <v>4</v>
      </c>
      <c r="J1342" s="269" t="s">
        <v>3888</v>
      </c>
      <c r="K1342" s="269"/>
      <c r="L1342" s="269">
        <v>4</v>
      </c>
    </row>
    <row r="1343" spans="1:12" x14ac:dyDescent="0.25">
      <c r="A1343" s="261">
        <f t="shared" si="60"/>
        <v>9497206</v>
      </c>
      <c r="B1343" s="261" t="str">
        <f t="shared" si="61"/>
        <v>GLOVES GOAT NAPPA</v>
      </c>
      <c r="C1343" s="261" t="str">
        <f t="shared" si="62"/>
        <v>Перчатки</v>
      </c>
      <c r="D1343" s="264" t="str">
        <f>VLOOKUP(C1343,M:N,2,0)</f>
        <v>Перчатки</v>
      </c>
      <c r="E1343" s="268" t="s">
        <v>2251</v>
      </c>
      <c r="F1343" s="269" t="s">
        <v>1829</v>
      </c>
      <c r="G1343" s="269">
        <v>9.5</v>
      </c>
      <c r="H1343" s="269" t="s">
        <v>3654</v>
      </c>
      <c r="I1343" s="269">
        <v>3</v>
      </c>
      <c r="J1343" s="269" t="s">
        <v>3889</v>
      </c>
      <c r="K1343" s="269"/>
      <c r="L1343" s="269">
        <v>3</v>
      </c>
    </row>
    <row r="1344" spans="1:12" x14ac:dyDescent="0.25">
      <c r="A1344" s="261">
        <f t="shared" si="60"/>
        <v>9497206</v>
      </c>
      <c r="B1344" s="261" t="str">
        <f t="shared" si="61"/>
        <v>GLOVES GOAT NAPPA</v>
      </c>
      <c r="C1344" s="261" t="str">
        <f t="shared" si="62"/>
        <v>Перчатки</v>
      </c>
      <c r="D1344" s="264" t="str">
        <f>VLOOKUP(C1344,M:N,2,0)</f>
        <v>Перчатки</v>
      </c>
      <c r="E1344" s="268" t="s">
        <v>2252</v>
      </c>
      <c r="F1344" s="269" t="s">
        <v>1829</v>
      </c>
      <c r="G1344" s="269">
        <v>8.5</v>
      </c>
      <c r="H1344" s="269" t="s">
        <v>3654</v>
      </c>
      <c r="I1344" s="269">
        <v>2</v>
      </c>
      <c r="J1344" s="269" t="s">
        <v>3655</v>
      </c>
      <c r="K1344" s="269"/>
      <c r="L1344" s="269">
        <v>2</v>
      </c>
    </row>
    <row r="1345" spans="1:12" x14ac:dyDescent="0.25">
      <c r="A1345" s="261">
        <f t="shared" si="60"/>
        <v>9497206</v>
      </c>
      <c r="B1345" s="261" t="str">
        <f t="shared" si="61"/>
        <v>GLOVES GOAT NAPPA</v>
      </c>
      <c r="C1345" s="261" t="str">
        <f t="shared" si="62"/>
        <v>Перчатки</v>
      </c>
      <c r="D1345" s="264" t="str">
        <f>VLOOKUP(C1345,M:N,2,0)</f>
        <v>Перчатки</v>
      </c>
      <c r="E1345" s="268" t="s">
        <v>2253</v>
      </c>
      <c r="F1345" s="269" t="s">
        <v>1829</v>
      </c>
      <c r="G1345" s="269">
        <v>9</v>
      </c>
      <c r="H1345" s="269" t="s">
        <v>3654</v>
      </c>
      <c r="I1345" s="269">
        <v>3</v>
      </c>
      <c r="J1345" s="269" t="s">
        <v>3889</v>
      </c>
      <c r="K1345" s="269"/>
      <c r="L1345" s="269">
        <v>3</v>
      </c>
    </row>
    <row r="1346" spans="1:12" x14ac:dyDescent="0.25">
      <c r="A1346" s="261">
        <f t="shared" si="60"/>
        <v>9497205</v>
      </c>
      <c r="B1346" s="261" t="str">
        <f t="shared" si="61"/>
        <v>GLOVES GOAT NAPPA-WOOL</v>
      </c>
      <c r="C1346" s="261" t="str">
        <f t="shared" si="62"/>
        <v>Перчатки</v>
      </c>
      <c r="D1346" s="264" t="str">
        <f>VLOOKUP(C1346,M:N,2,0)</f>
        <v>Перчатки</v>
      </c>
      <c r="E1346" s="268" t="s">
        <v>2254</v>
      </c>
      <c r="F1346" s="269" t="s">
        <v>1820</v>
      </c>
      <c r="G1346" s="269">
        <v>9.5</v>
      </c>
      <c r="H1346" s="269" t="s">
        <v>3592</v>
      </c>
      <c r="I1346" s="269">
        <v>1</v>
      </c>
      <c r="J1346" s="269" t="s">
        <v>3592</v>
      </c>
      <c r="K1346" s="269"/>
      <c r="L1346" s="269">
        <v>1</v>
      </c>
    </row>
    <row r="1347" spans="1:12" x14ac:dyDescent="0.25">
      <c r="A1347" s="261">
        <f t="shared" ref="A1347:A1410" si="63">_xlfn.LET(_xlpm.START,FIND("арт. ",F1347)+5,_xlpm.END,FIND(" ",F1347,_xlpm.START),VALUE(TRIM(MID(F1347,_xlpm.START,_xlpm.END-_xlpm.START))))</f>
        <v>9497205</v>
      </c>
      <c r="B1347" s="261" t="str">
        <f t="shared" ref="B1347:B1410" si="64">_xlfn.LET(_xlpm.START,FIND("арт. ",F1347)+13,_xlpm.END,FIND("(",F1347),TRIM(MID(F1347,_xlpm.START,_xlpm.END-_xlpm.START)))</f>
        <v>GLOVES GOAT NAPPA-WOOL</v>
      </c>
      <c r="C1347" s="261" t="str">
        <f t="shared" ref="C1347:C1410" si="65">_xlfn.LET(_xlpm.START,1,_xlpm.END,FIND("S",F1347),TRIM(MID(F1347,_xlpm.START,_xlpm.END-_xlpm.START)))</f>
        <v>Перчатки</v>
      </c>
      <c r="D1347" s="264" t="str">
        <f>VLOOKUP(C1347,M:N,2,0)</f>
        <v>Перчатки</v>
      </c>
      <c r="E1347" s="268" t="s">
        <v>2255</v>
      </c>
      <c r="F1347" s="269" t="s">
        <v>1820</v>
      </c>
      <c r="G1347" s="269">
        <v>10</v>
      </c>
      <c r="H1347" s="269" t="s">
        <v>3887</v>
      </c>
      <c r="I1347" s="269">
        <v>1</v>
      </c>
      <c r="J1347" s="269" t="s">
        <v>3887</v>
      </c>
      <c r="K1347" s="269"/>
      <c r="L1347" s="269">
        <v>1</v>
      </c>
    </row>
    <row r="1348" spans="1:12" x14ac:dyDescent="0.25">
      <c r="A1348" s="261">
        <f t="shared" si="63"/>
        <v>9497205</v>
      </c>
      <c r="B1348" s="261" t="str">
        <f t="shared" si="64"/>
        <v>GLOVES GOAT NAPPA-WOOL</v>
      </c>
      <c r="C1348" s="261" t="str">
        <f t="shared" si="65"/>
        <v>Перчатки</v>
      </c>
      <c r="D1348" s="264" t="str">
        <f>VLOOKUP(C1348,M:N,2,0)</f>
        <v>Перчатки</v>
      </c>
      <c r="E1348" s="268" t="s">
        <v>2256</v>
      </c>
      <c r="F1348" s="269" t="s">
        <v>1820</v>
      </c>
      <c r="G1348" s="269">
        <v>9</v>
      </c>
      <c r="H1348" s="269" t="s">
        <v>3592</v>
      </c>
      <c r="I1348" s="269">
        <v>1</v>
      </c>
      <c r="J1348" s="269" t="s">
        <v>3592</v>
      </c>
      <c r="K1348" s="269"/>
      <c r="L1348" s="269">
        <v>1</v>
      </c>
    </row>
    <row r="1349" spans="1:12" x14ac:dyDescent="0.25">
      <c r="A1349" s="261">
        <f t="shared" si="63"/>
        <v>9497205</v>
      </c>
      <c r="B1349" s="261" t="str">
        <f t="shared" si="64"/>
        <v>GLOVES GOAT NAPPA-WOOL</v>
      </c>
      <c r="C1349" s="261" t="str">
        <f t="shared" si="65"/>
        <v>Перчатки</v>
      </c>
      <c r="D1349" s="264" t="str">
        <f>VLOOKUP(C1349,M:N,2,0)</f>
        <v>Перчатки</v>
      </c>
      <c r="E1349" s="268" t="s">
        <v>2257</v>
      </c>
      <c r="F1349" s="269" t="s">
        <v>1820</v>
      </c>
      <c r="G1349" s="269">
        <v>8</v>
      </c>
      <c r="H1349" s="269" t="s">
        <v>3592</v>
      </c>
      <c r="I1349" s="269">
        <v>2</v>
      </c>
      <c r="J1349" s="269" t="s">
        <v>3596</v>
      </c>
      <c r="K1349" s="269"/>
      <c r="L1349" s="269">
        <v>2</v>
      </c>
    </row>
    <row r="1350" spans="1:12" x14ac:dyDescent="0.25">
      <c r="A1350" s="261">
        <f t="shared" si="63"/>
        <v>9497204</v>
      </c>
      <c r="B1350" s="261" t="str">
        <f t="shared" si="64"/>
        <v>GLOVES GOAT NUBUCK</v>
      </c>
      <c r="C1350" s="261" t="str">
        <f t="shared" si="65"/>
        <v>Перчатки</v>
      </c>
      <c r="D1350" s="264" t="str">
        <f>VLOOKUP(C1350,M:N,2,0)</f>
        <v>Перчатки</v>
      </c>
      <c r="E1350" s="268" t="s">
        <v>2258</v>
      </c>
      <c r="F1350" s="269" t="s">
        <v>1817</v>
      </c>
      <c r="G1350" s="269">
        <v>8.5</v>
      </c>
      <c r="H1350" s="269" t="s">
        <v>3884</v>
      </c>
      <c r="I1350" s="269">
        <v>1</v>
      </c>
      <c r="J1350" s="269" t="s">
        <v>3884</v>
      </c>
      <c r="K1350" s="269"/>
      <c r="L1350" s="269">
        <v>1</v>
      </c>
    </row>
    <row r="1351" spans="1:12" x14ac:dyDescent="0.25">
      <c r="A1351" s="261">
        <f t="shared" si="63"/>
        <v>9497204</v>
      </c>
      <c r="B1351" s="261" t="str">
        <f t="shared" si="64"/>
        <v>GLOVES GOAT NUBUCK</v>
      </c>
      <c r="C1351" s="261" t="str">
        <f t="shared" si="65"/>
        <v>Перчатки</v>
      </c>
      <c r="D1351" s="264" t="str">
        <f>VLOOKUP(C1351,M:N,2,0)</f>
        <v>Перчатки</v>
      </c>
      <c r="E1351" s="268" t="s">
        <v>2259</v>
      </c>
      <c r="F1351" s="269" t="s">
        <v>1817</v>
      </c>
      <c r="G1351" s="269">
        <v>9</v>
      </c>
      <c r="H1351" s="269" t="s">
        <v>3884</v>
      </c>
      <c r="I1351" s="269">
        <v>3</v>
      </c>
      <c r="J1351" s="269" t="s">
        <v>3886</v>
      </c>
      <c r="K1351" s="269"/>
      <c r="L1351" s="269">
        <v>3</v>
      </c>
    </row>
    <row r="1352" spans="1:12" x14ac:dyDescent="0.25">
      <c r="A1352" s="261">
        <f t="shared" si="63"/>
        <v>9497204</v>
      </c>
      <c r="B1352" s="261" t="str">
        <f t="shared" si="64"/>
        <v>GLOVES GOAT NUBUCK</v>
      </c>
      <c r="C1352" s="261" t="str">
        <f t="shared" si="65"/>
        <v>Перчатки</v>
      </c>
      <c r="D1352" s="264" t="str">
        <f>VLOOKUP(C1352,M:N,2,0)</f>
        <v>Перчатки</v>
      </c>
      <c r="E1352" s="268" t="s">
        <v>2260</v>
      </c>
      <c r="F1352" s="269" t="s">
        <v>1813</v>
      </c>
      <c r="G1352" s="269">
        <v>9.5</v>
      </c>
      <c r="H1352" s="269" t="s">
        <v>3884</v>
      </c>
      <c r="I1352" s="269">
        <v>2</v>
      </c>
      <c r="J1352" s="269" t="s">
        <v>3885</v>
      </c>
      <c r="K1352" s="269"/>
      <c r="L1352" s="269">
        <v>2</v>
      </c>
    </row>
    <row r="1353" spans="1:12" x14ac:dyDescent="0.25">
      <c r="A1353" s="261">
        <f t="shared" si="63"/>
        <v>9497204</v>
      </c>
      <c r="B1353" s="261" t="str">
        <f t="shared" si="64"/>
        <v>GLOVES GOAT NUBUCK</v>
      </c>
      <c r="C1353" s="261" t="str">
        <f t="shared" si="65"/>
        <v>Перчатки</v>
      </c>
      <c r="D1353" s="264" t="str">
        <f>VLOOKUP(C1353,M:N,2,0)</f>
        <v>Перчатки</v>
      </c>
      <c r="E1353" s="268" t="s">
        <v>2261</v>
      </c>
      <c r="F1353" s="269" t="s">
        <v>1813</v>
      </c>
      <c r="G1353" s="269">
        <v>10</v>
      </c>
      <c r="H1353" s="269" t="s">
        <v>3399</v>
      </c>
      <c r="I1353" s="269">
        <v>1</v>
      </c>
      <c r="J1353" s="269" t="s">
        <v>3569</v>
      </c>
      <c r="K1353" s="269"/>
      <c r="L1353" s="269">
        <v>1</v>
      </c>
    </row>
    <row r="1354" spans="1:12" x14ac:dyDescent="0.25">
      <c r="A1354" s="261">
        <f t="shared" si="63"/>
        <v>9497204</v>
      </c>
      <c r="B1354" s="261" t="str">
        <f t="shared" si="64"/>
        <v>GLOVES GOAT NUBUCK</v>
      </c>
      <c r="C1354" s="261" t="str">
        <f t="shared" si="65"/>
        <v>Перчатки</v>
      </c>
      <c r="D1354" s="264" t="str">
        <f>VLOOKUP(C1354,M:N,2,0)</f>
        <v>Перчатки</v>
      </c>
      <c r="E1354" s="268" t="s">
        <v>2262</v>
      </c>
      <c r="F1354" s="269" t="s">
        <v>1813</v>
      </c>
      <c r="G1354" s="269">
        <v>9</v>
      </c>
      <c r="H1354" s="269" t="s">
        <v>3884</v>
      </c>
      <c r="I1354" s="269">
        <v>1</v>
      </c>
      <c r="J1354" s="269" t="s">
        <v>3884</v>
      </c>
      <c r="K1354" s="269"/>
      <c r="L1354" s="269">
        <v>1</v>
      </c>
    </row>
    <row r="1355" spans="1:12" x14ac:dyDescent="0.25">
      <c r="A1355" s="261">
        <f t="shared" si="63"/>
        <v>9497104</v>
      </c>
      <c r="B1355" s="261" t="str">
        <f t="shared" si="64"/>
        <v>GLOVES PIGSKIN</v>
      </c>
      <c r="C1355" s="261" t="str">
        <f t="shared" si="65"/>
        <v>Перчатки</v>
      </c>
      <c r="D1355" s="264" t="str">
        <f>VLOOKUP(C1355,M:N,2,0)</f>
        <v>Перчатки</v>
      </c>
      <c r="E1355" s="268" t="s">
        <v>2263</v>
      </c>
      <c r="F1355" s="269" t="s">
        <v>1800</v>
      </c>
      <c r="G1355" s="269">
        <v>9.5</v>
      </c>
      <c r="H1355" s="269" t="s">
        <v>3441</v>
      </c>
      <c r="I1355" s="269">
        <v>1</v>
      </c>
      <c r="J1355" s="269" t="s">
        <v>3441</v>
      </c>
      <c r="K1355" s="269"/>
      <c r="L1355" s="269">
        <v>1</v>
      </c>
    </row>
    <row r="1356" spans="1:12" x14ac:dyDescent="0.25">
      <c r="A1356" s="261">
        <f t="shared" si="63"/>
        <v>9497104</v>
      </c>
      <c r="B1356" s="261" t="str">
        <f t="shared" si="64"/>
        <v>GLOVES PIGSKIN</v>
      </c>
      <c r="C1356" s="261" t="str">
        <f t="shared" si="65"/>
        <v>Перчатки</v>
      </c>
      <c r="D1356" s="264" t="str">
        <f>VLOOKUP(C1356,M:N,2,0)</f>
        <v>Перчатки</v>
      </c>
      <c r="E1356" s="268" t="s">
        <v>2264</v>
      </c>
      <c r="F1356" s="269" t="s">
        <v>1800</v>
      </c>
      <c r="G1356" s="269">
        <v>8.5</v>
      </c>
      <c r="H1356" s="269" t="s">
        <v>3441</v>
      </c>
      <c r="I1356" s="269">
        <v>3</v>
      </c>
      <c r="J1356" s="269" t="s">
        <v>3883</v>
      </c>
      <c r="K1356" s="269"/>
      <c r="L1356" s="269">
        <v>3</v>
      </c>
    </row>
    <row r="1357" spans="1:12" x14ac:dyDescent="0.25">
      <c r="A1357" s="261">
        <f t="shared" si="63"/>
        <v>9497104</v>
      </c>
      <c r="B1357" s="261" t="str">
        <f t="shared" si="64"/>
        <v>GLOVES PIGSKIN</v>
      </c>
      <c r="C1357" s="261" t="str">
        <f t="shared" si="65"/>
        <v>Перчатки</v>
      </c>
      <c r="D1357" s="264" t="str">
        <f>VLOOKUP(C1357,M:N,2,0)</f>
        <v>Перчатки</v>
      </c>
      <c r="E1357" s="268" t="s">
        <v>2265</v>
      </c>
      <c r="F1357" s="269" t="s">
        <v>1800</v>
      </c>
      <c r="G1357" s="269">
        <v>8</v>
      </c>
      <c r="H1357" s="269" t="s">
        <v>3882</v>
      </c>
      <c r="I1357" s="269">
        <v>1</v>
      </c>
      <c r="J1357" s="269" t="s">
        <v>3882</v>
      </c>
      <c r="K1357" s="269"/>
      <c r="L1357" s="269">
        <v>1</v>
      </c>
    </row>
    <row r="1358" spans="1:12" x14ac:dyDescent="0.25">
      <c r="A1358" s="261">
        <f t="shared" si="63"/>
        <v>9497104</v>
      </c>
      <c r="B1358" s="261" t="str">
        <f t="shared" si="64"/>
        <v>GLOVES PIGSKIN</v>
      </c>
      <c r="C1358" s="261" t="str">
        <f t="shared" si="65"/>
        <v>Перчатки</v>
      </c>
      <c r="D1358" s="264" t="str">
        <f>VLOOKUP(C1358,M:N,2,0)</f>
        <v>Перчатки</v>
      </c>
      <c r="E1358" s="268" t="s">
        <v>2266</v>
      </c>
      <c r="F1358" s="269" t="s">
        <v>1800</v>
      </c>
      <c r="G1358" s="269">
        <v>10</v>
      </c>
      <c r="H1358" s="269" t="s">
        <v>3561</v>
      </c>
      <c r="I1358" s="269">
        <v>1</v>
      </c>
      <c r="J1358" s="269" t="s">
        <v>3561</v>
      </c>
      <c r="K1358" s="269"/>
      <c r="L1358" s="269">
        <v>1</v>
      </c>
    </row>
    <row r="1359" spans="1:12" x14ac:dyDescent="0.25">
      <c r="A1359" s="261">
        <f t="shared" si="63"/>
        <v>9497104</v>
      </c>
      <c r="B1359" s="261" t="str">
        <f t="shared" si="64"/>
        <v>GLOVES PIGSKIN</v>
      </c>
      <c r="C1359" s="261" t="str">
        <f t="shared" si="65"/>
        <v>Перчатки</v>
      </c>
      <c r="D1359" s="264" t="str">
        <f>VLOOKUP(C1359,M:N,2,0)</f>
        <v>Перчатки</v>
      </c>
      <c r="E1359" s="268" t="s">
        <v>2267</v>
      </c>
      <c r="F1359" s="269" t="s">
        <v>1800</v>
      </c>
      <c r="G1359" s="269">
        <v>9</v>
      </c>
      <c r="H1359" s="269" t="s">
        <v>3441</v>
      </c>
      <c r="I1359" s="269">
        <v>4</v>
      </c>
      <c r="J1359" s="269" t="s">
        <v>3881</v>
      </c>
      <c r="K1359" s="269"/>
      <c r="L1359" s="269">
        <v>4</v>
      </c>
    </row>
    <row r="1360" spans="1:12" x14ac:dyDescent="0.25">
      <c r="A1360" s="261">
        <f t="shared" si="63"/>
        <v>9497104</v>
      </c>
      <c r="B1360" s="261" t="str">
        <f t="shared" si="64"/>
        <v>GLOVES PIGSKIN</v>
      </c>
      <c r="C1360" s="261" t="str">
        <f t="shared" si="65"/>
        <v>Перчатки</v>
      </c>
      <c r="D1360" s="264" t="str">
        <f>VLOOKUP(C1360,M:N,2,0)</f>
        <v>Перчатки</v>
      </c>
      <c r="E1360" s="268" t="s">
        <v>2268</v>
      </c>
      <c r="F1360" s="269" t="s">
        <v>1798</v>
      </c>
      <c r="G1360" s="269">
        <v>9</v>
      </c>
      <c r="H1360" s="269">
        <v>616.79</v>
      </c>
      <c r="I1360" s="269">
        <v>4</v>
      </c>
      <c r="J1360" s="269" t="s">
        <v>3880</v>
      </c>
      <c r="K1360" s="269"/>
      <c r="L1360" s="269">
        <v>4</v>
      </c>
    </row>
    <row r="1361" spans="1:12" x14ac:dyDescent="0.25">
      <c r="A1361" s="261">
        <f t="shared" si="63"/>
        <v>9497104</v>
      </c>
      <c r="B1361" s="261" t="str">
        <f t="shared" si="64"/>
        <v>GLOVES PIGSKIN</v>
      </c>
      <c r="C1361" s="261" t="str">
        <f t="shared" si="65"/>
        <v>Перчатки</v>
      </c>
      <c r="D1361" s="264" t="str">
        <f>VLOOKUP(C1361,M:N,2,0)</f>
        <v>Перчатки</v>
      </c>
      <c r="E1361" s="268" t="s">
        <v>2269</v>
      </c>
      <c r="F1361" s="269" t="s">
        <v>1806</v>
      </c>
      <c r="G1361" s="269">
        <v>9.5</v>
      </c>
      <c r="H1361" s="269" t="s">
        <v>3441</v>
      </c>
      <c r="I1361" s="269">
        <v>1</v>
      </c>
      <c r="J1361" s="269" t="s">
        <v>3441</v>
      </c>
      <c r="K1361" s="269"/>
      <c r="L1361" s="269">
        <v>1</v>
      </c>
    </row>
    <row r="1362" spans="1:12" x14ac:dyDescent="0.25">
      <c r="A1362" s="261">
        <f t="shared" si="63"/>
        <v>9497104</v>
      </c>
      <c r="B1362" s="261" t="str">
        <f t="shared" si="64"/>
        <v>GLOVES PIGSKIN</v>
      </c>
      <c r="C1362" s="261" t="str">
        <f t="shared" si="65"/>
        <v>Перчатки</v>
      </c>
      <c r="D1362" s="264" t="str">
        <f>VLOOKUP(C1362,M:N,2,0)</f>
        <v>Перчатки</v>
      </c>
      <c r="E1362" s="268" t="s">
        <v>2270</v>
      </c>
      <c r="F1362" s="269" t="s">
        <v>1806</v>
      </c>
      <c r="G1362" s="269">
        <v>9</v>
      </c>
      <c r="H1362" s="269" t="s">
        <v>3441</v>
      </c>
      <c r="I1362" s="269">
        <v>3</v>
      </c>
      <c r="J1362" s="269" t="s">
        <v>3883</v>
      </c>
      <c r="K1362" s="269"/>
      <c r="L1362" s="269">
        <v>3</v>
      </c>
    </row>
    <row r="1363" spans="1:12" x14ac:dyDescent="0.25">
      <c r="A1363" s="261">
        <f t="shared" si="63"/>
        <v>9497104</v>
      </c>
      <c r="B1363" s="261" t="str">
        <f t="shared" si="64"/>
        <v>GLOVES PIGSKIN</v>
      </c>
      <c r="C1363" s="261" t="str">
        <f t="shared" si="65"/>
        <v>Перчатки</v>
      </c>
      <c r="D1363" s="264" t="str">
        <f>VLOOKUP(C1363,M:N,2,0)</f>
        <v>Перчатки</v>
      </c>
      <c r="E1363" s="268" t="s">
        <v>2271</v>
      </c>
      <c r="F1363" s="269" t="s">
        <v>1806</v>
      </c>
      <c r="G1363" s="269">
        <v>8.5</v>
      </c>
      <c r="H1363" s="269" t="s">
        <v>3441</v>
      </c>
      <c r="I1363" s="269">
        <v>1</v>
      </c>
      <c r="J1363" s="269" t="s">
        <v>3441</v>
      </c>
      <c r="K1363" s="269"/>
      <c r="L1363" s="269">
        <v>1</v>
      </c>
    </row>
    <row r="1364" spans="1:12" x14ac:dyDescent="0.25">
      <c r="A1364" s="261">
        <f t="shared" si="63"/>
        <v>9497104</v>
      </c>
      <c r="B1364" s="261" t="str">
        <f t="shared" si="64"/>
        <v>GLOVES PIGSKIN</v>
      </c>
      <c r="C1364" s="261" t="str">
        <f t="shared" si="65"/>
        <v>Перчатки</v>
      </c>
      <c r="D1364" s="264" t="str">
        <f>VLOOKUP(C1364,M:N,2,0)</f>
        <v>Перчатки</v>
      </c>
      <c r="E1364" s="268" t="s">
        <v>2272</v>
      </c>
      <c r="F1364" s="269" t="s">
        <v>1806</v>
      </c>
      <c r="G1364" s="269">
        <v>8</v>
      </c>
      <c r="H1364" s="269" t="s">
        <v>3561</v>
      </c>
      <c r="I1364" s="269">
        <v>1</v>
      </c>
      <c r="J1364" s="269" t="s">
        <v>3561</v>
      </c>
      <c r="K1364" s="269"/>
      <c r="L1364" s="269">
        <v>1</v>
      </c>
    </row>
    <row r="1365" spans="1:12" x14ac:dyDescent="0.25">
      <c r="A1365" s="261">
        <f t="shared" si="63"/>
        <v>2797301</v>
      </c>
      <c r="B1365" s="261" t="str">
        <f t="shared" si="64"/>
        <v>WESTERN BUFFALO</v>
      </c>
      <c r="C1365" s="261" t="str">
        <f t="shared" si="65"/>
        <v>Шляпа</v>
      </c>
      <c r="D1365" s="264" t="str">
        <f>VLOOKUP(C1365,M:N,2,0)</f>
        <v>Шляпы</v>
      </c>
      <c r="E1365" s="268" t="s">
        <v>2273</v>
      </c>
      <c r="F1365" s="269" t="s">
        <v>3071</v>
      </c>
      <c r="G1365" s="269" t="s">
        <v>116</v>
      </c>
      <c r="H1365" s="269" t="s">
        <v>4206</v>
      </c>
      <c r="I1365" s="269">
        <v>1</v>
      </c>
      <c r="J1365" s="269" t="s">
        <v>4206</v>
      </c>
      <c r="K1365" s="269"/>
      <c r="L1365" s="269">
        <v>1</v>
      </c>
    </row>
    <row r="1366" spans="1:12" x14ac:dyDescent="0.25">
      <c r="A1366" s="261">
        <f t="shared" si="63"/>
        <v>1187101</v>
      </c>
      <c r="B1366" s="261" t="str">
        <f t="shared" si="64"/>
        <v>PLAYER PIGSKIN</v>
      </c>
      <c r="C1366" s="261" t="str">
        <f t="shared" si="65"/>
        <v>Шляпа</v>
      </c>
      <c r="D1366" s="264" t="str">
        <f>VLOOKUP(C1366,M:N,2,0)</f>
        <v>Шляпы</v>
      </c>
      <c r="E1366" s="268" t="s">
        <v>2274</v>
      </c>
      <c r="F1366" s="269" t="s">
        <v>2447</v>
      </c>
      <c r="G1366" s="269" t="s">
        <v>122</v>
      </c>
      <c r="H1366" s="269" t="s">
        <v>4029</v>
      </c>
      <c r="I1366" s="269">
        <v>3</v>
      </c>
      <c r="J1366" s="269" t="s">
        <v>4032</v>
      </c>
      <c r="K1366" s="269"/>
      <c r="L1366" s="269">
        <v>3</v>
      </c>
    </row>
    <row r="1367" spans="1:12" x14ac:dyDescent="0.25">
      <c r="A1367" s="261">
        <f t="shared" si="63"/>
        <v>1187101</v>
      </c>
      <c r="B1367" s="261" t="str">
        <f t="shared" si="64"/>
        <v>PLAYER PIGSKIN</v>
      </c>
      <c r="C1367" s="261" t="str">
        <f t="shared" si="65"/>
        <v>Шляпа</v>
      </c>
      <c r="D1367" s="264" t="str">
        <f>VLOOKUP(C1367,M:N,2,0)</f>
        <v>Шляпы</v>
      </c>
      <c r="E1367" s="268" t="s">
        <v>2275</v>
      </c>
      <c r="F1367" s="269" t="s">
        <v>2447</v>
      </c>
      <c r="G1367" s="269" t="s">
        <v>116</v>
      </c>
      <c r="H1367" s="269" t="s">
        <v>4029</v>
      </c>
      <c r="I1367" s="269">
        <v>3</v>
      </c>
      <c r="J1367" s="269" t="s">
        <v>4032</v>
      </c>
      <c r="K1367" s="269"/>
      <c r="L1367" s="269">
        <v>3</v>
      </c>
    </row>
    <row r="1368" spans="1:12" x14ac:dyDescent="0.25">
      <c r="A1368" s="261">
        <f t="shared" si="63"/>
        <v>1187101</v>
      </c>
      <c r="B1368" s="261" t="str">
        <f t="shared" si="64"/>
        <v>PLAYER PIGSKIN</v>
      </c>
      <c r="C1368" s="261" t="str">
        <f t="shared" si="65"/>
        <v>Шляпа</v>
      </c>
      <c r="D1368" s="264" t="str">
        <f>VLOOKUP(C1368,M:N,2,0)</f>
        <v>Шляпы</v>
      </c>
      <c r="E1368" s="268" t="s">
        <v>2276</v>
      </c>
      <c r="F1368" s="269" t="s">
        <v>2447</v>
      </c>
      <c r="G1368" s="269" t="s">
        <v>112</v>
      </c>
      <c r="H1368" s="269" t="s">
        <v>3635</v>
      </c>
      <c r="I1368" s="269">
        <v>4</v>
      </c>
      <c r="J1368" s="269" t="s">
        <v>4031</v>
      </c>
      <c r="K1368" s="269"/>
      <c r="L1368" s="269">
        <v>4</v>
      </c>
    </row>
    <row r="1369" spans="1:12" x14ac:dyDescent="0.25">
      <c r="A1369" s="261">
        <f t="shared" si="63"/>
        <v>1187101</v>
      </c>
      <c r="B1369" s="261" t="str">
        <f t="shared" si="64"/>
        <v>PLAYER PIGSKIN</v>
      </c>
      <c r="C1369" s="261" t="str">
        <f t="shared" si="65"/>
        <v>Шляпа</v>
      </c>
      <c r="D1369" s="264" t="str">
        <f>VLOOKUP(C1369,M:N,2,0)</f>
        <v>Шляпы</v>
      </c>
      <c r="E1369" s="268" t="s">
        <v>2277</v>
      </c>
      <c r="F1369" s="269" t="s">
        <v>2447</v>
      </c>
      <c r="G1369" s="269" t="s">
        <v>113</v>
      </c>
      <c r="H1369" s="269" t="s">
        <v>3635</v>
      </c>
      <c r="I1369" s="269">
        <v>4</v>
      </c>
      <c r="J1369" s="269" t="s">
        <v>4031</v>
      </c>
      <c r="K1369" s="269"/>
      <c r="L1369" s="269">
        <v>4</v>
      </c>
    </row>
    <row r="1370" spans="1:12" x14ac:dyDescent="0.25">
      <c r="A1370" s="261">
        <f t="shared" si="63"/>
        <v>1187101</v>
      </c>
      <c r="B1370" s="261" t="str">
        <f t="shared" si="64"/>
        <v>PLAYER PIGSKIN</v>
      </c>
      <c r="C1370" s="261" t="str">
        <f t="shared" si="65"/>
        <v>Шляпа</v>
      </c>
      <c r="D1370" s="264" t="str">
        <f>VLOOKUP(C1370,M:N,2,0)</f>
        <v>Шляпы</v>
      </c>
      <c r="E1370" s="268" t="s">
        <v>2278</v>
      </c>
      <c r="F1370" s="269" t="s">
        <v>2447</v>
      </c>
      <c r="G1370" s="269" t="s">
        <v>118</v>
      </c>
      <c r="H1370" s="269" t="s">
        <v>4029</v>
      </c>
      <c r="I1370" s="269">
        <v>2</v>
      </c>
      <c r="J1370" s="269" t="s">
        <v>4030</v>
      </c>
      <c r="K1370" s="269"/>
      <c r="L1370" s="269">
        <v>2</v>
      </c>
    </row>
    <row r="1371" spans="1:12" x14ac:dyDescent="0.25">
      <c r="A1371" s="261">
        <f t="shared" si="63"/>
        <v>2527102</v>
      </c>
      <c r="B1371" s="261" t="str">
        <f t="shared" si="64"/>
        <v>TRAVELLER PIGSKIN</v>
      </c>
      <c r="C1371" s="261" t="str">
        <f t="shared" si="65"/>
        <v>Шляпа</v>
      </c>
      <c r="D1371" s="264" t="str">
        <f>VLOOKUP(C1371,M:N,2,0)</f>
        <v>Шляпы</v>
      </c>
      <c r="E1371" s="266" t="s">
        <v>2279</v>
      </c>
      <c r="F1371" s="184" t="s">
        <v>2855</v>
      </c>
      <c r="G1371" s="186" t="s">
        <v>122</v>
      </c>
      <c r="H1371" s="188" t="s">
        <v>4025</v>
      </c>
      <c r="I1371" s="190">
        <v>2</v>
      </c>
      <c r="J1371" s="188" t="s">
        <v>4026</v>
      </c>
      <c r="K1371" s="262"/>
      <c r="L1371" s="193">
        <v>2</v>
      </c>
    </row>
    <row r="1372" spans="1:12" x14ac:dyDescent="0.25">
      <c r="A1372" s="261">
        <f t="shared" si="63"/>
        <v>2527102</v>
      </c>
      <c r="B1372" s="261" t="str">
        <f t="shared" si="64"/>
        <v>TRAVELLER PIGSKIN</v>
      </c>
      <c r="C1372" s="261" t="str">
        <f t="shared" si="65"/>
        <v>Шляпа</v>
      </c>
      <c r="D1372" s="264" t="str">
        <f>VLOOKUP(C1372,M:N,2,0)</f>
        <v>Шляпы</v>
      </c>
      <c r="E1372" s="266" t="s">
        <v>2280</v>
      </c>
      <c r="F1372" s="184" t="s">
        <v>2855</v>
      </c>
      <c r="G1372" s="186" t="s">
        <v>116</v>
      </c>
      <c r="H1372" s="188" t="s">
        <v>4144</v>
      </c>
      <c r="I1372" s="190">
        <v>2</v>
      </c>
      <c r="J1372" s="191" t="s">
        <v>4146</v>
      </c>
      <c r="K1372" s="262"/>
      <c r="L1372" s="193">
        <v>2</v>
      </c>
    </row>
    <row r="1373" spans="1:12" x14ac:dyDescent="0.25">
      <c r="A1373" s="261">
        <f t="shared" si="63"/>
        <v>2527102</v>
      </c>
      <c r="B1373" s="261" t="str">
        <f t="shared" si="64"/>
        <v>TRAVELLER PIGSKIN</v>
      </c>
      <c r="C1373" s="261" t="str">
        <f t="shared" si="65"/>
        <v>Шляпа</v>
      </c>
      <c r="D1373" s="264" t="str">
        <f>VLOOKUP(C1373,M:N,2,0)</f>
        <v>Шляпы</v>
      </c>
      <c r="E1373" s="266" t="s">
        <v>2281</v>
      </c>
      <c r="F1373" s="184" t="s">
        <v>2855</v>
      </c>
      <c r="G1373" s="186" t="s">
        <v>112</v>
      </c>
      <c r="H1373" s="188" t="s">
        <v>4144</v>
      </c>
      <c r="I1373" s="190">
        <v>4</v>
      </c>
      <c r="J1373" s="191" t="s">
        <v>4145</v>
      </c>
      <c r="K1373" s="262"/>
      <c r="L1373" s="193">
        <v>4</v>
      </c>
    </row>
    <row r="1374" spans="1:12" x14ac:dyDescent="0.25">
      <c r="A1374" s="261">
        <f t="shared" si="63"/>
        <v>2527102</v>
      </c>
      <c r="B1374" s="261" t="str">
        <f t="shared" si="64"/>
        <v>TRAVELLER PIGSKIN</v>
      </c>
      <c r="C1374" s="261" t="str">
        <f t="shared" si="65"/>
        <v>Шляпа</v>
      </c>
      <c r="D1374" s="264" t="str">
        <f>VLOOKUP(C1374,M:N,2,0)</f>
        <v>Шляпы</v>
      </c>
      <c r="E1374" s="266" t="s">
        <v>2282</v>
      </c>
      <c r="F1374" s="184" t="s">
        <v>2855</v>
      </c>
      <c r="G1374" s="186" t="s">
        <v>113</v>
      </c>
      <c r="H1374" s="188" t="s">
        <v>4144</v>
      </c>
      <c r="I1374" s="190">
        <v>4</v>
      </c>
      <c r="J1374" s="191" t="s">
        <v>4145</v>
      </c>
      <c r="K1374" s="262"/>
      <c r="L1374" s="193">
        <v>4</v>
      </c>
    </row>
    <row r="1375" spans="1:12" x14ac:dyDescent="0.25">
      <c r="A1375" s="261">
        <f t="shared" si="63"/>
        <v>1697101</v>
      </c>
      <c r="B1375" s="261" t="str">
        <f t="shared" si="64"/>
        <v>PORK PIE PIG SKIN</v>
      </c>
      <c r="C1375" s="261" t="str">
        <f t="shared" si="65"/>
        <v>Шляпа</v>
      </c>
      <c r="D1375" s="264" t="str">
        <f>VLOOKUP(C1375,M:N,2,0)</f>
        <v>Шляпы</v>
      </c>
      <c r="E1375" s="266" t="s">
        <v>2283</v>
      </c>
      <c r="F1375" s="184" t="s">
        <v>2582</v>
      </c>
      <c r="G1375" s="186" t="s">
        <v>122</v>
      </c>
      <c r="H1375" s="188" t="s">
        <v>4067</v>
      </c>
      <c r="I1375" s="190">
        <v>1</v>
      </c>
      <c r="J1375" s="188" t="s">
        <v>4067</v>
      </c>
      <c r="K1375" s="262"/>
      <c r="L1375" s="193">
        <v>1</v>
      </c>
    </row>
    <row r="1376" spans="1:12" x14ac:dyDescent="0.25">
      <c r="A1376" s="261">
        <f t="shared" si="63"/>
        <v>1697101</v>
      </c>
      <c r="B1376" s="261" t="str">
        <f t="shared" si="64"/>
        <v>PORK PIE PIG SKIN</v>
      </c>
      <c r="C1376" s="261" t="str">
        <f t="shared" si="65"/>
        <v>Шляпа</v>
      </c>
      <c r="D1376" s="264" t="str">
        <f>VLOOKUP(C1376,M:N,2,0)</f>
        <v>Шляпы</v>
      </c>
      <c r="E1376" s="266" t="s">
        <v>2284</v>
      </c>
      <c r="F1376" s="184" t="s">
        <v>2582</v>
      </c>
      <c r="G1376" s="186" t="s">
        <v>116</v>
      </c>
      <c r="H1376" s="188" t="s">
        <v>4061</v>
      </c>
      <c r="I1376" s="190">
        <v>3</v>
      </c>
      <c r="J1376" s="191" t="s">
        <v>4066</v>
      </c>
      <c r="K1376" s="262"/>
      <c r="L1376" s="193">
        <v>3</v>
      </c>
    </row>
    <row r="1377" spans="1:12" x14ac:dyDescent="0.25">
      <c r="A1377" s="261">
        <f t="shared" si="63"/>
        <v>1697101</v>
      </c>
      <c r="B1377" s="261" t="str">
        <f t="shared" si="64"/>
        <v>PORK PIE PIG SKIN</v>
      </c>
      <c r="C1377" s="261" t="str">
        <f t="shared" si="65"/>
        <v>Шляпа</v>
      </c>
      <c r="D1377" s="264" t="str">
        <f>VLOOKUP(C1377,M:N,2,0)</f>
        <v>Шляпы</v>
      </c>
      <c r="E1377" s="266" t="s">
        <v>2285</v>
      </c>
      <c r="F1377" s="184" t="s">
        <v>2582</v>
      </c>
      <c r="G1377" s="186" t="s">
        <v>112</v>
      </c>
      <c r="H1377" s="188" t="s">
        <v>4064</v>
      </c>
      <c r="I1377" s="190">
        <v>4</v>
      </c>
      <c r="J1377" s="191" t="s">
        <v>4065</v>
      </c>
      <c r="K1377" s="262"/>
      <c r="L1377" s="193">
        <v>4</v>
      </c>
    </row>
    <row r="1378" spans="1:12" x14ac:dyDescent="0.25">
      <c r="A1378" s="261">
        <f t="shared" si="63"/>
        <v>1697101</v>
      </c>
      <c r="B1378" s="261" t="str">
        <f t="shared" si="64"/>
        <v>PORK PIE PIG SKIN</v>
      </c>
      <c r="C1378" s="261" t="str">
        <f t="shared" si="65"/>
        <v>Шляпа</v>
      </c>
      <c r="D1378" s="264" t="str">
        <f>VLOOKUP(C1378,M:N,2,0)</f>
        <v>Шляпы</v>
      </c>
      <c r="E1378" s="266" t="s">
        <v>2286</v>
      </c>
      <c r="F1378" s="184" t="s">
        <v>2582</v>
      </c>
      <c r="G1378" s="186" t="s">
        <v>113</v>
      </c>
      <c r="H1378" s="188" t="s">
        <v>4061</v>
      </c>
      <c r="I1378" s="190">
        <v>7</v>
      </c>
      <c r="J1378" s="191" t="s">
        <v>4063</v>
      </c>
      <c r="K1378" s="262"/>
      <c r="L1378" s="193">
        <v>7</v>
      </c>
    </row>
    <row r="1379" spans="1:12" x14ac:dyDescent="0.25">
      <c r="A1379" s="261">
        <f t="shared" si="63"/>
        <v>1697101</v>
      </c>
      <c r="B1379" s="261" t="str">
        <f t="shared" si="64"/>
        <v>PORK PIE PIG SKIN</v>
      </c>
      <c r="C1379" s="261" t="str">
        <f t="shared" si="65"/>
        <v>Шляпа</v>
      </c>
      <c r="D1379" s="264" t="str">
        <f>VLOOKUP(C1379,M:N,2,0)</f>
        <v>Шляпы</v>
      </c>
      <c r="E1379" s="266" t="s">
        <v>2287</v>
      </c>
      <c r="F1379" s="184" t="s">
        <v>2582</v>
      </c>
      <c r="G1379" s="186" t="s">
        <v>118</v>
      </c>
      <c r="H1379" s="188" t="s">
        <v>4061</v>
      </c>
      <c r="I1379" s="190">
        <v>2</v>
      </c>
      <c r="J1379" s="188" t="s">
        <v>4062</v>
      </c>
      <c r="K1379" s="262"/>
      <c r="L1379" s="193">
        <v>2</v>
      </c>
    </row>
    <row r="1380" spans="1:12" x14ac:dyDescent="0.25">
      <c r="A1380" s="261">
        <f t="shared" si="63"/>
        <v>7711102</v>
      </c>
      <c r="B1380" s="261" t="str">
        <f t="shared" si="64"/>
        <v>BASEBALL CAP DELAVE ORGANIC</v>
      </c>
      <c r="C1380" s="261" t="str">
        <f t="shared" si="65"/>
        <v>Бейсболка</v>
      </c>
      <c r="D1380" s="264" t="str">
        <f>VLOOKUP(C1380,M:N,2,0)</f>
        <v>Бейсболки</v>
      </c>
      <c r="E1380" s="268" t="s">
        <v>2288</v>
      </c>
      <c r="F1380" s="269" t="s">
        <v>3162</v>
      </c>
      <c r="G1380" s="269" t="s">
        <v>116</v>
      </c>
      <c r="H1380" s="269" t="s">
        <v>3163</v>
      </c>
      <c r="I1380" s="269">
        <v>6</v>
      </c>
      <c r="J1380" s="269" t="s">
        <v>3167</v>
      </c>
      <c r="K1380" s="269"/>
      <c r="L1380" s="269">
        <v>6</v>
      </c>
    </row>
    <row r="1381" spans="1:12" x14ac:dyDescent="0.25">
      <c r="A1381" s="261">
        <f t="shared" si="63"/>
        <v>7711102</v>
      </c>
      <c r="B1381" s="261" t="str">
        <f t="shared" si="64"/>
        <v>BASEBALL CAP DELAVE ORGANIC</v>
      </c>
      <c r="C1381" s="261" t="str">
        <f t="shared" si="65"/>
        <v>Бейсболка</v>
      </c>
      <c r="D1381" s="264" t="str">
        <f>VLOOKUP(C1381,M:N,2,0)</f>
        <v>Бейсболки</v>
      </c>
      <c r="E1381" s="268" t="s">
        <v>2289</v>
      </c>
      <c r="F1381" s="269" t="s">
        <v>3162</v>
      </c>
      <c r="G1381" s="269" t="s">
        <v>112</v>
      </c>
      <c r="H1381" s="269" t="s">
        <v>3163</v>
      </c>
      <c r="I1381" s="269">
        <v>8</v>
      </c>
      <c r="J1381" s="269" t="s">
        <v>3166</v>
      </c>
      <c r="K1381" s="269"/>
      <c r="L1381" s="269">
        <v>8</v>
      </c>
    </row>
    <row r="1382" spans="1:12" x14ac:dyDescent="0.25">
      <c r="A1382" s="261">
        <f t="shared" si="63"/>
        <v>7711102</v>
      </c>
      <c r="B1382" s="261" t="str">
        <f t="shared" si="64"/>
        <v>BASEBALL CAP DELAVE ORGANIC</v>
      </c>
      <c r="C1382" s="261" t="str">
        <f t="shared" si="65"/>
        <v>Бейсболка</v>
      </c>
      <c r="D1382" s="264" t="str">
        <f>VLOOKUP(C1382,M:N,2,0)</f>
        <v>Бейсболки</v>
      </c>
      <c r="E1382" s="268" t="s">
        <v>2290</v>
      </c>
      <c r="F1382" s="269" t="s">
        <v>3162</v>
      </c>
      <c r="G1382" s="269" t="s">
        <v>113</v>
      </c>
      <c r="H1382" s="269" t="s">
        <v>3163</v>
      </c>
      <c r="I1382" s="269">
        <v>7</v>
      </c>
      <c r="J1382" s="269" t="s">
        <v>3165</v>
      </c>
      <c r="K1382" s="269"/>
      <c r="L1382" s="269">
        <v>7</v>
      </c>
    </row>
    <row r="1383" spans="1:12" x14ac:dyDescent="0.25">
      <c r="A1383" s="261">
        <f t="shared" si="63"/>
        <v>7711102</v>
      </c>
      <c r="B1383" s="261" t="str">
        <f t="shared" si="64"/>
        <v>BASEBALL CAP DELAVE ORGANIC</v>
      </c>
      <c r="C1383" s="261" t="str">
        <f t="shared" si="65"/>
        <v>Бейсболка</v>
      </c>
      <c r="D1383" s="264" t="str">
        <f>VLOOKUP(C1383,M:N,2,0)</f>
        <v>Бейсболки</v>
      </c>
      <c r="E1383" s="268" t="s">
        <v>2291</v>
      </c>
      <c r="F1383" s="269" t="s">
        <v>3162</v>
      </c>
      <c r="G1383" s="269" t="s">
        <v>118</v>
      </c>
      <c r="H1383" s="269" t="s">
        <v>3163</v>
      </c>
      <c r="I1383" s="269">
        <v>4</v>
      </c>
      <c r="J1383" s="269" t="s">
        <v>3164</v>
      </c>
      <c r="K1383" s="269"/>
      <c r="L1383" s="269">
        <v>4</v>
      </c>
    </row>
    <row r="1384" spans="1:12" x14ac:dyDescent="0.25">
      <c r="A1384" s="261">
        <f t="shared" si="63"/>
        <v>7711102</v>
      </c>
      <c r="B1384" s="261" t="str">
        <f t="shared" si="64"/>
        <v>BASEBALL CAP DELAVE ORGANIC</v>
      </c>
      <c r="C1384" s="261" t="str">
        <f t="shared" si="65"/>
        <v>Бейсболка</v>
      </c>
      <c r="D1384" s="264" t="str">
        <f>VLOOKUP(C1384,M:N,2,0)</f>
        <v>Бейсболки</v>
      </c>
      <c r="E1384" s="268" t="s">
        <v>2292</v>
      </c>
      <c r="F1384" s="269" t="s">
        <v>3173</v>
      </c>
      <c r="G1384" s="269" t="s">
        <v>113</v>
      </c>
      <c r="H1384" s="269" t="s">
        <v>3160</v>
      </c>
      <c r="I1384" s="269">
        <v>3</v>
      </c>
      <c r="J1384" s="269" t="s">
        <v>3161</v>
      </c>
      <c r="K1384" s="269"/>
      <c r="L1384" s="269">
        <v>3</v>
      </c>
    </row>
    <row r="1385" spans="1:12" x14ac:dyDescent="0.25">
      <c r="A1385" s="261">
        <f t="shared" si="63"/>
        <v>7711102</v>
      </c>
      <c r="B1385" s="261" t="str">
        <f t="shared" si="64"/>
        <v>BASEBALL CAP DELAVE ORGANIC</v>
      </c>
      <c r="C1385" s="261" t="str">
        <f t="shared" si="65"/>
        <v>Бейсболка</v>
      </c>
      <c r="D1385" s="264" t="str">
        <f>VLOOKUP(C1385,M:N,2,0)</f>
        <v>Бейсболки</v>
      </c>
      <c r="E1385" s="268" t="s">
        <v>2293</v>
      </c>
      <c r="F1385" s="269" t="s">
        <v>3173</v>
      </c>
      <c r="G1385" s="269" t="s">
        <v>118</v>
      </c>
      <c r="H1385" s="269" t="s">
        <v>3160</v>
      </c>
      <c r="I1385" s="269">
        <v>1</v>
      </c>
      <c r="J1385" s="269" t="s">
        <v>3160</v>
      </c>
      <c r="K1385" s="269"/>
      <c r="L1385" s="269">
        <v>1</v>
      </c>
    </row>
    <row r="1386" spans="1:12" x14ac:dyDescent="0.25">
      <c r="A1386" s="261">
        <f t="shared" si="63"/>
        <v>7711102</v>
      </c>
      <c r="B1386" s="261" t="str">
        <f t="shared" si="64"/>
        <v>BASEBALL CAP DELAVE ORGANIC</v>
      </c>
      <c r="C1386" s="261" t="str">
        <f t="shared" si="65"/>
        <v>Бейсболка</v>
      </c>
      <c r="D1386" s="264" t="str">
        <f>VLOOKUP(C1386,M:N,2,0)</f>
        <v>Бейсболки</v>
      </c>
      <c r="E1386" s="268" t="s">
        <v>2294</v>
      </c>
      <c r="F1386" s="269" t="s">
        <v>3168</v>
      </c>
      <c r="G1386" s="269" t="s">
        <v>116</v>
      </c>
      <c r="H1386" s="269" t="s">
        <v>3160</v>
      </c>
      <c r="I1386" s="269">
        <v>4</v>
      </c>
      <c r="J1386" s="269" t="s">
        <v>3172</v>
      </c>
      <c r="K1386" s="269"/>
      <c r="L1386" s="269">
        <v>4</v>
      </c>
    </row>
    <row r="1387" spans="1:12" x14ac:dyDescent="0.25">
      <c r="A1387" s="261">
        <f t="shared" si="63"/>
        <v>7711102</v>
      </c>
      <c r="B1387" s="261" t="str">
        <f t="shared" si="64"/>
        <v>BASEBALL CAP DELAVE ORGANIC</v>
      </c>
      <c r="C1387" s="261" t="str">
        <f t="shared" si="65"/>
        <v>Бейсболка</v>
      </c>
      <c r="D1387" s="264" t="str">
        <f>VLOOKUP(C1387,M:N,2,0)</f>
        <v>Бейсболки</v>
      </c>
      <c r="E1387" s="268" t="s">
        <v>2295</v>
      </c>
      <c r="F1387" s="269" t="s">
        <v>3168</v>
      </c>
      <c r="G1387" s="269" t="s">
        <v>112</v>
      </c>
      <c r="H1387" s="269" t="s">
        <v>3160</v>
      </c>
      <c r="I1387" s="269">
        <v>8</v>
      </c>
      <c r="J1387" s="269" t="s">
        <v>3171</v>
      </c>
      <c r="K1387" s="269"/>
      <c r="L1387" s="269">
        <v>8</v>
      </c>
    </row>
    <row r="1388" spans="1:12" x14ac:dyDescent="0.25">
      <c r="A1388" s="261">
        <f t="shared" si="63"/>
        <v>7711102</v>
      </c>
      <c r="B1388" s="261" t="str">
        <f t="shared" si="64"/>
        <v>BASEBALL CAP DELAVE ORGANIC</v>
      </c>
      <c r="C1388" s="261" t="str">
        <f t="shared" si="65"/>
        <v>Бейсболка</v>
      </c>
      <c r="D1388" s="264" t="str">
        <f>VLOOKUP(C1388,M:N,2,0)</f>
        <v>Бейсболки</v>
      </c>
      <c r="E1388" s="268" t="s">
        <v>2296</v>
      </c>
      <c r="F1388" s="269" t="s">
        <v>3168</v>
      </c>
      <c r="G1388" s="269" t="s">
        <v>113</v>
      </c>
      <c r="H1388" s="269" t="s">
        <v>3160</v>
      </c>
      <c r="I1388" s="269">
        <v>10</v>
      </c>
      <c r="J1388" s="269" t="s">
        <v>3170</v>
      </c>
      <c r="K1388" s="269"/>
      <c r="L1388" s="269">
        <v>10</v>
      </c>
    </row>
    <row r="1389" spans="1:12" x14ac:dyDescent="0.25">
      <c r="A1389" s="261">
        <f t="shared" si="63"/>
        <v>7711102</v>
      </c>
      <c r="B1389" s="261" t="str">
        <f t="shared" si="64"/>
        <v>BASEBALL CAP DELAVE ORGANIC</v>
      </c>
      <c r="C1389" s="261" t="str">
        <f t="shared" si="65"/>
        <v>Бейсболка</v>
      </c>
      <c r="D1389" s="264" t="str">
        <f>VLOOKUP(C1389,M:N,2,0)</f>
        <v>Бейсболки</v>
      </c>
      <c r="E1389" s="268" t="s">
        <v>2297</v>
      </c>
      <c r="F1389" s="269" t="s">
        <v>3168</v>
      </c>
      <c r="G1389" s="269" t="s">
        <v>118</v>
      </c>
      <c r="H1389" s="269" t="s">
        <v>3160</v>
      </c>
      <c r="I1389" s="269">
        <v>2</v>
      </c>
      <c r="J1389" s="269" t="s">
        <v>3169</v>
      </c>
      <c r="K1389" s="269"/>
      <c r="L1389" s="269">
        <v>2</v>
      </c>
    </row>
    <row r="1390" spans="1:12" x14ac:dyDescent="0.25">
      <c r="A1390" s="261">
        <f t="shared" si="63"/>
        <v>7711102</v>
      </c>
      <c r="B1390" s="261" t="str">
        <f t="shared" si="64"/>
        <v>BASEBALL CAP DELAVE ORGANIC</v>
      </c>
      <c r="C1390" s="261" t="str">
        <f t="shared" si="65"/>
        <v>Бейсболка</v>
      </c>
      <c r="D1390" s="264" t="str">
        <f>VLOOKUP(C1390,M:N,2,0)</f>
        <v>Бейсболки</v>
      </c>
      <c r="E1390" s="268" t="s">
        <v>2298</v>
      </c>
      <c r="F1390" s="269" t="s">
        <v>3159</v>
      </c>
      <c r="G1390" s="269" t="s">
        <v>116</v>
      </c>
      <c r="H1390" s="269" t="s">
        <v>3160</v>
      </c>
      <c r="I1390" s="269">
        <v>1</v>
      </c>
      <c r="J1390" s="269" t="s">
        <v>3160</v>
      </c>
      <c r="K1390" s="269"/>
      <c r="L1390" s="269">
        <v>1</v>
      </c>
    </row>
    <row r="1391" spans="1:12" x14ac:dyDescent="0.25">
      <c r="A1391" s="261">
        <f t="shared" si="63"/>
        <v>7711102</v>
      </c>
      <c r="B1391" s="261" t="str">
        <f t="shared" si="64"/>
        <v>BASEBALL CAP DELAVE ORGANIC</v>
      </c>
      <c r="C1391" s="261" t="str">
        <f t="shared" si="65"/>
        <v>Бейсболка</v>
      </c>
      <c r="D1391" s="264" t="str">
        <f>VLOOKUP(C1391,M:N,2,0)</f>
        <v>Бейсболки</v>
      </c>
      <c r="E1391" s="268" t="s">
        <v>2299</v>
      </c>
      <c r="F1391" s="269" t="s">
        <v>3159</v>
      </c>
      <c r="G1391" s="269" t="s">
        <v>112</v>
      </c>
      <c r="H1391" s="269" t="s">
        <v>3160</v>
      </c>
      <c r="I1391" s="269">
        <v>3</v>
      </c>
      <c r="J1391" s="269" t="s">
        <v>3161</v>
      </c>
      <c r="K1391" s="269"/>
      <c r="L1391" s="269">
        <v>3</v>
      </c>
    </row>
    <row r="1392" spans="1:12" x14ac:dyDescent="0.25">
      <c r="A1392" s="261">
        <f t="shared" si="63"/>
        <v>7711102</v>
      </c>
      <c r="B1392" s="261" t="str">
        <f t="shared" si="64"/>
        <v>BASEBALL CAP DELAVE ORGANIC</v>
      </c>
      <c r="C1392" s="261" t="str">
        <f t="shared" si="65"/>
        <v>Бейсболка</v>
      </c>
      <c r="D1392" s="264" t="str">
        <f>VLOOKUP(C1392,M:N,2,0)</f>
        <v>Бейсболки</v>
      </c>
      <c r="E1392" s="268" t="s">
        <v>2300</v>
      </c>
      <c r="F1392" s="269" t="s">
        <v>3159</v>
      </c>
      <c r="G1392" s="269" t="s">
        <v>113</v>
      </c>
      <c r="H1392" s="269" t="s">
        <v>3160</v>
      </c>
      <c r="I1392" s="269">
        <v>3</v>
      </c>
      <c r="J1392" s="269" t="s">
        <v>3161</v>
      </c>
      <c r="K1392" s="269"/>
      <c r="L1392" s="269">
        <v>3</v>
      </c>
    </row>
    <row r="1393" spans="1:12" x14ac:dyDescent="0.25">
      <c r="A1393" s="261">
        <f t="shared" si="63"/>
        <v>7711102</v>
      </c>
      <c r="B1393" s="261" t="str">
        <f t="shared" si="64"/>
        <v>BASEBALL CAP DELAVE ORGANIC</v>
      </c>
      <c r="C1393" s="261" t="str">
        <f t="shared" si="65"/>
        <v>Бейсболка</v>
      </c>
      <c r="D1393" s="264" t="str">
        <f>VLOOKUP(C1393,M:N,2,0)</f>
        <v>Бейсболки</v>
      </c>
      <c r="E1393" s="268" t="s">
        <v>2301</v>
      </c>
      <c r="F1393" s="269" t="s">
        <v>3159</v>
      </c>
      <c r="G1393" s="269" t="s">
        <v>118</v>
      </c>
      <c r="H1393" s="269" t="s">
        <v>3160</v>
      </c>
      <c r="I1393" s="269">
        <v>1</v>
      </c>
      <c r="J1393" s="269" t="s">
        <v>3160</v>
      </c>
      <c r="K1393" s="269"/>
      <c r="L1393" s="269">
        <v>1</v>
      </c>
    </row>
    <row r="1394" spans="1:12" x14ac:dyDescent="0.25">
      <c r="A1394" s="261">
        <f t="shared" si="63"/>
        <v>7711101</v>
      </c>
      <c r="B1394" s="261" t="str">
        <f t="shared" si="64"/>
        <v>BASEBALL CAP COTTON</v>
      </c>
      <c r="C1394" s="261" t="str">
        <f t="shared" si="65"/>
        <v>Бейсболка</v>
      </c>
      <c r="D1394" s="264" t="str">
        <f>VLOOKUP(C1394,M:N,2,0)</f>
        <v>Бейсболки</v>
      </c>
      <c r="E1394" s="268" t="s">
        <v>2302</v>
      </c>
      <c r="F1394" s="269" t="s">
        <v>3150</v>
      </c>
      <c r="G1394" s="269" t="s">
        <v>117</v>
      </c>
      <c r="H1394" s="269">
        <v>726.89</v>
      </c>
      <c r="I1394" s="269">
        <v>2</v>
      </c>
      <c r="J1394" s="269" t="s">
        <v>3151</v>
      </c>
      <c r="K1394" s="269"/>
      <c r="L1394" s="269">
        <v>2</v>
      </c>
    </row>
    <row r="1395" spans="1:12" x14ac:dyDescent="0.25">
      <c r="A1395" s="261">
        <f t="shared" si="63"/>
        <v>7711101</v>
      </c>
      <c r="B1395" s="261" t="str">
        <f t="shared" si="64"/>
        <v>BASEBALL CAP COTTON</v>
      </c>
      <c r="C1395" s="261" t="str">
        <f t="shared" si="65"/>
        <v>Бейсболка</v>
      </c>
      <c r="D1395" s="264" t="str">
        <f>VLOOKUP(C1395,M:N,2,0)</f>
        <v>Бейсболки</v>
      </c>
      <c r="E1395" s="268" t="s">
        <v>2303</v>
      </c>
      <c r="F1395" s="269" t="s">
        <v>3153</v>
      </c>
      <c r="G1395" s="269" t="s">
        <v>117</v>
      </c>
      <c r="H1395" s="269">
        <v>896.41</v>
      </c>
      <c r="I1395" s="269">
        <v>8</v>
      </c>
      <c r="J1395" s="269" t="s">
        <v>3154</v>
      </c>
      <c r="K1395" s="269"/>
      <c r="L1395" s="269">
        <v>8</v>
      </c>
    </row>
    <row r="1396" spans="1:12" x14ac:dyDescent="0.25">
      <c r="A1396" s="261">
        <f t="shared" si="63"/>
        <v>7711101</v>
      </c>
      <c r="B1396" s="261" t="str">
        <f t="shared" si="64"/>
        <v>BASEBALL CAP COTTON</v>
      </c>
      <c r="C1396" s="261" t="str">
        <f t="shared" si="65"/>
        <v>Бейсболка</v>
      </c>
      <c r="D1396" s="264" t="str">
        <f>VLOOKUP(C1396,M:N,2,0)</f>
        <v>Бейсболки</v>
      </c>
      <c r="E1396" s="268" t="s">
        <v>2304</v>
      </c>
      <c r="F1396" s="269" t="s">
        <v>3146</v>
      </c>
      <c r="G1396" s="269" t="s">
        <v>117</v>
      </c>
      <c r="H1396" s="269">
        <v>883.24</v>
      </c>
      <c r="I1396" s="269">
        <v>7</v>
      </c>
      <c r="J1396" s="269" t="s">
        <v>3147</v>
      </c>
      <c r="K1396" s="269"/>
      <c r="L1396" s="269">
        <v>7</v>
      </c>
    </row>
    <row r="1397" spans="1:12" x14ac:dyDescent="0.25">
      <c r="A1397" s="261">
        <f t="shared" si="63"/>
        <v>7711101</v>
      </c>
      <c r="B1397" s="261" t="str">
        <f t="shared" si="64"/>
        <v>BASEBALL CAP COTTON</v>
      </c>
      <c r="C1397" s="261" t="str">
        <f t="shared" si="65"/>
        <v>Бейсболка</v>
      </c>
      <c r="D1397" s="264" t="str">
        <f>VLOOKUP(C1397,M:N,2,0)</f>
        <v>Бейсболки</v>
      </c>
      <c r="E1397" s="268" t="s">
        <v>2305</v>
      </c>
      <c r="F1397" s="269" t="s">
        <v>3152</v>
      </c>
      <c r="G1397" s="269" t="s">
        <v>117</v>
      </c>
      <c r="H1397" s="269">
        <v>896.41</v>
      </c>
      <c r="I1397" s="269">
        <v>9</v>
      </c>
      <c r="J1397" s="269" t="s">
        <v>3149</v>
      </c>
      <c r="K1397" s="269"/>
      <c r="L1397" s="269">
        <v>9</v>
      </c>
    </row>
    <row r="1398" spans="1:12" x14ac:dyDescent="0.25">
      <c r="A1398" s="261">
        <f t="shared" si="63"/>
        <v>7711101</v>
      </c>
      <c r="B1398" s="261" t="str">
        <f t="shared" si="64"/>
        <v>BASEBALL CAP COTTON</v>
      </c>
      <c r="C1398" s="261" t="str">
        <f t="shared" si="65"/>
        <v>Бейсболка</v>
      </c>
      <c r="D1398" s="264" t="str">
        <f>VLOOKUP(C1398,M:N,2,0)</f>
        <v>Бейсболки</v>
      </c>
      <c r="E1398" s="268" t="s">
        <v>2306</v>
      </c>
      <c r="F1398" s="269" t="s">
        <v>3148</v>
      </c>
      <c r="G1398" s="269" t="s">
        <v>117</v>
      </c>
      <c r="H1398" s="269">
        <v>896.41</v>
      </c>
      <c r="I1398" s="269">
        <v>9</v>
      </c>
      <c r="J1398" s="269" t="s">
        <v>3149</v>
      </c>
      <c r="K1398" s="269"/>
      <c r="L1398" s="269">
        <v>9</v>
      </c>
    </row>
    <row r="1399" spans="1:12" x14ac:dyDescent="0.25">
      <c r="A1399" s="261">
        <f t="shared" si="63"/>
        <v>7711101</v>
      </c>
      <c r="B1399" s="261" t="str">
        <f t="shared" si="64"/>
        <v>BASEBALL CAP COTTON</v>
      </c>
      <c r="C1399" s="261" t="str">
        <f t="shared" si="65"/>
        <v>Бейсболка</v>
      </c>
      <c r="D1399" s="264" t="str">
        <f>VLOOKUP(C1399,M:N,2,0)</f>
        <v>Бейсболки</v>
      </c>
      <c r="E1399" s="268" t="s">
        <v>2307</v>
      </c>
      <c r="F1399" s="269" t="s">
        <v>3155</v>
      </c>
      <c r="G1399" s="269" t="s">
        <v>117</v>
      </c>
      <c r="H1399" s="269">
        <v>896.41</v>
      </c>
      <c r="I1399" s="269">
        <v>25</v>
      </c>
      <c r="J1399" s="269" t="s">
        <v>3156</v>
      </c>
      <c r="K1399" s="269"/>
      <c r="L1399" s="269">
        <v>25</v>
      </c>
    </row>
    <row r="1400" spans="1:12" x14ac:dyDescent="0.25">
      <c r="A1400" s="261">
        <f t="shared" si="63"/>
        <v>7711101</v>
      </c>
      <c r="B1400" s="261" t="str">
        <f t="shared" si="64"/>
        <v>BASEBALL CAP COTTON</v>
      </c>
      <c r="C1400" s="261" t="str">
        <f t="shared" si="65"/>
        <v>Бейсболка</v>
      </c>
      <c r="D1400" s="264" t="str">
        <f>VLOOKUP(C1400,M:N,2,0)</f>
        <v>Бейсболки</v>
      </c>
      <c r="E1400" s="268" t="s">
        <v>2308</v>
      </c>
      <c r="F1400" s="269" t="s">
        <v>3157</v>
      </c>
      <c r="G1400" s="269" t="s">
        <v>117</v>
      </c>
      <c r="H1400" s="269">
        <v>897.23</v>
      </c>
      <c r="I1400" s="269">
        <v>8</v>
      </c>
      <c r="J1400" s="269" t="s">
        <v>3158</v>
      </c>
      <c r="K1400" s="269"/>
      <c r="L1400" s="269">
        <v>8</v>
      </c>
    </row>
    <row r="1401" spans="1:12" x14ac:dyDescent="0.25">
      <c r="A1401" s="261">
        <f t="shared" si="63"/>
        <v>7491101</v>
      </c>
      <c r="B1401" s="261" t="str">
        <f t="shared" si="64"/>
        <v>ARMY CAP COTTON</v>
      </c>
      <c r="C1401" s="261" t="str">
        <f t="shared" si="65"/>
        <v>Кепка</v>
      </c>
      <c r="D1401" s="264" t="str">
        <f>VLOOKUP(C1401,M:N,2,0)</f>
        <v>Кепки</v>
      </c>
      <c r="E1401" s="268" t="s">
        <v>2309</v>
      </c>
      <c r="F1401" s="269" t="s">
        <v>1632</v>
      </c>
      <c r="G1401" s="269" t="s">
        <v>116</v>
      </c>
      <c r="H1401" s="269" t="s">
        <v>3270</v>
      </c>
      <c r="I1401" s="269">
        <v>4</v>
      </c>
      <c r="J1401" s="269" t="s">
        <v>3840</v>
      </c>
      <c r="K1401" s="269"/>
      <c r="L1401" s="269">
        <v>4</v>
      </c>
    </row>
    <row r="1402" spans="1:12" x14ac:dyDescent="0.25">
      <c r="A1402" s="261">
        <f t="shared" si="63"/>
        <v>7491101</v>
      </c>
      <c r="B1402" s="261" t="str">
        <f t="shared" si="64"/>
        <v>ARMY CAP COTTON</v>
      </c>
      <c r="C1402" s="261" t="str">
        <f t="shared" si="65"/>
        <v>Кепка</v>
      </c>
      <c r="D1402" s="264" t="str">
        <f>VLOOKUP(C1402,M:N,2,0)</f>
        <v>Кепки</v>
      </c>
      <c r="E1402" s="268" t="s">
        <v>2310</v>
      </c>
      <c r="F1402" s="269" t="s">
        <v>1632</v>
      </c>
      <c r="G1402" s="269" t="s">
        <v>112</v>
      </c>
      <c r="H1402" s="269" t="s">
        <v>3270</v>
      </c>
      <c r="I1402" s="269">
        <v>7</v>
      </c>
      <c r="J1402" s="269" t="s">
        <v>3839</v>
      </c>
      <c r="K1402" s="269"/>
      <c r="L1402" s="269">
        <v>7</v>
      </c>
    </row>
    <row r="1403" spans="1:12" x14ac:dyDescent="0.25">
      <c r="A1403" s="261">
        <f t="shared" si="63"/>
        <v>7491101</v>
      </c>
      <c r="B1403" s="261" t="str">
        <f t="shared" si="64"/>
        <v>ARMY CAP COTTON</v>
      </c>
      <c r="C1403" s="261" t="str">
        <f t="shared" si="65"/>
        <v>Кепка</v>
      </c>
      <c r="D1403" s="264" t="str">
        <f>VLOOKUP(C1403,M:N,2,0)</f>
        <v>Кепки</v>
      </c>
      <c r="E1403" s="268" t="s">
        <v>2311</v>
      </c>
      <c r="F1403" s="269" t="s">
        <v>1632</v>
      </c>
      <c r="G1403" s="269" t="s">
        <v>113</v>
      </c>
      <c r="H1403" s="269" t="s">
        <v>3270</v>
      </c>
      <c r="I1403" s="269">
        <v>1</v>
      </c>
      <c r="J1403" s="269" t="s">
        <v>3270</v>
      </c>
      <c r="K1403" s="269"/>
      <c r="L1403" s="269">
        <v>1</v>
      </c>
    </row>
    <row r="1404" spans="1:12" x14ac:dyDescent="0.25">
      <c r="A1404" s="261">
        <f t="shared" si="63"/>
        <v>7491101</v>
      </c>
      <c r="B1404" s="261" t="str">
        <f t="shared" si="64"/>
        <v>ARMY CAP COTTON</v>
      </c>
      <c r="C1404" s="261" t="str">
        <f t="shared" si="65"/>
        <v>Кепка</v>
      </c>
      <c r="D1404" s="264" t="str">
        <f>VLOOKUP(C1404,M:N,2,0)</f>
        <v>Кепки</v>
      </c>
      <c r="E1404" s="268" t="s">
        <v>2312</v>
      </c>
      <c r="F1404" s="269" t="s">
        <v>1628</v>
      </c>
      <c r="G1404" s="269" t="s">
        <v>116</v>
      </c>
      <c r="H1404" s="269" t="s">
        <v>3163</v>
      </c>
      <c r="I1404" s="269">
        <v>3</v>
      </c>
      <c r="J1404" s="269" t="s">
        <v>3838</v>
      </c>
      <c r="K1404" s="269"/>
      <c r="L1404" s="269">
        <v>3</v>
      </c>
    </row>
    <row r="1405" spans="1:12" x14ac:dyDescent="0.25">
      <c r="A1405" s="261">
        <f t="shared" si="63"/>
        <v>7491101</v>
      </c>
      <c r="B1405" s="261" t="str">
        <f t="shared" si="64"/>
        <v>ARMY CAP COTTON</v>
      </c>
      <c r="C1405" s="261" t="str">
        <f t="shared" si="65"/>
        <v>Кепка</v>
      </c>
      <c r="D1405" s="264" t="str">
        <f>VLOOKUP(C1405,M:N,2,0)</f>
        <v>Кепки</v>
      </c>
      <c r="E1405" s="268" t="s">
        <v>2313</v>
      </c>
      <c r="F1405" s="269" t="s">
        <v>1628</v>
      </c>
      <c r="G1405" s="269" t="s">
        <v>113</v>
      </c>
      <c r="H1405" s="269" t="s">
        <v>3163</v>
      </c>
      <c r="I1405" s="269">
        <v>1</v>
      </c>
      <c r="J1405" s="269" t="s">
        <v>3163</v>
      </c>
      <c r="K1405" s="269"/>
      <c r="L1405" s="269">
        <v>1</v>
      </c>
    </row>
    <row r="1406" spans="1:12" x14ac:dyDescent="0.25">
      <c r="A1406" s="261">
        <f t="shared" si="63"/>
        <v>7491101</v>
      </c>
      <c r="B1406" s="261" t="str">
        <f t="shared" si="64"/>
        <v>ARMY CAP COTTON</v>
      </c>
      <c r="C1406" s="261" t="str">
        <f t="shared" si="65"/>
        <v>Кепка</v>
      </c>
      <c r="D1406" s="264" t="str">
        <f>VLOOKUP(C1406,M:N,2,0)</f>
        <v>Кепки</v>
      </c>
      <c r="E1406" s="268" t="s">
        <v>2314</v>
      </c>
      <c r="F1406" s="269" t="s">
        <v>1628</v>
      </c>
      <c r="G1406" s="269" t="s">
        <v>118</v>
      </c>
      <c r="H1406" s="269" t="s">
        <v>3163</v>
      </c>
      <c r="I1406" s="269">
        <v>1</v>
      </c>
      <c r="J1406" s="269" t="s">
        <v>3163</v>
      </c>
      <c r="K1406" s="269"/>
      <c r="L1406" s="269">
        <v>1</v>
      </c>
    </row>
    <row r="1407" spans="1:12" x14ac:dyDescent="0.25">
      <c r="A1407" s="261">
        <f t="shared" si="63"/>
        <v>6843302</v>
      </c>
      <c r="B1407" s="261" t="str">
        <f t="shared" si="64"/>
        <v>HATTERAS LINEN CHECK</v>
      </c>
      <c r="C1407" s="261" t="str">
        <f t="shared" si="65"/>
        <v>Кепка</v>
      </c>
      <c r="D1407" s="264" t="str">
        <f>VLOOKUP(C1407,M:N,2,0)</f>
        <v>Кепки</v>
      </c>
      <c r="E1407" s="268" t="s">
        <v>2315</v>
      </c>
      <c r="F1407" s="269" t="s">
        <v>1519</v>
      </c>
      <c r="G1407" s="269" t="s">
        <v>113</v>
      </c>
      <c r="H1407" s="269" t="s">
        <v>3501</v>
      </c>
      <c r="I1407" s="269">
        <v>1</v>
      </c>
      <c r="J1407" s="269" t="s">
        <v>3501</v>
      </c>
      <c r="K1407" s="269"/>
      <c r="L1407" s="269">
        <v>1</v>
      </c>
    </row>
    <row r="1408" spans="1:12" x14ac:dyDescent="0.25">
      <c r="A1408" s="261">
        <f t="shared" si="63"/>
        <v>6843101</v>
      </c>
      <c r="B1408" s="261" t="str">
        <f t="shared" si="64"/>
        <v>HATTERAS LINEN</v>
      </c>
      <c r="C1408" s="261" t="str">
        <f t="shared" si="65"/>
        <v>Кепка</v>
      </c>
      <c r="D1408" s="264" t="str">
        <f>VLOOKUP(C1408,M:N,2,0)</f>
        <v>Кепки</v>
      </c>
      <c r="E1408" s="268" t="s">
        <v>2316</v>
      </c>
      <c r="F1408" s="269" t="s">
        <v>1514</v>
      </c>
      <c r="G1408" s="269" t="s">
        <v>122</v>
      </c>
      <c r="H1408" s="269" t="s">
        <v>3798</v>
      </c>
      <c r="I1408" s="269">
        <v>1</v>
      </c>
      <c r="J1408" s="269" t="s">
        <v>3798</v>
      </c>
      <c r="K1408" s="269"/>
      <c r="L1408" s="269">
        <v>1</v>
      </c>
    </row>
    <row r="1409" spans="1:12" x14ac:dyDescent="0.25">
      <c r="A1409" s="261">
        <f t="shared" si="63"/>
        <v>6843101</v>
      </c>
      <c r="B1409" s="261" t="str">
        <f t="shared" si="64"/>
        <v>HATTERAS LINEN</v>
      </c>
      <c r="C1409" s="261" t="str">
        <f t="shared" si="65"/>
        <v>Кепка</v>
      </c>
      <c r="D1409" s="264" t="str">
        <f>VLOOKUP(C1409,M:N,2,0)</f>
        <v>Кепки</v>
      </c>
      <c r="E1409" s="268" t="s">
        <v>2317</v>
      </c>
      <c r="F1409" s="269" t="s">
        <v>1514</v>
      </c>
      <c r="G1409" s="269" t="s">
        <v>112</v>
      </c>
      <c r="H1409" s="269" t="s">
        <v>3798</v>
      </c>
      <c r="I1409" s="269">
        <v>1</v>
      </c>
      <c r="J1409" s="269" t="s">
        <v>3798</v>
      </c>
      <c r="K1409" s="269"/>
      <c r="L1409" s="269">
        <v>1</v>
      </c>
    </row>
    <row r="1410" spans="1:12" x14ac:dyDescent="0.25">
      <c r="A1410" s="261">
        <f t="shared" si="63"/>
        <v>6843101</v>
      </c>
      <c r="B1410" s="261" t="str">
        <f t="shared" si="64"/>
        <v>HATTERAS LINEN</v>
      </c>
      <c r="C1410" s="261" t="str">
        <f t="shared" si="65"/>
        <v>Кепка</v>
      </c>
      <c r="D1410" s="264" t="str">
        <f>VLOOKUP(C1410,M:N,2,0)</f>
        <v>Кепки</v>
      </c>
      <c r="E1410" s="268" t="s">
        <v>2318</v>
      </c>
      <c r="F1410" s="269" t="s">
        <v>1514</v>
      </c>
      <c r="G1410" s="269" t="s">
        <v>114</v>
      </c>
      <c r="H1410" s="269" t="s">
        <v>3798</v>
      </c>
      <c r="I1410" s="269">
        <v>1</v>
      </c>
      <c r="J1410" s="269" t="s">
        <v>3798</v>
      </c>
      <c r="K1410" s="269"/>
      <c r="L1410" s="269">
        <v>1</v>
      </c>
    </row>
    <row r="1411" spans="1:12" x14ac:dyDescent="0.25">
      <c r="A1411" s="261">
        <f t="shared" ref="A1411:A1474" si="66">_xlfn.LET(_xlpm.START,FIND("арт. ",F1411)+5,_xlpm.END,FIND(" ",F1411,_xlpm.START),VALUE(TRIM(MID(F1411,_xlpm.START,_xlpm.END-_xlpm.START))))</f>
        <v>6843101</v>
      </c>
      <c r="B1411" s="261" t="str">
        <f t="shared" ref="B1411:B1474" si="67">_xlfn.LET(_xlpm.START,FIND("арт. ",F1411)+13,_xlpm.END,FIND("(",F1411),TRIM(MID(F1411,_xlpm.START,_xlpm.END-_xlpm.START)))</f>
        <v>HATTERAS LINEN</v>
      </c>
      <c r="C1411" s="261" t="str">
        <f t="shared" ref="C1411:C1474" si="68">_xlfn.LET(_xlpm.START,1,_xlpm.END,FIND("S",F1411),TRIM(MID(F1411,_xlpm.START,_xlpm.END-_xlpm.START)))</f>
        <v>Кепка</v>
      </c>
      <c r="D1411" s="264" t="str">
        <f>VLOOKUP(C1411,M:N,2,0)</f>
        <v>Кепки</v>
      </c>
      <c r="E1411" s="268" t="s">
        <v>2319</v>
      </c>
      <c r="F1411" s="269" t="s">
        <v>1514</v>
      </c>
      <c r="G1411" s="269" t="s">
        <v>113</v>
      </c>
      <c r="H1411" s="269" t="s">
        <v>3798</v>
      </c>
      <c r="I1411" s="269">
        <v>3</v>
      </c>
      <c r="J1411" s="269" t="s">
        <v>3799</v>
      </c>
      <c r="K1411" s="269"/>
      <c r="L1411" s="269">
        <v>3</v>
      </c>
    </row>
    <row r="1412" spans="1:12" x14ac:dyDescent="0.25">
      <c r="A1412" s="261">
        <f t="shared" si="66"/>
        <v>6841125</v>
      </c>
      <c r="B1412" s="261" t="str">
        <f t="shared" si="67"/>
        <v>HATTERAS CANVAS</v>
      </c>
      <c r="C1412" s="261" t="str">
        <f t="shared" si="68"/>
        <v>Кепка</v>
      </c>
      <c r="D1412" s="264" t="str">
        <f>VLOOKUP(C1412,M:N,2,0)</f>
        <v>Кепки</v>
      </c>
      <c r="E1412" s="268" t="s">
        <v>2320</v>
      </c>
      <c r="F1412" s="269" t="s">
        <v>1493</v>
      </c>
      <c r="G1412" s="269" t="s">
        <v>122</v>
      </c>
      <c r="H1412" s="269" t="s">
        <v>3253</v>
      </c>
      <c r="I1412" s="269">
        <v>2</v>
      </c>
      <c r="J1412" s="269" t="s">
        <v>3789</v>
      </c>
      <c r="K1412" s="269"/>
      <c r="L1412" s="269">
        <v>2</v>
      </c>
    </row>
    <row r="1413" spans="1:12" x14ac:dyDescent="0.25">
      <c r="A1413" s="261">
        <f t="shared" si="66"/>
        <v>6841125</v>
      </c>
      <c r="B1413" s="261" t="str">
        <f t="shared" si="67"/>
        <v>HATTERAS CANVAS</v>
      </c>
      <c r="C1413" s="261" t="str">
        <f t="shared" si="68"/>
        <v>Кепка</v>
      </c>
      <c r="D1413" s="264" t="str">
        <f>VLOOKUP(C1413,M:N,2,0)</f>
        <v>Кепки</v>
      </c>
      <c r="E1413" s="268" t="s">
        <v>2321</v>
      </c>
      <c r="F1413" s="269" t="s">
        <v>1493</v>
      </c>
      <c r="G1413" s="269" t="s">
        <v>116</v>
      </c>
      <c r="H1413" s="269" t="s">
        <v>3254</v>
      </c>
      <c r="I1413" s="269">
        <v>1</v>
      </c>
      <c r="J1413" s="269" t="s">
        <v>3255</v>
      </c>
      <c r="K1413" s="269"/>
      <c r="L1413" s="269">
        <v>1</v>
      </c>
    </row>
    <row r="1414" spans="1:12" x14ac:dyDescent="0.25">
      <c r="A1414" s="261">
        <f t="shared" si="66"/>
        <v>6841125</v>
      </c>
      <c r="B1414" s="261" t="str">
        <f t="shared" si="67"/>
        <v>HATTERAS CANVAS</v>
      </c>
      <c r="C1414" s="261" t="str">
        <f t="shared" si="68"/>
        <v>Кепка</v>
      </c>
      <c r="D1414" s="264" t="str">
        <f>VLOOKUP(C1414,M:N,2,0)</f>
        <v>Кепки</v>
      </c>
      <c r="E1414" s="268" t="s">
        <v>2322</v>
      </c>
      <c r="F1414" s="269" t="s">
        <v>1493</v>
      </c>
      <c r="G1414" s="269" t="s">
        <v>113</v>
      </c>
      <c r="H1414" s="269" t="s">
        <v>3254</v>
      </c>
      <c r="I1414" s="269">
        <v>1</v>
      </c>
      <c r="J1414" s="269" t="s">
        <v>3255</v>
      </c>
      <c r="K1414" s="269"/>
      <c r="L1414" s="269">
        <v>1</v>
      </c>
    </row>
    <row r="1415" spans="1:12" x14ac:dyDescent="0.25">
      <c r="A1415" s="261">
        <f t="shared" si="66"/>
        <v>6643401</v>
      </c>
      <c r="B1415" s="261" t="str">
        <f t="shared" si="67"/>
        <v>6-PANEL LINEN</v>
      </c>
      <c r="C1415" s="261" t="str">
        <f t="shared" si="68"/>
        <v>Кепка</v>
      </c>
      <c r="D1415" s="264" t="str">
        <f>VLOOKUP(C1415,M:N,2,0)</f>
        <v>Кепки</v>
      </c>
      <c r="E1415" s="268" t="s">
        <v>2323</v>
      </c>
      <c r="F1415" s="269" t="s">
        <v>995</v>
      </c>
      <c r="G1415" s="269" t="s">
        <v>113</v>
      </c>
      <c r="H1415" s="269" t="s">
        <v>3414</v>
      </c>
      <c r="I1415" s="269">
        <v>1</v>
      </c>
      <c r="J1415" s="269" t="s">
        <v>3414</v>
      </c>
      <c r="K1415" s="269"/>
      <c r="L1415" s="269">
        <v>1</v>
      </c>
    </row>
    <row r="1416" spans="1:12" x14ac:dyDescent="0.25">
      <c r="A1416" s="261">
        <f t="shared" si="66"/>
        <v>6613301</v>
      </c>
      <c r="B1416" s="261" t="str">
        <f t="shared" si="67"/>
        <v>TEXAS LINEN CHECK</v>
      </c>
      <c r="C1416" s="261" t="str">
        <f t="shared" si="68"/>
        <v>Кепка</v>
      </c>
      <c r="D1416" s="264" t="str">
        <f>VLOOKUP(C1416,M:N,2,0)</f>
        <v>Кепки</v>
      </c>
      <c r="E1416" s="268" t="s">
        <v>2324</v>
      </c>
      <c r="F1416" s="269" t="s">
        <v>793</v>
      </c>
      <c r="G1416" s="269" t="s">
        <v>112</v>
      </c>
      <c r="H1416" s="269" t="s">
        <v>3559</v>
      </c>
      <c r="I1416" s="269">
        <v>1</v>
      </c>
      <c r="J1416" s="269" t="s">
        <v>3560</v>
      </c>
      <c r="K1416" s="269"/>
      <c r="L1416" s="269">
        <v>1</v>
      </c>
    </row>
    <row r="1417" spans="1:12" x14ac:dyDescent="0.25">
      <c r="A1417" s="261">
        <f t="shared" si="66"/>
        <v>6611105</v>
      </c>
      <c r="B1417" s="261" t="str">
        <f t="shared" si="67"/>
        <v>TEXAS COTTON</v>
      </c>
      <c r="C1417" s="261" t="str">
        <f t="shared" si="68"/>
        <v>Кепка</v>
      </c>
      <c r="D1417" s="264" t="str">
        <f>VLOOKUP(C1417,M:N,2,0)</f>
        <v>Кепки</v>
      </c>
      <c r="E1417" s="268" t="s">
        <v>2325</v>
      </c>
      <c r="F1417" s="269" t="s">
        <v>735</v>
      </c>
      <c r="G1417" s="269" t="s">
        <v>116</v>
      </c>
      <c r="H1417" s="269">
        <v>979.3</v>
      </c>
      <c r="I1417" s="269">
        <v>3</v>
      </c>
      <c r="J1417" s="269" t="s">
        <v>3184</v>
      </c>
      <c r="K1417" s="269"/>
      <c r="L1417" s="269">
        <v>3</v>
      </c>
    </row>
    <row r="1418" spans="1:12" x14ac:dyDescent="0.25">
      <c r="A1418" s="261">
        <f t="shared" si="66"/>
        <v>6611105</v>
      </c>
      <c r="B1418" s="261" t="str">
        <f t="shared" si="67"/>
        <v>TEXAS COTTON</v>
      </c>
      <c r="C1418" s="261" t="str">
        <f t="shared" si="68"/>
        <v>Кепка</v>
      </c>
      <c r="D1418" s="264" t="str">
        <f>VLOOKUP(C1418,M:N,2,0)</f>
        <v>Кепки</v>
      </c>
      <c r="E1418" s="268" t="s">
        <v>2326</v>
      </c>
      <c r="F1418" s="269" t="s">
        <v>735</v>
      </c>
      <c r="G1418" s="269" t="s">
        <v>112</v>
      </c>
      <c r="H1418" s="269">
        <v>979.3</v>
      </c>
      <c r="I1418" s="269">
        <v>5</v>
      </c>
      <c r="J1418" s="269" t="s">
        <v>3534</v>
      </c>
      <c r="K1418" s="269"/>
      <c r="L1418" s="269">
        <v>5</v>
      </c>
    </row>
    <row r="1419" spans="1:12" x14ac:dyDescent="0.25">
      <c r="A1419" s="261">
        <f t="shared" si="66"/>
        <v>6611105</v>
      </c>
      <c r="B1419" s="261" t="str">
        <f t="shared" si="67"/>
        <v>TEXAS COTTON</v>
      </c>
      <c r="C1419" s="261" t="str">
        <f t="shared" si="68"/>
        <v>Кепка</v>
      </c>
      <c r="D1419" s="264" t="str">
        <f>VLOOKUP(C1419,M:N,2,0)</f>
        <v>Кепки</v>
      </c>
      <c r="E1419" s="268" t="s">
        <v>2327</v>
      </c>
      <c r="F1419" s="269" t="s">
        <v>735</v>
      </c>
      <c r="G1419" s="269" t="s">
        <v>113</v>
      </c>
      <c r="H1419" s="269">
        <v>979.3</v>
      </c>
      <c r="I1419" s="269">
        <v>4</v>
      </c>
      <c r="J1419" s="269" t="s">
        <v>3185</v>
      </c>
      <c r="K1419" s="269"/>
      <c r="L1419" s="269">
        <v>4</v>
      </c>
    </row>
    <row r="1420" spans="1:12" x14ac:dyDescent="0.25">
      <c r="A1420" s="261">
        <f t="shared" si="66"/>
        <v>6611105</v>
      </c>
      <c r="B1420" s="261" t="str">
        <f t="shared" si="67"/>
        <v>TEXAS COTTON</v>
      </c>
      <c r="C1420" s="261" t="str">
        <f t="shared" si="68"/>
        <v>Кепка</v>
      </c>
      <c r="D1420" s="264" t="str">
        <f>VLOOKUP(C1420,M:N,2,0)</f>
        <v>Кепки</v>
      </c>
      <c r="E1420" s="268" t="s">
        <v>2328</v>
      </c>
      <c r="F1420" s="269" t="s">
        <v>745</v>
      </c>
      <c r="G1420" s="269" t="s">
        <v>116</v>
      </c>
      <c r="H1420" s="269" t="s">
        <v>3537</v>
      </c>
      <c r="I1420" s="269">
        <v>2</v>
      </c>
      <c r="J1420" s="269" t="s">
        <v>3538</v>
      </c>
      <c r="K1420" s="269"/>
      <c r="L1420" s="269">
        <v>2</v>
      </c>
    </row>
    <row r="1421" spans="1:12" x14ac:dyDescent="0.25">
      <c r="A1421" s="261">
        <f t="shared" si="66"/>
        <v>6611105</v>
      </c>
      <c r="B1421" s="261" t="str">
        <f t="shared" si="67"/>
        <v>TEXAS COTTON</v>
      </c>
      <c r="C1421" s="261" t="str">
        <f t="shared" si="68"/>
        <v>Кепка</v>
      </c>
      <c r="D1421" s="264" t="str">
        <f>VLOOKUP(C1421,M:N,2,0)</f>
        <v>Кепки</v>
      </c>
      <c r="E1421" s="268" t="s">
        <v>2329</v>
      </c>
      <c r="F1421" s="269" t="s">
        <v>745</v>
      </c>
      <c r="G1421" s="269" t="s">
        <v>112</v>
      </c>
      <c r="H1421" s="269" t="s">
        <v>3537</v>
      </c>
      <c r="I1421" s="269">
        <v>1</v>
      </c>
      <c r="J1421" s="269" t="s">
        <v>3539</v>
      </c>
      <c r="K1421" s="269"/>
      <c r="L1421" s="269">
        <v>1</v>
      </c>
    </row>
    <row r="1422" spans="1:12" x14ac:dyDescent="0.25">
      <c r="A1422" s="261">
        <f t="shared" si="66"/>
        <v>6611105</v>
      </c>
      <c r="B1422" s="261" t="str">
        <f t="shared" si="67"/>
        <v>TEXAS COTTON</v>
      </c>
      <c r="C1422" s="261" t="str">
        <f t="shared" si="68"/>
        <v>Кепка</v>
      </c>
      <c r="D1422" s="264" t="str">
        <f>VLOOKUP(C1422,M:N,2,0)</f>
        <v>Кепки</v>
      </c>
      <c r="E1422" s="268" t="s">
        <v>2330</v>
      </c>
      <c r="F1422" s="269" t="s">
        <v>743</v>
      </c>
      <c r="G1422" s="269" t="s">
        <v>113</v>
      </c>
      <c r="H1422" s="269" t="s">
        <v>3537</v>
      </c>
      <c r="I1422" s="269">
        <v>1</v>
      </c>
      <c r="J1422" s="269" t="s">
        <v>3539</v>
      </c>
      <c r="K1422" s="269"/>
      <c r="L1422" s="269">
        <v>1</v>
      </c>
    </row>
    <row r="1423" spans="1:12" x14ac:dyDescent="0.25">
      <c r="A1423" s="261">
        <f t="shared" si="66"/>
        <v>6611105</v>
      </c>
      <c r="B1423" s="261" t="str">
        <f t="shared" si="67"/>
        <v>TEXAS COTTON</v>
      </c>
      <c r="C1423" s="261" t="str">
        <f t="shared" si="68"/>
        <v>Кепка</v>
      </c>
      <c r="D1423" s="264" t="str">
        <f>VLOOKUP(C1423,M:N,2,0)</f>
        <v>Кепки</v>
      </c>
      <c r="E1423" s="268" t="s">
        <v>2331</v>
      </c>
      <c r="F1423" s="269" t="s">
        <v>739</v>
      </c>
      <c r="G1423" s="269" t="s">
        <v>112</v>
      </c>
      <c r="H1423" s="269" t="s">
        <v>3535</v>
      </c>
      <c r="I1423" s="269">
        <v>2</v>
      </c>
      <c r="J1423" s="269" t="s">
        <v>3536</v>
      </c>
      <c r="K1423" s="269"/>
      <c r="L1423" s="269">
        <v>2</v>
      </c>
    </row>
    <row r="1424" spans="1:12" x14ac:dyDescent="0.25">
      <c r="A1424" s="261">
        <f t="shared" si="66"/>
        <v>6611105</v>
      </c>
      <c r="B1424" s="261" t="str">
        <f t="shared" si="67"/>
        <v>TEXAS COTTON</v>
      </c>
      <c r="C1424" s="261" t="str">
        <f t="shared" si="68"/>
        <v>Кепка</v>
      </c>
      <c r="D1424" s="264" t="str">
        <f>VLOOKUP(C1424,M:N,2,0)</f>
        <v>Кепки</v>
      </c>
      <c r="E1424" s="268" t="s">
        <v>2332</v>
      </c>
      <c r="F1424" s="269" t="s">
        <v>741</v>
      </c>
      <c r="G1424" s="269" t="s">
        <v>113</v>
      </c>
      <c r="H1424" s="269" t="s">
        <v>3537</v>
      </c>
      <c r="I1424" s="269">
        <v>2</v>
      </c>
      <c r="J1424" s="269" t="s">
        <v>3538</v>
      </c>
      <c r="K1424" s="269"/>
      <c r="L1424" s="269">
        <v>2</v>
      </c>
    </row>
    <row r="1425" spans="1:12" x14ac:dyDescent="0.25">
      <c r="A1425" s="261">
        <f t="shared" si="66"/>
        <v>6611102</v>
      </c>
      <c r="B1425" s="261" t="str">
        <f t="shared" si="67"/>
        <v>TEXAS CANVAS</v>
      </c>
      <c r="C1425" s="261" t="str">
        <f t="shared" si="68"/>
        <v>Кепка</v>
      </c>
      <c r="D1425" s="264" t="str">
        <f>VLOOKUP(C1425,M:N,2,0)</f>
        <v>Кепки</v>
      </c>
      <c r="E1425" s="268" t="s">
        <v>2333</v>
      </c>
      <c r="F1425" s="269" t="s">
        <v>733</v>
      </c>
      <c r="G1425" s="269" t="s">
        <v>112</v>
      </c>
      <c r="H1425" s="269" t="s">
        <v>3253</v>
      </c>
      <c r="I1425" s="269">
        <v>4</v>
      </c>
      <c r="J1425" s="269" t="s">
        <v>3533</v>
      </c>
      <c r="K1425" s="269"/>
      <c r="L1425" s="269">
        <v>4</v>
      </c>
    </row>
    <row r="1426" spans="1:12" x14ac:dyDescent="0.25">
      <c r="A1426" s="261">
        <f t="shared" si="66"/>
        <v>6611102</v>
      </c>
      <c r="B1426" s="261" t="str">
        <f t="shared" si="67"/>
        <v>TEXAS CANVAS</v>
      </c>
      <c r="C1426" s="261" t="str">
        <f t="shared" si="68"/>
        <v>Кепка</v>
      </c>
      <c r="D1426" s="264" t="str">
        <f>VLOOKUP(C1426,M:N,2,0)</f>
        <v>Кепки</v>
      </c>
      <c r="E1426" s="268" t="s">
        <v>2334</v>
      </c>
      <c r="F1426" s="269" t="s">
        <v>731</v>
      </c>
      <c r="G1426" s="269" t="s">
        <v>113</v>
      </c>
      <c r="H1426" s="269" t="s">
        <v>3414</v>
      </c>
      <c r="I1426" s="269">
        <v>1</v>
      </c>
      <c r="J1426" s="269" t="s">
        <v>3414</v>
      </c>
      <c r="K1426" s="269"/>
      <c r="L1426" s="269">
        <v>1</v>
      </c>
    </row>
    <row r="1427" spans="1:12" x14ac:dyDescent="0.25">
      <c r="A1427" s="261">
        <f t="shared" si="66"/>
        <v>6433201</v>
      </c>
      <c r="B1427" s="261" t="str">
        <f t="shared" si="67"/>
        <v>4-PANEL CAP LINEN</v>
      </c>
      <c r="C1427" s="261" t="str">
        <f t="shared" si="68"/>
        <v>Кепка</v>
      </c>
      <c r="D1427" s="264" t="str">
        <f>VLOOKUP(C1427,M:N,2,0)</f>
        <v>Кепки</v>
      </c>
      <c r="E1427" s="268" t="s">
        <v>2335</v>
      </c>
      <c r="F1427" s="269" t="s">
        <v>645</v>
      </c>
      <c r="G1427" s="269" t="s">
        <v>113</v>
      </c>
      <c r="H1427" s="269" t="s">
        <v>3501</v>
      </c>
      <c r="I1427" s="269">
        <v>1</v>
      </c>
      <c r="J1427" s="269" t="s">
        <v>3501</v>
      </c>
      <c r="K1427" s="269"/>
      <c r="L1427" s="269">
        <v>1</v>
      </c>
    </row>
    <row r="1428" spans="1:12" x14ac:dyDescent="0.25">
      <c r="A1428" s="261">
        <f t="shared" si="66"/>
        <v>6433201</v>
      </c>
      <c r="B1428" s="261" t="str">
        <f t="shared" si="67"/>
        <v>4-PANEL CAP LINEN</v>
      </c>
      <c r="C1428" s="261" t="str">
        <f t="shared" si="68"/>
        <v>Кепка</v>
      </c>
      <c r="D1428" s="264" t="str">
        <f>VLOOKUP(C1428,M:N,2,0)</f>
        <v>Кепки</v>
      </c>
      <c r="E1428" s="268" t="s">
        <v>2336</v>
      </c>
      <c r="F1428" s="269" t="s">
        <v>647</v>
      </c>
      <c r="G1428" s="269" t="s">
        <v>113</v>
      </c>
      <c r="H1428" s="269" t="s">
        <v>3501</v>
      </c>
      <c r="I1428" s="269">
        <v>1</v>
      </c>
      <c r="J1428" s="269" t="s">
        <v>3501</v>
      </c>
      <c r="K1428" s="269"/>
      <c r="L1428" s="269">
        <v>1</v>
      </c>
    </row>
    <row r="1429" spans="1:12" x14ac:dyDescent="0.25">
      <c r="A1429" s="261">
        <f t="shared" si="66"/>
        <v>6293501</v>
      </c>
      <c r="B1429" s="261" t="str">
        <f t="shared" si="67"/>
        <v>KENT LINEN</v>
      </c>
      <c r="C1429" s="261" t="str">
        <f t="shared" si="68"/>
        <v>Кепка</v>
      </c>
      <c r="D1429" s="264" t="str">
        <f>VLOOKUP(C1429,M:N,2,0)</f>
        <v>Кепки</v>
      </c>
      <c r="E1429" s="268" t="s">
        <v>2337</v>
      </c>
      <c r="F1429" s="269" t="s">
        <v>538</v>
      </c>
      <c r="G1429" s="269" t="s">
        <v>122</v>
      </c>
      <c r="H1429" s="269" t="s">
        <v>3411</v>
      </c>
      <c r="I1429" s="269">
        <v>2</v>
      </c>
      <c r="J1429" s="269" t="s">
        <v>3412</v>
      </c>
      <c r="K1429" s="269"/>
      <c r="L1429" s="269">
        <v>2</v>
      </c>
    </row>
    <row r="1430" spans="1:12" x14ac:dyDescent="0.25">
      <c r="A1430" s="261">
        <f t="shared" si="66"/>
        <v>6293501</v>
      </c>
      <c r="B1430" s="261" t="str">
        <f t="shared" si="67"/>
        <v>KENT LINEN</v>
      </c>
      <c r="C1430" s="261" t="str">
        <f t="shared" si="68"/>
        <v>Кепка</v>
      </c>
      <c r="D1430" s="264" t="str">
        <f>VLOOKUP(C1430,M:N,2,0)</f>
        <v>Кепки</v>
      </c>
      <c r="E1430" s="268" t="s">
        <v>2338</v>
      </c>
      <c r="F1430" s="269" t="s">
        <v>538</v>
      </c>
      <c r="G1430" s="269" t="s">
        <v>116</v>
      </c>
      <c r="H1430" s="269" t="s">
        <v>3200</v>
      </c>
      <c r="I1430" s="269">
        <v>1</v>
      </c>
      <c r="J1430" s="269" t="s">
        <v>3200</v>
      </c>
      <c r="K1430" s="269"/>
      <c r="L1430" s="269">
        <v>1</v>
      </c>
    </row>
    <row r="1431" spans="1:12" x14ac:dyDescent="0.25">
      <c r="A1431" s="261">
        <f t="shared" si="66"/>
        <v>6293501</v>
      </c>
      <c r="B1431" s="261" t="str">
        <f t="shared" si="67"/>
        <v>KENT LINEN</v>
      </c>
      <c r="C1431" s="261" t="str">
        <f t="shared" si="68"/>
        <v>Кепка</v>
      </c>
      <c r="D1431" s="264" t="str">
        <f>VLOOKUP(C1431,M:N,2,0)</f>
        <v>Кепки</v>
      </c>
      <c r="E1431" s="268" t="s">
        <v>2339</v>
      </c>
      <c r="F1431" s="269" t="s">
        <v>538</v>
      </c>
      <c r="G1431" s="269" t="s">
        <v>112</v>
      </c>
      <c r="H1431" s="269" t="s">
        <v>3200</v>
      </c>
      <c r="I1431" s="269">
        <v>4</v>
      </c>
      <c r="J1431" s="269" t="s">
        <v>3468</v>
      </c>
      <c r="K1431" s="269"/>
      <c r="L1431" s="269">
        <v>4</v>
      </c>
    </row>
    <row r="1432" spans="1:12" x14ac:dyDescent="0.25">
      <c r="A1432" s="261">
        <f t="shared" si="66"/>
        <v>6293501</v>
      </c>
      <c r="B1432" s="261" t="str">
        <f t="shared" si="67"/>
        <v>KENT LINEN</v>
      </c>
      <c r="C1432" s="261" t="str">
        <f t="shared" si="68"/>
        <v>Кепка</v>
      </c>
      <c r="D1432" s="264" t="str">
        <f>VLOOKUP(C1432,M:N,2,0)</f>
        <v>Кепки</v>
      </c>
      <c r="E1432" s="268" t="s">
        <v>2340</v>
      </c>
      <c r="F1432" s="269" t="s">
        <v>538</v>
      </c>
      <c r="G1432" s="269" t="s">
        <v>113</v>
      </c>
      <c r="H1432" s="269" t="s">
        <v>3200</v>
      </c>
      <c r="I1432" s="269">
        <v>2</v>
      </c>
      <c r="J1432" s="269" t="s">
        <v>3410</v>
      </c>
      <c r="K1432" s="269"/>
      <c r="L1432" s="269">
        <v>2</v>
      </c>
    </row>
    <row r="1433" spans="1:12" x14ac:dyDescent="0.25">
      <c r="A1433" s="261">
        <f t="shared" si="66"/>
        <v>6293501</v>
      </c>
      <c r="B1433" s="261" t="str">
        <f t="shared" si="67"/>
        <v>KENT LINEN</v>
      </c>
      <c r="C1433" s="261" t="str">
        <f t="shared" si="68"/>
        <v>Кепка</v>
      </c>
      <c r="D1433" s="264" t="str">
        <f>VLOOKUP(C1433,M:N,2,0)</f>
        <v>Кепки</v>
      </c>
      <c r="E1433" s="268" t="s">
        <v>2341</v>
      </c>
      <c r="F1433" s="269" t="s">
        <v>538</v>
      </c>
      <c r="G1433" s="269" t="s">
        <v>118</v>
      </c>
      <c r="H1433" s="269" t="s">
        <v>3200</v>
      </c>
      <c r="I1433" s="269">
        <v>1</v>
      </c>
      <c r="J1433" s="269" t="s">
        <v>3200</v>
      </c>
      <c r="K1433" s="269"/>
      <c r="L1433" s="269">
        <v>1</v>
      </c>
    </row>
    <row r="1434" spans="1:12" x14ac:dyDescent="0.25">
      <c r="A1434" s="261">
        <f t="shared" si="66"/>
        <v>6293104</v>
      </c>
      <c r="B1434" s="261" t="str">
        <f t="shared" si="67"/>
        <v>RIDERS CAP LINEN</v>
      </c>
      <c r="C1434" s="261" t="str">
        <f t="shared" si="68"/>
        <v>Кепка</v>
      </c>
      <c r="D1434" s="264" t="str">
        <f>VLOOKUP(C1434,M:N,2,0)</f>
        <v>Кепки</v>
      </c>
      <c r="E1434" s="268" t="s">
        <v>2342</v>
      </c>
      <c r="F1434" s="269" t="s">
        <v>535</v>
      </c>
      <c r="G1434" s="269" t="s">
        <v>116</v>
      </c>
      <c r="H1434" s="269" t="s">
        <v>3467</v>
      </c>
      <c r="I1434" s="269">
        <v>1</v>
      </c>
      <c r="J1434" s="269" t="s">
        <v>3467</v>
      </c>
      <c r="K1434" s="269"/>
      <c r="L1434" s="269">
        <v>1</v>
      </c>
    </row>
    <row r="1435" spans="1:12" x14ac:dyDescent="0.25">
      <c r="A1435" s="261">
        <f t="shared" si="66"/>
        <v>6293104</v>
      </c>
      <c r="B1435" s="261" t="str">
        <f t="shared" si="67"/>
        <v>RIDERS CAP LINEN</v>
      </c>
      <c r="C1435" s="261" t="str">
        <f t="shared" si="68"/>
        <v>Кепка</v>
      </c>
      <c r="D1435" s="264" t="str">
        <f>VLOOKUP(C1435,M:N,2,0)</f>
        <v>Кепки</v>
      </c>
      <c r="E1435" s="268" t="s">
        <v>2343</v>
      </c>
      <c r="F1435" s="269" t="s">
        <v>535</v>
      </c>
      <c r="G1435" s="269" t="s">
        <v>113</v>
      </c>
      <c r="H1435" s="269" t="s">
        <v>3467</v>
      </c>
      <c r="I1435" s="269">
        <v>1</v>
      </c>
      <c r="J1435" s="269" t="s">
        <v>3467</v>
      </c>
      <c r="K1435" s="269"/>
      <c r="L1435" s="269">
        <v>1</v>
      </c>
    </row>
    <row r="1436" spans="1:12" x14ac:dyDescent="0.25">
      <c r="A1436" s="261">
        <f t="shared" si="66"/>
        <v>6221101</v>
      </c>
      <c r="B1436" s="261" t="str">
        <f t="shared" si="67"/>
        <v>DRIVER CAP CANVAS</v>
      </c>
      <c r="C1436" s="261" t="str">
        <f t="shared" si="68"/>
        <v>Кепка</v>
      </c>
      <c r="D1436" s="264" t="str">
        <f>VLOOKUP(C1436,M:N,2,0)</f>
        <v>Кепки</v>
      </c>
      <c r="E1436" s="268" t="s">
        <v>2344</v>
      </c>
      <c r="F1436" s="269" t="s">
        <v>519</v>
      </c>
      <c r="G1436" s="269" t="s">
        <v>112</v>
      </c>
      <c r="H1436" s="269" t="s">
        <v>3414</v>
      </c>
      <c r="I1436" s="269">
        <v>1</v>
      </c>
      <c r="J1436" s="269" t="s">
        <v>3414</v>
      </c>
      <c r="K1436" s="269"/>
      <c r="L1436" s="269">
        <v>1</v>
      </c>
    </row>
    <row r="1437" spans="1:12" x14ac:dyDescent="0.25">
      <c r="A1437" s="261">
        <f t="shared" si="66"/>
        <v>6221101</v>
      </c>
      <c r="B1437" s="261" t="str">
        <f t="shared" si="67"/>
        <v>DRIVER CAP CANVAS</v>
      </c>
      <c r="C1437" s="261" t="str">
        <f t="shared" si="68"/>
        <v>Кепка</v>
      </c>
      <c r="D1437" s="264" t="str">
        <f>VLOOKUP(C1437,M:N,2,0)</f>
        <v>Кепки</v>
      </c>
      <c r="E1437" s="268" t="s">
        <v>2345</v>
      </c>
      <c r="F1437" s="269" t="s">
        <v>519</v>
      </c>
      <c r="G1437" s="269" t="s">
        <v>113</v>
      </c>
      <c r="H1437" s="269" t="s">
        <v>3414</v>
      </c>
      <c r="I1437" s="269">
        <v>1</v>
      </c>
      <c r="J1437" s="269" t="s">
        <v>3414</v>
      </c>
      <c r="K1437" s="269"/>
      <c r="L1437" s="269">
        <v>1</v>
      </c>
    </row>
    <row r="1438" spans="1:12" x14ac:dyDescent="0.25">
      <c r="A1438" s="261">
        <f t="shared" si="66"/>
        <v>6213401</v>
      </c>
      <c r="B1438" s="261" t="str">
        <f t="shared" si="67"/>
        <v>KENT LINEN</v>
      </c>
      <c r="C1438" s="261" t="str">
        <f t="shared" si="68"/>
        <v>Кепка</v>
      </c>
      <c r="D1438" s="264" t="str">
        <f>VLOOKUP(C1438,M:N,2,0)</f>
        <v>Кепки</v>
      </c>
      <c r="E1438" s="268" t="s">
        <v>2346</v>
      </c>
      <c r="F1438" s="269" t="s">
        <v>507</v>
      </c>
      <c r="G1438" s="269" t="s">
        <v>112</v>
      </c>
      <c r="H1438" s="269" t="s">
        <v>3414</v>
      </c>
      <c r="I1438" s="269">
        <v>1</v>
      </c>
      <c r="J1438" s="269" t="s">
        <v>3414</v>
      </c>
      <c r="K1438" s="269"/>
      <c r="L1438" s="269">
        <v>1</v>
      </c>
    </row>
    <row r="1439" spans="1:12" x14ac:dyDescent="0.25">
      <c r="A1439" s="261">
        <f t="shared" si="66"/>
        <v>6213401</v>
      </c>
      <c r="B1439" s="261" t="str">
        <f t="shared" si="67"/>
        <v>KENT LINEN</v>
      </c>
      <c r="C1439" s="261" t="str">
        <f t="shared" si="68"/>
        <v>Кепка</v>
      </c>
      <c r="D1439" s="264" t="str">
        <f>VLOOKUP(C1439,M:N,2,0)</f>
        <v>Кепки</v>
      </c>
      <c r="E1439" s="268" t="s">
        <v>2347</v>
      </c>
      <c r="F1439" s="269" t="s">
        <v>509</v>
      </c>
      <c r="G1439" s="269" t="s">
        <v>113</v>
      </c>
      <c r="H1439" s="269" t="s">
        <v>3414</v>
      </c>
      <c r="I1439" s="269">
        <v>2</v>
      </c>
      <c r="J1439" s="269" t="s">
        <v>3415</v>
      </c>
      <c r="K1439" s="269"/>
      <c r="L1439" s="269">
        <v>2</v>
      </c>
    </row>
    <row r="1440" spans="1:12" x14ac:dyDescent="0.25">
      <c r="A1440" s="261">
        <f t="shared" si="66"/>
        <v>6173401</v>
      </c>
      <c r="B1440" s="261" t="str">
        <f t="shared" si="67"/>
        <v>IVY CAP LINEN</v>
      </c>
      <c r="C1440" s="261" t="str">
        <f t="shared" si="68"/>
        <v>Кепка</v>
      </c>
      <c r="D1440" s="264" t="str">
        <f>VLOOKUP(C1440,M:N,2,0)</f>
        <v>Кепки</v>
      </c>
      <c r="E1440" s="268" t="s">
        <v>2348</v>
      </c>
      <c r="F1440" s="269" t="s">
        <v>3413</v>
      </c>
      <c r="G1440" s="269" t="s">
        <v>112</v>
      </c>
      <c r="H1440" s="269" t="s">
        <v>3414</v>
      </c>
      <c r="I1440" s="269">
        <v>2</v>
      </c>
      <c r="J1440" s="269" t="s">
        <v>3415</v>
      </c>
      <c r="K1440" s="269"/>
      <c r="L1440" s="269">
        <v>2</v>
      </c>
    </row>
    <row r="1441" spans="1:12" x14ac:dyDescent="0.25">
      <c r="A1441" s="261">
        <f t="shared" si="66"/>
        <v>6173501</v>
      </c>
      <c r="B1441" s="261" t="str">
        <f t="shared" si="67"/>
        <v>IVY CAP LINEN</v>
      </c>
      <c r="C1441" s="261" t="str">
        <f t="shared" si="68"/>
        <v>Кепка</v>
      </c>
      <c r="D1441" s="264" t="str">
        <f>VLOOKUP(C1441,M:N,2,0)</f>
        <v>Кепки</v>
      </c>
      <c r="E1441" s="268" t="s">
        <v>2349</v>
      </c>
      <c r="F1441" s="269" t="s">
        <v>3416</v>
      </c>
      <c r="G1441" s="269" t="s">
        <v>122</v>
      </c>
      <c r="H1441" s="269" t="s">
        <v>3200</v>
      </c>
      <c r="I1441" s="269">
        <v>1</v>
      </c>
      <c r="J1441" s="269" t="s">
        <v>3200</v>
      </c>
      <c r="K1441" s="269"/>
      <c r="L1441" s="269">
        <v>1</v>
      </c>
    </row>
    <row r="1442" spans="1:12" x14ac:dyDescent="0.25">
      <c r="A1442" s="261">
        <f t="shared" si="66"/>
        <v>6173501</v>
      </c>
      <c r="B1442" s="261" t="str">
        <f t="shared" si="67"/>
        <v>IVY CAP LINEN</v>
      </c>
      <c r="C1442" s="261" t="str">
        <f t="shared" si="68"/>
        <v>Кепка</v>
      </c>
      <c r="D1442" s="264" t="str">
        <f>VLOOKUP(C1442,M:N,2,0)</f>
        <v>Кепки</v>
      </c>
      <c r="E1442" s="268" t="s">
        <v>2350</v>
      </c>
      <c r="F1442" s="269" t="s">
        <v>3416</v>
      </c>
      <c r="G1442" s="269" t="s">
        <v>116</v>
      </c>
      <c r="H1442" s="269" t="s">
        <v>3411</v>
      </c>
      <c r="I1442" s="269">
        <v>1</v>
      </c>
      <c r="J1442" s="269" t="s">
        <v>3411</v>
      </c>
      <c r="K1442" s="269"/>
      <c r="L1442" s="269">
        <v>1</v>
      </c>
    </row>
    <row r="1443" spans="1:12" x14ac:dyDescent="0.25">
      <c r="A1443" s="261">
        <f t="shared" si="66"/>
        <v>6173501</v>
      </c>
      <c r="B1443" s="261" t="str">
        <f t="shared" si="67"/>
        <v>IVY CAP LINEN</v>
      </c>
      <c r="C1443" s="261" t="str">
        <f t="shared" si="68"/>
        <v>Кепка</v>
      </c>
      <c r="D1443" s="264" t="str">
        <f>VLOOKUP(C1443,M:N,2,0)</f>
        <v>Кепки</v>
      </c>
      <c r="E1443" s="268" t="s">
        <v>2351</v>
      </c>
      <c r="F1443" s="269" t="s">
        <v>3416</v>
      </c>
      <c r="G1443" s="269" t="s">
        <v>113</v>
      </c>
      <c r="H1443" s="269" t="s">
        <v>3411</v>
      </c>
      <c r="I1443" s="269">
        <v>2</v>
      </c>
      <c r="J1443" s="269" t="s">
        <v>3412</v>
      </c>
      <c r="K1443" s="269"/>
      <c r="L1443" s="269">
        <v>2</v>
      </c>
    </row>
    <row r="1444" spans="1:12" x14ac:dyDescent="0.25">
      <c r="A1444" s="261">
        <f t="shared" si="66"/>
        <v>6173501</v>
      </c>
      <c r="B1444" s="261" t="str">
        <f t="shared" si="67"/>
        <v>IVY CAP LINEN</v>
      </c>
      <c r="C1444" s="261" t="str">
        <f t="shared" si="68"/>
        <v>Кепка</v>
      </c>
      <c r="D1444" s="264" t="str">
        <f>VLOOKUP(C1444,M:N,2,0)</f>
        <v>Кепки</v>
      </c>
      <c r="E1444" s="268" t="s">
        <v>2352</v>
      </c>
      <c r="F1444" s="269" t="s">
        <v>3417</v>
      </c>
      <c r="G1444" s="269" t="s">
        <v>122</v>
      </c>
      <c r="H1444" s="269" t="s">
        <v>3191</v>
      </c>
      <c r="I1444" s="269">
        <v>2</v>
      </c>
      <c r="J1444" s="269" t="s">
        <v>3192</v>
      </c>
      <c r="K1444" s="269"/>
      <c r="L1444" s="269">
        <v>2</v>
      </c>
    </row>
    <row r="1445" spans="1:12" x14ac:dyDescent="0.25">
      <c r="A1445" s="261">
        <f t="shared" si="66"/>
        <v>6173501</v>
      </c>
      <c r="B1445" s="261" t="str">
        <f t="shared" si="67"/>
        <v>IVY CAP LINEN</v>
      </c>
      <c r="C1445" s="261" t="str">
        <f t="shared" si="68"/>
        <v>Кепка</v>
      </c>
      <c r="D1445" s="264" t="str">
        <f>VLOOKUP(C1445,M:N,2,0)</f>
        <v>Кепки</v>
      </c>
      <c r="E1445" s="268" t="s">
        <v>2353</v>
      </c>
      <c r="F1445" s="269" t="s">
        <v>3417</v>
      </c>
      <c r="G1445" s="269" t="s">
        <v>116</v>
      </c>
      <c r="H1445" s="269" t="s">
        <v>3191</v>
      </c>
      <c r="I1445" s="269">
        <v>3</v>
      </c>
      <c r="J1445" s="269" t="s">
        <v>3421</v>
      </c>
      <c r="K1445" s="269"/>
      <c r="L1445" s="269">
        <v>3</v>
      </c>
    </row>
    <row r="1446" spans="1:12" x14ac:dyDescent="0.25">
      <c r="A1446" s="261">
        <f t="shared" si="66"/>
        <v>6173501</v>
      </c>
      <c r="B1446" s="261" t="str">
        <f t="shared" si="67"/>
        <v>IVY CAP LINEN</v>
      </c>
      <c r="C1446" s="261" t="str">
        <f t="shared" si="68"/>
        <v>Кепка</v>
      </c>
      <c r="D1446" s="264" t="str">
        <f>VLOOKUP(C1446,M:N,2,0)</f>
        <v>Кепки</v>
      </c>
      <c r="E1446" s="268" t="s">
        <v>2354</v>
      </c>
      <c r="F1446" s="269" t="s">
        <v>3417</v>
      </c>
      <c r="G1446" s="269" t="s">
        <v>112</v>
      </c>
      <c r="H1446" s="269" t="s">
        <v>3191</v>
      </c>
      <c r="I1446" s="269">
        <v>6</v>
      </c>
      <c r="J1446" s="269" t="s">
        <v>3420</v>
      </c>
      <c r="K1446" s="269"/>
      <c r="L1446" s="269">
        <v>6</v>
      </c>
    </row>
    <row r="1447" spans="1:12" x14ac:dyDescent="0.25">
      <c r="A1447" s="261">
        <f t="shared" si="66"/>
        <v>6173501</v>
      </c>
      <c r="B1447" s="261" t="str">
        <f t="shared" si="67"/>
        <v>IVY CAP LINEN</v>
      </c>
      <c r="C1447" s="261" t="str">
        <f t="shared" si="68"/>
        <v>Кепка</v>
      </c>
      <c r="D1447" s="264" t="str">
        <f>VLOOKUP(C1447,M:N,2,0)</f>
        <v>Кепки</v>
      </c>
      <c r="E1447" s="268" t="s">
        <v>2355</v>
      </c>
      <c r="F1447" s="269" t="s">
        <v>3417</v>
      </c>
      <c r="G1447" s="269" t="s">
        <v>113</v>
      </c>
      <c r="H1447" s="269" t="s">
        <v>3191</v>
      </c>
      <c r="I1447" s="269">
        <v>5</v>
      </c>
      <c r="J1447" s="269" t="s">
        <v>3419</v>
      </c>
      <c r="K1447" s="269"/>
      <c r="L1447" s="269">
        <v>5</v>
      </c>
    </row>
    <row r="1448" spans="1:12" x14ac:dyDescent="0.25">
      <c r="A1448" s="261">
        <f t="shared" si="66"/>
        <v>6173501</v>
      </c>
      <c r="B1448" s="261" t="str">
        <f t="shared" si="67"/>
        <v>IVY CAP LINEN</v>
      </c>
      <c r="C1448" s="261" t="str">
        <f t="shared" si="68"/>
        <v>Кепка</v>
      </c>
      <c r="D1448" s="264" t="str">
        <f>VLOOKUP(C1448,M:N,2,0)</f>
        <v>Кепки</v>
      </c>
      <c r="E1448" s="268" t="s">
        <v>2356</v>
      </c>
      <c r="F1448" s="269" t="s">
        <v>3417</v>
      </c>
      <c r="G1448" s="269" t="s">
        <v>118</v>
      </c>
      <c r="H1448" s="269" t="s">
        <v>3191</v>
      </c>
      <c r="I1448" s="269">
        <v>1</v>
      </c>
      <c r="J1448" s="269" t="s">
        <v>3418</v>
      </c>
      <c r="K1448" s="269"/>
      <c r="L1448" s="269">
        <v>1</v>
      </c>
    </row>
    <row r="1449" spans="1:12" x14ac:dyDescent="0.25">
      <c r="A1449" s="261">
        <f t="shared" si="66"/>
        <v>2811101</v>
      </c>
      <c r="B1449" s="261" t="str">
        <f t="shared" si="67"/>
        <v>BUCKET DELAVE</v>
      </c>
      <c r="C1449" s="261" t="str">
        <f t="shared" si="68"/>
        <v>Панама</v>
      </c>
      <c r="D1449" s="264" t="str">
        <f>VLOOKUP(C1449,M:N,2,0)</f>
        <v>Панамы</v>
      </c>
      <c r="E1449" s="268" t="s">
        <v>2357</v>
      </c>
      <c r="F1449" s="269" t="s">
        <v>1789</v>
      </c>
      <c r="G1449" s="269" t="s">
        <v>112</v>
      </c>
      <c r="H1449" s="269" t="s">
        <v>3200</v>
      </c>
      <c r="I1449" s="269">
        <v>1</v>
      </c>
      <c r="J1449" s="269" t="s">
        <v>3200</v>
      </c>
      <c r="K1449" s="269"/>
      <c r="L1449" s="269">
        <v>1</v>
      </c>
    </row>
    <row r="1450" spans="1:12" x14ac:dyDescent="0.25">
      <c r="A1450" s="261">
        <f t="shared" si="66"/>
        <v>2811101</v>
      </c>
      <c r="B1450" s="261" t="str">
        <f t="shared" si="67"/>
        <v>BUCKET DELAVE</v>
      </c>
      <c r="C1450" s="261" t="str">
        <f t="shared" si="68"/>
        <v>Панама</v>
      </c>
      <c r="D1450" s="264" t="str">
        <f>VLOOKUP(C1450,M:N,2,0)</f>
        <v>Панамы</v>
      </c>
      <c r="E1450" s="268" t="s">
        <v>2358</v>
      </c>
      <c r="F1450" s="269" t="s">
        <v>1789</v>
      </c>
      <c r="G1450" s="269" t="s">
        <v>113</v>
      </c>
      <c r="H1450" s="269" t="s">
        <v>3878</v>
      </c>
      <c r="I1450" s="269">
        <v>1</v>
      </c>
      <c r="J1450" s="269" t="s">
        <v>3878</v>
      </c>
      <c r="K1450" s="269"/>
      <c r="L1450" s="269">
        <v>1</v>
      </c>
    </row>
    <row r="1451" spans="1:12" x14ac:dyDescent="0.25">
      <c r="A1451" s="261">
        <f t="shared" si="66"/>
        <v>2811101</v>
      </c>
      <c r="B1451" s="261" t="str">
        <f t="shared" si="67"/>
        <v>BUCKET DELAVE</v>
      </c>
      <c r="C1451" s="261" t="str">
        <f t="shared" si="68"/>
        <v>Панама</v>
      </c>
      <c r="D1451" s="264" t="str">
        <f>VLOOKUP(C1451,M:N,2,0)</f>
        <v>Панамы</v>
      </c>
      <c r="E1451" s="268" t="s">
        <v>2359</v>
      </c>
      <c r="F1451" s="269" t="s">
        <v>1789</v>
      </c>
      <c r="G1451" s="269" t="s">
        <v>118</v>
      </c>
      <c r="H1451" s="269" t="s">
        <v>3411</v>
      </c>
      <c r="I1451" s="269">
        <v>2</v>
      </c>
      <c r="J1451" s="269" t="s">
        <v>3412</v>
      </c>
      <c r="K1451" s="269"/>
      <c r="L1451" s="269">
        <v>2</v>
      </c>
    </row>
    <row r="1452" spans="1:12" x14ac:dyDescent="0.25">
      <c r="A1452" s="261">
        <f t="shared" si="66"/>
        <v>2811101</v>
      </c>
      <c r="B1452" s="261" t="str">
        <f t="shared" si="67"/>
        <v>BUCKET DELAVE</v>
      </c>
      <c r="C1452" s="261" t="str">
        <f t="shared" si="68"/>
        <v>Панама</v>
      </c>
      <c r="D1452" s="264" t="str">
        <f>VLOOKUP(C1452,M:N,2,0)</f>
        <v>Панамы</v>
      </c>
      <c r="E1452" s="268" t="s">
        <v>2360</v>
      </c>
      <c r="F1452" s="269" t="s">
        <v>1793</v>
      </c>
      <c r="G1452" s="269" t="s">
        <v>113</v>
      </c>
      <c r="H1452" s="269" t="s">
        <v>3411</v>
      </c>
      <c r="I1452" s="269">
        <v>4</v>
      </c>
      <c r="J1452" s="269" t="s">
        <v>3551</v>
      </c>
      <c r="K1452" s="269"/>
      <c r="L1452" s="269">
        <v>4</v>
      </c>
    </row>
    <row r="1453" spans="1:12" x14ac:dyDescent="0.25">
      <c r="A1453" s="261">
        <f t="shared" si="66"/>
        <v>2811101</v>
      </c>
      <c r="B1453" s="261" t="str">
        <f t="shared" si="67"/>
        <v>BUCKET DELAVE</v>
      </c>
      <c r="C1453" s="261" t="str">
        <f t="shared" si="68"/>
        <v>Панама</v>
      </c>
      <c r="D1453" s="264" t="str">
        <f>VLOOKUP(C1453,M:N,2,0)</f>
        <v>Панамы</v>
      </c>
      <c r="E1453" s="268" t="s">
        <v>2361</v>
      </c>
      <c r="F1453" s="269" t="s">
        <v>1793</v>
      </c>
      <c r="G1453" s="269" t="s">
        <v>118</v>
      </c>
      <c r="H1453" s="269" t="s">
        <v>3411</v>
      </c>
      <c r="I1453" s="269">
        <v>2</v>
      </c>
      <c r="J1453" s="269" t="s">
        <v>3412</v>
      </c>
      <c r="K1453" s="269"/>
      <c r="L1453" s="269">
        <v>2</v>
      </c>
    </row>
    <row r="1454" spans="1:12" x14ac:dyDescent="0.25">
      <c r="A1454" s="261">
        <f t="shared" si="66"/>
        <v>2811101</v>
      </c>
      <c r="B1454" s="261" t="str">
        <f t="shared" si="67"/>
        <v>BUCKET DELAVE</v>
      </c>
      <c r="C1454" s="261" t="str">
        <f t="shared" si="68"/>
        <v>Панама</v>
      </c>
      <c r="D1454" s="264" t="str">
        <f>VLOOKUP(C1454,M:N,2,0)</f>
        <v>Панамы</v>
      </c>
      <c r="E1454" s="268" t="s">
        <v>2362</v>
      </c>
      <c r="F1454" s="269" t="s">
        <v>1785</v>
      </c>
      <c r="G1454" s="269" t="s">
        <v>112</v>
      </c>
      <c r="H1454" s="269" t="s">
        <v>3411</v>
      </c>
      <c r="I1454" s="269">
        <v>2</v>
      </c>
      <c r="J1454" s="269" t="s">
        <v>3412</v>
      </c>
      <c r="K1454" s="269"/>
      <c r="L1454" s="269">
        <v>2</v>
      </c>
    </row>
    <row r="1455" spans="1:12" x14ac:dyDescent="0.25">
      <c r="A1455" s="261">
        <f t="shared" si="66"/>
        <v>2811101</v>
      </c>
      <c r="B1455" s="261" t="str">
        <f t="shared" si="67"/>
        <v>BUCKET DELAVE</v>
      </c>
      <c r="C1455" s="261" t="str">
        <f t="shared" si="68"/>
        <v>Панама</v>
      </c>
      <c r="D1455" s="264" t="str">
        <f>VLOOKUP(C1455,M:N,2,0)</f>
        <v>Панамы</v>
      </c>
      <c r="E1455" s="268" t="s">
        <v>2363</v>
      </c>
      <c r="F1455" s="269" t="s">
        <v>1785</v>
      </c>
      <c r="G1455" s="269" t="s">
        <v>113</v>
      </c>
      <c r="H1455" s="269" t="s">
        <v>3411</v>
      </c>
      <c r="I1455" s="269">
        <v>4</v>
      </c>
      <c r="J1455" s="269" t="s">
        <v>3551</v>
      </c>
      <c r="K1455" s="269"/>
      <c r="L1455" s="269">
        <v>4</v>
      </c>
    </row>
    <row r="1456" spans="1:12" x14ac:dyDescent="0.25">
      <c r="A1456" s="261">
        <f t="shared" si="66"/>
        <v>2811101</v>
      </c>
      <c r="B1456" s="261" t="str">
        <f t="shared" si="67"/>
        <v>BUCKET DELAVE</v>
      </c>
      <c r="C1456" s="261" t="str">
        <f t="shared" si="68"/>
        <v>Панама</v>
      </c>
      <c r="D1456" s="264" t="str">
        <f>VLOOKUP(C1456,M:N,2,0)</f>
        <v>Панамы</v>
      </c>
      <c r="E1456" s="268" t="s">
        <v>2364</v>
      </c>
      <c r="F1456" s="269" t="s">
        <v>1785</v>
      </c>
      <c r="G1456" s="269" t="s">
        <v>118</v>
      </c>
      <c r="H1456" s="269" t="s">
        <v>3411</v>
      </c>
      <c r="I1456" s="269">
        <v>3</v>
      </c>
      <c r="J1456" s="269" t="s">
        <v>3552</v>
      </c>
      <c r="K1456" s="269"/>
      <c r="L1456" s="269">
        <v>3</v>
      </c>
    </row>
    <row r="1457" spans="1:12" x14ac:dyDescent="0.25">
      <c r="A1457" s="261">
        <f t="shared" si="66"/>
        <v>2591101</v>
      </c>
      <c r="B1457" s="261" t="str">
        <f t="shared" si="67"/>
        <v>TRAVELLER COTTON</v>
      </c>
      <c r="C1457" s="261" t="str">
        <f t="shared" si="68"/>
        <v>Шляпа</v>
      </c>
      <c r="D1457" s="264" t="str">
        <f>VLOOKUP(C1457,M:N,2,0)</f>
        <v>Шляпы</v>
      </c>
      <c r="E1457" s="268" t="s">
        <v>2365</v>
      </c>
      <c r="F1457" s="269" t="s">
        <v>2982</v>
      </c>
      <c r="G1457" s="269" t="s">
        <v>122</v>
      </c>
      <c r="H1457" s="269" t="s">
        <v>3287</v>
      </c>
      <c r="I1457" s="269">
        <v>7</v>
      </c>
      <c r="J1457" s="269" t="s">
        <v>3456</v>
      </c>
      <c r="K1457" s="269"/>
      <c r="L1457" s="269">
        <v>7</v>
      </c>
    </row>
    <row r="1458" spans="1:12" x14ac:dyDescent="0.25">
      <c r="A1458" s="261">
        <f t="shared" si="66"/>
        <v>2591101</v>
      </c>
      <c r="B1458" s="261" t="str">
        <f t="shared" si="67"/>
        <v>TRAVELLER COTTON</v>
      </c>
      <c r="C1458" s="261" t="str">
        <f t="shared" si="68"/>
        <v>Шляпа</v>
      </c>
      <c r="D1458" s="264" t="str">
        <f>VLOOKUP(C1458,M:N,2,0)</f>
        <v>Шляпы</v>
      </c>
      <c r="E1458" s="268" t="s">
        <v>2366</v>
      </c>
      <c r="F1458" s="269" t="s">
        <v>2982</v>
      </c>
      <c r="G1458" s="269" t="s">
        <v>116</v>
      </c>
      <c r="H1458" s="269" t="s">
        <v>3287</v>
      </c>
      <c r="I1458" s="269">
        <v>13</v>
      </c>
      <c r="J1458" s="269" t="s">
        <v>4181</v>
      </c>
      <c r="K1458" s="269"/>
      <c r="L1458" s="269">
        <v>13</v>
      </c>
    </row>
    <row r="1459" spans="1:12" x14ac:dyDescent="0.25">
      <c r="A1459" s="261">
        <f t="shared" si="66"/>
        <v>2591101</v>
      </c>
      <c r="B1459" s="261" t="str">
        <f t="shared" si="67"/>
        <v>TRAVELLER COTTON</v>
      </c>
      <c r="C1459" s="261" t="str">
        <f t="shared" si="68"/>
        <v>Шляпа</v>
      </c>
      <c r="D1459" s="264" t="str">
        <f>VLOOKUP(C1459,M:N,2,0)</f>
        <v>Шляпы</v>
      </c>
      <c r="E1459" s="268" t="s">
        <v>2367</v>
      </c>
      <c r="F1459" s="269" t="s">
        <v>2982</v>
      </c>
      <c r="G1459" s="269" t="s">
        <v>112</v>
      </c>
      <c r="H1459" s="269" t="s">
        <v>3287</v>
      </c>
      <c r="I1459" s="269">
        <v>17</v>
      </c>
      <c r="J1459" s="269" t="s">
        <v>4180</v>
      </c>
      <c r="K1459" s="269"/>
      <c r="L1459" s="269">
        <v>17</v>
      </c>
    </row>
    <row r="1460" spans="1:12" x14ac:dyDescent="0.25">
      <c r="A1460" s="261">
        <f t="shared" si="66"/>
        <v>2591101</v>
      </c>
      <c r="B1460" s="261" t="str">
        <f t="shared" si="67"/>
        <v>TRAVELLER COTTON</v>
      </c>
      <c r="C1460" s="261" t="str">
        <f t="shared" si="68"/>
        <v>Шляпа</v>
      </c>
      <c r="D1460" s="264" t="str">
        <f>VLOOKUP(C1460,M:N,2,0)</f>
        <v>Шляпы</v>
      </c>
      <c r="E1460" s="268" t="s">
        <v>2368</v>
      </c>
      <c r="F1460" s="269" t="s">
        <v>2982</v>
      </c>
      <c r="G1460" s="269" t="s">
        <v>113</v>
      </c>
      <c r="H1460" s="269" t="s">
        <v>3287</v>
      </c>
      <c r="I1460" s="269">
        <v>11</v>
      </c>
      <c r="J1460" s="269" t="s">
        <v>4179</v>
      </c>
      <c r="K1460" s="269"/>
      <c r="L1460" s="269">
        <v>11</v>
      </c>
    </row>
    <row r="1461" spans="1:12" x14ac:dyDescent="0.25">
      <c r="A1461" s="261">
        <f t="shared" si="66"/>
        <v>2591101</v>
      </c>
      <c r="B1461" s="261" t="str">
        <f t="shared" si="67"/>
        <v>TRAVELLER COTTON</v>
      </c>
      <c r="C1461" s="261" t="str">
        <f t="shared" si="68"/>
        <v>Шляпа</v>
      </c>
      <c r="D1461" s="264" t="str">
        <f>VLOOKUP(C1461,M:N,2,0)</f>
        <v>Шляпы</v>
      </c>
      <c r="E1461" s="268" t="s">
        <v>2369</v>
      </c>
      <c r="F1461" s="269" t="s">
        <v>2982</v>
      </c>
      <c r="G1461" s="269" t="s">
        <v>118</v>
      </c>
      <c r="H1461" s="269" t="s">
        <v>3287</v>
      </c>
      <c r="I1461" s="269">
        <v>3</v>
      </c>
      <c r="J1461" s="269" t="s">
        <v>3459</v>
      </c>
      <c r="K1461" s="269"/>
      <c r="L1461" s="269">
        <v>3</v>
      </c>
    </row>
    <row r="1462" spans="1:12" x14ac:dyDescent="0.25">
      <c r="A1462" s="261">
        <f t="shared" si="66"/>
        <v>2541122</v>
      </c>
      <c r="B1462" s="261" t="str">
        <f t="shared" si="67"/>
        <v>TRAVELLER CANVAS</v>
      </c>
      <c r="C1462" s="261" t="str">
        <f t="shared" si="68"/>
        <v>Шляпа</v>
      </c>
      <c r="D1462" s="264" t="str">
        <f>VLOOKUP(C1462,M:N,2,0)</f>
        <v>Шляпы</v>
      </c>
      <c r="E1462" s="268" t="s">
        <v>2370</v>
      </c>
      <c r="F1462" s="269" t="s">
        <v>2967</v>
      </c>
      <c r="G1462" s="269" t="s">
        <v>116</v>
      </c>
      <c r="H1462" s="269" t="s">
        <v>3615</v>
      </c>
      <c r="I1462" s="269">
        <v>5</v>
      </c>
      <c r="J1462" s="269" t="s">
        <v>3616</v>
      </c>
      <c r="K1462" s="269"/>
      <c r="L1462" s="269">
        <v>5</v>
      </c>
    </row>
    <row r="1463" spans="1:12" x14ac:dyDescent="0.25">
      <c r="A1463" s="261">
        <f t="shared" si="66"/>
        <v>2541122</v>
      </c>
      <c r="B1463" s="261" t="str">
        <f t="shared" si="67"/>
        <v>TRAVELLER CANVAS</v>
      </c>
      <c r="C1463" s="261" t="str">
        <f t="shared" si="68"/>
        <v>Шляпа</v>
      </c>
      <c r="D1463" s="264" t="str">
        <f>VLOOKUP(C1463,M:N,2,0)</f>
        <v>Шляпы</v>
      </c>
      <c r="E1463" s="268" t="s">
        <v>2371</v>
      </c>
      <c r="F1463" s="269" t="s">
        <v>2967</v>
      </c>
      <c r="G1463" s="269" t="s">
        <v>112</v>
      </c>
      <c r="H1463" s="269" t="s">
        <v>3615</v>
      </c>
      <c r="I1463" s="269">
        <v>7</v>
      </c>
      <c r="J1463" s="269" t="s">
        <v>3620</v>
      </c>
      <c r="K1463" s="269"/>
      <c r="L1463" s="269">
        <v>7</v>
      </c>
    </row>
    <row r="1464" spans="1:12" x14ac:dyDescent="0.25">
      <c r="A1464" s="261">
        <f t="shared" si="66"/>
        <v>2541122</v>
      </c>
      <c r="B1464" s="261" t="str">
        <f t="shared" si="67"/>
        <v>TRAVELLER CANVAS</v>
      </c>
      <c r="C1464" s="261" t="str">
        <f t="shared" si="68"/>
        <v>Шляпа</v>
      </c>
      <c r="D1464" s="264" t="str">
        <f>VLOOKUP(C1464,M:N,2,0)</f>
        <v>Шляпы</v>
      </c>
      <c r="E1464" s="268" t="s">
        <v>2372</v>
      </c>
      <c r="F1464" s="269" t="s">
        <v>2967</v>
      </c>
      <c r="G1464" s="269" t="s">
        <v>113</v>
      </c>
      <c r="H1464" s="269" t="s">
        <v>3615</v>
      </c>
      <c r="I1464" s="269">
        <v>4</v>
      </c>
      <c r="J1464" s="269" t="s">
        <v>3618</v>
      </c>
      <c r="K1464" s="269"/>
      <c r="L1464" s="269">
        <v>4</v>
      </c>
    </row>
    <row r="1465" spans="1:12" x14ac:dyDescent="0.25">
      <c r="A1465" s="261">
        <f t="shared" si="66"/>
        <v>2541122</v>
      </c>
      <c r="B1465" s="261" t="str">
        <f t="shared" si="67"/>
        <v>TRAVELLER CANVAS</v>
      </c>
      <c r="C1465" s="261" t="str">
        <f t="shared" si="68"/>
        <v>Шляпа</v>
      </c>
      <c r="D1465" s="264" t="str">
        <f>VLOOKUP(C1465,M:N,2,0)</f>
        <v>Шляпы</v>
      </c>
      <c r="E1465" s="268" t="s">
        <v>2373</v>
      </c>
      <c r="F1465" s="269" t="s">
        <v>2967</v>
      </c>
      <c r="G1465" s="269" t="s">
        <v>118</v>
      </c>
      <c r="H1465" s="269" t="s">
        <v>3615</v>
      </c>
      <c r="I1465" s="269">
        <v>1</v>
      </c>
      <c r="J1465" s="269" t="s">
        <v>3615</v>
      </c>
      <c r="K1465" s="269"/>
      <c r="L1465" s="269">
        <v>1</v>
      </c>
    </row>
    <row r="1466" spans="1:12" x14ac:dyDescent="0.25">
      <c r="A1466" s="261">
        <f t="shared" si="66"/>
        <v>2541114</v>
      </c>
      <c r="B1466" s="261" t="str">
        <f t="shared" si="67"/>
        <v>TRAVELLER DELAVE</v>
      </c>
      <c r="C1466" s="261" t="str">
        <f t="shared" si="68"/>
        <v>Шляпа</v>
      </c>
      <c r="D1466" s="264" t="str">
        <f>VLOOKUP(C1466,M:N,2,0)</f>
        <v>Шляпы</v>
      </c>
      <c r="E1466" s="268" t="s">
        <v>2374</v>
      </c>
      <c r="F1466" s="269" t="s">
        <v>2947</v>
      </c>
      <c r="G1466" s="269" t="s">
        <v>122</v>
      </c>
      <c r="H1466" s="269" t="s">
        <v>3191</v>
      </c>
      <c r="I1466" s="269">
        <v>3</v>
      </c>
      <c r="J1466" s="269" t="s">
        <v>3421</v>
      </c>
      <c r="K1466" s="269"/>
      <c r="L1466" s="269">
        <v>3</v>
      </c>
    </row>
    <row r="1467" spans="1:12" x14ac:dyDescent="0.25">
      <c r="A1467" s="261">
        <f t="shared" si="66"/>
        <v>2541114</v>
      </c>
      <c r="B1467" s="261" t="str">
        <f t="shared" si="67"/>
        <v>TRAVELLER DELAVE</v>
      </c>
      <c r="C1467" s="261" t="str">
        <f t="shared" si="68"/>
        <v>Шляпа</v>
      </c>
      <c r="D1467" s="264" t="str">
        <f>VLOOKUP(C1467,M:N,2,0)</f>
        <v>Шляпы</v>
      </c>
      <c r="E1467" s="268" t="s">
        <v>2375</v>
      </c>
      <c r="F1467" s="269" t="s">
        <v>2947</v>
      </c>
      <c r="G1467" s="269" t="s">
        <v>116</v>
      </c>
      <c r="H1467" s="269" t="s">
        <v>3191</v>
      </c>
      <c r="I1467" s="269">
        <v>6</v>
      </c>
      <c r="J1467" s="269" t="s">
        <v>3420</v>
      </c>
      <c r="K1467" s="269"/>
      <c r="L1467" s="269">
        <v>6</v>
      </c>
    </row>
    <row r="1468" spans="1:12" x14ac:dyDescent="0.25">
      <c r="A1468" s="261">
        <f t="shared" si="66"/>
        <v>2541114</v>
      </c>
      <c r="B1468" s="261" t="str">
        <f t="shared" si="67"/>
        <v>TRAVELLER DELAVE</v>
      </c>
      <c r="C1468" s="261" t="str">
        <f t="shared" si="68"/>
        <v>Шляпа</v>
      </c>
      <c r="D1468" s="264" t="str">
        <f>VLOOKUP(C1468,M:N,2,0)</f>
        <v>Шляпы</v>
      </c>
      <c r="E1468" s="268" t="s">
        <v>2376</v>
      </c>
      <c r="F1468" s="269" t="s">
        <v>2947</v>
      </c>
      <c r="G1468" s="269" t="s">
        <v>112</v>
      </c>
      <c r="H1468" s="269" t="s">
        <v>3191</v>
      </c>
      <c r="I1468" s="269">
        <v>7</v>
      </c>
      <c r="J1468" s="269" t="s">
        <v>3613</v>
      </c>
      <c r="K1468" s="269"/>
      <c r="L1468" s="269">
        <v>7</v>
      </c>
    </row>
    <row r="1469" spans="1:12" x14ac:dyDescent="0.25">
      <c r="A1469" s="261">
        <f t="shared" si="66"/>
        <v>2541114</v>
      </c>
      <c r="B1469" s="261" t="str">
        <f t="shared" si="67"/>
        <v>TRAVELLER DELAVE</v>
      </c>
      <c r="C1469" s="261" t="str">
        <f t="shared" si="68"/>
        <v>Шляпа</v>
      </c>
      <c r="D1469" s="264" t="str">
        <f>VLOOKUP(C1469,M:N,2,0)</f>
        <v>Шляпы</v>
      </c>
      <c r="E1469" s="268" t="s">
        <v>2377</v>
      </c>
      <c r="F1469" s="269" t="s">
        <v>2947</v>
      </c>
      <c r="G1469" s="269" t="s">
        <v>113</v>
      </c>
      <c r="H1469" s="269" t="s">
        <v>3191</v>
      </c>
      <c r="I1469" s="269">
        <v>4</v>
      </c>
      <c r="J1469" s="269" t="s">
        <v>3614</v>
      </c>
      <c r="K1469" s="269"/>
      <c r="L1469" s="269">
        <v>4</v>
      </c>
    </row>
    <row r="1470" spans="1:12" x14ac:dyDescent="0.25">
      <c r="A1470" s="261">
        <f t="shared" si="66"/>
        <v>2541114</v>
      </c>
      <c r="B1470" s="261" t="str">
        <f t="shared" si="67"/>
        <v>TRAVELLER DELAVE</v>
      </c>
      <c r="C1470" s="261" t="str">
        <f t="shared" si="68"/>
        <v>Шляпа</v>
      </c>
      <c r="D1470" s="264" t="str">
        <f>VLOOKUP(C1470,M:N,2,0)</f>
        <v>Шляпы</v>
      </c>
      <c r="E1470" s="268" t="s">
        <v>2378</v>
      </c>
      <c r="F1470" s="269" t="s">
        <v>2947</v>
      </c>
      <c r="G1470" s="269" t="s">
        <v>118</v>
      </c>
      <c r="H1470" s="269" t="s">
        <v>3191</v>
      </c>
      <c r="I1470" s="269">
        <v>2</v>
      </c>
      <c r="J1470" s="269" t="s">
        <v>3192</v>
      </c>
      <c r="K1470" s="269"/>
      <c r="L1470" s="269">
        <v>2</v>
      </c>
    </row>
    <row r="1471" spans="1:12" x14ac:dyDescent="0.25">
      <c r="A1471" s="261">
        <f t="shared" si="66"/>
        <v>2541114</v>
      </c>
      <c r="B1471" s="261" t="str">
        <f t="shared" si="67"/>
        <v>TRAVELLER DELAVE</v>
      </c>
      <c r="C1471" s="261" t="str">
        <f t="shared" si="68"/>
        <v>Шляпа</v>
      </c>
      <c r="D1471" s="264" t="str">
        <f>VLOOKUP(C1471,M:N,2,0)</f>
        <v>Шляпы</v>
      </c>
      <c r="E1471" s="268" t="s">
        <v>2379</v>
      </c>
      <c r="F1471" s="269" t="s">
        <v>2959</v>
      </c>
      <c r="G1471" s="269" t="s">
        <v>122</v>
      </c>
      <c r="H1471" s="269" t="s">
        <v>4174</v>
      </c>
      <c r="I1471" s="269">
        <v>3</v>
      </c>
      <c r="J1471" s="269" t="s">
        <v>4176</v>
      </c>
      <c r="K1471" s="269"/>
      <c r="L1471" s="269">
        <v>3</v>
      </c>
    </row>
    <row r="1472" spans="1:12" x14ac:dyDescent="0.25">
      <c r="A1472" s="261">
        <f t="shared" si="66"/>
        <v>2541114</v>
      </c>
      <c r="B1472" s="261" t="str">
        <f t="shared" si="67"/>
        <v>TRAVELLER DELAVE</v>
      </c>
      <c r="C1472" s="261" t="str">
        <f t="shared" si="68"/>
        <v>Шляпа</v>
      </c>
      <c r="D1472" s="264" t="str">
        <f>VLOOKUP(C1472,M:N,2,0)</f>
        <v>Шляпы</v>
      </c>
      <c r="E1472" s="268" t="s">
        <v>2380</v>
      </c>
      <c r="F1472" s="269" t="s">
        <v>2959</v>
      </c>
      <c r="G1472" s="269" t="s">
        <v>116</v>
      </c>
      <c r="H1472" s="269" t="s">
        <v>3191</v>
      </c>
      <c r="I1472" s="269">
        <v>3</v>
      </c>
      <c r="J1472" s="269" t="s">
        <v>3421</v>
      </c>
      <c r="K1472" s="269"/>
      <c r="L1472" s="269">
        <v>3</v>
      </c>
    </row>
    <row r="1473" spans="1:12" x14ac:dyDescent="0.25">
      <c r="A1473" s="261">
        <f t="shared" si="66"/>
        <v>2541114</v>
      </c>
      <c r="B1473" s="261" t="str">
        <f t="shared" si="67"/>
        <v>TRAVELLER DELAVE</v>
      </c>
      <c r="C1473" s="261" t="str">
        <f t="shared" si="68"/>
        <v>Шляпа</v>
      </c>
      <c r="D1473" s="264" t="str">
        <f>VLOOKUP(C1473,M:N,2,0)</f>
        <v>Шляпы</v>
      </c>
      <c r="E1473" s="268" t="s">
        <v>2381</v>
      </c>
      <c r="F1473" s="269" t="s">
        <v>2959</v>
      </c>
      <c r="G1473" s="269" t="s">
        <v>112</v>
      </c>
      <c r="H1473" s="269" t="s">
        <v>4174</v>
      </c>
      <c r="I1473" s="269">
        <v>5</v>
      </c>
      <c r="J1473" s="269" t="s">
        <v>4175</v>
      </c>
      <c r="K1473" s="269"/>
      <c r="L1473" s="269">
        <v>5</v>
      </c>
    </row>
    <row r="1474" spans="1:12" x14ac:dyDescent="0.25">
      <c r="A1474" s="261">
        <f t="shared" si="66"/>
        <v>2541114</v>
      </c>
      <c r="B1474" s="261" t="str">
        <f t="shared" si="67"/>
        <v>TRAVELLER DELAVE</v>
      </c>
      <c r="C1474" s="261" t="str">
        <f t="shared" si="68"/>
        <v>Шляпа</v>
      </c>
      <c r="D1474" s="264" t="str">
        <f>VLOOKUP(C1474,M:N,2,0)</f>
        <v>Шляпы</v>
      </c>
      <c r="E1474" s="268" t="s">
        <v>2382</v>
      </c>
      <c r="F1474" s="269" t="s">
        <v>2959</v>
      </c>
      <c r="G1474" s="269" t="s">
        <v>113</v>
      </c>
      <c r="H1474" s="269" t="s">
        <v>3191</v>
      </c>
      <c r="I1474" s="269">
        <v>3</v>
      </c>
      <c r="J1474" s="269" t="s">
        <v>3421</v>
      </c>
      <c r="K1474" s="269"/>
      <c r="L1474" s="269">
        <v>3</v>
      </c>
    </row>
    <row r="1475" spans="1:12" x14ac:dyDescent="0.25">
      <c r="A1475" s="261">
        <f t="shared" ref="A1475:A1538" si="69">_xlfn.LET(_xlpm.START,FIND("арт. ",F1475)+5,_xlpm.END,FIND(" ",F1475,_xlpm.START),VALUE(TRIM(MID(F1475,_xlpm.START,_xlpm.END-_xlpm.START))))</f>
        <v>2541114</v>
      </c>
      <c r="B1475" s="261" t="str">
        <f t="shared" ref="B1475:B1538" si="70">_xlfn.LET(_xlpm.START,FIND("арт. ",F1475)+13,_xlpm.END,FIND("(",F1475),TRIM(MID(F1475,_xlpm.START,_xlpm.END-_xlpm.START)))</f>
        <v>TRAVELLER DELAVE</v>
      </c>
      <c r="C1475" s="261" t="str">
        <f t="shared" ref="C1475:C1538" si="71">_xlfn.LET(_xlpm.START,1,_xlpm.END,FIND("S",F1475),TRIM(MID(F1475,_xlpm.START,_xlpm.END-_xlpm.START)))</f>
        <v>Шляпа</v>
      </c>
      <c r="D1475" s="264" t="str">
        <f>VLOOKUP(C1475,M:N,2,0)</f>
        <v>Шляпы</v>
      </c>
      <c r="E1475" s="268" t="s">
        <v>2383</v>
      </c>
      <c r="F1475" s="269" t="s">
        <v>2964</v>
      </c>
      <c r="G1475" s="269" t="s">
        <v>116</v>
      </c>
      <c r="H1475" s="269" t="s">
        <v>3773</v>
      </c>
      <c r="I1475" s="269">
        <v>1</v>
      </c>
      <c r="J1475" s="269" t="s">
        <v>3773</v>
      </c>
      <c r="K1475" s="269"/>
      <c r="L1475" s="269">
        <v>1</v>
      </c>
    </row>
    <row r="1476" spans="1:12" x14ac:dyDescent="0.25">
      <c r="A1476" s="261">
        <f t="shared" si="69"/>
        <v>2541114</v>
      </c>
      <c r="B1476" s="261" t="str">
        <f t="shared" si="70"/>
        <v>TRAVELLER DELAVE</v>
      </c>
      <c r="C1476" s="261" t="str">
        <f t="shared" si="71"/>
        <v>Шляпа</v>
      </c>
      <c r="D1476" s="264" t="str">
        <f>VLOOKUP(C1476,M:N,2,0)</f>
        <v>Шляпы</v>
      </c>
      <c r="E1476" s="268" t="s">
        <v>2384</v>
      </c>
      <c r="F1476" s="269" t="s">
        <v>2964</v>
      </c>
      <c r="G1476" s="269" t="s">
        <v>112</v>
      </c>
      <c r="H1476" s="269" t="s">
        <v>3773</v>
      </c>
      <c r="I1476" s="269">
        <v>1</v>
      </c>
      <c r="J1476" s="269" t="s">
        <v>3773</v>
      </c>
      <c r="K1476" s="269"/>
      <c r="L1476" s="269">
        <v>1</v>
      </c>
    </row>
    <row r="1477" spans="1:12" x14ac:dyDescent="0.25">
      <c r="A1477" s="261">
        <f t="shared" si="69"/>
        <v>2541114</v>
      </c>
      <c r="B1477" s="261" t="str">
        <f t="shared" si="70"/>
        <v>TRAVELLER DELAVE</v>
      </c>
      <c r="C1477" s="261" t="str">
        <f t="shared" si="71"/>
        <v>Шляпа</v>
      </c>
      <c r="D1477" s="264" t="str">
        <f>VLOOKUP(C1477,M:N,2,0)</f>
        <v>Шляпы</v>
      </c>
      <c r="E1477" s="268" t="s">
        <v>2385</v>
      </c>
      <c r="F1477" s="269" t="s">
        <v>2953</v>
      </c>
      <c r="G1477" s="269" t="s">
        <v>122</v>
      </c>
      <c r="H1477" s="269" t="s">
        <v>3191</v>
      </c>
      <c r="I1477" s="269">
        <v>3</v>
      </c>
      <c r="J1477" s="269" t="s">
        <v>3421</v>
      </c>
      <c r="K1477" s="269"/>
      <c r="L1477" s="269">
        <v>3</v>
      </c>
    </row>
    <row r="1478" spans="1:12" x14ac:dyDescent="0.25">
      <c r="A1478" s="261">
        <f t="shared" si="69"/>
        <v>2541114</v>
      </c>
      <c r="B1478" s="261" t="str">
        <f t="shared" si="70"/>
        <v>TRAVELLER DELAVE</v>
      </c>
      <c r="C1478" s="261" t="str">
        <f t="shared" si="71"/>
        <v>Шляпа</v>
      </c>
      <c r="D1478" s="264" t="str">
        <f>VLOOKUP(C1478,M:N,2,0)</f>
        <v>Шляпы</v>
      </c>
      <c r="E1478" s="268" t="s">
        <v>2386</v>
      </c>
      <c r="F1478" s="269" t="s">
        <v>2953</v>
      </c>
      <c r="G1478" s="269" t="s">
        <v>116</v>
      </c>
      <c r="H1478" s="269" t="s">
        <v>3191</v>
      </c>
      <c r="I1478" s="269">
        <v>2</v>
      </c>
      <c r="J1478" s="269" t="s">
        <v>3192</v>
      </c>
      <c r="K1478" s="269"/>
      <c r="L1478" s="269">
        <v>2</v>
      </c>
    </row>
    <row r="1479" spans="1:12" x14ac:dyDescent="0.25">
      <c r="A1479" s="261">
        <f t="shared" si="69"/>
        <v>2541114</v>
      </c>
      <c r="B1479" s="261" t="str">
        <f t="shared" si="70"/>
        <v>TRAVELLER DELAVE</v>
      </c>
      <c r="C1479" s="261" t="str">
        <f t="shared" si="71"/>
        <v>Шляпа</v>
      </c>
      <c r="D1479" s="264" t="str">
        <f>VLOOKUP(C1479,M:N,2,0)</f>
        <v>Шляпы</v>
      </c>
      <c r="E1479" s="268" t="s">
        <v>2387</v>
      </c>
      <c r="F1479" s="269" t="s">
        <v>2953</v>
      </c>
      <c r="G1479" s="269" t="s">
        <v>112</v>
      </c>
      <c r="H1479" s="269" t="s">
        <v>3191</v>
      </c>
      <c r="I1479" s="269">
        <v>6</v>
      </c>
      <c r="J1479" s="269" t="s">
        <v>3420</v>
      </c>
      <c r="K1479" s="269"/>
      <c r="L1479" s="269">
        <v>6</v>
      </c>
    </row>
    <row r="1480" spans="1:12" x14ac:dyDescent="0.25">
      <c r="A1480" s="261">
        <f t="shared" si="69"/>
        <v>2541114</v>
      </c>
      <c r="B1480" s="261" t="str">
        <f t="shared" si="70"/>
        <v>TRAVELLER DELAVE</v>
      </c>
      <c r="C1480" s="261" t="str">
        <f t="shared" si="71"/>
        <v>Шляпа</v>
      </c>
      <c r="D1480" s="264" t="str">
        <f>VLOOKUP(C1480,M:N,2,0)</f>
        <v>Шляпы</v>
      </c>
      <c r="E1480" s="268" t="s">
        <v>2388</v>
      </c>
      <c r="F1480" s="269" t="s">
        <v>2953</v>
      </c>
      <c r="G1480" s="269" t="s">
        <v>113</v>
      </c>
      <c r="H1480" s="269" t="s">
        <v>3191</v>
      </c>
      <c r="I1480" s="269">
        <v>3</v>
      </c>
      <c r="J1480" s="269" t="s">
        <v>3421</v>
      </c>
      <c r="K1480" s="269"/>
      <c r="L1480" s="269">
        <v>3</v>
      </c>
    </row>
    <row r="1481" spans="1:12" x14ac:dyDescent="0.25">
      <c r="A1481" s="261">
        <f t="shared" si="69"/>
        <v>2541114</v>
      </c>
      <c r="B1481" s="261" t="str">
        <f t="shared" si="70"/>
        <v>TRAVELLER DELAVE</v>
      </c>
      <c r="C1481" s="261" t="str">
        <f t="shared" si="71"/>
        <v>Шляпа</v>
      </c>
      <c r="D1481" s="264" t="str">
        <f>VLOOKUP(C1481,M:N,2,0)</f>
        <v>Шляпы</v>
      </c>
      <c r="E1481" s="268" t="s">
        <v>2389</v>
      </c>
      <c r="F1481" s="269" t="s">
        <v>2953</v>
      </c>
      <c r="G1481" s="269" t="s">
        <v>118</v>
      </c>
      <c r="H1481" s="269" t="s">
        <v>3191</v>
      </c>
      <c r="I1481" s="269">
        <v>2</v>
      </c>
      <c r="J1481" s="269" t="s">
        <v>3192</v>
      </c>
      <c r="K1481" s="269"/>
      <c r="L1481" s="269">
        <v>2</v>
      </c>
    </row>
    <row r="1482" spans="1:12" x14ac:dyDescent="0.25">
      <c r="A1482" s="261">
        <f t="shared" si="69"/>
        <v>2541109</v>
      </c>
      <c r="B1482" s="261" t="str">
        <f t="shared" si="70"/>
        <v>TRAVELLER COTTON</v>
      </c>
      <c r="C1482" s="261" t="str">
        <f t="shared" si="71"/>
        <v>Шляпа</v>
      </c>
      <c r="D1482" s="264" t="str">
        <f>VLOOKUP(C1482,M:N,2,0)</f>
        <v>Шляпы</v>
      </c>
      <c r="E1482" s="268" t="s">
        <v>2390</v>
      </c>
      <c r="F1482" s="269" t="s">
        <v>2934</v>
      </c>
      <c r="G1482" s="269" t="s">
        <v>122</v>
      </c>
      <c r="H1482" s="269" t="s">
        <v>3287</v>
      </c>
      <c r="I1482" s="269">
        <v>1</v>
      </c>
      <c r="J1482" s="269" t="s">
        <v>3287</v>
      </c>
      <c r="K1482" s="269"/>
      <c r="L1482" s="269">
        <v>1</v>
      </c>
    </row>
    <row r="1483" spans="1:12" x14ac:dyDescent="0.25">
      <c r="A1483" s="261">
        <f t="shared" si="69"/>
        <v>2541109</v>
      </c>
      <c r="B1483" s="261" t="str">
        <f t="shared" si="70"/>
        <v>TRAVELLER COTTON</v>
      </c>
      <c r="C1483" s="261" t="str">
        <f t="shared" si="71"/>
        <v>Шляпа</v>
      </c>
      <c r="D1483" s="264" t="str">
        <f>VLOOKUP(C1483,M:N,2,0)</f>
        <v>Шляпы</v>
      </c>
      <c r="E1483" s="268" t="s">
        <v>2391</v>
      </c>
      <c r="F1483" s="269" t="s">
        <v>2934</v>
      </c>
      <c r="G1483" s="269" t="s">
        <v>116</v>
      </c>
      <c r="H1483" s="269" t="s">
        <v>3556</v>
      </c>
      <c r="I1483" s="269">
        <v>2</v>
      </c>
      <c r="J1483" s="269" t="s">
        <v>3557</v>
      </c>
      <c r="K1483" s="269"/>
      <c r="L1483" s="269">
        <v>2</v>
      </c>
    </row>
    <row r="1484" spans="1:12" x14ac:dyDescent="0.25">
      <c r="A1484" s="261">
        <f t="shared" si="69"/>
        <v>2541109</v>
      </c>
      <c r="B1484" s="261" t="str">
        <f t="shared" si="70"/>
        <v>TRAVELLER COTTON</v>
      </c>
      <c r="C1484" s="261" t="str">
        <f t="shared" si="71"/>
        <v>Шляпа</v>
      </c>
      <c r="D1484" s="264" t="str">
        <f>VLOOKUP(C1484,M:N,2,0)</f>
        <v>Шляпы</v>
      </c>
      <c r="E1484" s="268" t="s">
        <v>2392</v>
      </c>
      <c r="F1484" s="269" t="s">
        <v>2934</v>
      </c>
      <c r="G1484" s="269" t="s">
        <v>112</v>
      </c>
      <c r="H1484" s="269" t="s">
        <v>3287</v>
      </c>
      <c r="I1484" s="269">
        <v>5</v>
      </c>
      <c r="J1484" s="269" t="s">
        <v>3288</v>
      </c>
      <c r="K1484" s="269"/>
      <c r="L1484" s="269">
        <v>5</v>
      </c>
    </row>
    <row r="1485" spans="1:12" x14ac:dyDescent="0.25">
      <c r="A1485" s="261">
        <f t="shared" si="69"/>
        <v>2541109</v>
      </c>
      <c r="B1485" s="261" t="str">
        <f t="shared" si="70"/>
        <v>TRAVELLER COTTON</v>
      </c>
      <c r="C1485" s="261" t="str">
        <f t="shared" si="71"/>
        <v>Шляпа</v>
      </c>
      <c r="D1485" s="264" t="str">
        <f>VLOOKUP(C1485,M:N,2,0)</f>
        <v>Шляпы</v>
      </c>
      <c r="E1485" s="268" t="s">
        <v>2393</v>
      </c>
      <c r="F1485" s="269" t="s">
        <v>2934</v>
      </c>
      <c r="G1485" s="269" t="s">
        <v>113</v>
      </c>
      <c r="H1485" s="269" t="s">
        <v>3556</v>
      </c>
      <c r="I1485" s="269">
        <v>1</v>
      </c>
      <c r="J1485" s="269" t="s">
        <v>3556</v>
      </c>
      <c r="K1485" s="269"/>
      <c r="L1485" s="269">
        <v>1</v>
      </c>
    </row>
    <row r="1486" spans="1:12" x14ac:dyDescent="0.25">
      <c r="A1486" s="261">
        <f t="shared" si="69"/>
        <v>2541109</v>
      </c>
      <c r="B1486" s="261" t="str">
        <f t="shared" si="70"/>
        <v>TRAVELLER COTTON</v>
      </c>
      <c r="C1486" s="261" t="str">
        <f t="shared" si="71"/>
        <v>Шляпа</v>
      </c>
      <c r="D1486" s="264" t="str">
        <f>VLOOKUP(C1486,M:N,2,0)</f>
        <v>Шляпы</v>
      </c>
      <c r="E1486" s="268" t="s">
        <v>2394</v>
      </c>
      <c r="F1486" s="269" t="s">
        <v>2939</v>
      </c>
      <c r="G1486" s="269" t="s">
        <v>122</v>
      </c>
      <c r="H1486" s="269" t="s">
        <v>3549</v>
      </c>
      <c r="I1486" s="269">
        <v>1</v>
      </c>
      <c r="J1486" s="269" t="s">
        <v>3549</v>
      </c>
      <c r="K1486" s="269"/>
      <c r="L1486" s="269">
        <v>1</v>
      </c>
    </row>
    <row r="1487" spans="1:12" x14ac:dyDescent="0.25">
      <c r="A1487" s="261">
        <f t="shared" si="69"/>
        <v>2541109</v>
      </c>
      <c r="B1487" s="261" t="str">
        <f t="shared" si="70"/>
        <v>TRAVELLER COTTON</v>
      </c>
      <c r="C1487" s="261" t="str">
        <f t="shared" si="71"/>
        <v>Шляпа</v>
      </c>
      <c r="D1487" s="264" t="str">
        <f>VLOOKUP(C1487,M:N,2,0)</f>
        <v>Шляпы</v>
      </c>
      <c r="E1487" s="268" t="s">
        <v>2395</v>
      </c>
      <c r="F1487" s="269" t="s">
        <v>2939</v>
      </c>
      <c r="G1487" s="269" t="s">
        <v>112</v>
      </c>
      <c r="H1487" s="269" t="s">
        <v>3549</v>
      </c>
      <c r="I1487" s="269">
        <v>2</v>
      </c>
      <c r="J1487" s="269" t="s">
        <v>3550</v>
      </c>
      <c r="K1487" s="269"/>
      <c r="L1487" s="269">
        <v>2</v>
      </c>
    </row>
    <row r="1488" spans="1:12" x14ac:dyDescent="0.25">
      <c r="A1488" s="261">
        <f t="shared" si="69"/>
        <v>2541109</v>
      </c>
      <c r="B1488" s="261" t="str">
        <f t="shared" si="70"/>
        <v>TRAVELLER COTTON</v>
      </c>
      <c r="C1488" s="261" t="str">
        <f t="shared" si="71"/>
        <v>Шляпа</v>
      </c>
      <c r="D1488" s="264" t="str">
        <f>VLOOKUP(C1488,M:N,2,0)</f>
        <v>Шляпы</v>
      </c>
      <c r="E1488" s="268" t="s">
        <v>2396</v>
      </c>
      <c r="F1488" s="269" t="s">
        <v>2939</v>
      </c>
      <c r="G1488" s="269" t="s">
        <v>113</v>
      </c>
      <c r="H1488" s="269" t="s">
        <v>3549</v>
      </c>
      <c r="I1488" s="269">
        <v>1</v>
      </c>
      <c r="J1488" s="269" t="s">
        <v>3549</v>
      </c>
      <c r="K1488" s="269"/>
      <c r="L1488" s="269">
        <v>1</v>
      </c>
    </row>
    <row r="1489" spans="1:12" x14ac:dyDescent="0.25">
      <c r="A1489" s="261">
        <f t="shared" si="69"/>
        <v>2498505</v>
      </c>
      <c r="B1489" s="261" t="str">
        <f t="shared" si="70"/>
        <v>TRAVELLER TOYO</v>
      </c>
      <c r="C1489" s="261" t="str">
        <f t="shared" si="71"/>
        <v>Шляпа</v>
      </c>
      <c r="D1489" s="264" t="str">
        <f>VLOOKUP(C1489,M:N,2,0)</f>
        <v>Шляпы</v>
      </c>
      <c r="E1489" s="268" t="s">
        <v>2397</v>
      </c>
      <c r="F1489" s="269" t="s">
        <v>2851</v>
      </c>
      <c r="G1489" s="269" t="s">
        <v>116</v>
      </c>
      <c r="H1489" s="269" t="s">
        <v>3559</v>
      </c>
      <c r="I1489" s="269">
        <v>1</v>
      </c>
      <c r="J1489" s="269" t="s">
        <v>3560</v>
      </c>
      <c r="K1489" s="269"/>
      <c r="L1489" s="269">
        <v>1</v>
      </c>
    </row>
    <row r="1490" spans="1:12" x14ac:dyDescent="0.25">
      <c r="A1490" s="261">
        <f t="shared" si="69"/>
        <v>2498505</v>
      </c>
      <c r="B1490" s="261" t="str">
        <f t="shared" si="70"/>
        <v>TRAVELLER TOYO</v>
      </c>
      <c r="C1490" s="261" t="str">
        <f t="shared" si="71"/>
        <v>Шляпа</v>
      </c>
      <c r="D1490" s="264" t="str">
        <f>VLOOKUP(C1490,M:N,2,0)</f>
        <v>Шляпы</v>
      </c>
      <c r="E1490" s="268" t="s">
        <v>2398</v>
      </c>
      <c r="F1490" s="269" t="s">
        <v>2851</v>
      </c>
      <c r="G1490" s="269" t="s">
        <v>112</v>
      </c>
      <c r="H1490" s="269" t="s">
        <v>3559</v>
      </c>
      <c r="I1490" s="269">
        <v>3</v>
      </c>
      <c r="J1490" s="269" t="s">
        <v>4143</v>
      </c>
      <c r="K1490" s="269"/>
      <c r="L1490" s="269">
        <v>3</v>
      </c>
    </row>
    <row r="1491" spans="1:12" x14ac:dyDescent="0.25">
      <c r="A1491" s="261">
        <f t="shared" si="69"/>
        <v>2498505</v>
      </c>
      <c r="B1491" s="261" t="str">
        <f t="shared" si="70"/>
        <v>TRAVELLER TOYO</v>
      </c>
      <c r="C1491" s="261" t="str">
        <f t="shared" si="71"/>
        <v>Шляпа</v>
      </c>
      <c r="D1491" s="264" t="str">
        <f>VLOOKUP(C1491,M:N,2,0)</f>
        <v>Шляпы</v>
      </c>
      <c r="E1491" s="268" t="s">
        <v>2399</v>
      </c>
      <c r="F1491" s="269" t="s">
        <v>2851</v>
      </c>
      <c r="G1491" s="269" t="s">
        <v>113</v>
      </c>
      <c r="H1491" s="269" t="s">
        <v>3559</v>
      </c>
      <c r="I1491" s="269">
        <v>3</v>
      </c>
      <c r="J1491" s="269" t="s">
        <v>4143</v>
      </c>
      <c r="K1491" s="269"/>
      <c r="L1491" s="269">
        <v>3</v>
      </c>
    </row>
    <row r="1492" spans="1:12" x14ac:dyDescent="0.25">
      <c r="A1492" s="261">
        <f t="shared" si="69"/>
        <v>2498408</v>
      </c>
      <c r="B1492" s="261" t="str">
        <f t="shared" si="70"/>
        <v>TRAVELLER PANAMA</v>
      </c>
      <c r="C1492" s="261" t="str">
        <f t="shared" si="71"/>
        <v>Шляпа</v>
      </c>
      <c r="D1492" s="264" t="str">
        <f>VLOOKUP(C1492,M:N,2,0)</f>
        <v>Шляпы</v>
      </c>
      <c r="E1492" s="268" t="s">
        <v>2400</v>
      </c>
      <c r="F1492" s="269" t="s">
        <v>2840</v>
      </c>
      <c r="G1492" s="269" t="s">
        <v>122</v>
      </c>
      <c r="H1492" s="269" t="s">
        <v>4127</v>
      </c>
      <c r="I1492" s="269">
        <v>3</v>
      </c>
      <c r="J1492" s="269" t="s">
        <v>4128</v>
      </c>
      <c r="K1492" s="269"/>
      <c r="L1492" s="269">
        <v>3</v>
      </c>
    </row>
    <row r="1493" spans="1:12" x14ac:dyDescent="0.25">
      <c r="A1493" s="261">
        <f t="shared" si="69"/>
        <v>2498408</v>
      </c>
      <c r="B1493" s="261" t="str">
        <f t="shared" si="70"/>
        <v>TRAVELLER PANAMA</v>
      </c>
      <c r="C1493" s="261" t="str">
        <f t="shared" si="71"/>
        <v>Шляпа</v>
      </c>
      <c r="D1493" s="264" t="str">
        <f>VLOOKUP(C1493,M:N,2,0)</f>
        <v>Шляпы</v>
      </c>
      <c r="E1493" s="268" t="s">
        <v>2401</v>
      </c>
      <c r="F1493" s="269" t="s">
        <v>2840</v>
      </c>
      <c r="G1493" s="269" t="s">
        <v>116</v>
      </c>
      <c r="H1493" s="269" t="s">
        <v>4127</v>
      </c>
      <c r="I1493" s="269">
        <v>4</v>
      </c>
      <c r="J1493" s="269" t="s">
        <v>4142</v>
      </c>
      <c r="K1493" s="269"/>
      <c r="L1493" s="269">
        <v>4</v>
      </c>
    </row>
    <row r="1494" spans="1:12" x14ac:dyDescent="0.25">
      <c r="A1494" s="261">
        <f t="shared" si="69"/>
        <v>2498408</v>
      </c>
      <c r="B1494" s="261" t="str">
        <f t="shared" si="70"/>
        <v>TRAVELLER PANAMA</v>
      </c>
      <c r="C1494" s="261" t="str">
        <f t="shared" si="71"/>
        <v>Шляпа</v>
      </c>
      <c r="D1494" s="264" t="str">
        <f>VLOOKUP(C1494,M:N,2,0)</f>
        <v>Шляпы</v>
      </c>
      <c r="E1494" s="268" t="s">
        <v>2402</v>
      </c>
      <c r="F1494" s="269" t="s">
        <v>2840</v>
      </c>
      <c r="G1494" s="269" t="s">
        <v>112</v>
      </c>
      <c r="H1494" s="269" t="s">
        <v>4127</v>
      </c>
      <c r="I1494" s="269">
        <v>5</v>
      </c>
      <c r="J1494" s="269" t="s">
        <v>4129</v>
      </c>
      <c r="K1494" s="269"/>
      <c r="L1494" s="269">
        <v>5</v>
      </c>
    </row>
    <row r="1495" spans="1:12" x14ac:dyDescent="0.25">
      <c r="A1495" s="261">
        <f t="shared" si="69"/>
        <v>2498408</v>
      </c>
      <c r="B1495" s="261" t="str">
        <f t="shared" si="70"/>
        <v>TRAVELLER PANAMA</v>
      </c>
      <c r="C1495" s="261" t="str">
        <f t="shared" si="71"/>
        <v>Шляпа</v>
      </c>
      <c r="D1495" s="264" t="str">
        <f>VLOOKUP(C1495,M:N,2,0)</f>
        <v>Шляпы</v>
      </c>
      <c r="E1495" s="268" t="s">
        <v>2403</v>
      </c>
      <c r="F1495" s="269" t="s">
        <v>2840</v>
      </c>
      <c r="G1495" s="269" t="s">
        <v>113</v>
      </c>
      <c r="H1495" s="269" t="s">
        <v>4127</v>
      </c>
      <c r="I1495" s="269">
        <v>3</v>
      </c>
      <c r="J1495" s="269" t="s">
        <v>4128</v>
      </c>
      <c r="K1495" s="269"/>
      <c r="L1495" s="269">
        <v>3</v>
      </c>
    </row>
    <row r="1496" spans="1:12" x14ac:dyDescent="0.25">
      <c r="A1496" s="261">
        <f t="shared" si="69"/>
        <v>2498408</v>
      </c>
      <c r="B1496" s="261" t="str">
        <f t="shared" si="70"/>
        <v>TRAVELLER PANAMA</v>
      </c>
      <c r="C1496" s="261" t="str">
        <f t="shared" si="71"/>
        <v>Шляпа</v>
      </c>
      <c r="D1496" s="264" t="str">
        <f>VLOOKUP(C1496,M:N,2,0)</f>
        <v>Шляпы</v>
      </c>
      <c r="E1496" s="268" t="s">
        <v>2404</v>
      </c>
      <c r="F1496" s="269" t="s">
        <v>2840</v>
      </c>
      <c r="G1496" s="269" t="s">
        <v>118</v>
      </c>
      <c r="H1496" s="269" t="s">
        <v>4127</v>
      </c>
      <c r="I1496" s="269">
        <v>1</v>
      </c>
      <c r="J1496" s="269" t="s">
        <v>4127</v>
      </c>
      <c r="K1496" s="269"/>
      <c r="L1496" s="269">
        <v>1</v>
      </c>
    </row>
    <row r="1497" spans="1:12" x14ac:dyDescent="0.25">
      <c r="A1497" s="261">
        <f t="shared" si="69"/>
        <v>2478515</v>
      </c>
      <c r="B1497" s="261" t="str">
        <f t="shared" si="70"/>
        <v>TRAVELLER TOYO</v>
      </c>
      <c r="C1497" s="261" t="str">
        <f t="shared" si="71"/>
        <v>Шляпа</v>
      </c>
      <c r="D1497" s="264" t="str">
        <f>VLOOKUP(C1497,M:N,2,0)</f>
        <v>Шляпы</v>
      </c>
      <c r="E1497" s="268" t="s">
        <v>2405</v>
      </c>
      <c r="F1497" s="269" t="s">
        <v>2787</v>
      </c>
      <c r="G1497" s="269" t="s">
        <v>122</v>
      </c>
      <c r="H1497" s="269" t="s">
        <v>3615</v>
      </c>
      <c r="I1497" s="269">
        <v>2</v>
      </c>
      <c r="J1497" s="269" t="s">
        <v>3619</v>
      </c>
      <c r="K1497" s="269"/>
      <c r="L1497" s="269">
        <v>2</v>
      </c>
    </row>
    <row r="1498" spans="1:12" x14ac:dyDescent="0.25">
      <c r="A1498" s="261">
        <f t="shared" si="69"/>
        <v>2478515</v>
      </c>
      <c r="B1498" s="261" t="str">
        <f t="shared" si="70"/>
        <v>TRAVELLER TOYO</v>
      </c>
      <c r="C1498" s="261" t="str">
        <f t="shared" si="71"/>
        <v>Шляпа</v>
      </c>
      <c r="D1498" s="264" t="str">
        <f>VLOOKUP(C1498,M:N,2,0)</f>
        <v>Шляпы</v>
      </c>
      <c r="E1498" s="268" t="s">
        <v>2406</v>
      </c>
      <c r="F1498" s="269" t="s">
        <v>2787</v>
      </c>
      <c r="G1498" s="269" t="s">
        <v>116</v>
      </c>
      <c r="H1498" s="269" t="s">
        <v>3615</v>
      </c>
      <c r="I1498" s="269">
        <v>4</v>
      </c>
      <c r="J1498" s="269" t="s">
        <v>3618</v>
      </c>
      <c r="K1498" s="269"/>
      <c r="L1498" s="269">
        <v>4</v>
      </c>
    </row>
    <row r="1499" spans="1:12" x14ac:dyDescent="0.25">
      <c r="A1499" s="261">
        <f t="shared" si="69"/>
        <v>2478515</v>
      </c>
      <c r="B1499" s="261" t="str">
        <f t="shared" si="70"/>
        <v>TRAVELLER TOYO</v>
      </c>
      <c r="C1499" s="261" t="str">
        <f t="shared" si="71"/>
        <v>Шляпа</v>
      </c>
      <c r="D1499" s="264" t="str">
        <f>VLOOKUP(C1499,M:N,2,0)</f>
        <v>Шляпы</v>
      </c>
      <c r="E1499" s="268" t="s">
        <v>2407</v>
      </c>
      <c r="F1499" s="269" t="s">
        <v>2787</v>
      </c>
      <c r="G1499" s="269" t="s">
        <v>112</v>
      </c>
      <c r="H1499" s="269" t="s">
        <v>3615</v>
      </c>
      <c r="I1499" s="269">
        <v>4</v>
      </c>
      <c r="J1499" s="269" t="s">
        <v>3618</v>
      </c>
      <c r="K1499" s="269"/>
      <c r="L1499" s="269">
        <v>4</v>
      </c>
    </row>
    <row r="1500" spans="1:12" x14ac:dyDescent="0.25">
      <c r="A1500" s="261">
        <f t="shared" si="69"/>
        <v>2478515</v>
      </c>
      <c r="B1500" s="261" t="str">
        <f t="shared" si="70"/>
        <v>TRAVELLER TOYO</v>
      </c>
      <c r="C1500" s="261" t="str">
        <f t="shared" si="71"/>
        <v>Шляпа</v>
      </c>
      <c r="D1500" s="264" t="str">
        <f>VLOOKUP(C1500,M:N,2,0)</f>
        <v>Шляпы</v>
      </c>
      <c r="E1500" s="268" t="s">
        <v>2408</v>
      </c>
      <c r="F1500" s="269" t="s">
        <v>2787</v>
      </c>
      <c r="G1500" s="269" t="s">
        <v>113</v>
      </c>
      <c r="H1500" s="269" t="s">
        <v>3615</v>
      </c>
      <c r="I1500" s="269">
        <v>4</v>
      </c>
      <c r="J1500" s="269" t="s">
        <v>3618</v>
      </c>
      <c r="K1500" s="269"/>
      <c r="L1500" s="269">
        <v>4</v>
      </c>
    </row>
    <row r="1501" spans="1:12" x14ac:dyDescent="0.25">
      <c r="A1501" s="261">
        <f t="shared" si="69"/>
        <v>2478515</v>
      </c>
      <c r="B1501" s="261" t="str">
        <f t="shared" si="70"/>
        <v>TRAVELLER TOYO</v>
      </c>
      <c r="C1501" s="261" t="str">
        <f t="shared" si="71"/>
        <v>Шляпа</v>
      </c>
      <c r="D1501" s="264" t="str">
        <f>VLOOKUP(C1501,M:N,2,0)</f>
        <v>Шляпы</v>
      </c>
      <c r="E1501" s="268" t="s">
        <v>2409</v>
      </c>
      <c r="F1501" s="269" t="s">
        <v>2787</v>
      </c>
      <c r="G1501" s="269" t="s">
        <v>118</v>
      </c>
      <c r="H1501" s="269" t="s">
        <v>3615</v>
      </c>
      <c r="I1501" s="269">
        <v>1</v>
      </c>
      <c r="J1501" s="269" t="s">
        <v>3615</v>
      </c>
      <c r="K1501" s="269"/>
      <c r="L1501" s="269">
        <v>1</v>
      </c>
    </row>
    <row r="1502" spans="1:12" x14ac:dyDescent="0.25">
      <c r="A1502" s="261">
        <f t="shared" si="69"/>
        <v>2478515</v>
      </c>
      <c r="B1502" s="261" t="str">
        <f t="shared" si="70"/>
        <v>TRAVELLER TOYO</v>
      </c>
      <c r="C1502" s="261" t="str">
        <f t="shared" si="71"/>
        <v>Шляпа</v>
      </c>
      <c r="D1502" s="264" t="str">
        <f>VLOOKUP(C1502,M:N,2,0)</f>
        <v>Шляпы</v>
      </c>
      <c r="E1502" s="268" t="s">
        <v>2410</v>
      </c>
      <c r="F1502" s="269" t="s">
        <v>2793</v>
      </c>
      <c r="G1502" s="269" t="s">
        <v>122</v>
      </c>
      <c r="H1502" s="269" t="s">
        <v>3615</v>
      </c>
      <c r="I1502" s="269">
        <v>4</v>
      </c>
      <c r="J1502" s="269" t="s">
        <v>3618</v>
      </c>
      <c r="K1502" s="269"/>
      <c r="L1502" s="269">
        <v>4</v>
      </c>
    </row>
    <row r="1503" spans="1:12" x14ac:dyDescent="0.25">
      <c r="A1503" s="261">
        <f t="shared" si="69"/>
        <v>2478515</v>
      </c>
      <c r="B1503" s="261" t="str">
        <f t="shared" si="70"/>
        <v>TRAVELLER TOYO</v>
      </c>
      <c r="C1503" s="261" t="str">
        <f t="shared" si="71"/>
        <v>Шляпа</v>
      </c>
      <c r="D1503" s="264" t="str">
        <f>VLOOKUP(C1503,M:N,2,0)</f>
        <v>Шляпы</v>
      </c>
      <c r="E1503" s="268" t="s">
        <v>2411</v>
      </c>
      <c r="F1503" s="269" t="s">
        <v>2793</v>
      </c>
      <c r="G1503" s="269" t="s">
        <v>116</v>
      </c>
      <c r="H1503" s="269" t="s">
        <v>3615</v>
      </c>
      <c r="I1503" s="269">
        <v>6</v>
      </c>
      <c r="J1503" s="269" t="s">
        <v>3617</v>
      </c>
      <c r="K1503" s="269"/>
      <c r="L1503" s="269">
        <v>6</v>
      </c>
    </row>
    <row r="1504" spans="1:12" x14ac:dyDescent="0.25">
      <c r="A1504" s="261">
        <f t="shared" si="69"/>
        <v>2478515</v>
      </c>
      <c r="B1504" s="261" t="str">
        <f t="shared" si="70"/>
        <v>TRAVELLER TOYO</v>
      </c>
      <c r="C1504" s="261" t="str">
        <f t="shared" si="71"/>
        <v>Шляпа</v>
      </c>
      <c r="D1504" s="264" t="str">
        <f>VLOOKUP(C1504,M:N,2,0)</f>
        <v>Шляпы</v>
      </c>
      <c r="E1504" s="266" t="s">
        <v>2412</v>
      </c>
      <c r="F1504" s="184" t="s">
        <v>2793</v>
      </c>
      <c r="G1504" s="186" t="s">
        <v>112</v>
      </c>
      <c r="H1504" s="188" t="s">
        <v>3615</v>
      </c>
      <c r="I1504" s="190">
        <v>8</v>
      </c>
      <c r="J1504" s="188" t="s">
        <v>3871</v>
      </c>
      <c r="K1504" s="262"/>
      <c r="L1504" s="193">
        <v>8</v>
      </c>
    </row>
    <row r="1505" spans="1:12" x14ac:dyDescent="0.25">
      <c r="A1505" s="261">
        <f t="shared" si="69"/>
        <v>2478515</v>
      </c>
      <c r="B1505" s="261" t="str">
        <f t="shared" si="70"/>
        <v>TRAVELLER TOYO</v>
      </c>
      <c r="C1505" s="261" t="str">
        <f t="shared" si="71"/>
        <v>Шляпа</v>
      </c>
      <c r="D1505" s="264" t="str">
        <f>VLOOKUP(C1505,M:N,2,0)</f>
        <v>Шляпы</v>
      </c>
      <c r="E1505" s="268" t="s">
        <v>2413</v>
      </c>
      <c r="F1505" s="269" t="s">
        <v>2793</v>
      </c>
      <c r="G1505" s="269" t="s">
        <v>113</v>
      </c>
      <c r="H1505" s="269" t="s">
        <v>3615</v>
      </c>
      <c r="I1505" s="269">
        <v>5</v>
      </c>
      <c r="J1505" s="269" t="s">
        <v>3616</v>
      </c>
      <c r="K1505" s="269"/>
      <c r="L1505" s="269">
        <v>5</v>
      </c>
    </row>
    <row r="1506" spans="1:12" x14ac:dyDescent="0.25">
      <c r="A1506" s="261">
        <f t="shared" si="69"/>
        <v>2478515</v>
      </c>
      <c r="B1506" s="261" t="str">
        <f t="shared" si="70"/>
        <v>TRAVELLER TOYO</v>
      </c>
      <c r="C1506" s="261" t="str">
        <f t="shared" si="71"/>
        <v>Шляпа</v>
      </c>
      <c r="D1506" s="264" t="str">
        <f>VLOOKUP(C1506,M:N,2,0)</f>
        <v>Шляпы</v>
      </c>
      <c r="E1506" s="268" t="s">
        <v>2414</v>
      </c>
      <c r="F1506" s="269" t="s">
        <v>2793</v>
      </c>
      <c r="G1506" s="269" t="s">
        <v>118</v>
      </c>
      <c r="H1506" s="269" t="s">
        <v>3615</v>
      </c>
      <c r="I1506" s="269">
        <v>2</v>
      </c>
      <c r="J1506" s="269" t="s">
        <v>3619</v>
      </c>
      <c r="K1506" s="269"/>
      <c r="L1506" s="269">
        <v>2</v>
      </c>
    </row>
    <row r="1507" spans="1:12" x14ac:dyDescent="0.25">
      <c r="A1507" s="261">
        <f t="shared" si="69"/>
        <v>2478511</v>
      </c>
      <c r="B1507" s="261" t="str">
        <f t="shared" si="70"/>
        <v>TRAVELLER TOYO</v>
      </c>
      <c r="C1507" s="261" t="str">
        <f t="shared" si="71"/>
        <v>Шляпа</v>
      </c>
      <c r="D1507" s="264" t="str">
        <f>VLOOKUP(C1507,M:N,2,0)</f>
        <v>Шляпы</v>
      </c>
      <c r="E1507" s="268" t="s">
        <v>2415</v>
      </c>
      <c r="F1507" s="269" t="s">
        <v>2784</v>
      </c>
      <c r="G1507" s="269" t="s">
        <v>116</v>
      </c>
      <c r="H1507" s="269" t="s">
        <v>3559</v>
      </c>
      <c r="I1507" s="269">
        <v>1</v>
      </c>
      <c r="J1507" s="269" t="s">
        <v>3560</v>
      </c>
      <c r="K1507" s="269"/>
      <c r="L1507" s="269">
        <v>1</v>
      </c>
    </row>
    <row r="1508" spans="1:12" x14ac:dyDescent="0.25">
      <c r="A1508" s="261">
        <f t="shared" si="69"/>
        <v>2478511</v>
      </c>
      <c r="B1508" s="261" t="str">
        <f t="shared" si="70"/>
        <v>TRAVELLER TOYO</v>
      </c>
      <c r="C1508" s="261" t="str">
        <f t="shared" si="71"/>
        <v>Шляпа</v>
      </c>
      <c r="D1508" s="264" t="str">
        <f>VLOOKUP(C1508,M:N,2,0)</f>
        <v>Шляпы</v>
      </c>
      <c r="E1508" s="266" t="s">
        <v>2416</v>
      </c>
      <c r="F1508" s="184" t="s">
        <v>2784</v>
      </c>
      <c r="G1508" s="186" t="s">
        <v>113</v>
      </c>
      <c r="H1508" s="188" t="s">
        <v>3559</v>
      </c>
      <c r="I1508" s="190">
        <v>1</v>
      </c>
      <c r="J1508" s="188" t="s">
        <v>3560</v>
      </c>
      <c r="K1508" s="262"/>
      <c r="L1508" s="193">
        <v>1</v>
      </c>
    </row>
    <row r="1509" spans="1:12" x14ac:dyDescent="0.25">
      <c r="A1509" s="261">
        <f t="shared" si="69"/>
        <v>2478501</v>
      </c>
      <c r="B1509" s="261" t="str">
        <f t="shared" si="70"/>
        <v>TRAVELLER TOYO</v>
      </c>
      <c r="C1509" s="261" t="str">
        <f t="shared" si="71"/>
        <v>Шляпа</v>
      </c>
      <c r="D1509" s="264" t="str">
        <f>VLOOKUP(C1509,M:N,2,0)</f>
        <v>Шляпы</v>
      </c>
      <c r="E1509" s="266" t="s">
        <v>2417</v>
      </c>
      <c r="F1509" s="184" t="s">
        <v>2772</v>
      </c>
      <c r="G1509" s="186" t="s">
        <v>112</v>
      </c>
      <c r="H1509" s="189" t="s">
        <v>4131</v>
      </c>
      <c r="I1509" s="190">
        <v>1</v>
      </c>
      <c r="J1509" s="189" t="s">
        <v>4132</v>
      </c>
      <c r="K1509" s="262"/>
      <c r="L1509" s="193">
        <v>1</v>
      </c>
    </row>
    <row r="1510" spans="1:12" x14ac:dyDescent="0.25">
      <c r="A1510" s="261">
        <f t="shared" si="69"/>
        <v>2478501</v>
      </c>
      <c r="B1510" s="261" t="str">
        <f t="shared" si="70"/>
        <v>TRAVELLER TOYO</v>
      </c>
      <c r="C1510" s="261" t="str">
        <f t="shared" si="71"/>
        <v>Шляпа</v>
      </c>
      <c r="D1510" s="264" t="str">
        <f>VLOOKUP(C1510,M:N,2,0)</f>
        <v>Шляпы</v>
      </c>
      <c r="E1510" s="266" t="s">
        <v>2418</v>
      </c>
      <c r="F1510" s="184" t="s">
        <v>2772</v>
      </c>
      <c r="G1510" s="186" t="s">
        <v>113</v>
      </c>
      <c r="H1510" s="188" t="s">
        <v>4131</v>
      </c>
      <c r="I1510" s="190">
        <v>1</v>
      </c>
      <c r="J1510" s="188" t="s">
        <v>4132</v>
      </c>
      <c r="K1510" s="262"/>
      <c r="L1510" s="193">
        <v>1</v>
      </c>
    </row>
    <row r="1511" spans="1:12" x14ac:dyDescent="0.25">
      <c r="A1511" s="261">
        <f t="shared" si="69"/>
        <v>2468415</v>
      </c>
      <c r="B1511" s="261" t="str">
        <f t="shared" si="70"/>
        <v>TRAVELLER PANAMA</v>
      </c>
      <c r="C1511" s="261" t="str">
        <f t="shared" si="71"/>
        <v>Шляпа</v>
      </c>
      <c r="D1511" s="264" t="str">
        <f>VLOOKUP(C1511,M:N,2,0)</f>
        <v>Шляпы</v>
      </c>
      <c r="E1511" s="268" t="s">
        <v>2419</v>
      </c>
      <c r="F1511" s="269" t="s">
        <v>2757</v>
      </c>
      <c r="G1511" s="269" t="s">
        <v>112</v>
      </c>
      <c r="H1511" s="269" t="s">
        <v>4122</v>
      </c>
      <c r="I1511" s="269">
        <v>1</v>
      </c>
      <c r="J1511" s="269" t="s">
        <v>4122</v>
      </c>
      <c r="K1511" s="269"/>
      <c r="L1511" s="269">
        <v>1</v>
      </c>
    </row>
    <row r="1512" spans="1:12" x14ac:dyDescent="0.25">
      <c r="A1512" s="261">
        <f t="shared" si="69"/>
        <v>2458401</v>
      </c>
      <c r="B1512" s="261" t="str">
        <f t="shared" si="70"/>
        <v>TRAVELLER PANAMA</v>
      </c>
      <c r="C1512" s="261" t="str">
        <f t="shared" si="71"/>
        <v>Шляпа</v>
      </c>
      <c r="D1512" s="264" t="str">
        <f>VLOOKUP(C1512,M:N,2,0)</f>
        <v>Шляпы</v>
      </c>
      <c r="E1512" s="268" t="s">
        <v>2420</v>
      </c>
      <c r="F1512" s="269" t="s">
        <v>2747</v>
      </c>
      <c r="G1512" s="269" t="s">
        <v>113</v>
      </c>
      <c r="H1512" s="269" t="s">
        <v>4092</v>
      </c>
      <c r="I1512" s="269">
        <v>1</v>
      </c>
      <c r="J1512" s="269" t="s">
        <v>4092</v>
      </c>
      <c r="K1512" s="269"/>
      <c r="L1512" s="269">
        <v>1</v>
      </c>
    </row>
    <row r="1513" spans="1:12" x14ac:dyDescent="0.25">
      <c r="A1513" s="261">
        <f t="shared" si="69"/>
        <v>2428501</v>
      </c>
      <c r="B1513" s="261" t="str">
        <f t="shared" si="70"/>
        <v>TRAVELLER TOYO</v>
      </c>
      <c r="C1513" s="261" t="str">
        <f t="shared" si="71"/>
        <v>Шляпа</v>
      </c>
      <c r="D1513" s="264" t="str">
        <f>VLOOKUP(C1513,M:N,2,0)</f>
        <v>Шляпы</v>
      </c>
      <c r="E1513" s="268" t="s">
        <v>2421</v>
      </c>
      <c r="F1513" s="269" t="s">
        <v>2741</v>
      </c>
      <c r="G1513" s="269" t="s">
        <v>122</v>
      </c>
      <c r="H1513" s="269" t="s">
        <v>3800</v>
      </c>
      <c r="I1513" s="269">
        <v>5</v>
      </c>
      <c r="J1513" s="269" t="s">
        <v>4090</v>
      </c>
      <c r="K1513" s="269"/>
      <c r="L1513" s="269">
        <v>5</v>
      </c>
    </row>
    <row r="1514" spans="1:12" x14ac:dyDescent="0.25">
      <c r="A1514" s="261">
        <f t="shared" si="69"/>
        <v>2428501</v>
      </c>
      <c r="B1514" s="261" t="str">
        <f t="shared" si="70"/>
        <v>TRAVELLER TOYO</v>
      </c>
      <c r="C1514" s="261" t="str">
        <f t="shared" si="71"/>
        <v>Шляпа</v>
      </c>
      <c r="D1514" s="264" t="str">
        <f>VLOOKUP(C1514,M:N,2,0)</f>
        <v>Шляпы</v>
      </c>
      <c r="E1514" s="268" t="s">
        <v>2422</v>
      </c>
      <c r="F1514" s="269" t="s">
        <v>2741</v>
      </c>
      <c r="G1514" s="269" t="s">
        <v>116</v>
      </c>
      <c r="H1514" s="269" t="s">
        <v>4118</v>
      </c>
      <c r="I1514" s="269">
        <v>8</v>
      </c>
      <c r="J1514" s="269" t="s">
        <v>4119</v>
      </c>
      <c r="K1514" s="269"/>
      <c r="L1514" s="269">
        <v>8</v>
      </c>
    </row>
    <row r="1515" spans="1:12" x14ac:dyDescent="0.25">
      <c r="A1515" s="261">
        <f t="shared" si="69"/>
        <v>2428501</v>
      </c>
      <c r="B1515" s="261" t="str">
        <f t="shared" si="70"/>
        <v>TRAVELLER TOYO</v>
      </c>
      <c r="C1515" s="261" t="str">
        <f t="shared" si="71"/>
        <v>Шляпа</v>
      </c>
      <c r="D1515" s="264" t="str">
        <f>VLOOKUP(C1515,M:N,2,0)</f>
        <v>Шляпы</v>
      </c>
      <c r="E1515" s="268" t="s">
        <v>2424</v>
      </c>
      <c r="F1515" s="269" t="s">
        <v>2741</v>
      </c>
      <c r="G1515" s="269" t="s">
        <v>112</v>
      </c>
      <c r="H1515" s="269" t="s">
        <v>3800</v>
      </c>
      <c r="I1515" s="269">
        <v>6</v>
      </c>
      <c r="J1515" s="269" t="s">
        <v>3801</v>
      </c>
      <c r="K1515" s="269"/>
      <c r="L1515" s="269">
        <v>6</v>
      </c>
    </row>
    <row r="1516" spans="1:12" x14ac:dyDescent="0.25">
      <c r="A1516" s="261">
        <f t="shared" si="69"/>
        <v>2428501</v>
      </c>
      <c r="B1516" s="261" t="str">
        <f t="shared" si="70"/>
        <v>TRAVELLER TOYO</v>
      </c>
      <c r="C1516" s="261" t="str">
        <f t="shared" si="71"/>
        <v>Шляпа</v>
      </c>
      <c r="D1516" s="264" t="str">
        <f>VLOOKUP(C1516,M:N,2,0)</f>
        <v>Шляпы</v>
      </c>
      <c r="E1516" s="268" t="s">
        <v>2425</v>
      </c>
      <c r="F1516" s="269" t="s">
        <v>2741</v>
      </c>
      <c r="G1516" s="269" t="s">
        <v>113</v>
      </c>
      <c r="H1516" s="269" t="s">
        <v>4118</v>
      </c>
      <c r="I1516" s="269">
        <v>8</v>
      </c>
      <c r="J1516" s="269" t="s">
        <v>4119</v>
      </c>
      <c r="K1516" s="269"/>
      <c r="L1516" s="269">
        <v>8</v>
      </c>
    </row>
    <row r="1517" spans="1:12" x14ac:dyDescent="0.25">
      <c r="A1517" s="261">
        <f t="shared" si="69"/>
        <v>2428501</v>
      </c>
      <c r="B1517" s="261" t="str">
        <f t="shared" si="70"/>
        <v>TRAVELLER TOYO</v>
      </c>
      <c r="C1517" s="261" t="str">
        <f t="shared" si="71"/>
        <v>Шляпа</v>
      </c>
      <c r="D1517" s="264" t="str">
        <f>VLOOKUP(C1517,M:N,2,0)</f>
        <v>Шляпы</v>
      </c>
      <c r="E1517" s="268" t="s">
        <v>2427</v>
      </c>
      <c r="F1517" s="269" t="s">
        <v>2741</v>
      </c>
      <c r="G1517" s="269" t="s">
        <v>118</v>
      </c>
      <c r="H1517" s="269" t="s">
        <v>3800</v>
      </c>
      <c r="I1517" s="269">
        <v>1</v>
      </c>
      <c r="J1517" s="269" t="s">
        <v>3800</v>
      </c>
      <c r="K1517" s="269"/>
      <c r="L1517" s="269">
        <v>1</v>
      </c>
    </row>
    <row r="1518" spans="1:12" x14ac:dyDescent="0.25">
      <c r="A1518" s="261">
        <f t="shared" si="69"/>
        <v>2138408</v>
      </c>
      <c r="B1518" s="261" t="str">
        <f t="shared" si="70"/>
        <v>FEDORA PANAMA</v>
      </c>
      <c r="C1518" s="261" t="str">
        <f t="shared" si="71"/>
        <v>Шляпа</v>
      </c>
      <c r="D1518" s="264" t="str">
        <f>VLOOKUP(C1518,M:N,2,0)</f>
        <v>Шляпы</v>
      </c>
      <c r="E1518" s="268" t="s">
        <v>2429</v>
      </c>
      <c r="F1518" s="269" t="s">
        <v>2650</v>
      </c>
      <c r="G1518" s="269" t="s">
        <v>113</v>
      </c>
      <c r="H1518" s="269" t="s">
        <v>4094</v>
      </c>
      <c r="I1518" s="269">
        <v>3</v>
      </c>
      <c r="J1518" s="269" t="s">
        <v>4095</v>
      </c>
      <c r="K1518" s="269"/>
      <c r="L1518" s="269">
        <v>3</v>
      </c>
    </row>
    <row r="1519" spans="1:12" x14ac:dyDescent="0.25">
      <c r="A1519" s="261">
        <f t="shared" si="69"/>
        <v>2138402</v>
      </c>
      <c r="B1519" s="261" t="str">
        <f t="shared" si="70"/>
        <v>FEDORA PANAMA</v>
      </c>
      <c r="C1519" s="261" t="str">
        <f t="shared" si="71"/>
        <v>Шляпа</v>
      </c>
      <c r="D1519" s="264" t="str">
        <f>VLOOKUP(C1519,M:N,2,0)</f>
        <v>Шляпы</v>
      </c>
      <c r="E1519" s="268" t="s">
        <v>2431</v>
      </c>
      <c r="F1519" s="269" t="s">
        <v>2648</v>
      </c>
      <c r="G1519" s="269" t="s">
        <v>113</v>
      </c>
      <c r="H1519" s="269" t="s">
        <v>4093</v>
      </c>
      <c r="I1519" s="269">
        <v>1</v>
      </c>
      <c r="J1519" s="269" t="s">
        <v>4093</v>
      </c>
      <c r="K1519" s="269"/>
      <c r="L1519" s="269">
        <v>1</v>
      </c>
    </row>
    <row r="1520" spans="1:12" x14ac:dyDescent="0.25">
      <c r="A1520" s="261">
        <f t="shared" si="69"/>
        <v>2128503</v>
      </c>
      <c r="B1520" s="261" t="str">
        <f t="shared" si="70"/>
        <v>FEDORA TOYO</v>
      </c>
      <c r="C1520" s="261" t="str">
        <f t="shared" si="71"/>
        <v>Шляпа</v>
      </c>
      <c r="D1520" s="264" t="str">
        <f>VLOOKUP(C1520,M:N,2,0)</f>
        <v>Шляпы</v>
      </c>
      <c r="E1520" s="268" t="s">
        <v>2432</v>
      </c>
      <c r="F1520" s="269" t="s">
        <v>2640</v>
      </c>
      <c r="G1520" s="269" t="s">
        <v>122</v>
      </c>
      <c r="H1520" s="269" t="s">
        <v>3800</v>
      </c>
      <c r="I1520" s="269">
        <v>2</v>
      </c>
      <c r="J1520" s="269" t="s">
        <v>3804</v>
      </c>
      <c r="K1520" s="269"/>
      <c r="L1520" s="269">
        <v>2</v>
      </c>
    </row>
    <row r="1521" spans="1:12" x14ac:dyDescent="0.25">
      <c r="A1521" s="261">
        <f t="shared" si="69"/>
        <v>2128503</v>
      </c>
      <c r="B1521" s="261" t="str">
        <f t="shared" si="70"/>
        <v>FEDORA TOYO</v>
      </c>
      <c r="C1521" s="261" t="str">
        <f t="shared" si="71"/>
        <v>Шляпа</v>
      </c>
      <c r="D1521" s="264" t="str">
        <f>VLOOKUP(C1521,M:N,2,0)</f>
        <v>Шляпы</v>
      </c>
      <c r="E1521" s="268" t="s">
        <v>2434</v>
      </c>
      <c r="F1521" s="269" t="s">
        <v>2640</v>
      </c>
      <c r="G1521" s="269" t="s">
        <v>116</v>
      </c>
      <c r="H1521" s="269" t="s">
        <v>3800</v>
      </c>
      <c r="I1521" s="269">
        <v>4</v>
      </c>
      <c r="J1521" s="269" t="s">
        <v>4091</v>
      </c>
      <c r="K1521" s="269"/>
      <c r="L1521" s="269">
        <v>4</v>
      </c>
    </row>
    <row r="1522" spans="1:12" x14ac:dyDescent="0.25">
      <c r="A1522" s="261">
        <f t="shared" si="69"/>
        <v>2128503</v>
      </c>
      <c r="B1522" s="261" t="str">
        <f t="shared" si="70"/>
        <v>FEDORA TOYO</v>
      </c>
      <c r="C1522" s="261" t="str">
        <f t="shared" si="71"/>
        <v>Шляпа</v>
      </c>
      <c r="D1522" s="264" t="str">
        <f>VLOOKUP(C1522,M:N,2,0)</f>
        <v>Шляпы</v>
      </c>
      <c r="E1522" s="268" t="s">
        <v>2436</v>
      </c>
      <c r="F1522" s="269" t="s">
        <v>2640</v>
      </c>
      <c r="G1522" s="269" t="s">
        <v>112</v>
      </c>
      <c r="H1522" s="269" t="s">
        <v>3800</v>
      </c>
      <c r="I1522" s="269">
        <v>5</v>
      </c>
      <c r="J1522" s="269" t="s">
        <v>4090</v>
      </c>
      <c r="K1522" s="269"/>
      <c r="L1522" s="269">
        <v>5</v>
      </c>
    </row>
    <row r="1523" spans="1:12" x14ac:dyDescent="0.25">
      <c r="A1523" s="261">
        <f t="shared" si="69"/>
        <v>2128503</v>
      </c>
      <c r="B1523" s="261" t="str">
        <f t="shared" si="70"/>
        <v>FEDORA TOYO</v>
      </c>
      <c r="C1523" s="261" t="str">
        <f t="shared" si="71"/>
        <v>Шляпа</v>
      </c>
      <c r="D1523" s="264" t="str">
        <f>VLOOKUP(C1523,M:N,2,0)</f>
        <v>Шляпы</v>
      </c>
      <c r="E1523" s="268" t="s">
        <v>2437</v>
      </c>
      <c r="F1523" s="269" t="s">
        <v>2640</v>
      </c>
      <c r="G1523" s="269" t="s">
        <v>113</v>
      </c>
      <c r="H1523" s="269" t="s">
        <v>3800</v>
      </c>
      <c r="I1523" s="269">
        <v>3</v>
      </c>
      <c r="J1523" s="269" t="s">
        <v>4089</v>
      </c>
      <c r="K1523" s="269"/>
      <c r="L1523" s="269">
        <v>3</v>
      </c>
    </row>
    <row r="1524" spans="1:12" x14ac:dyDescent="0.25">
      <c r="A1524" s="261">
        <f t="shared" si="69"/>
        <v>2128503</v>
      </c>
      <c r="B1524" s="261" t="str">
        <f t="shared" si="70"/>
        <v>FEDORA TOYO</v>
      </c>
      <c r="C1524" s="261" t="str">
        <f t="shared" si="71"/>
        <v>Шляпа</v>
      </c>
      <c r="D1524" s="264" t="str">
        <f>VLOOKUP(C1524,M:N,2,0)</f>
        <v>Шляпы</v>
      </c>
      <c r="E1524" s="268" t="s">
        <v>2439</v>
      </c>
      <c r="F1524" s="269" t="s">
        <v>2640</v>
      </c>
      <c r="G1524" s="269" t="s">
        <v>118</v>
      </c>
      <c r="H1524" s="269" t="s">
        <v>3800</v>
      </c>
      <c r="I1524" s="269">
        <v>2</v>
      </c>
      <c r="J1524" s="269" t="s">
        <v>3804</v>
      </c>
      <c r="K1524" s="269"/>
      <c r="L1524" s="269">
        <v>2</v>
      </c>
    </row>
    <row r="1525" spans="1:12" x14ac:dyDescent="0.25">
      <c r="A1525" s="261">
        <f t="shared" si="69"/>
        <v>2118402</v>
      </c>
      <c r="B1525" s="261" t="str">
        <f t="shared" si="70"/>
        <v>FEDORA PANAMA</v>
      </c>
      <c r="C1525" s="261" t="str">
        <f t="shared" si="71"/>
        <v>Шляпа</v>
      </c>
      <c r="D1525" s="264" t="str">
        <f>VLOOKUP(C1525,M:N,2,0)</f>
        <v>Шляпы</v>
      </c>
      <c r="E1525" s="268" t="s">
        <v>2440</v>
      </c>
      <c r="F1525" s="269" t="s">
        <v>2638</v>
      </c>
      <c r="G1525" s="269" t="s">
        <v>116</v>
      </c>
      <c r="H1525" s="269" t="s">
        <v>4088</v>
      </c>
      <c r="I1525" s="269">
        <v>1</v>
      </c>
      <c r="J1525" s="269" t="s">
        <v>4088</v>
      </c>
      <c r="K1525" s="269"/>
      <c r="L1525" s="269">
        <v>1</v>
      </c>
    </row>
    <row r="1526" spans="1:12" x14ac:dyDescent="0.25">
      <c r="A1526" s="261">
        <f t="shared" si="69"/>
        <v>1811101</v>
      </c>
      <c r="B1526" s="261" t="str">
        <f t="shared" si="70"/>
        <v>BUCKET DELAVE</v>
      </c>
      <c r="C1526" s="261" t="str">
        <f t="shared" si="71"/>
        <v>Панама</v>
      </c>
      <c r="D1526" s="264" t="str">
        <f>VLOOKUP(C1526,M:N,2,0)</f>
        <v>Панамы</v>
      </c>
      <c r="E1526" s="268" t="s">
        <v>2442</v>
      </c>
      <c r="F1526" s="269" t="s">
        <v>1685</v>
      </c>
      <c r="G1526" s="269" t="s">
        <v>122</v>
      </c>
      <c r="H1526" s="269" t="s">
        <v>3191</v>
      </c>
      <c r="I1526" s="269">
        <v>2</v>
      </c>
      <c r="J1526" s="269" t="s">
        <v>3192</v>
      </c>
      <c r="K1526" s="269"/>
      <c r="L1526" s="269">
        <v>2</v>
      </c>
    </row>
    <row r="1527" spans="1:12" x14ac:dyDescent="0.25">
      <c r="A1527" s="261">
        <f t="shared" si="69"/>
        <v>1811101</v>
      </c>
      <c r="B1527" s="261" t="str">
        <f t="shared" si="70"/>
        <v>BUCKET DELAVE</v>
      </c>
      <c r="C1527" s="261" t="str">
        <f t="shared" si="71"/>
        <v>Панама</v>
      </c>
      <c r="D1527" s="264" t="str">
        <f>VLOOKUP(C1527,M:N,2,0)</f>
        <v>Панамы</v>
      </c>
      <c r="E1527" s="268" t="s">
        <v>2443</v>
      </c>
      <c r="F1527" s="269" t="s">
        <v>1685</v>
      </c>
      <c r="G1527" s="269" t="s">
        <v>116</v>
      </c>
      <c r="H1527" s="269" t="s">
        <v>3191</v>
      </c>
      <c r="I1527" s="269">
        <v>8</v>
      </c>
      <c r="J1527" s="269" t="s">
        <v>3851</v>
      </c>
      <c r="K1527" s="269"/>
      <c r="L1527" s="269">
        <v>8</v>
      </c>
    </row>
    <row r="1528" spans="1:12" x14ac:dyDescent="0.25">
      <c r="A1528" s="261">
        <f t="shared" si="69"/>
        <v>1811101</v>
      </c>
      <c r="B1528" s="261" t="str">
        <f t="shared" si="70"/>
        <v>BUCKET DELAVE</v>
      </c>
      <c r="C1528" s="261" t="str">
        <f t="shared" si="71"/>
        <v>Панама</v>
      </c>
      <c r="D1528" s="264" t="str">
        <f>VLOOKUP(C1528,M:N,2,0)</f>
        <v>Панамы</v>
      </c>
      <c r="E1528" s="268" t="s">
        <v>2444</v>
      </c>
      <c r="F1528" s="269" t="s">
        <v>1685</v>
      </c>
      <c r="G1528" s="269" t="s">
        <v>112</v>
      </c>
      <c r="H1528" s="269" t="s">
        <v>3191</v>
      </c>
      <c r="I1528" s="269">
        <v>12</v>
      </c>
      <c r="J1528" s="269" t="s">
        <v>3850</v>
      </c>
      <c r="K1528" s="269"/>
      <c r="L1528" s="269">
        <v>12</v>
      </c>
    </row>
    <row r="1529" spans="1:12" x14ac:dyDescent="0.25">
      <c r="A1529" s="261">
        <f t="shared" si="69"/>
        <v>1811101</v>
      </c>
      <c r="B1529" s="261" t="str">
        <f t="shared" si="70"/>
        <v>BUCKET DELAVE</v>
      </c>
      <c r="C1529" s="261" t="str">
        <f t="shared" si="71"/>
        <v>Панама</v>
      </c>
      <c r="D1529" s="264" t="str">
        <f>VLOOKUP(C1529,M:N,2,0)</f>
        <v>Панамы</v>
      </c>
      <c r="E1529" s="268" t="s">
        <v>2445</v>
      </c>
      <c r="F1529" s="269" t="s">
        <v>1685</v>
      </c>
      <c r="G1529" s="269" t="s">
        <v>113</v>
      </c>
      <c r="H1529" s="269" t="s">
        <v>3191</v>
      </c>
      <c r="I1529" s="269">
        <v>10</v>
      </c>
      <c r="J1529" s="269" t="s">
        <v>3849</v>
      </c>
      <c r="K1529" s="269"/>
      <c r="L1529" s="269">
        <v>10</v>
      </c>
    </row>
    <row r="1530" spans="1:12" x14ac:dyDescent="0.25">
      <c r="A1530" s="261">
        <f t="shared" si="69"/>
        <v>1811101</v>
      </c>
      <c r="B1530" s="261" t="str">
        <f t="shared" si="70"/>
        <v>BUCKET DELAVE</v>
      </c>
      <c r="C1530" s="261" t="str">
        <f t="shared" si="71"/>
        <v>Панама</v>
      </c>
      <c r="D1530" s="264" t="str">
        <f>VLOOKUP(C1530,M:N,2,0)</f>
        <v>Панамы</v>
      </c>
      <c r="E1530" s="268" t="s">
        <v>2446</v>
      </c>
      <c r="F1530" s="269" t="s">
        <v>1685</v>
      </c>
      <c r="G1530" s="269" t="s">
        <v>118</v>
      </c>
      <c r="H1530" s="269" t="s">
        <v>3191</v>
      </c>
      <c r="I1530" s="269">
        <v>4</v>
      </c>
      <c r="J1530" s="269" t="s">
        <v>3614</v>
      </c>
      <c r="K1530" s="269"/>
      <c r="L1530" s="269">
        <v>4</v>
      </c>
    </row>
    <row r="1531" spans="1:12" x14ac:dyDescent="0.25">
      <c r="A1531" s="261">
        <f t="shared" si="69"/>
        <v>1811101</v>
      </c>
      <c r="B1531" s="261" t="str">
        <f t="shared" si="70"/>
        <v>BUCKET DELAVE</v>
      </c>
      <c r="C1531" s="261" t="str">
        <f t="shared" si="71"/>
        <v>Панама</v>
      </c>
      <c r="D1531" s="264" t="str">
        <f>VLOOKUP(C1531,M:N,2,0)</f>
        <v>Панамы</v>
      </c>
      <c r="E1531" s="268" t="s">
        <v>2448</v>
      </c>
      <c r="F1531" s="269" t="s">
        <v>1691</v>
      </c>
      <c r="G1531" s="269" t="s">
        <v>122</v>
      </c>
      <c r="H1531" s="269" t="s">
        <v>3191</v>
      </c>
      <c r="I1531" s="269">
        <v>3</v>
      </c>
      <c r="J1531" s="269" t="s">
        <v>3421</v>
      </c>
      <c r="K1531" s="269"/>
      <c r="L1531" s="269">
        <v>3</v>
      </c>
    </row>
    <row r="1532" spans="1:12" x14ac:dyDescent="0.25">
      <c r="A1532" s="261">
        <f t="shared" si="69"/>
        <v>1811101</v>
      </c>
      <c r="B1532" s="261" t="str">
        <f t="shared" si="70"/>
        <v>BUCKET DELAVE</v>
      </c>
      <c r="C1532" s="261" t="str">
        <f t="shared" si="71"/>
        <v>Панама</v>
      </c>
      <c r="D1532" s="264" t="str">
        <f>VLOOKUP(C1532,M:N,2,0)</f>
        <v>Панамы</v>
      </c>
      <c r="E1532" s="268" t="s">
        <v>2449</v>
      </c>
      <c r="F1532" s="269" t="s">
        <v>1691</v>
      </c>
      <c r="G1532" s="269" t="s">
        <v>116</v>
      </c>
      <c r="H1532" s="269" t="s">
        <v>3191</v>
      </c>
      <c r="I1532" s="269">
        <v>7</v>
      </c>
      <c r="J1532" s="269" t="s">
        <v>3613</v>
      </c>
      <c r="K1532" s="269"/>
      <c r="L1532" s="269">
        <v>7</v>
      </c>
    </row>
    <row r="1533" spans="1:12" x14ac:dyDescent="0.25">
      <c r="A1533" s="261">
        <f t="shared" si="69"/>
        <v>1811101</v>
      </c>
      <c r="B1533" s="261" t="str">
        <f t="shared" si="70"/>
        <v>BUCKET DELAVE</v>
      </c>
      <c r="C1533" s="261" t="str">
        <f t="shared" si="71"/>
        <v>Панама</v>
      </c>
      <c r="D1533" s="264" t="str">
        <f>VLOOKUP(C1533,M:N,2,0)</f>
        <v>Панамы</v>
      </c>
      <c r="E1533" s="268" t="s">
        <v>2450</v>
      </c>
      <c r="F1533" s="269" t="s">
        <v>1691</v>
      </c>
      <c r="G1533" s="269" t="s">
        <v>112</v>
      </c>
      <c r="H1533" s="269" t="s">
        <v>3191</v>
      </c>
      <c r="I1533" s="269">
        <v>13</v>
      </c>
      <c r="J1533" s="269" t="s">
        <v>3852</v>
      </c>
      <c r="K1533" s="269"/>
      <c r="L1533" s="269">
        <v>13</v>
      </c>
    </row>
    <row r="1534" spans="1:12" x14ac:dyDescent="0.25">
      <c r="A1534" s="261">
        <f t="shared" si="69"/>
        <v>1811101</v>
      </c>
      <c r="B1534" s="261" t="str">
        <f t="shared" si="70"/>
        <v>BUCKET DELAVE</v>
      </c>
      <c r="C1534" s="261" t="str">
        <f t="shared" si="71"/>
        <v>Панама</v>
      </c>
      <c r="D1534" s="264" t="str">
        <f>VLOOKUP(C1534,M:N,2,0)</f>
        <v>Панамы</v>
      </c>
      <c r="E1534" s="268" t="s">
        <v>2451</v>
      </c>
      <c r="F1534" s="269" t="s">
        <v>1691</v>
      </c>
      <c r="G1534" s="269" t="s">
        <v>113</v>
      </c>
      <c r="H1534" s="269" t="s">
        <v>3191</v>
      </c>
      <c r="I1534" s="269">
        <v>8</v>
      </c>
      <c r="J1534" s="269" t="s">
        <v>3851</v>
      </c>
      <c r="K1534" s="269"/>
      <c r="L1534" s="269">
        <v>8</v>
      </c>
    </row>
    <row r="1535" spans="1:12" x14ac:dyDescent="0.25">
      <c r="A1535" s="261">
        <f t="shared" si="69"/>
        <v>1811101</v>
      </c>
      <c r="B1535" s="261" t="str">
        <f t="shared" si="70"/>
        <v>BUCKET DELAVE</v>
      </c>
      <c r="C1535" s="261" t="str">
        <f t="shared" si="71"/>
        <v>Панама</v>
      </c>
      <c r="D1535" s="264" t="str">
        <f>VLOOKUP(C1535,M:N,2,0)</f>
        <v>Панамы</v>
      </c>
      <c r="E1535" s="268" t="s">
        <v>2452</v>
      </c>
      <c r="F1535" s="269" t="s">
        <v>1691</v>
      </c>
      <c r="G1535" s="269" t="s">
        <v>118</v>
      </c>
      <c r="H1535" s="269" t="s">
        <v>3191</v>
      </c>
      <c r="I1535" s="269">
        <v>3</v>
      </c>
      <c r="J1535" s="269" t="s">
        <v>3421</v>
      </c>
      <c r="K1535" s="269"/>
      <c r="L1535" s="269">
        <v>3</v>
      </c>
    </row>
    <row r="1536" spans="1:12" x14ac:dyDescent="0.25">
      <c r="A1536" s="261">
        <f t="shared" si="69"/>
        <v>1328512</v>
      </c>
      <c r="B1536" s="261" t="str">
        <f t="shared" si="70"/>
        <v>PLAYER TOYO</v>
      </c>
      <c r="C1536" s="261" t="str">
        <f t="shared" si="71"/>
        <v>Шляпа</v>
      </c>
      <c r="D1536" s="264" t="str">
        <f>VLOOKUP(C1536,M:N,2,0)</f>
        <v>Шляпы</v>
      </c>
      <c r="E1536" s="268" t="s">
        <v>2454</v>
      </c>
      <c r="F1536" s="269" t="s">
        <v>2501</v>
      </c>
      <c r="G1536" s="269" t="s">
        <v>116</v>
      </c>
      <c r="H1536" s="269" t="s">
        <v>3501</v>
      </c>
      <c r="I1536" s="269">
        <v>1</v>
      </c>
      <c r="J1536" s="269" t="s">
        <v>3501</v>
      </c>
      <c r="K1536" s="269"/>
      <c r="L1536" s="269">
        <v>1</v>
      </c>
    </row>
    <row r="1537" spans="1:12" x14ac:dyDescent="0.25">
      <c r="A1537" s="261">
        <f t="shared" si="69"/>
        <v>1328512</v>
      </c>
      <c r="B1537" s="261" t="str">
        <f t="shared" si="70"/>
        <v>PLAYER TOYO</v>
      </c>
      <c r="C1537" s="261" t="str">
        <f t="shared" si="71"/>
        <v>Шляпа</v>
      </c>
      <c r="D1537" s="264" t="str">
        <f>VLOOKUP(C1537,M:N,2,0)</f>
        <v>Шляпы</v>
      </c>
      <c r="E1537" s="268" t="s">
        <v>2455</v>
      </c>
      <c r="F1537" s="269" t="s">
        <v>2501</v>
      </c>
      <c r="G1537" s="269" t="s">
        <v>112</v>
      </c>
      <c r="H1537" s="269" t="s">
        <v>3501</v>
      </c>
      <c r="I1537" s="269">
        <v>4</v>
      </c>
      <c r="J1537" s="269" t="s">
        <v>4042</v>
      </c>
      <c r="K1537" s="269"/>
      <c r="L1537" s="269">
        <v>4</v>
      </c>
    </row>
    <row r="1538" spans="1:12" x14ac:dyDescent="0.25">
      <c r="A1538" s="261">
        <f t="shared" si="69"/>
        <v>1328512</v>
      </c>
      <c r="B1538" s="261" t="str">
        <f t="shared" si="70"/>
        <v>PLAYER TOYO</v>
      </c>
      <c r="C1538" s="261" t="str">
        <f t="shared" si="71"/>
        <v>Шляпа</v>
      </c>
      <c r="D1538" s="264" t="str">
        <f>VLOOKUP(C1538,M:N,2,0)</f>
        <v>Шляпы</v>
      </c>
      <c r="E1538" s="268" t="s">
        <v>2457</v>
      </c>
      <c r="F1538" s="269" t="s">
        <v>2501</v>
      </c>
      <c r="G1538" s="269" t="s">
        <v>113</v>
      </c>
      <c r="H1538" s="269" t="s">
        <v>3501</v>
      </c>
      <c r="I1538" s="269">
        <v>2</v>
      </c>
      <c r="J1538" s="269" t="s">
        <v>4041</v>
      </c>
      <c r="K1538" s="269"/>
      <c r="L1538" s="269">
        <v>2</v>
      </c>
    </row>
    <row r="1539" spans="1:12" x14ac:dyDescent="0.25">
      <c r="A1539" s="261">
        <f t="shared" ref="A1539:A1602" si="72">_xlfn.LET(_xlpm.START,FIND("арт. ",F1539)+5,_xlpm.END,FIND(" ",F1539,_xlpm.START),VALUE(TRIM(MID(F1539,_xlpm.START,_xlpm.END-_xlpm.START))))</f>
        <v>1238405</v>
      </c>
      <c r="B1539" s="261" t="str">
        <f t="shared" ref="B1539:B1602" si="73">_xlfn.LET(_xlpm.START,FIND("арт. ",F1539)+13,_xlpm.END,FIND("(",F1539),TRIM(MID(F1539,_xlpm.START,_xlpm.END-_xlpm.START)))</f>
        <v>TRILBY PANAMA</v>
      </c>
      <c r="C1539" s="261" t="str">
        <f t="shared" ref="C1539:C1602" si="74">_xlfn.LET(_xlpm.START,1,_xlpm.END,FIND("S",F1539),TRIM(MID(F1539,_xlpm.START,_xlpm.END-_xlpm.START)))</f>
        <v>Шляпа</v>
      </c>
      <c r="D1539" s="264" t="str">
        <f>VLOOKUP(C1539,M:N,2,0)</f>
        <v>Шляпы</v>
      </c>
      <c r="E1539" s="268" t="s">
        <v>2459</v>
      </c>
      <c r="F1539" s="269" t="s">
        <v>2469</v>
      </c>
      <c r="G1539" s="269" t="s">
        <v>116</v>
      </c>
      <c r="H1539" s="269" t="s">
        <v>4036</v>
      </c>
      <c r="I1539" s="269">
        <v>1</v>
      </c>
      <c r="J1539" s="269" t="s">
        <v>4036</v>
      </c>
      <c r="K1539" s="269"/>
      <c r="L1539" s="269">
        <v>1</v>
      </c>
    </row>
    <row r="1540" spans="1:12" x14ac:dyDescent="0.25">
      <c r="A1540" s="261">
        <f t="shared" si="72"/>
        <v>1238405</v>
      </c>
      <c r="B1540" s="261" t="str">
        <f t="shared" si="73"/>
        <v>TRILBY PANAMA</v>
      </c>
      <c r="C1540" s="261" t="str">
        <f t="shared" si="74"/>
        <v>Шляпа</v>
      </c>
      <c r="D1540" s="264" t="str">
        <f>VLOOKUP(C1540,M:N,2,0)</f>
        <v>Шляпы</v>
      </c>
      <c r="E1540" s="268" t="s">
        <v>2460</v>
      </c>
      <c r="F1540" s="269" t="s">
        <v>2469</v>
      </c>
      <c r="G1540" s="269" t="s">
        <v>112</v>
      </c>
      <c r="H1540" s="269" t="s">
        <v>4036</v>
      </c>
      <c r="I1540" s="269">
        <v>2</v>
      </c>
      <c r="J1540" s="269" t="s">
        <v>4037</v>
      </c>
      <c r="K1540" s="269"/>
      <c r="L1540" s="269">
        <v>2</v>
      </c>
    </row>
    <row r="1541" spans="1:12" x14ac:dyDescent="0.25">
      <c r="A1541" s="261">
        <f t="shared" si="72"/>
        <v>1238405</v>
      </c>
      <c r="B1541" s="261" t="str">
        <f t="shared" si="73"/>
        <v>TRILBY PANAMA</v>
      </c>
      <c r="C1541" s="261" t="str">
        <f t="shared" si="74"/>
        <v>Шляпа</v>
      </c>
      <c r="D1541" s="264" t="str">
        <f>VLOOKUP(C1541,M:N,2,0)</f>
        <v>Шляпы</v>
      </c>
      <c r="E1541" s="268" t="s">
        <v>2461</v>
      </c>
      <c r="F1541" s="269" t="s">
        <v>2469</v>
      </c>
      <c r="G1541" s="269" t="s">
        <v>113</v>
      </c>
      <c r="H1541" s="269" t="s">
        <v>4036</v>
      </c>
      <c r="I1541" s="269">
        <v>1</v>
      </c>
      <c r="J1541" s="269" t="s">
        <v>4036</v>
      </c>
      <c r="K1541" s="269"/>
      <c r="L1541" s="269">
        <v>1</v>
      </c>
    </row>
    <row r="1542" spans="1:12" x14ac:dyDescent="0.25">
      <c r="A1542" s="261">
        <f t="shared" si="72"/>
        <v>1113501</v>
      </c>
      <c r="B1542" s="261" t="str">
        <f t="shared" si="73"/>
        <v>TRILBY LINEN</v>
      </c>
      <c r="C1542" s="261" t="str">
        <f t="shared" si="74"/>
        <v>Шляпа</v>
      </c>
      <c r="D1542" s="264" t="str">
        <f>VLOOKUP(C1542,M:N,2,0)</f>
        <v>Шляпы</v>
      </c>
      <c r="E1542" s="268" t="s">
        <v>2462</v>
      </c>
      <c r="F1542" s="269" t="s">
        <v>2428</v>
      </c>
      <c r="G1542" s="269" t="s">
        <v>112</v>
      </c>
      <c r="H1542" s="269" t="s">
        <v>3467</v>
      </c>
      <c r="I1542" s="269">
        <v>2</v>
      </c>
      <c r="J1542" s="269" t="s">
        <v>3581</v>
      </c>
      <c r="K1542" s="269"/>
      <c r="L1542" s="269">
        <v>2</v>
      </c>
    </row>
    <row r="1543" spans="1:12" x14ac:dyDescent="0.25">
      <c r="A1543" s="261">
        <f t="shared" si="72"/>
        <v>1113501</v>
      </c>
      <c r="B1543" s="261" t="str">
        <f t="shared" si="73"/>
        <v>TRILBY LINEN</v>
      </c>
      <c r="C1543" s="261" t="str">
        <f t="shared" si="74"/>
        <v>Шляпа</v>
      </c>
      <c r="D1543" s="264" t="str">
        <f>VLOOKUP(C1543,M:N,2,0)</f>
        <v>Шляпы</v>
      </c>
      <c r="E1543" s="268" t="s">
        <v>2464</v>
      </c>
      <c r="F1543" s="269" t="s">
        <v>2430</v>
      </c>
      <c r="G1543" s="269" t="s">
        <v>112</v>
      </c>
      <c r="H1543" s="269" t="s">
        <v>3501</v>
      </c>
      <c r="I1543" s="269">
        <v>1</v>
      </c>
      <c r="J1543" s="269" t="s">
        <v>3501</v>
      </c>
      <c r="K1543" s="269"/>
      <c r="L1543" s="269">
        <v>1</v>
      </c>
    </row>
    <row r="1544" spans="1:12" x14ac:dyDescent="0.25">
      <c r="A1544" s="261">
        <f t="shared" si="72"/>
        <v>1113501</v>
      </c>
      <c r="B1544" s="261" t="str">
        <f t="shared" si="73"/>
        <v>TRILBY LINEN</v>
      </c>
      <c r="C1544" s="261" t="str">
        <f t="shared" si="74"/>
        <v>Шляпа</v>
      </c>
      <c r="D1544" s="264" t="str">
        <f>VLOOKUP(C1544,M:N,2,0)</f>
        <v>Шляпы</v>
      </c>
      <c r="E1544" s="268" t="s">
        <v>2465</v>
      </c>
      <c r="F1544" s="269" t="s">
        <v>2430</v>
      </c>
      <c r="G1544" s="269" t="s">
        <v>113</v>
      </c>
      <c r="H1544" s="269" t="s">
        <v>3501</v>
      </c>
      <c r="I1544" s="269">
        <v>1</v>
      </c>
      <c r="J1544" s="269" t="s">
        <v>3501</v>
      </c>
      <c r="K1544" s="269"/>
      <c r="L1544" s="269">
        <v>1</v>
      </c>
    </row>
    <row r="1545" spans="1:12" x14ac:dyDescent="0.25">
      <c r="A1545" s="261">
        <f t="shared" si="72"/>
        <v>1113501</v>
      </c>
      <c r="B1545" s="261" t="str">
        <f t="shared" si="73"/>
        <v>TRILBY LINEN</v>
      </c>
      <c r="C1545" s="261" t="str">
        <f t="shared" si="74"/>
        <v>Шляпа</v>
      </c>
      <c r="D1545" s="264" t="str">
        <f>VLOOKUP(C1545,M:N,2,0)</f>
        <v>Шляпы</v>
      </c>
      <c r="E1545" s="268" t="s">
        <v>2466</v>
      </c>
      <c r="F1545" s="269" t="s">
        <v>2426</v>
      </c>
      <c r="G1545" s="269" t="s">
        <v>112</v>
      </c>
      <c r="H1545" s="269" t="s">
        <v>3467</v>
      </c>
      <c r="I1545" s="269">
        <v>2</v>
      </c>
      <c r="J1545" s="269" t="s">
        <v>3581</v>
      </c>
      <c r="K1545" s="269"/>
      <c r="L1545" s="269">
        <v>2</v>
      </c>
    </row>
    <row r="1546" spans="1:12" x14ac:dyDescent="0.25">
      <c r="A1546" s="261">
        <f t="shared" si="72"/>
        <v>2528101</v>
      </c>
      <c r="B1546" s="261" t="str">
        <f t="shared" si="73"/>
        <v>MARLON</v>
      </c>
      <c r="C1546" s="261" t="str">
        <f t="shared" si="74"/>
        <v>Шляпа</v>
      </c>
      <c r="D1546" s="264" t="str">
        <f>VLOOKUP(C1546,M:N,2,0)</f>
        <v>Шляпы</v>
      </c>
      <c r="E1546" s="268" t="s">
        <v>2467</v>
      </c>
      <c r="F1546" s="269" t="s">
        <v>2885</v>
      </c>
      <c r="G1546" s="269" t="s">
        <v>116</v>
      </c>
      <c r="H1546" s="269" t="s">
        <v>4157</v>
      </c>
      <c r="I1546" s="269">
        <v>1</v>
      </c>
      <c r="J1546" s="269" t="s">
        <v>4157</v>
      </c>
      <c r="K1546" s="269"/>
      <c r="L1546" s="269">
        <v>1</v>
      </c>
    </row>
    <row r="1547" spans="1:12" x14ac:dyDescent="0.25">
      <c r="A1547" s="261">
        <f t="shared" si="72"/>
        <v>2198105</v>
      </c>
      <c r="B1547" s="261" t="str">
        <f t="shared" si="73"/>
        <v>TARVESTON</v>
      </c>
      <c r="C1547" s="261" t="str">
        <f t="shared" si="74"/>
        <v>Шляпа</v>
      </c>
      <c r="D1547" s="264" t="str">
        <f>VLOOKUP(C1547,M:N,2,0)</f>
        <v>Шляпы</v>
      </c>
      <c r="E1547" s="268" t="s">
        <v>2468</v>
      </c>
      <c r="F1547" s="269" t="s">
        <v>2672</v>
      </c>
      <c r="G1547" s="269" t="s">
        <v>116</v>
      </c>
      <c r="H1547" s="269" t="s">
        <v>4098</v>
      </c>
      <c r="I1547" s="269">
        <v>1</v>
      </c>
      <c r="J1547" s="269" t="s">
        <v>4098</v>
      </c>
      <c r="K1547" s="269"/>
      <c r="L1547" s="269">
        <v>1</v>
      </c>
    </row>
    <row r="1548" spans="1:12" x14ac:dyDescent="0.25">
      <c r="A1548" s="261">
        <f t="shared" si="72"/>
        <v>2198105</v>
      </c>
      <c r="B1548" s="261" t="str">
        <f t="shared" si="73"/>
        <v>TARVESTON</v>
      </c>
      <c r="C1548" s="261" t="str">
        <f t="shared" si="74"/>
        <v>Шляпа</v>
      </c>
      <c r="D1548" s="264" t="str">
        <f>VLOOKUP(C1548,M:N,2,0)</f>
        <v>Шляпы</v>
      </c>
      <c r="E1548" s="268" t="s">
        <v>2470</v>
      </c>
      <c r="F1548" s="269" t="s">
        <v>2672</v>
      </c>
      <c r="G1548" s="269" t="s">
        <v>112</v>
      </c>
      <c r="H1548" s="269" t="s">
        <v>4098</v>
      </c>
      <c r="I1548" s="269">
        <v>2</v>
      </c>
      <c r="J1548" s="269" t="s">
        <v>4099</v>
      </c>
      <c r="K1548" s="269"/>
      <c r="L1548" s="269">
        <v>2</v>
      </c>
    </row>
    <row r="1549" spans="1:12" x14ac:dyDescent="0.25">
      <c r="A1549" s="261">
        <f t="shared" si="72"/>
        <v>9291901</v>
      </c>
      <c r="B1549" s="261" t="str">
        <f t="shared" si="73"/>
        <v>AVIATOR</v>
      </c>
      <c r="C1549" s="261" t="str">
        <f t="shared" si="74"/>
        <v>Шапка</v>
      </c>
      <c r="D1549" s="264" t="str">
        <f>VLOOKUP(C1549,M:N,2,0)</f>
        <v>Шапки</v>
      </c>
      <c r="E1549" s="268" t="s">
        <v>2471</v>
      </c>
      <c r="F1549" s="269" t="s">
        <v>2201</v>
      </c>
      <c r="G1549" s="269" t="s">
        <v>112</v>
      </c>
      <c r="H1549" s="269" t="s">
        <v>3699</v>
      </c>
      <c r="I1549" s="269">
        <v>1</v>
      </c>
      <c r="J1549" s="269" t="s">
        <v>3699</v>
      </c>
      <c r="K1549" s="269"/>
      <c r="L1549" s="269">
        <v>1</v>
      </c>
    </row>
    <row r="1550" spans="1:12" x14ac:dyDescent="0.25">
      <c r="A1550" s="261">
        <f t="shared" si="72"/>
        <v>9291901</v>
      </c>
      <c r="B1550" s="261" t="str">
        <f t="shared" si="73"/>
        <v>AVIATOR</v>
      </c>
      <c r="C1550" s="261" t="str">
        <f t="shared" si="74"/>
        <v>Шапка</v>
      </c>
      <c r="D1550" s="264" t="str">
        <f>VLOOKUP(C1550,M:N,2,0)</f>
        <v>Шапки</v>
      </c>
      <c r="E1550" s="268" t="s">
        <v>2472</v>
      </c>
      <c r="F1550" s="269" t="s">
        <v>2201</v>
      </c>
      <c r="G1550" s="269" t="s">
        <v>113</v>
      </c>
      <c r="H1550" s="269" t="s">
        <v>3699</v>
      </c>
      <c r="I1550" s="269">
        <v>2</v>
      </c>
      <c r="J1550" s="269" t="s">
        <v>4011</v>
      </c>
      <c r="K1550" s="269"/>
      <c r="L1550" s="269">
        <v>2</v>
      </c>
    </row>
    <row r="1551" spans="1:12" x14ac:dyDescent="0.25">
      <c r="A1551" s="261">
        <f t="shared" si="72"/>
        <v>8699352</v>
      </c>
      <c r="B1551" s="261" t="str">
        <f t="shared" si="73"/>
        <v>GEORGIA</v>
      </c>
      <c r="C1551" s="261" t="str">
        <f t="shared" si="74"/>
        <v>Шапка</v>
      </c>
      <c r="D1551" s="264" t="str">
        <f>VLOOKUP(C1551,M:N,2,0)</f>
        <v>Шапки</v>
      </c>
      <c r="E1551" s="268" t="s">
        <v>2474</v>
      </c>
      <c r="F1551" s="269" t="s">
        <v>2098</v>
      </c>
      <c r="G1551" s="269" t="s">
        <v>117</v>
      </c>
      <c r="H1551" s="269" t="s">
        <v>3253</v>
      </c>
      <c r="I1551" s="269">
        <v>2</v>
      </c>
      <c r="J1551" s="269" t="s">
        <v>3789</v>
      </c>
      <c r="K1551" s="269"/>
      <c r="L1551" s="269">
        <v>2</v>
      </c>
    </row>
    <row r="1552" spans="1:12" x14ac:dyDescent="0.25">
      <c r="A1552" s="261">
        <f t="shared" si="72"/>
        <v>8699352</v>
      </c>
      <c r="B1552" s="261" t="str">
        <f t="shared" si="73"/>
        <v>GEORGIA</v>
      </c>
      <c r="C1552" s="261" t="str">
        <f t="shared" si="74"/>
        <v>Шапка</v>
      </c>
      <c r="D1552" s="264" t="str">
        <f>VLOOKUP(C1552,M:N,2,0)</f>
        <v>Шапки</v>
      </c>
      <c r="E1552" s="268" t="s">
        <v>2476</v>
      </c>
      <c r="F1552" s="269" t="s">
        <v>2100</v>
      </c>
      <c r="G1552" s="269" t="s">
        <v>117</v>
      </c>
      <c r="H1552" s="269" t="s">
        <v>3253</v>
      </c>
      <c r="I1552" s="269">
        <v>8</v>
      </c>
      <c r="J1552" s="269" t="s">
        <v>3975</v>
      </c>
      <c r="K1552" s="269"/>
      <c r="L1552" s="269">
        <v>8</v>
      </c>
    </row>
    <row r="1553" spans="1:12" x14ac:dyDescent="0.25">
      <c r="A1553" s="261">
        <f t="shared" si="72"/>
        <v>8699352</v>
      </c>
      <c r="B1553" s="261" t="str">
        <f t="shared" si="73"/>
        <v>GEORGIA</v>
      </c>
      <c r="C1553" s="261" t="str">
        <f t="shared" si="74"/>
        <v>Шапка</v>
      </c>
      <c r="D1553" s="264" t="str">
        <f>VLOOKUP(C1553,M:N,2,0)</f>
        <v>Шапки</v>
      </c>
      <c r="E1553" s="268" t="s">
        <v>2477</v>
      </c>
      <c r="F1553" s="269" t="s">
        <v>2096</v>
      </c>
      <c r="G1553" s="269" t="s">
        <v>117</v>
      </c>
      <c r="H1553" s="269" t="s">
        <v>3561</v>
      </c>
      <c r="I1553" s="269">
        <v>2</v>
      </c>
      <c r="J1553" s="269" t="s">
        <v>3562</v>
      </c>
      <c r="K1553" s="269"/>
      <c r="L1553" s="269">
        <v>2</v>
      </c>
    </row>
    <row r="1554" spans="1:12" x14ac:dyDescent="0.25">
      <c r="A1554" s="261">
        <f t="shared" si="72"/>
        <v>8599338</v>
      </c>
      <c r="B1554" s="261" t="str">
        <f t="shared" si="73"/>
        <v>OVERSIZED MERINO</v>
      </c>
      <c r="C1554" s="261" t="str">
        <f t="shared" si="74"/>
        <v>Шапка</v>
      </c>
      <c r="D1554" s="264" t="str">
        <f>VLOOKUP(C1554,M:N,2,0)</f>
        <v>Шапки</v>
      </c>
      <c r="E1554" s="268" t="s">
        <v>2478</v>
      </c>
      <c r="F1554" s="269" t="s">
        <v>2038</v>
      </c>
      <c r="G1554" s="269" t="s">
        <v>117</v>
      </c>
      <c r="H1554" s="269" t="s">
        <v>3905</v>
      </c>
      <c r="I1554" s="269">
        <v>9</v>
      </c>
      <c r="J1554" s="269" t="s">
        <v>3953</v>
      </c>
      <c r="K1554" s="269"/>
      <c r="L1554" s="269">
        <v>9</v>
      </c>
    </row>
    <row r="1555" spans="1:12" x14ac:dyDescent="0.25">
      <c r="A1555" s="261">
        <f t="shared" si="72"/>
        <v>8599338</v>
      </c>
      <c r="B1555" s="261" t="str">
        <f t="shared" si="73"/>
        <v>OVERSIZED MERINO</v>
      </c>
      <c r="C1555" s="261" t="str">
        <f t="shared" si="74"/>
        <v>Шапка</v>
      </c>
      <c r="D1555" s="264" t="str">
        <f>VLOOKUP(C1555,M:N,2,0)</f>
        <v>Шапки</v>
      </c>
      <c r="E1555" s="268" t="s">
        <v>2479</v>
      </c>
      <c r="F1555" s="269" t="s">
        <v>2040</v>
      </c>
      <c r="G1555" s="269" t="s">
        <v>117</v>
      </c>
      <c r="H1555" s="269" t="s">
        <v>3905</v>
      </c>
      <c r="I1555" s="269">
        <v>5</v>
      </c>
      <c r="J1555" s="269" t="s">
        <v>3954</v>
      </c>
      <c r="K1555" s="269"/>
      <c r="L1555" s="269">
        <v>5</v>
      </c>
    </row>
    <row r="1556" spans="1:12" x14ac:dyDescent="0.25">
      <c r="A1556" s="261">
        <f t="shared" si="72"/>
        <v>8599338</v>
      </c>
      <c r="B1556" s="261" t="str">
        <f t="shared" si="73"/>
        <v>OVERSIZED MERINO</v>
      </c>
      <c r="C1556" s="261" t="str">
        <f t="shared" si="74"/>
        <v>Шапка</v>
      </c>
      <c r="D1556" s="264" t="str">
        <f>VLOOKUP(C1556,M:N,2,0)</f>
        <v>Шапки</v>
      </c>
      <c r="E1556" s="268" t="s">
        <v>2481</v>
      </c>
      <c r="F1556" s="269" t="s">
        <v>2036</v>
      </c>
      <c r="G1556" s="269" t="s">
        <v>117</v>
      </c>
      <c r="H1556" s="269" t="s">
        <v>3905</v>
      </c>
      <c r="I1556" s="269">
        <v>2</v>
      </c>
      <c r="J1556" s="269" t="s">
        <v>3952</v>
      </c>
      <c r="K1556" s="269"/>
      <c r="L1556" s="269">
        <v>2</v>
      </c>
    </row>
    <row r="1557" spans="1:12" x14ac:dyDescent="0.25">
      <c r="A1557" s="261">
        <f t="shared" si="72"/>
        <v>8599335</v>
      </c>
      <c r="B1557" s="261" t="str">
        <f t="shared" si="73"/>
        <v>WISCONSIN</v>
      </c>
      <c r="C1557" s="261" t="str">
        <f t="shared" si="74"/>
        <v>Шапка</v>
      </c>
      <c r="D1557" s="264" t="str">
        <f>VLOOKUP(C1557,M:N,2,0)</f>
        <v>Шапки</v>
      </c>
      <c r="E1557" s="268" t="s">
        <v>2482</v>
      </c>
      <c r="F1557" s="269" t="s">
        <v>2030</v>
      </c>
      <c r="G1557" s="269" t="s">
        <v>117</v>
      </c>
      <c r="H1557" s="269" t="s">
        <v>3912</v>
      </c>
      <c r="I1557" s="269">
        <v>3</v>
      </c>
      <c r="J1557" s="269" t="s">
        <v>3950</v>
      </c>
      <c r="K1557" s="269"/>
      <c r="L1557" s="269">
        <v>3</v>
      </c>
    </row>
    <row r="1558" spans="1:12" x14ac:dyDescent="0.25">
      <c r="A1558" s="261">
        <f t="shared" si="72"/>
        <v>8599335</v>
      </c>
      <c r="B1558" s="261" t="str">
        <f t="shared" si="73"/>
        <v>WISCONSIN</v>
      </c>
      <c r="C1558" s="261" t="str">
        <f t="shared" si="74"/>
        <v>Шапка</v>
      </c>
      <c r="D1558" s="264" t="str">
        <f>VLOOKUP(C1558,M:N,2,0)</f>
        <v>Шапки</v>
      </c>
      <c r="E1558" s="268" t="s">
        <v>2483</v>
      </c>
      <c r="F1558" s="269" t="s">
        <v>2034</v>
      </c>
      <c r="G1558" s="269" t="s">
        <v>117</v>
      </c>
      <c r="H1558" s="269" t="s">
        <v>3946</v>
      </c>
      <c r="I1558" s="269">
        <v>13</v>
      </c>
      <c r="J1558" s="269" t="s">
        <v>3951</v>
      </c>
      <c r="K1558" s="269"/>
      <c r="L1558" s="269">
        <v>13</v>
      </c>
    </row>
    <row r="1559" spans="1:12" x14ac:dyDescent="0.25">
      <c r="A1559" s="261">
        <f t="shared" si="72"/>
        <v>8599335</v>
      </c>
      <c r="B1559" s="261" t="str">
        <f t="shared" si="73"/>
        <v>WISCONSIN</v>
      </c>
      <c r="C1559" s="261" t="str">
        <f t="shared" si="74"/>
        <v>Шапка</v>
      </c>
      <c r="D1559" s="264" t="str">
        <f>VLOOKUP(C1559,M:N,2,0)</f>
        <v>Шапки</v>
      </c>
      <c r="E1559" s="268" t="s">
        <v>2484</v>
      </c>
      <c r="F1559" s="269" t="s">
        <v>2028</v>
      </c>
      <c r="G1559" s="269" t="s">
        <v>117</v>
      </c>
      <c r="H1559" s="269" t="s">
        <v>3912</v>
      </c>
      <c r="I1559" s="269">
        <v>2</v>
      </c>
      <c r="J1559" s="269" t="s">
        <v>3949</v>
      </c>
      <c r="K1559" s="269">
        <v>1</v>
      </c>
      <c r="L1559" s="269">
        <v>1</v>
      </c>
    </row>
    <row r="1560" spans="1:12" x14ac:dyDescent="0.25">
      <c r="A1560" s="261">
        <f t="shared" si="72"/>
        <v>8599335</v>
      </c>
      <c r="B1560" s="261" t="str">
        <f t="shared" si="73"/>
        <v>WISCONSIN</v>
      </c>
      <c r="C1560" s="261" t="str">
        <f t="shared" si="74"/>
        <v>Шапка</v>
      </c>
      <c r="D1560" s="264" t="str">
        <f>VLOOKUP(C1560,M:N,2,0)</f>
        <v>Шапки</v>
      </c>
      <c r="E1560" s="268" t="s">
        <v>2486</v>
      </c>
      <c r="F1560" s="269" t="s">
        <v>2026</v>
      </c>
      <c r="G1560" s="269" t="s">
        <v>117</v>
      </c>
      <c r="H1560" s="269" t="s">
        <v>3273</v>
      </c>
      <c r="I1560" s="269">
        <v>6</v>
      </c>
      <c r="J1560" s="269" t="s">
        <v>3948</v>
      </c>
      <c r="K1560" s="269"/>
      <c r="L1560" s="269">
        <v>6</v>
      </c>
    </row>
    <row r="1561" spans="1:12" x14ac:dyDescent="0.25">
      <c r="A1561" s="261">
        <f t="shared" si="72"/>
        <v>8599335</v>
      </c>
      <c r="B1561" s="261" t="str">
        <f t="shared" si="73"/>
        <v>WISCONSIN</v>
      </c>
      <c r="C1561" s="261" t="str">
        <f t="shared" si="74"/>
        <v>Шапка</v>
      </c>
      <c r="D1561" s="264" t="str">
        <f>VLOOKUP(C1561,M:N,2,0)</f>
        <v>Шапки</v>
      </c>
      <c r="E1561" s="268" t="s">
        <v>2487</v>
      </c>
      <c r="F1561" s="269" t="s">
        <v>2024</v>
      </c>
      <c r="G1561" s="269" t="s">
        <v>117</v>
      </c>
      <c r="H1561" s="269" t="s">
        <v>3946</v>
      </c>
      <c r="I1561" s="269">
        <v>8</v>
      </c>
      <c r="J1561" s="269" t="s">
        <v>3947</v>
      </c>
      <c r="K1561" s="269"/>
      <c r="L1561" s="269">
        <v>8</v>
      </c>
    </row>
    <row r="1562" spans="1:12" x14ac:dyDescent="0.25">
      <c r="A1562" s="261">
        <f t="shared" si="72"/>
        <v>8599335</v>
      </c>
      <c r="B1562" s="261" t="str">
        <f t="shared" si="73"/>
        <v>WISCONSIN</v>
      </c>
      <c r="C1562" s="261" t="str">
        <f t="shared" si="74"/>
        <v>Шапка</v>
      </c>
      <c r="D1562" s="264" t="str">
        <f>VLOOKUP(C1562,M:N,2,0)</f>
        <v>Шапки</v>
      </c>
      <c r="E1562" s="268" t="s">
        <v>2488</v>
      </c>
      <c r="F1562" s="269" t="s">
        <v>2032</v>
      </c>
      <c r="G1562" s="269" t="s">
        <v>117</v>
      </c>
      <c r="H1562" s="269" t="s">
        <v>3946</v>
      </c>
      <c r="I1562" s="269">
        <v>8</v>
      </c>
      <c r="J1562" s="269" t="s">
        <v>3947</v>
      </c>
      <c r="K1562" s="269"/>
      <c r="L1562" s="269">
        <v>8</v>
      </c>
    </row>
    <row r="1563" spans="1:12" x14ac:dyDescent="0.25">
      <c r="A1563" s="261">
        <f t="shared" si="72"/>
        <v>8529301</v>
      </c>
      <c r="B1563" s="261" t="str">
        <f t="shared" si="73"/>
        <v>PARKMAN</v>
      </c>
      <c r="C1563" s="261" t="str">
        <f t="shared" si="74"/>
        <v>Шапка</v>
      </c>
      <c r="D1563" s="264" t="str">
        <f>VLOOKUP(C1563,M:N,2,0)</f>
        <v>Шапки</v>
      </c>
      <c r="E1563" s="268" t="s">
        <v>2489</v>
      </c>
      <c r="F1563" s="269" t="s">
        <v>1918</v>
      </c>
      <c r="G1563" s="269" t="s">
        <v>117</v>
      </c>
      <c r="H1563" s="269" t="s">
        <v>3273</v>
      </c>
      <c r="I1563" s="269">
        <v>10</v>
      </c>
      <c r="J1563" s="269" t="s">
        <v>3911</v>
      </c>
      <c r="K1563" s="269"/>
      <c r="L1563" s="269">
        <v>10</v>
      </c>
    </row>
    <row r="1564" spans="1:12" x14ac:dyDescent="0.25">
      <c r="A1564" s="261">
        <f t="shared" si="72"/>
        <v>8529301</v>
      </c>
      <c r="B1564" s="261" t="str">
        <f t="shared" si="73"/>
        <v>PARKMAN</v>
      </c>
      <c r="C1564" s="261" t="str">
        <f t="shared" si="74"/>
        <v>Шапка</v>
      </c>
      <c r="D1564" s="264" t="str">
        <f>VLOOKUP(C1564,M:N,2,0)</f>
        <v>Шапки</v>
      </c>
      <c r="E1564" s="268" t="s">
        <v>2491</v>
      </c>
      <c r="F1564" s="269" t="s">
        <v>1916</v>
      </c>
      <c r="G1564" s="269" t="s">
        <v>117</v>
      </c>
      <c r="H1564" s="269" t="s">
        <v>3909</v>
      </c>
      <c r="I1564" s="269">
        <v>9</v>
      </c>
      <c r="J1564" s="269" t="s">
        <v>3910</v>
      </c>
      <c r="K1564" s="269">
        <v>1</v>
      </c>
      <c r="L1564" s="269">
        <v>8</v>
      </c>
    </row>
    <row r="1565" spans="1:12" x14ac:dyDescent="0.25">
      <c r="A1565" s="261">
        <f t="shared" si="72"/>
        <v>8529301</v>
      </c>
      <c r="B1565" s="261" t="str">
        <f t="shared" si="73"/>
        <v>PARKMAN</v>
      </c>
      <c r="C1565" s="261" t="str">
        <f t="shared" si="74"/>
        <v>Шапка</v>
      </c>
      <c r="D1565" s="264" t="str">
        <f>VLOOKUP(C1565,M:N,2,0)</f>
        <v>Шапки</v>
      </c>
      <c r="E1565" s="268" t="s">
        <v>2492</v>
      </c>
      <c r="F1565" s="269" t="s">
        <v>1922</v>
      </c>
      <c r="G1565" s="269" t="s">
        <v>117</v>
      </c>
      <c r="H1565" s="269" t="s">
        <v>3914</v>
      </c>
      <c r="I1565" s="269">
        <v>5</v>
      </c>
      <c r="J1565" s="269" t="s">
        <v>3915</v>
      </c>
      <c r="K1565" s="269"/>
      <c r="L1565" s="269">
        <v>5</v>
      </c>
    </row>
    <row r="1566" spans="1:12" x14ac:dyDescent="0.25">
      <c r="A1566" s="261">
        <f t="shared" si="72"/>
        <v>8529301</v>
      </c>
      <c r="B1566" s="261" t="str">
        <f t="shared" si="73"/>
        <v>PARKMAN</v>
      </c>
      <c r="C1566" s="261" t="str">
        <f t="shared" si="74"/>
        <v>Шапка</v>
      </c>
      <c r="D1566" s="264" t="str">
        <f>VLOOKUP(C1566,M:N,2,0)</f>
        <v>Шапки</v>
      </c>
      <c r="E1566" s="268" t="s">
        <v>2493</v>
      </c>
      <c r="F1566" s="269" t="s">
        <v>1920</v>
      </c>
      <c r="G1566" s="269" t="s">
        <v>117</v>
      </c>
      <c r="H1566" s="269" t="s">
        <v>3912</v>
      </c>
      <c r="I1566" s="269">
        <v>10</v>
      </c>
      <c r="J1566" s="269" t="s">
        <v>3913</v>
      </c>
      <c r="K1566" s="269"/>
      <c r="L1566" s="269">
        <v>10</v>
      </c>
    </row>
    <row r="1567" spans="1:12" x14ac:dyDescent="0.25">
      <c r="A1567" s="261">
        <f t="shared" si="72"/>
        <v>8519301</v>
      </c>
      <c r="B1567" s="261" t="str">
        <f t="shared" si="73"/>
        <v>NORTHPORT</v>
      </c>
      <c r="C1567" s="261" t="str">
        <f t="shared" si="74"/>
        <v>Шапка</v>
      </c>
      <c r="D1567" s="264" t="str">
        <f>VLOOKUP(C1567,M:N,2,0)</f>
        <v>Шапки</v>
      </c>
      <c r="E1567" s="268" t="s">
        <v>2494</v>
      </c>
      <c r="F1567" s="269" t="s">
        <v>1906</v>
      </c>
      <c r="G1567" s="269" t="s">
        <v>117</v>
      </c>
      <c r="H1567" s="269" t="s">
        <v>3901</v>
      </c>
      <c r="I1567" s="269">
        <v>3</v>
      </c>
      <c r="J1567" s="269" t="s">
        <v>3904</v>
      </c>
      <c r="K1567" s="269"/>
      <c r="L1567" s="269">
        <v>3</v>
      </c>
    </row>
    <row r="1568" spans="1:12" x14ac:dyDescent="0.25">
      <c r="A1568" s="261">
        <f t="shared" si="72"/>
        <v>8519301</v>
      </c>
      <c r="B1568" s="261" t="str">
        <f t="shared" si="73"/>
        <v>NORTHPORT</v>
      </c>
      <c r="C1568" s="261" t="str">
        <f t="shared" si="74"/>
        <v>Шапка</v>
      </c>
      <c r="D1568" s="264" t="str">
        <f>VLOOKUP(C1568,M:N,2,0)</f>
        <v>Шапки</v>
      </c>
      <c r="E1568" s="268" t="s">
        <v>2495</v>
      </c>
      <c r="F1568" s="269" t="s">
        <v>1900</v>
      </c>
      <c r="G1568" s="269" t="s">
        <v>117</v>
      </c>
      <c r="H1568" s="269" t="s">
        <v>3901</v>
      </c>
      <c r="I1568" s="269">
        <v>7</v>
      </c>
      <c r="J1568" s="269" t="s">
        <v>3902</v>
      </c>
      <c r="K1568" s="269"/>
      <c r="L1568" s="269">
        <v>7</v>
      </c>
    </row>
    <row r="1569" spans="1:12" x14ac:dyDescent="0.25">
      <c r="A1569" s="261">
        <f t="shared" si="72"/>
        <v>8519301</v>
      </c>
      <c r="B1569" s="261" t="str">
        <f t="shared" si="73"/>
        <v>NORTHPORT</v>
      </c>
      <c r="C1569" s="261" t="str">
        <f t="shared" si="74"/>
        <v>Шапка</v>
      </c>
      <c r="D1569" s="264" t="str">
        <f>VLOOKUP(C1569,M:N,2,0)</f>
        <v>Шапки</v>
      </c>
      <c r="E1569" s="268" t="s">
        <v>2497</v>
      </c>
      <c r="F1569" s="269" t="s">
        <v>1908</v>
      </c>
      <c r="G1569" s="269" t="s">
        <v>117</v>
      </c>
      <c r="H1569" s="269" t="s">
        <v>3905</v>
      </c>
      <c r="I1569" s="269">
        <v>6</v>
      </c>
      <c r="J1569" s="269" t="s">
        <v>3906</v>
      </c>
      <c r="K1569" s="269"/>
      <c r="L1569" s="269">
        <v>6</v>
      </c>
    </row>
    <row r="1570" spans="1:12" x14ac:dyDescent="0.25">
      <c r="A1570" s="261">
        <f t="shared" si="72"/>
        <v>8519301</v>
      </c>
      <c r="B1570" s="261" t="str">
        <f t="shared" si="73"/>
        <v>NORTHPORT</v>
      </c>
      <c r="C1570" s="261" t="str">
        <f t="shared" si="74"/>
        <v>Шапка</v>
      </c>
      <c r="D1570" s="264" t="str">
        <f>VLOOKUP(C1570,M:N,2,0)</f>
        <v>Шапки</v>
      </c>
      <c r="E1570" s="268" t="s">
        <v>2498</v>
      </c>
      <c r="F1570" s="269" t="s">
        <v>1910</v>
      </c>
      <c r="G1570" s="269" t="s">
        <v>117</v>
      </c>
      <c r="H1570" s="269" t="s">
        <v>3905</v>
      </c>
      <c r="I1570" s="269">
        <v>1</v>
      </c>
      <c r="J1570" s="269" t="s">
        <v>3905</v>
      </c>
      <c r="K1570" s="269"/>
      <c r="L1570" s="269">
        <v>1</v>
      </c>
    </row>
    <row r="1571" spans="1:12" x14ac:dyDescent="0.25">
      <c r="A1571" s="261">
        <f t="shared" si="72"/>
        <v>8519301</v>
      </c>
      <c r="B1571" s="261" t="str">
        <f t="shared" si="73"/>
        <v>NORTHPORT</v>
      </c>
      <c r="C1571" s="261" t="str">
        <f t="shared" si="74"/>
        <v>Шапка</v>
      </c>
      <c r="D1571" s="264" t="str">
        <f>VLOOKUP(C1571,M:N,2,0)</f>
        <v>Шапки</v>
      </c>
      <c r="E1571" s="268" t="s">
        <v>2499</v>
      </c>
      <c r="F1571" s="269" t="s">
        <v>1904</v>
      </c>
      <c r="G1571" s="269" t="s">
        <v>117</v>
      </c>
      <c r="H1571" s="269" t="s">
        <v>3220</v>
      </c>
      <c r="I1571" s="269">
        <v>2</v>
      </c>
      <c r="J1571" s="269" t="s">
        <v>3903</v>
      </c>
      <c r="K1571" s="269"/>
      <c r="L1571" s="269">
        <v>2</v>
      </c>
    </row>
    <row r="1572" spans="1:12" x14ac:dyDescent="0.25">
      <c r="A1572" s="261">
        <f t="shared" si="72"/>
        <v>8519301</v>
      </c>
      <c r="B1572" s="261" t="str">
        <f t="shared" si="73"/>
        <v>NORTHPORT</v>
      </c>
      <c r="C1572" s="261" t="str">
        <f t="shared" si="74"/>
        <v>Шапка</v>
      </c>
      <c r="D1572" s="264" t="str">
        <f>VLOOKUP(C1572,M:N,2,0)</f>
        <v>Шапки</v>
      </c>
      <c r="E1572" s="268" t="s">
        <v>2500</v>
      </c>
      <c r="F1572" s="269" t="s">
        <v>1902</v>
      </c>
      <c r="G1572" s="269" t="s">
        <v>117</v>
      </c>
      <c r="H1572" s="269" t="s">
        <v>3901</v>
      </c>
      <c r="I1572" s="269">
        <v>1</v>
      </c>
      <c r="J1572" s="269" t="s">
        <v>3901</v>
      </c>
      <c r="K1572" s="269"/>
      <c r="L1572" s="269">
        <v>1</v>
      </c>
    </row>
    <row r="1573" spans="1:12" x14ac:dyDescent="0.25">
      <c r="A1573" s="261">
        <f t="shared" si="72"/>
        <v>6860501</v>
      </c>
      <c r="B1573" s="261" t="str">
        <f t="shared" si="73"/>
        <v>8-PANEL WOOLRICH</v>
      </c>
      <c r="C1573" s="261" t="str">
        <f t="shared" si="74"/>
        <v>Кепка</v>
      </c>
      <c r="D1573" s="264" t="str">
        <f>VLOOKUP(C1573,M:N,2,0)</f>
        <v>Кепки</v>
      </c>
      <c r="E1573" s="268" t="s">
        <v>2502</v>
      </c>
      <c r="F1573" s="269" t="s">
        <v>1566</v>
      </c>
      <c r="G1573" s="269" t="s">
        <v>118</v>
      </c>
      <c r="H1573" s="269" t="s">
        <v>3823</v>
      </c>
      <c r="I1573" s="269">
        <v>1</v>
      </c>
      <c r="J1573" s="269" t="s">
        <v>3823</v>
      </c>
      <c r="K1573" s="269"/>
      <c r="L1573" s="269">
        <v>1</v>
      </c>
    </row>
    <row r="1574" spans="1:12" x14ac:dyDescent="0.25">
      <c r="A1574" s="261">
        <f t="shared" si="72"/>
        <v>6841107</v>
      </c>
      <c r="B1574" s="261" t="str">
        <f t="shared" si="73"/>
        <v>HATTERAS</v>
      </c>
      <c r="C1574" s="261" t="str">
        <f t="shared" si="74"/>
        <v>Кепка</v>
      </c>
      <c r="D1574" s="264" t="str">
        <f>VLOOKUP(C1574,M:N,2,0)</f>
        <v>Кепки</v>
      </c>
      <c r="E1574" s="268" t="s">
        <v>2503</v>
      </c>
      <c r="F1574" s="269" t="s">
        <v>1478</v>
      </c>
      <c r="G1574" s="269" t="s">
        <v>116</v>
      </c>
      <c r="H1574" s="269" t="s">
        <v>3231</v>
      </c>
      <c r="I1574" s="269">
        <v>3</v>
      </c>
      <c r="J1574" s="269" t="s">
        <v>3587</v>
      </c>
      <c r="K1574" s="269"/>
      <c r="L1574" s="269">
        <v>3</v>
      </c>
    </row>
    <row r="1575" spans="1:12" x14ac:dyDescent="0.25">
      <c r="A1575" s="261">
        <f t="shared" si="72"/>
        <v>6841107</v>
      </c>
      <c r="B1575" s="261" t="str">
        <f t="shared" si="73"/>
        <v>HATTERAS</v>
      </c>
      <c r="C1575" s="261" t="str">
        <f t="shared" si="74"/>
        <v>Кепка</v>
      </c>
      <c r="D1575" s="264" t="str">
        <f>VLOOKUP(C1575,M:N,2,0)</f>
        <v>Кепки</v>
      </c>
      <c r="E1575" s="268" t="s">
        <v>2504</v>
      </c>
      <c r="F1575" s="269" t="s">
        <v>1478</v>
      </c>
      <c r="G1575" s="269" t="s">
        <v>112</v>
      </c>
      <c r="H1575" s="269" t="s">
        <v>3231</v>
      </c>
      <c r="I1575" s="269">
        <v>3</v>
      </c>
      <c r="J1575" s="269" t="s">
        <v>3587</v>
      </c>
      <c r="K1575" s="269"/>
      <c r="L1575" s="269">
        <v>3</v>
      </c>
    </row>
    <row r="1576" spans="1:12" x14ac:dyDescent="0.25">
      <c r="A1576" s="261">
        <f t="shared" si="72"/>
        <v>6841107</v>
      </c>
      <c r="B1576" s="261" t="str">
        <f t="shared" si="73"/>
        <v>HATTERAS</v>
      </c>
      <c r="C1576" s="261" t="str">
        <f t="shared" si="74"/>
        <v>Кепка</v>
      </c>
      <c r="D1576" s="264" t="str">
        <f>VLOOKUP(C1576,M:N,2,0)</f>
        <v>Кепки</v>
      </c>
      <c r="E1576" s="268" t="s">
        <v>2506</v>
      </c>
      <c r="F1576" s="269" t="s">
        <v>1478</v>
      </c>
      <c r="G1576" s="269" t="s">
        <v>113</v>
      </c>
      <c r="H1576" s="269" t="s">
        <v>3231</v>
      </c>
      <c r="I1576" s="269">
        <v>3</v>
      </c>
      <c r="J1576" s="269" t="s">
        <v>3587</v>
      </c>
      <c r="K1576" s="269"/>
      <c r="L1576" s="269">
        <v>3</v>
      </c>
    </row>
    <row r="1577" spans="1:12" x14ac:dyDescent="0.25">
      <c r="A1577" s="261">
        <f t="shared" si="72"/>
        <v>6841107</v>
      </c>
      <c r="B1577" s="261" t="str">
        <f t="shared" si="73"/>
        <v>HATTERAS</v>
      </c>
      <c r="C1577" s="261" t="str">
        <f t="shared" si="74"/>
        <v>Кепка</v>
      </c>
      <c r="D1577" s="264" t="str">
        <f>VLOOKUP(C1577,M:N,2,0)</f>
        <v>Кепки</v>
      </c>
      <c r="E1577" s="268" t="s">
        <v>2507</v>
      </c>
      <c r="F1577" s="269" t="s">
        <v>1458</v>
      </c>
      <c r="G1577" s="269" t="s">
        <v>122</v>
      </c>
      <c r="H1577" s="269" t="s">
        <v>3785</v>
      </c>
      <c r="I1577" s="269">
        <v>1</v>
      </c>
      <c r="J1577" s="269" t="s">
        <v>3785</v>
      </c>
      <c r="K1577" s="269"/>
      <c r="L1577" s="269">
        <v>1</v>
      </c>
    </row>
    <row r="1578" spans="1:12" x14ac:dyDescent="0.25">
      <c r="A1578" s="261">
        <f t="shared" si="72"/>
        <v>6841107</v>
      </c>
      <c r="B1578" s="261" t="str">
        <f t="shared" si="73"/>
        <v>HATTERAS</v>
      </c>
      <c r="C1578" s="261" t="str">
        <f t="shared" si="74"/>
        <v>Кепка</v>
      </c>
      <c r="D1578" s="264" t="str">
        <f>VLOOKUP(C1578,M:N,2,0)</f>
        <v>Кепки</v>
      </c>
      <c r="E1578" s="268" t="s">
        <v>2508</v>
      </c>
      <c r="F1578" s="269" t="s">
        <v>1458</v>
      </c>
      <c r="G1578" s="269" t="s">
        <v>123</v>
      </c>
      <c r="H1578" s="269" t="s">
        <v>3785</v>
      </c>
      <c r="I1578" s="269">
        <v>1</v>
      </c>
      <c r="J1578" s="269" t="s">
        <v>3785</v>
      </c>
      <c r="K1578" s="269"/>
      <c r="L1578" s="269">
        <v>1</v>
      </c>
    </row>
    <row r="1579" spans="1:12" x14ac:dyDescent="0.25">
      <c r="A1579" s="261">
        <f t="shared" si="72"/>
        <v>6841107</v>
      </c>
      <c r="B1579" s="261" t="str">
        <f t="shared" si="73"/>
        <v>HATTERAS</v>
      </c>
      <c r="C1579" s="261" t="str">
        <f t="shared" si="74"/>
        <v>Кепка</v>
      </c>
      <c r="D1579" s="264" t="str">
        <f>VLOOKUP(C1579,M:N,2,0)</f>
        <v>Кепки</v>
      </c>
      <c r="E1579" s="266" t="s">
        <v>2509</v>
      </c>
      <c r="F1579" s="184" t="s">
        <v>1458</v>
      </c>
      <c r="G1579" s="186" t="s">
        <v>113</v>
      </c>
      <c r="H1579" s="188" t="s">
        <v>3785</v>
      </c>
      <c r="I1579" s="190">
        <v>1</v>
      </c>
      <c r="J1579" s="188" t="s">
        <v>3785</v>
      </c>
      <c r="K1579" s="262"/>
      <c r="L1579" s="193">
        <v>1</v>
      </c>
    </row>
    <row r="1580" spans="1:12" x14ac:dyDescent="0.25">
      <c r="A1580" s="261">
        <f t="shared" si="72"/>
        <v>6841107</v>
      </c>
      <c r="B1580" s="261" t="str">
        <f t="shared" si="73"/>
        <v>HATTERAS</v>
      </c>
      <c r="C1580" s="261" t="str">
        <f t="shared" si="74"/>
        <v>Кепка</v>
      </c>
      <c r="D1580" s="264" t="str">
        <f>VLOOKUP(C1580,M:N,2,0)</f>
        <v>Кепки</v>
      </c>
      <c r="E1580" s="268" t="s">
        <v>2510</v>
      </c>
      <c r="F1580" s="269" t="s">
        <v>1471</v>
      </c>
      <c r="G1580" s="269" t="s">
        <v>115</v>
      </c>
      <c r="H1580" s="269" t="s">
        <v>3773</v>
      </c>
      <c r="I1580" s="269">
        <v>1</v>
      </c>
      <c r="J1580" s="269" t="s">
        <v>3773</v>
      </c>
      <c r="K1580" s="269"/>
      <c r="L1580" s="269">
        <v>1</v>
      </c>
    </row>
    <row r="1581" spans="1:12" x14ac:dyDescent="0.25">
      <c r="A1581" s="261">
        <f t="shared" si="72"/>
        <v>6841107</v>
      </c>
      <c r="B1581" s="261" t="str">
        <f t="shared" si="73"/>
        <v>HATTERAS</v>
      </c>
      <c r="C1581" s="261" t="str">
        <f t="shared" si="74"/>
        <v>Кепка</v>
      </c>
      <c r="D1581" s="264" t="str">
        <f>VLOOKUP(C1581,M:N,2,0)</f>
        <v>Кепки</v>
      </c>
      <c r="E1581" s="268" t="s">
        <v>2512</v>
      </c>
      <c r="F1581" s="269" t="s">
        <v>1471</v>
      </c>
      <c r="G1581" s="269" t="s">
        <v>112</v>
      </c>
      <c r="H1581" s="269" t="s">
        <v>3431</v>
      </c>
      <c r="I1581" s="269">
        <v>1</v>
      </c>
      <c r="J1581" s="269" t="s">
        <v>3431</v>
      </c>
      <c r="K1581" s="269"/>
      <c r="L1581" s="269">
        <v>1</v>
      </c>
    </row>
    <row r="1582" spans="1:12" x14ac:dyDescent="0.25">
      <c r="A1582" s="261">
        <f t="shared" si="72"/>
        <v>6841107</v>
      </c>
      <c r="B1582" s="261" t="str">
        <f t="shared" si="73"/>
        <v>HATTERAS</v>
      </c>
      <c r="C1582" s="261" t="str">
        <f t="shared" si="74"/>
        <v>Кепка</v>
      </c>
      <c r="D1582" s="264" t="str">
        <f>VLOOKUP(C1582,M:N,2,0)</f>
        <v>Кепки</v>
      </c>
      <c r="E1582" s="268" t="s">
        <v>2513</v>
      </c>
      <c r="F1582" s="269" t="s">
        <v>1471</v>
      </c>
      <c r="G1582" s="269" t="s">
        <v>114</v>
      </c>
      <c r="H1582" s="269" t="s">
        <v>3773</v>
      </c>
      <c r="I1582" s="269">
        <v>1</v>
      </c>
      <c r="J1582" s="269" t="s">
        <v>3773</v>
      </c>
      <c r="K1582" s="269"/>
      <c r="L1582" s="269">
        <v>1</v>
      </c>
    </row>
    <row r="1583" spans="1:12" x14ac:dyDescent="0.25">
      <c r="A1583" s="261">
        <f t="shared" si="72"/>
        <v>6841107</v>
      </c>
      <c r="B1583" s="261" t="str">
        <f t="shared" si="73"/>
        <v>HATTERAS</v>
      </c>
      <c r="C1583" s="261" t="str">
        <f t="shared" si="74"/>
        <v>Кепка</v>
      </c>
      <c r="D1583" s="264" t="str">
        <f>VLOOKUP(C1583,M:N,2,0)</f>
        <v>Кепки</v>
      </c>
      <c r="E1583" s="268" t="s">
        <v>2514</v>
      </c>
      <c r="F1583" s="269" t="s">
        <v>1471</v>
      </c>
      <c r="G1583" s="269" t="s">
        <v>113</v>
      </c>
      <c r="H1583" s="269" t="s">
        <v>3431</v>
      </c>
      <c r="I1583" s="269">
        <v>1</v>
      </c>
      <c r="J1583" s="269" t="s">
        <v>3431</v>
      </c>
      <c r="K1583" s="269"/>
      <c r="L1583" s="269">
        <v>1</v>
      </c>
    </row>
    <row r="1584" spans="1:12" x14ac:dyDescent="0.25">
      <c r="A1584" s="261">
        <f t="shared" si="72"/>
        <v>6841107</v>
      </c>
      <c r="B1584" s="261" t="str">
        <f t="shared" si="73"/>
        <v>HATTERAS</v>
      </c>
      <c r="C1584" s="261" t="str">
        <f t="shared" si="74"/>
        <v>Кепка</v>
      </c>
      <c r="D1584" s="264" t="str">
        <f>VLOOKUP(C1584,M:N,2,0)</f>
        <v>Кепки</v>
      </c>
      <c r="E1584" s="268" t="s">
        <v>2515</v>
      </c>
      <c r="F1584" s="269" t="s">
        <v>1471</v>
      </c>
      <c r="G1584" s="269" t="s">
        <v>124</v>
      </c>
      <c r="H1584" s="269" t="s">
        <v>3773</v>
      </c>
      <c r="I1584" s="269">
        <v>3</v>
      </c>
      <c r="J1584" s="269" t="s">
        <v>3788</v>
      </c>
      <c r="K1584" s="269"/>
      <c r="L1584" s="269">
        <v>3</v>
      </c>
    </row>
    <row r="1585" spans="1:12" x14ac:dyDescent="0.25">
      <c r="A1585" s="261">
        <f t="shared" si="72"/>
        <v>6841107</v>
      </c>
      <c r="B1585" s="261" t="str">
        <f t="shared" si="73"/>
        <v>HATTERAS</v>
      </c>
      <c r="C1585" s="261" t="str">
        <f t="shared" si="74"/>
        <v>Кепка</v>
      </c>
      <c r="D1585" s="264" t="str">
        <f>VLOOKUP(C1585,M:N,2,0)</f>
        <v>Кепки</v>
      </c>
      <c r="E1585" s="268" t="s">
        <v>2516</v>
      </c>
      <c r="F1585" s="269" t="s">
        <v>1471</v>
      </c>
      <c r="G1585" s="269" t="s">
        <v>118</v>
      </c>
      <c r="H1585" s="269" t="s">
        <v>3773</v>
      </c>
      <c r="I1585" s="269">
        <v>1</v>
      </c>
      <c r="J1585" s="269" t="s">
        <v>3773</v>
      </c>
      <c r="K1585" s="269"/>
      <c r="L1585" s="269">
        <v>1</v>
      </c>
    </row>
    <row r="1586" spans="1:12" x14ac:dyDescent="0.25">
      <c r="A1586" s="261">
        <f t="shared" si="72"/>
        <v>6841107</v>
      </c>
      <c r="B1586" s="261" t="str">
        <f t="shared" si="73"/>
        <v>HATTERAS</v>
      </c>
      <c r="C1586" s="261" t="str">
        <f t="shared" si="74"/>
        <v>Кепка</v>
      </c>
      <c r="D1586" s="264" t="str">
        <f>VLOOKUP(C1586,M:N,2,0)</f>
        <v>Кепки</v>
      </c>
      <c r="E1586" s="268" t="s">
        <v>2518</v>
      </c>
      <c r="F1586" s="269" t="s">
        <v>1462</v>
      </c>
      <c r="G1586" s="269" t="s">
        <v>122</v>
      </c>
      <c r="H1586" s="269" t="s">
        <v>3231</v>
      </c>
      <c r="I1586" s="269">
        <v>3</v>
      </c>
      <c r="J1586" s="269" t="s">
        <v>3587</v>
      </c>
      <c r="K1586" s="269"/>
      <c r="L1586" s="269">
        <v>3</v>
      </c>
    </row>
    <row r="1587" spans="1:12" x14ac:dyDescent="0.25">
      <c r="A1587" s="261">
        <f t="shared" si="72"/>
        <v>6841107</v>
      </c>
      <c r="B1587" s="261" t="str">
        <f t="shared" si="73"/>
        <v>HATTERAS</v>
      </c>
      <c r="C1587" s="261" t="str">
        <f t="shared" si="74"/>
        <v>Кепка</v>
      </c>
      <c r="D1587" s="264" t="str">
        <f>VLOOKUP(C1587,M:N,2,0)</f>
        <v>Кепки</v>
      </c>
      <c r="E1587" s="268" t="s">
        <v>2519</v>
      </c>
      <c r="F1587" s="269" t="s">
        <v>1462</v>
      </c>
      <c r="G1587" s="269" t="s">
        <v>123</v>
      </c>
      <c r="H1587" s="269" t="s">
        <v>3231</v>
      </c>
      <c r="I1587" s="269">
        <v>2</v>
      </c>
      <c r="J1587" s="269" t="s">
        <v>3585</v>
      </c>
      <c r="K1587" s="269"/>
      <c r="L1587" s="269">
        <v>2</v>
      </c>
    </row>
    <row r="1588" spans="1:12" x14ac:dyDescent="0.25">
      <c r="A1588" s="261">
        <f t="shared" si="72"/>
        <v>6841107</v>
      </c>
      <c r="B1588" s="261" t="str">
        <f t="shared" si="73"/>
        <v>HATTERAS</v>
      </c>
      <c r="C1588" s="261" t="str">
        <f t="shared" si="74"/>
        <v>Кепка</v>
      </c>
      <c r="D1588" s="264" t="str">
        <f>VLOOKUP(C1588,M:N,2,0)</f>
        <v>Кепки</v>
      </c>
      <c r="E1588" s="268" t="s">
        <v>2520</v>
      </c>
      <c r="F1588" s="269" t="s">
        <v>1462</v>
      </c>
      <c r="G1588" s="269" t="s">
        <v>116</v>
      </c>
      <c r="H1588" s="269" t="s">
        <v>3231</v>
      </c>
      <c r="I1588" s="269">
        <v>8</v>
      </c>
      <c r="J1588" s="269" t="s">
        <v>3232</v>
      </c>
      <c r="K1588" s="269"/>
      <c r="L1588" s="269">
        <v>8</v>
      </c>
    </row>
    <row r="1589" spans="1:12" x14ac:dyDescent="0.25">
      <c r="A1589" s="261">
        <f t="shared" si="72"/>
        <v>6841107</v>
      </c>
      <c r="B1589" s="261" t="str">
        <f t="shared" si="73"/>
        <v>HATTERAS</v>
      </c>
      <c r="C1589" s="261" t="str">
        <f t="shared" si="74"/>
        <v>Кепка</v>
      </c>
      <c r="D1589" s="264" t="str">
        <f>VLOOKUP(C1589,M:N,2,0)</f>
        <v>Кепки</v>
      </c>
      <c r="E1589" s="268" t="s">
        <v>2521</v>
      </c>
      <c r="F1589" s="269" t="s">
        <v>1462</v>
      </c>
      <c r="G1589" s="269" t="s">
        <v>115</v>
      </c>
      <c r="H1589" s="269" t="s">
        <v>3231</v>
      </c>
      <c r="I1589" s="269">
        <v>3</v>
      </c>
      <c r="J1589" s="269" t="s">
        <v>3587</v>
      </c>
      <c r="K1589" s="269"/>
      <c r="L1589" s="269">
        <v>3</v>
      </c>
    </row>
    <row r="1590" spans="1:12" x14ac:dyDescent="0.25">
      <c r="A1590" s="261">
        <f t="shared" si="72"/>
        <v>6841107</v>
      </c>
      <c r="B1590" s="261" t="str">
        <f t="shared" si="73"/>
        <v>HATTERAS</v>
      </c>
      <c r="C1590" s="261" t="str">
        <f t="shared" si="74"/>
        <v>Кепка</v>
      </c>
      <c r="D1590" s="264" t="str">
        <f>VLOOKUP(C1590,M:N,2,0)</f>
        <v>Кепки</v>
      </c>
      <c r="E1590" s="268" t="s">
        <v>2522</v>
      </c>
      <c r="F1590" s="269" t="s">
        <v>1462</v>
      </c>
      <c r="G1590" s="269" t="s">
        <v>112</v>
      </c>
      <c r="H1590" s="269" t="s">
        <v>3231</v>
      </c>
      <c r="I1590" s="269">
        <v>15</v>
      </c>
      <c r="J1590" s="269" t="s">
        <v>3787</v>
      </c>
      <c r="K1590" s="269"/>
      <c r="L1590" s="269">
        <v>15</v>
      </c>
    </row>
    <row r="1591" spans="1:12" x14ac:dyDescent="0.25">
      <c r="A1591" s="261">
        <f t="shared" si="72"/>
        <v>6841107</v>
      </c>
      <c r="B1591" s="261" t="str">
        <f t="shared" si="73"/>
        <v>HATTERAS</v>
      </c>
      <c r="C1591" s="261" t="str">
        <f t="shared" si="74"/>
        <v>Кепка</v>
      </c>
      <c r="D1591" s="264" t="str">
        <f>VLOOKUP(C1591,M:N,2,0)</f>
        <v>Кепки</v>
      </c>
      <c r="E1591" s="268" t="s">
        <v>2524</v>
      </c>
      <c r="F1591" s="269" t="s">
        <v>1462</v>
      </c>
      <c r="G1591" s="269" t="s">
        <v>114</v>
      </c>
      <c r="H1591" s="269" t="s">
        <v>3231</v>
      </c>
      <c r="I1591" s="269">
        <v>3</v>
      </c>
      <c r="J1591" s="269" t="s">
        <v>3587</v>
      </c>
      <c r="K1591" s="269"/>
      <c r="L1591" s="269">
        <v>3</v>
      </c>
    </row>
    <row r="1592" spans="1:12" x14ac:dyDescent="0.25">
      <c r="A1592" s="261">
        <f t="shared" si="72"/>
        <v>6841107</v>
      </c>
      <c r="B1592" s="261" t="str">
        <f t="shared" si="73"/>
        <v>HATTERAS</v>
      </c>
      <c r="C1592" s="261" t="str">
        <f t="shared" si="74"/>
        <v>Кепка</v>
      </c>
      <c r="D1592" s="264" t="str">
        <f>VLOOKUP(C1592,M:N,2,0)</f>
        <v>Кепки</v>
      </c>
      <c r="E1592" s="268" t="s">
        <v>2525</v>
      </c>
      <c r="F1592" s="269" t="s">
        <v>1462</v>
      </c>
      <c r="G1592" s="269" t="s">
        <v>113</v>
      </c>
      <c r="H1592" s="269" t="s">
        <v>3231</v>
      </c>
      <c r="I1592" s="269">
        <v>9</v>
      </c>
      <c r="J1592" s="269" t="s">
        <v>3786</v>
      </c>
      <c r="K1592" s="269"/>
      <c r="L1592" s="269">
        <v>9</v>
      </c>
    </row>
    <row r="1593" spans="1:12" x14ac:dyDescent="0.25">
      <c r="A1593" s="261">
        <f t="shared" si="72"/>
        <v>6841107</v>
      </c>
      <c r="B1593" s="261" t="str">
        <f t="shared" si="73"/>
        <v>HATTERAS</v>
      </c>
      <c r="C1593" s="261" t="str">
        <f t="shared" si="74"/>
        <v>Кепка</v>
      </c>
      <c r="D1593" s="264" t="str">
        <f>VLOOKUP(C1593,M:N,2,0)</f>
        <v>Кепки</v>
      </c>
      <c r="E1593" s="268" t="s">
        <v>2526</v>
      </c>
      <c r="F1593" s="269" t="s">
        <v>1462</v>
      </c>
      <c r="G1593" s="269" t="s">
        <v>124</v>
      </c>
      <c r="H1593" s="269" t="s">
        <v>3231</v>
      </c>
      <c r="I1593" s="269">
        <v>2</v>
      </c>
      <c r="J1593" s="269" t="s">
        <v>3585</v>
      </c>
      <c r="K1593" s="269"/>
      <c r="L1593" s="269">
        <v>2</v>
      </c>
    </row>
    <row r="1594" spans="1:12" x14ac:dyDescent="0.25">
      <c r="A1594" s="261">
        <f t="shared" si="72"/>
        <v>6841107</v>
      </c>
      <c r="B1594" s="261" t="str">
        <f t="shared" si="73"/>
        <v>HATTERAS</v>
      </c>
      <c r="C1594" s="261" t="str">
        <f t="shared" si="74"/>
        <v>Кепка</v>
      </c>
      <c r="D1594" s="264" t="str">
        <f>VLOOKUP(C1594,M:N,2,0)</f>
        <v>Кепки</v>
      </c>
      <c r="E1594" s="268" t="s">
        <v>2527</v>
      </c>
      <c r="F1594" s="269" t="s">
        <v>1453</v>
      </c>
      <c r="G1594" s="269" t="s">
        <v>122</v>
      </c>
      <c r="H1594" s="269" t="s">
        <v>3431</v>
      </c>
      <c r="I1594" s="269">
        <v>2</v>
      </c>
      <c r="J1594" s="269" t="s">
        <v>3487</v>
      </c>
      <c r="K1594" s="269"/>
      <c r="L1594" s="269">
        <v>2</v>
      </c>
    </row>
    <row r="1595" spans="1:12" x14ac:dyDescent="0.25">
      <c r="A1595" s="261">
        <f t="shared" si="72"/>
        <v>6841107</v>
      </c>
      <c r="B1595" s="261" t="str">
        <f t="shared" si="73"/>
        <v>HATTERAS</v>
      </c>
      <c r="C1595" s="261" t="str">
        <f t="shared" si="74"/>
        <v>Кепка</v>
      </c>
      <c r="D1595" s="264" t="str">
        <f>VLOOKUP(C1595,M:N,2,0)</f>
        <v>Кепки</v>
      </c>
      <c r="E1595" s="268" t="s">
        <v>2528</v>
      </c>
      <c r="F1595" s="269" t="s">
        <v>1453</v>
      </c>
      <c r="G1595" s="269" t="s">
        <v>112</v>
      </c>
      <c r="H1595" s="269" t="s">
        <v>3781</v>
      </c>
      <c r="I1595" s="269">
        <v>3</v>
      </c>
      <c r="J1595" s="269" t="s">
        <v>3784</v>
      </c>
      <c r="K1595" s="269"/>
      <c r="L1595" s="269">
        <v>3</v>
      </c>
    </row>
    <row r="1596" spans="1:12" x14ac:dyDescent="0.25">
      <c r="A1596" s="261">
        <f t="shared" si="72"/>
        <v>6841107</v>
      </c>
      <c r="B1596" s="261" t="str">
        <f t="shared" si="73"/>
        <v>HATTERAS</v>
      </c>
      <c r="C1596" s="261" t="str">
        <f t="shared" si="74"/>
        <v>Кепка</v>
      </c>
      <c r="D1596" s="264" t="str">
        <f>VLOOKUP(C1596,M:N,2,0)</f>
        <v>Кепки</v>
      </c>
      <c r="E1596" s="268" t="s">
        <v>2530</v>
      </c>
      <c r="F1596" s="269" t="s">
        <v>1453</v>
      </c>
      <c r="G1596" s="269" t="s">
        <v>113</v>
      </c>
      <c r="H1596" s="269" t="s">
        <v>3781</v>
      </c>
      <c r="I1596" s="269">
        <v>4</v>
      </c>
      <c r="J1596" s="269" t="s">
        <v>3783</v>
      </c>
      <c r="K1596" s="269"/>
      <c r="L1596" s="269">
        <v>4</v>
      </c>
    </row>
    <row r="1597" spans="1:12" x14ac:dyDescent="0.25">
      <c r="A1597" s="261">
        <f t="shared" si="72"/>
        <v>6841107</v>
      </c>
      <c r="B1597" s="261" t="str">
        <f t="shared" si="73"/>
        <v>HATTERAS</v>
      </c>
      <c r="C1597" s="261" t="str">
        <f t="shared" si="74"/>
        <v>Кепка</v>
      </c>
      <c r="D1597" s="264" t="str">
        <f>VLOOKUP(C1597,M:N,2,0)</f>
        <v>Кепки</v>
      </c>
      <c r="E1597" s="268" t="s">
        <v>2531</v>
      </c>
      <c r="F1597" s="269" t="s">
        <v>1453</v>
      </c>
      <c r="G1597" s="269" t="s">
        <v>124</v>
      </c>
      <c r="H1597" s="269" t="s">
        <v>3781</v>
      </c>
      <c r="I1597" s="269">
        <v>1</v>
      </c>
      <c r="J1597" s="269" t="s">
        <v>3782</v>
      </c>
      <c r="K1597" s="269"/>
      <c r="L1597" s="269">
        <v>1</v>
      </c>
    </row>
    <row r="1598" spans="1:12" x14ac:dyDescent="0.25">
      <c r="A1598" s="261">
        <f t="shared" si="72"/>
        <v>6840503</v>
      </c>
      <c r="B1598" s="261" t="str">
        <f t="shared" si="73"/>
        <v>HATTERAS</v>
      </c>
      <c r="C1598" s="261" t="str">
        <f t="shared" si="74"/>
        <v>Кепка</v>
      </c>
      <c r="D1598" s="264" t="str">
        <f>VLOOKUP(C1598,M:N,2,0)</f>
        <v>Кепки</v>
      </c>
      <c r="E1598" s="268" t="s">
        <v>2532</v>
      </c>
      <c r="F1598" s="269" t="s">
        <v>1253</v>
      </c>
      <c r="G1598" s="269" t="s">
        <v>116</v>
      </c>
      <c r="H1598" s="269" t="s">
        <v>3715</v>
      </c>
      <c r="I1598" s="269">
        <v>1</v>
      </c>
      <c r="J1598" s="269" t="s">
        <v>3715</v>
      </c>
      <c r="K1598" s="269"/>
      <c r="L1598" s="269">
        <v>1</v>
      </c>
    </row>
    <row r="1599" spans="1:12" x14ac:dyDescent="0.25">
      <c r="A1599" s="261">
        <f t="shared" si="72"/>
        <v>6840503</v>
      </c>
      <c r="B1599" s="261" t="str">
        <f t="shared" si="73"/>
        <v>HATTERAS</v>
      </c>
      <c r="C1599" s="261" t="str">
        <f t="shared" si="74"/>
        <v>Кепка</v>
      </c>
      <c r="D1599" s="264" t="str">
        <f>VLOOKUP(C1599,M:N,2,0)</f>
        <v>Кепки</v>
      </c>
      <c r="E1599" s="268" t="s">
        <v>2533</v>
      </c>
      <c r="F1599" s="269" t="s">
        <v>1253</v>
      </c>
      <c r="G1599" s="269" t="s">
        <v>112</v>
      </c>
      <c r="H1599" s="269" t="s">
        <v>3715</v>
      </c>
      <c r="I1599" s="269">
        <v>1</v>
      </c>
      <c r="J1599" s="269" t="s">
        <v>3715</v>
      </c>
      <c r="K1599" s="269"/>
      <c r="L1599" s="269">
        <v>1</v>
      </c>
    </row>
    <row r="1600" spans="1:12" x14ac:dyDescent="0.25">
      <c r="A1600" s="261">
        <f t="shared" si="72"/>
        <v>6840107</v>
      </c>
      <c r="B1600" s="261" t="str">
        <f t="shared" si="73"/>
        <v>HATTERAS</v>
      </c>
      <c r="C1600" s="261" t="str">
        <f t="shared" si="74"/>
        <v>Кепка</v>
      </c>
      <c r="D1600" s="264" t="str">
        <f>VLOOKUP(C1600,M:N,2,0)</f>
        <v>Кепки</v>
      </c>
      <c r="E1600" s="268" t="s">
        <v>2534</v>
      </c>
      <c r="F1600" s="269" t="s">
        <v>1078</v>
      </c>
      <c r="G1600" s="269" t="s">
        <v>116</v>
      </c>
      <c r="H1600" s="269" t="s">
        <v>3505</v>
      </c>
      <c r="I1600" s="269">
        <v>5</v>
      </c>
      <c r="J1600" s="269" t="s">
        <v>3508</v>
      </c>
      <c r="K1600" s="269"/>
      <c r="L1600" s="269">
        <v>5</v>
      </c>
    </row>
    <row r="1601" spans="1:12" x14ac:dyDescent="0.25">
      <c r="A1601" s="261">
        <f t="shared" si="72"/>
        <v>6840107</v>
      </c>
      <c r="B1601" s="261" t="str">
        <f t="shared" si="73"/>
        <v>HATTERAS</v>
      </c>
      <c r="C1601" s="261" t="str">
        <f t="shared" si="74"/>
        <v>Кепка</v>
      </c>
      <c r="D1601" s="264" t="str">
        <f>VLOOKUP(C1601,M:N,2,0)</f>
        <v>Кепки</v>
      </c>
      <c r="E1601" s="268" t="s">
        <v>2536</v>
      </c>
      <c r="F1601" s="269" t="s">
        <v>1078</v>
      </c>
      <c r="G1601" s="269" t="s">
        <v>112</v>
      </c>
      <c r="H1601" s="269" t="s">
        <v>3203</v>
      </c>
      <c r="I1601" s="269">
        <v>7</v>
      </c>
      <c r="J1601" s="269" t="s">
        <v>3658</v>
      </c>
      <c r="K1601" s="269"/>
      <c r="L1601" s="269">
        <v>7</v>
      </c>
    </row>
    <row r="1602" spans="1:12" x14ac:dyDescent="0.25">
      <c r="A1602" s="261">
        <f t="shared" si="72"/>
        <v>6840107</v>
      </c>
      <c r="B1602" s="261" t="str">
        <f t="shared" si="73"/>
        <v>HATTERAS</v>
      </c>
      <c r="C1602" s="261" t="str">
        <f t="shared" si="74"/>
        <v>Кепка</v>
      </c>
      <c r="D1602" s="264" t="str">
        <f>VLOOKUP(C1602,M:N,2,0)</f>
        <v>Кепки</v>
      </c>
      <c r="E1602" s="266" t="s">
        <v>2537</v>
      </c>
      <c r="F1602" s="184" t="s">
        <v>1078</v>
      </c>
      <c r="G1602" s="186" t="s">
        <v>113</v>
      </c>
      <c r="H1602" s="188" t="s">
        <v>3505</v>
      </c>
      <c r="I1602" s="190">
        <v>3</v>
      </c>
      <c r="J1602" s="188" t="s">
        <v>3506</v>
      </c>
      <c r="K1602" s="262"/>
      <c r="L1602" s="193">
        <v>3</v>
      </c>
    </row>
    <row r="1603" spans="1:12" x14ac:dyDescent="0.25">
      <c r="A1603" s="261">
        <f t="shared" ref="A1603:A1666" si="75">_xlfn.LET(_xlpm.START,FIND("арт. ",F1603)+5,_xlpm.END,FIND(" ",F1603,_xlpm.START),VALUE(TRIM(MID(F1603,_xlpm.START,_xlpm.END-_xlpm.START))))</f>
        <v>6840107</v>
      </c>
      <c r="B1603" s="261" t="str">
        <f t="shared" ref="B1603:B1666" si="76">_xlfn.LET(_xlpm.START,FIND("арт. ",F1603)+13,_xlpm.END,FIND("(",F1603),TRIM(MID(F1603,_xlpm.START,_xlpm.END-_xlpm.START)))</f>
        <v>HATTERAS</v>
      </c>
      <c r="C1603" s="261" t="str">
        <f t="shared" ref="C1603:C1666" si="77">_xlfn.LET(_xlpm.START,1,_xlpm.END,FIND("S",F1603),TRIM(MID(F1603,_xlpm.START,_xlpm.END-_xlpm.START)))</f>
        <v>Кепка</v>
      </c>
      <c r="D1603" s="264" t="str">
        <f>VLOOKUP(C1603,M:N,2,0)</f>
        <v>Кепки</v>
      </c>
      <c r="E1603" s="266" t="s">
        <v>2538</v>
      </c>
      <c r="F1603" s="184" t="s">
        <v>1082</v>
      </c>
      <c r="G1603" s="186" t="s">
        <v>116</v>
      </c>
      <c r="H1603" s="188" t="s">
        <v>3659</v>
      </c>
      <c r="I1603" s="190">
        <v>2</v>
      </c>
      <c r="J1603" s="188" t="s">
        <v>3660</v>
      </c>
      <c r="K1603" s="262"/>
      <c r="L1603" s="193">
        <v>2</v>
      </c>
    </row>
    <row r="1604" spans="1:12" x14ac:dyDescent="0.25">
      <c r="A1604" s="261">
        <f t="shared" si="75"/>
        <v>6840107</v>
      </c>
      <c r="B1604" s="261" t="str">
        <f t="shared" si="76"/>
        <v>HATTERAS</v>
      </c>
      <c r="C1604" s="261" t="str">
        <f t="shared" si="77"/>
        <v>Кепка</v>
      </c>
      <c r="D1604" s="264" t="str">
        <f>VLOOKUP(C1604,M:N,2,0)</f>
        <v>Кепки</v>
      </c>
      <c r="E1604" s="266" t="s">
        <v>2540</v>
      </c>
      <c r="F1604" s="184" t="s">
        <v>1082</v>
      </c>
      <c r="G1604" s="186" t="s">
        <v>112</v>
      </c>
      <c r="H1604" s="188" t="s">
        <v>3659</v>
      </c>
      <c r="I1604" s="190">
        <v>1</v>
      </c>
      <c r="J1604" s="188" t="s">
        <v>3659</v>
      </c>
      <c r="K1604" s="262"/>
      <c r="L1604" s="193">
        <v>1</v>
      </c>
    </row>
    <row r="1605" spans="1:12" x14ac:dyDescent="0.25">
      <c r="A1605" s="261">
        <f t="shared" si="75"/>
        <v>6840106</v>
      </c>
      <c r="B1605" s="261" t="str">
        <f t="shared" si="76"/>
        <v>HATTERAS</v>
      </c>
      <c r="C1605" s="261" t="str">
        <f t="shared" si="77"/>
        <v>Кепка</v>
      </c>
      <c r="D1605" s="264" t="str">
        <f>VLOOKUP(C1605,M:N,2,0)</f>
        <v>Кепки</v>
      </c>
      <c r="E1605" s="266" t="s">
        <v>2541</v>
      </c>
      <c r="F1605" s="184" t="s">
        <v>1076</v>
      </c>
      <c r="G1605" s="186" t="s">
        <v>118</v>
      </c>
      <c r="H1605" s="188" t="s">
        <v>3476</v>
      </c>
      <c r="I1605" s="190">
        <v>2</v>
      </c>
      <c r="J1605" s="188" t="s">
        <v>3477</v>
      </c>
      <c r="K1605" s="262"/>
      <c r="L1605" s="193">
        <v>2</v>
      </c>
    </row>
    <row r="1606" spans="1:12" x14ac:dyDescent="0.25">
      <c r="A1606" s="261">
        <f t="shared" si="75"/>
        <v>6840106</v>
      </c>
      <c r="B1606" s="261" t="str">
        <f t="shared" si="76"/>
        <v>HATTERAS</v>
      </c>
      <c r="C1606" s="261" t="str">
        <f t="shared" si="77"/>
        <v>Кепка</v>
      </c>
      <c r="D1606" s="264" t="str">
        <f>VLOOKUP(C1606,M:N,2,0)</f>
        <v>Кепки</v>
      </c>
      <c r="E1606" s="266" t="s">
        <v>2543</v>
      </c>
      <c r="F1606" s="184" t="s">
        <v>1068</v>
      </c>
      <c r="G1606" s="186" t="s">
        <v>123</v>
      </c>
      <c r="H1606" s="188" t="s">
        <v>3476</v>
      </c>
      <c r="I1606" s="190">
        <v>2</v>
      </c>
      <c r="J1606" s="188" t="s">
        <v>3477</v>
      </c>
      <c r="K1606" s="262"/>
      <c r="L1606" s="193">
        <v>2</v>
      </c>
    </row>
    <row r="1607" spans="1:12" x14ac:dyDescent="0.25">
      <c r="A1607" s="261">
        <f t="shared" si="75"/>
        <v>6840106</v>
      </c>
      <c r="B1607" s="261" t="str">
        <f t="shared" si="76"/>
        <v>HATTERAS</v>
      </c>
      <c r="C1607" s="261" t="str">
        <f t="shared" si="77"/>
        <v>Кепка</v>
      </c>
      <c r="D1607" s="264" t="str">
        <f>VLOOKUP(C1607,M:N,2,0)</f>
        <v>Кепки</v>
      </c>
      <c r="E1607" s="266" t="s">
        <v>2544</v>
      </c>
      <c r="F1607" s="184" t="s">
        <v>1068</v>
      </c>
      <c r="G1607" s="186" t="s">
        <v>116</v>
      </c>
      <c r="H1607" s="188" t="s">
        <v>3476</v>
      </c>
      <c r="I1607" s="190">
        <v>9</v>
      </c>
      <c r="J1607" s="191" t="s">
        <v>3656</v>
      </c>
      <c r="K1607" s="262"/>
      <c r="L1607" s="193">
        <v>9</v>
      </c>
    </row>
    <row r="1608" spans="1:12" x14ac:dyDescent="0.25">
      <c r="A1608" s="261">
        <f t="shared" si="75"/>
        <v>6840106</v>
      </c>
      <c r="B1608" s="261" t="str">
        <f t="shared" si="76"/>
        <v>HATTERAS</v>
      </c>
      <c r="C1608" s="261" t="str">
        <f t="shared" si="77"/>
        <v>Кепка</v>
      </c>
      <c r="D1608" s="264" t="str">
        <f>VLOOKUP(C1608,M:N,2,0)</f>
        <v>Кепки</v>
      </c>
      <c r="E1608" s="266" t="s">
        <v>2546</v>
      </c>
      <c r="F1608" s="184" t="s">
        <v>1068</v>
      </c>
      <c r="G1608" s="186" t="s">
        <v>112</v>
      </c>
      <c r="H1608" s="188" t="s">
        <v>3476</v>
      </c>
      <c r="I1608" s="190">
        <v>12</v>
      </c>
      <c r="J1608" s="191" t="s">
        <v>3657</v>
      </c>
      <c r="K1608" s="262"/>
      <c r="L1608" s="193">
        <v>12</v>
      </c>
    </row>
    <row r="1609" spans="1:12" x14ac:dyDescent="0.25">
      <c r="A1609" s="261">
        <f t="shared" si="75"/>
        <v>6840106</v>
      </c>
      <c r="B1609" s="261" t="str">
        <f t="shared" si="76"/>
        <v>HATTERAS</v>
      </c>
      <c r="C1609" s="261" t="str">
        <f t="shared" si="77"/>
        <v>Кепка</v>
      </c>
      <c r="D1609" s="264" t="str">
        <f>VLOOKUP(C1609,M:N,2,0)</f>
        <v>Кепки</v>
      </c>
      <c r="E1609" s="266" t="s">
        <v>2547</v>
      </c>
      <c r="F1609" s="184" t="s">
        <v>1068</v>
      </c>
      <c r="G1609" s="186" t="s">
        <v>114</v>
      </c>
      <c r="H1609" s="188" t="s">
        <v>3476</v>
      </c>
      <c r="I1609" s="190">
        <v>2</v>
      </c>
      <c r="J1609" s="188" t="s">
        <v>3477</v>
      </c>
      <c r="K1609" s="262"/>
      <c r="L1609" s="193">
        <v>2</v>
      </c>
    </row>
    <row r="1610" spans="1:12" x14ac:dyDescent="0.25">
      <c r="A1610" s="261">
        <f t="shared" si="75"/>
        <v>6840106</v>
      </c>
      <c r="B1610" s="261" t="str">
        <f t="shared" si="76"/>
        <v>HATTERAS</v>
      </c>
      <c r="C1610" s="261" t="str">
        <f t="shared" si="77"/>
        <v>Кепка</v>
      </c>
      <c r="D1610" s="264" t="str">
        <f>VLOOKUP(C1610,M:N,2,0)</f>
        <v>Кепки</v>
      </c>
      <c r="E1610" s="266" t="s">
        <v>2548</v>
      </c>
      <c r="F1610" s="184" t="s">
        <v>1068</v>
      </c>
      <c r="G1610" s="186" t="s">
        <v>113</v>
      </c>
      <c r="H1610" s="188" t="s">
        <v>3476</v>
      </c>
      <c r="I1610" s="190">
        <v>9</v>
      </c>
      <c r="J1610" s="191" t="s">
        <v>3656</v>
      </c>
      <c r="K1610" s="262"/>
      <c r="L1610" s="193">
        <v>9</v>
      </c>
    </row>
    <row r="1611" spans="1:12" x14ac:dyDescent="0.25">
      <c r="A1611" s="261">
        <f t="shared" si="75"/>
        <v>6840106</v>
      </c>
      <c r="B1611" s="261" t="str">
        <f t="shared" si="76"/>
        <v>HATTERAS</v>
      </c>
      <c r="C1611" s="261" t="str">
        <f t="shared" si="77"/>
        <v>Кепка</v>
      </c>
      <c r="D1611" s="264" t="str">
        <f>VLOOKUP(C1611,M:N,2,0)</f>
        <v>Кепки</v>
      </c>
      <c r="E1611" s="266" t="s">
        <v>2549</v>
      </c>
      <c r="F1611" s="184" t="s">
        <v>1068</v>
      </c>
      <c r="G1611" s="186" t="s">
        <v>124</v>
      </c>
      <c r="H1611" s="188" t="s">
        <v>3476</v>
      </c>
      <c r="I1611" s="190">
        <v>2</v>
      </c>
      <c r="J1611" s="188" t="s">
        <v>3477</v>
      </c>
      <c r="K1611" s="262"/>
      <c r="L1611" s="193">
        <v>2</v>
      </c>
    </row>
    <row r="1612" spans="1:12" x14ac:dyDescent="0.25">
      <c r="A1612" s="261">
        <f t="shared" si="75"/>
        <v>6840106</v>
      </c>
      <c r="B1612" s="261" t="str">
        <f t="shared" si="76"/>
        <v>HATTERAS</v>
      </c>
      <c r="C1612" s="261" t="str">
        <f t="shared" si="77"/>
        <v>Кепка</v>
      </c>
      <c r="D1612" s="264" t="str">
        <f>VLOOKUP(C1612,M:N,2,0)</f>
        <v>Кепки</v>
      </c>
      <c r="E1612" s="268" t="s">
        <v>2550</v>
      </c>
      <c r="F1612" s="269" t="s">
        <v>1068</v>
      </c>
      <c r="G1612" s="269" t="s">
        <v>118</v>
      </c>
      <c r="H1612" s="269" t="s">
        <v>3476</v>
      </c>
      <c r="I1612" s="269">
        <v>1</v>
      </c>
      <c r="J1612" s="269" t="s">
        <v>3476</v>
      </c>
      <c r="K1612" s="269"/>
      <c r="L1612" s="269">
        <v>1</v>
      </c>
    </row>
    <row r="1613" spans="1:12" x14ac:dyDescent="0.25">
      <c r="A1613" s="261">
        <f t="shared" si="75"/>
        <v>6647103</v>
      </c>
      <c r="B1613" s="261" t="str">
        <f t="shared" si="76"/>
        <v>6-PANEL</v>
      </c>
      <c r="C1613" s="261" t="str">
        <f t="shared" si="77"/>
        <v>Кепка</v>
      </c>
      <c r="D1613" s="264" t="str">
        <f>VLOOKUP(C1613,M:N,2,0)</f>
        <v>Кепки</v>
      </c>
      <c r="E1613" s="268" t="s">
        <v>2552</v>
      </c>
      <c r="F1613" s="269" t="s">
        <v>1009</v>
      </c>
      <c r="G1613" s="269" t="s">
        <v>122</v>
      </c>
      <c r="H1613" s="269" t="s">
        <v>3621</v>
      </c>
      <c r="I1613" s="269">
        <v>1</v>
      </c>
      <c r="J1613" s="269" t="s">
        <v>3621</v>
      </c>
      <c r="K1613" s="269"/>
      <c r="L1613" s="269">
        <v>1</v>
      </c>
    </row>
    <row r="1614" spans="1:12" x14ac:dyDescent="0.25">
      <c r="A1614" s="261">
        <f t="shared" si="75"/>
        <v>6647103</v>
      </c>
      <c r="B1614" s="261" t="str">
        <f t="shared" si="76"/>
        <v>6-PANEL</v>
      </c>
      <c r="C1614" s="261" t="str">
        <f t="shared" si="77"/>
        <v>Кепка</v>
      </c>
      <c r="D1614" s="264" t="str">
        <f>VLOOKUP(C1614,M:N,2,0)</f>
        <v>Кепки</v>
      </c>
      <c r="E1614" s="268" t="s">
        <v>2553</v>
      </c>
      <c r="F1614" s="269" t="s">
        <v>1009</v>
      </c>
      <c r="G1614" s="269" t="s">
        <v>116</v>
      </c>
      <c r="H1614" s="269" t="s">
        <v>3621</v>
      </c>
      <c r="I1614" s="269">
        <v>5</v>
      </c>
      <c r="J1614" s="269" t="s">
        <v>3625</v>
      </c>
      <c r="K1614" s="269"/>
      <c r="L1614" s="269">
        <v>5</v>
      </c>
    </row>
    <row r="1615" spans="1:12" x14ac:dyDescent="0.25">
      <c r="A1615" s="261">
        <f t="shared" si="75"/>
        <v>6647103</v>
      </c>
      <c r="B1615" s="261" t="str">
        <f t="shared" si="76"/>
        <v>6-PANEL</v>
      </c>
      <c r="C1615" s="261" t="str">
        <f t="shared" si="77"/>
        <v>Кепка</v>
      </c>
      <c r="D1615" s="264" t="str">
        <f>VLOOKUP(C1615,M:N,2,0)</f>
        <v>Кепки</v>
      </c>
      <c r="E1615" s="268" t="s">
        <v>2554</v>
      </c>
      <c r="F1615" s="269" t="s">
        <v>1009</v>
      </c>
      <c r="G1615" s="269" t="s">
        <v>112</v>
      </c>
      <c r="H1615" s="269" t="s">
        <v>3622</v>
      </c>
      <c r="I1615" s="269">
        <v>4</v>
      </c>
      <c r="J1615" s="269" t="s">
        <v>3624</v>
      </c>
      <c r="K1615" s="269"/>
      <c r="L1615" s="269">
        <v>4</v>
      </c>
    </row>
    <row r="1616" spans="1:12" x14ac:dyDescent="0.25">
      <c r="A1616" s="261">
        <f t="shared" si="75"/>
        <v>6647103</v>
      </c>
      <c r="B1616" s="261" t="str">
        <f t="shared" si="76"/>
        <v>6-PANEL</v>
      </c>
      <c r="C1616" s="261" t="str">
        <f t="shared" si="77"/>
        <v>Кепка</v>
      </c>
      <c r="D1616" s="264" t="str">
        <f>VLOOKUP(C1616,M:N,2,0)</f>
        <v>Кепки</v>
      </c>
      <c r="E1616" s="268" t="s">
        <v>2556</v>
      </c>
      <c r="F1616" s="269" t="s">
        <v>1009</v>
      </c>
      <c r="G1616" s="269" t="s">
        <v>113</v>
      </c>
      <c r="H1616" s="269" t="s">
        <v>3622</v>
      </c>
      <c r="I1616" s="269">
        <v>6</v>
      </c>
      <c r="J1616" s="269" t="s">
        <v>3623</v>
      </c>
      <c r="K1616" s="269"/>
      <c r="L1616" s="269">
        <v>6</v>
      </c>
    </row>
    <row r="1617" spans="1:12" x14ac:dyDescent="0.25">
      <c r="A1617" s="261">
        <f t="shared" si="75"/>
        <v>6647103</v>
      </c>
      <c r="B1617" s="261" t="str">
        <f t="shared" si="76"/>
        <v>6-PANEL</v>
      </c>
      <c r="C1617" s="261" t="str">
        <f t="shared" si="77"/>
        <v>Кепка</v>
      </c>
      <c r="D1617" s="264" t="str">
        <f>VLOOKUP(C1617,M:N,2,0)</f>
        <v>Кепки</v>
      </c>
      <c r="E1617" s="268" t="s">
        <v>2557</v>
      </c>
      <c r="F1617" s="269" t="s">
        <v>1009</v>
      </c>
      <c r="G1617" s="269" t="s">
        <v>118</v>
      </c>
      <c r="H1617" s="269" t="s">
        <v>3621</v>
      </c>
      <c r="I1617" s="269">
        <v>1</v>
      </c>
      <c r="J1617" s="269" t="s">
        <v>3621</v>
      </c>
      <c r="K1617" s="269"/>
      <c r="L1617" s="269">
        <v>1</v>
      </c>
    </row>
    <row r="1618" spans="1:12" x14ac:dyDescent="0.25">
      <c r="A1618" s="261">
        <f t="shared" si="75"/>
        <v>6647103</v>
      </c>
      <c r="B1618" s="261" t="str">
        <f t="shared" si="76"/>
        <v>6-PANEL</v>
      </c>
      <c r="C1618" s="261" t="str">
        <f t="shared" si="77"/>
        <v>Кепка</v>
      </c>
      <c r="D1618" s="264" t="str">
        <f>VLOOKUP(C1618,M:N,2,0)</f>
        <v>Кепки</v>
      </c>
      <c r="E1618" s="268" t="s">
        <v>2558</v>
      </c>
      <c r="F1618" s="269" t="s">
        <v>1015</v>
      </c>
      <c r="G1618" s="269" t="s">
        <v>116</v>
      </c>
      <c r="H1618" s="269" t="s">
        <v>3621</v>
      </c>
      <c r="I1618" s="269">
        <v>2</v>
      </c>
      <c r="J1618" s="269" t="s">
        <v>3630</v>
      </c>
      <c r="K1618" s="269"/>
      <c r="L1618" s="269">
        <v>2</v>
      </c>
    </row>
    <row r="1619" spans="1:12" x14ac:dyDescent="0.25">
      <c r="A1619" s="261">
        <f t="shared" si="75"/>
        <v>6647103</v>
      </c>
      <c r="B1619" s="261" t="str">
        <f t="shared" si="76"/>
        <v>6-PANEL</v>
      </c>
      <c r="C1619" s="261" t="str">
        <f t="shared" si="77"/>
        <v>Кепка</v>
      </c>
      <c r="D1619" s="264" t="str">
        <f>VLOOKUP(C1619,M:N,2,0)</f>
        <v>Кепки</v>
      </c>
      <c r="E1619" s="268" t="s">
        <v>2560</v>
      </c>
      <c r="F1619" s="269" t="s">
        <v>1015</v>
      </c>
      <c r="G1619" s="269" t="s">
        <v>112</v>
      </c>
      <c r="H1619" s="269" t="s">
        <v>3628</v>
      </c>
      <c r="I1619" s="269">
        <v>4</v>
      </c>
      <c r="J1619" s="269" t="s">
        <v>3629</v>
      </c>
      <c r="K1619" s="269"/>
      <c r="L1619" s="269">
        <v>4</v>
      </c>
    </row>
    <row r="1620" spans="1:12" x14ac:dyDescent="0.25">
      <c r="A1620" s="261">
        <f t="shared" si="75"/>
        <v>6647103</v>
      </c>
      <c r="B1620" s="261" t="str">
        <f t="shared" si="76"/>
        <v>6-PANEL</v>
      </c>
      <c r="C1620" s="261" t="str">
        <f t="shared" si="77"/>
        <v>Кепка</v>
      </c>
      <c r="D1620" s="264" t="str">
        <f>VLOOKUP(C1620,M:N,2,0)</f>
        <v>Кепки</v>
      </c>
      <c r="E1620" s="268" t="s">
        <v>2561</v>
      </c>
      <c r="F1620" s="269" t="s">
        <v>1015</v>
      </c>
      <c r="G1620" s="269" t="s">
        <v>113</v>
      </c>
      <c r="H1620" s="269" t="s">
        <v>3626</v>
      </c>
      <c r="I1620" s="269">
        <v>5</v>
      </c>
      <c r="J1620" s="269" t="s">
        <v>3627</v>
      </c>
      <c r="K1620" s="269"/>
      <c r="L1620" s="269">
        <v>5</v>
      </c>
    </row>
    <row r="1621" spans="1:12" x14ac:dyDescent="0.25">
      <c r="A1621" s="261">
        <f t="shared" si="75"/>
        <v>6640102</v>
      </c>
      <c r="B1621" s="261" t="str">
        <f t="shared" si="76"/>
        <v>6-PANEL</v>
      </c>
      <c r="C1621" s="261" t="str">
        <f t="shared" si="77"/>
        <v>Кепка</v>
      </c>
      <c r="D1621" s="264" t="str">
        <f>VLOOKUP(C1621,M:N,2,0)</f>
        <v>Кепки</v>
      </c>
      <c r="E1621" s="268" t="s">
        <v>2563</v>
      </c>
      <c r="F1621" s="269" t="s">
        <v>883</v>
      </c>
      <c r="G1621" s="269" t="s">
        <v>122</v>
      </c>
      <c r="H1621" s="269" t="s">
        <v>3491</v>
      </c>
      <c r="I1621" s="269">
        <v>1</v>
      </c>
      <c r="J1621" s="269" t="s">
        <v>3491</v>
      </c>
      <c r="K1621" s="269"/>
      <c r="L1621" s="269">
        <v>1</v>
      </c>
    </row>
    <row r="1622" spans="1:12" x14ac:dyDescent="0.25">
      <c r="A1622" s="261">
        <f t="shared" si="75"/>
        <v>6640102</v>
      </c>
      <c r="B1622" s="261" t="str">
        <f t="shared" si="76"/>
        <v>6-PANEL</v>
      </c>
      <c r="C1622" s="261" t="str">
        <f t="shared" si="77"/>
        <v>Кепка</v>
      </c>
      <c r="D1622" s="264" t="str">
        <f>VLOOKUP(C1622,M:N,2,0)</f>
        <v>Кепки</v>
      </c>
      <c r="E1622" s="268" t="s">
        <v>2564</v>
      </c>
      <c r="F1622" s="269" t="s">
        <v>883</v>
      </c>
      <c r="G1622" s="269" t="s">
        <v>116</v>
      </c>
      <c r="H1622" s="269" t="s">
        <v>3491</v>
      </c>
      <c r="I1622" s="269">
        <v>3</v>
      </c>
      <c r="J1622" s="269" t="s">
        <v>3583</v>
      </c>
      <c r="K1622" s="269"/>
      <c r="L1622" s="269">
        <v>3</v>
      </c>
    </row>
    <row r="1623" spans="1:12" x14ac:dyDescent="0.25">
      <c r="A1623" s="261">
        <f t="shared" si="75"/>
        <v>6640102</v>
      </c>
      <c r="B1623" s="261" t="str">
        <f t="shared" si="76"/>
        <v>6-PANEL</v>
      </c>
      <c r="C1623" s="261" t="str">
        <f t="shared" si="77"/>
        <v>Кепка</v>
      </c>
      <c r="D1623" s="264" t="str">
        <f>VLOOKUP(C1623,M:N,2,0)</f>
        <v>Кепки</v>
      </c>
      <c r="E1623" s="268" t="s">
        <v>2565</v>
      </c>
      <c r="F1623" s="269" t="s">
        <v>883</v>
      </c>
      <c r="G1623" s="269" t="s">
        <v>112</v>
      </c>
      <c r="H1623" s="269" t="s">
        <v>3491</v>
      </c>
      <c r="I1623" s="269">
        <v>6</v>
      </c>
      <c r="J1623" s="269" t="s">
        <v>3498</v>
      </c>
      <c r="K1623" s="269"/>
      <c r="L1623" s="269">
        <v>6</v>
      </c>
    </row>
    <row r="1624" spans="1:12" x14ac:dyDescent="0.25">
      <c r="A1624" s="261">
        <f t="shared" si="75"/>
        <v>6640102</v>
      </c>
      <c r="B1624" s="261" t="str">
        <f t="shared" si="76"/>
        <v>6-PANEL</v>
      </c>
      <c r="C1624" s="261" t="str">
        <f t="shared" si="77"/>
        <v>Кепка</v>
      </c>
      <c r="D1624" s="264" t="str">
        <f>VLOOKUP(C1624,M:N,2,0)</f>
        <v>Кепки</v>
      </c>
      <c r="E1624" s="268" t="s">
        <v>2567</v>
      </c>
      <c r="F1624" s="269" t="s">
        <v>883</v>
      </c>
      <c r="G1624" s="269" t="s">
        <v>113</v>
      </c>
      <c r="H1624" s="269" t="s">
        <v>3489</v>
      </c>
      <c r="I1624" s="269">
        <v>3</v>
      </c>
      <c r="J1624" s="269" t="s">
        <v>3582</v>
      </c>
      <c r="K1624" s="269"/>
      <c r="L1624" s="269">
        <v>3</v>
      </c>
    </row>
    <row r="1625" spans="1:12" x14ac:dyDescent="0.25">
      <c r="A1625" s="261">
        <f t="shared" si="75"/>
        <v>6620901</v>
      </c>
      <c r="B1625" s="261" t="str">
        <f t="shared" si="76"/>
        <v>DUCK</v>
      </c>
      <c r="C1625" s="261" t="str">
        <f t="shared" si="77"/>
        <v>Кепка</v>
      </c>
      <c r="D1625" s="264" t="str">
        <f>VLOOKUP(C1625,M:N,2,0)</f>
        <v>Кепки</v>
      </c>
      <c r="E1625" s="268" t="s">
        <v>2568</v>
      </c>
      <c r="F1625" s="269" t="s">
        <v>858</v>
      </c>
      <c r="G1625" s="269" t="s">
        <v>116</v>
      </c>
      <c r="H1625" s="269" t="s">
        <v>3577</v>
      </c>
      <c r="I1625" s="269">
        <v>1</v>
      </c>
      <c r="J1625" s="269" t="s">
        <v>3577</v>
      </c>
      <c r="K1625" s="269"/>
      <c r="L1625" s="269">
        <v>1</v>
      </c>
    </row>
    <row r="1626" spans="1:12" x14ac:dyDescent="0.25">
      <c r="A1626" s="261">
        <f t="shared" si="75"/>
        <v>6620901</v>
      </c>
      <c r="B1626" s="261" t="str">
        <f t="shared" si="76"/>
        <v>DUCK</v>
      </c>
      <c r="C1626" s="261" t="str">
        <f t="shared" si="77"/>
        <v>Кепка</v>
      </c>
      <c r="D1626" s="264" t="str">
        <f>VLOOKUP(C1626,M:N,2,0)</f>
        <v>Кепки</v>
      </c>
      <c r="E1626" s="268" t="s">
        <v>2569</v>
      </c>
      <c r="F1626" s="269" t="s">
        <v>858</v>
      </c>
      <c r="G1626" s="269" t="s">
        <v>124</v>
      </c>
      <c r="H1626" s="269" t="s">
        <v>3578</v>
      </c>
      <c r="I1626" s="269">
        <v>1</v>
      </c>
      <c r="J1626" s="269" t="s">
        <v>3578</v>
      </c>
      <c r="K1626" s="269"/>
      <c r="L1626" s="269">
        <v>1</v>
      </c>
    </row>
    <row r="1627" spans="1:12" x14ac:dyDescent="0.25">
      <c r="A1627" s="261">
        <f t="shared" si="75"/>
        <v>6620901</v>
      </c>
      <c r="B1627" s="261" t="str">
        <f t="shared" si="76"/>
        <v>DUCK</v>
      </c>
      <c r="C1627" s="261" t="str">
        <f t="shared" si="77"/>
        <v>Кепка</v>
      </c>
      <c r="D1627" s="264" t="str">
        <f>VLOOKUP(C1627,M:N,2,0)</f>
        <v>Кепки</v>
      </c>
      <c r="E1627" s="268" t="s">
        <v>2570</v>
      </c>
      <c r="F1627" s="269" t="s">
        <v>858</v>
      </c>
      <c r="G1627" s="269" t="s">
        <v>118</v>
      </c>
      <c r="H1627" s="269" t="s">
        <v>3577</v>
      </c>
      <c r="I1627" s="269">
        <v>1</v>
      </c>
      <c r="J1627" s="269" t="s">
        <v>3577</v>
      </c>
      <c r="K1627" s="269"/>
      <c r="L1627" s="269">
        <v>1</v>
      </c>
    </row>
    <row r="1628" spans="1:12" x14ac:dyDescent="0.25">
      <c r="A1628" s="261">
        <f t="shared" si="75"/>
        <v>6617101</v>
      </c>
      <c r="B1628" s="261" t="str">
        <f t="shared" si="76"/>
        <v>TEXAS</v>
      </c>
      <c r="C1628" s="261" t="str">
        <f t="shared" si="77"/>
        <v>Кепка</v>
      </c>
      <c r="D1628" s="264" t="str">
        <f>VLOOKUP(C1628,M:N,2,0)</f>
        <v>Кепки</v>
      </c>
      <c r="E1628" s="268" t="s">
        <v>2571</v>
      </c>
      <c r="F1628" s="269" t="s">
        <v>810</v>
      </c>
      <c r="G1628" s="269" t="s">
        <v>122</v>
      </c>
      <c r="H1628" s="269" t="s">
        <v>3372</v>
      </c>
      <c r="I1628" s="269">
        <v>2</v>
      </c>
      <c r="J1628" s="269" t="s">
        <v>3373</v>
      </c>
      <c r="K1628" s="269"/>
      <c r="L1628" s="269">
        <v>2</v>
      </c>
    </row>
    <row r="1629" spans="1:12" x14ac:dyDescent="0.25">
      <c r="A1629" s="261">
        <f t="shared" si="75"/>
        <v>6617101</v>
      </c>
      <c r="B1629" s="261" t="str">
        <f t="shared" si="76"/>
        <v>TEXAS</v>
      </c>
      <c r="C1629" s="261" t="str">
        <f t="shared" si="77"/>
        <v>Кепка</v>
      </c>
      <c r="D1629" s="264" t="str">
        <f>VLOOKUP(C1629,M:N,2,0)</f>
        <v>Кепки</v>
      </c>
      <c r="E1629" s="268" t="s">
        <v>2573</v>
      </c>
      <c r="F1629" s="269" t="s">
        <v>810</v>
      </c>
      <c r="G1629" s="269" t="s">
        <v>116</v>
      </c>
      <c r="H1629" s="269" t="s">
        <v>3460</v>
      </c>
      <c r="I1629" s="269">
        <v>4</v>
      </c>
      <c r="J1629" s="269" t="s">
        <v>3568</v>
      </c>
      <c r="K1629" s="269"/>
      <c r="L1629" s="269">
        <v>4</v>
      </c>
    </row>
    <row r="1630" spans="1:12" x14ac:dyDescent="0.25">
      <c r="A1630" s="261">
        <f t="shared" si="75"/>
        <v>6617101</v>
      </c>
      <c r="B1630" s="261" t="str">
        <f t="shared" si="76"/>
        <v>TEXAS</v>
      </c>
      <c r="C1630" s="261" t="str">
        <f t="shared" si="77"/>
        <v>Кепка</v>
      </c>
      <c r="D1630" s="264" t="str">
        <f>VLOOKUP(C1630,M:N,2,0)</f>
        <v>Кепки</v>
      </c>
      <c r="E1630" s="268" t="s">
        <v>2574</v>
      </c>
      <c r="F1630" s="269" t="s">
        <v>810</v>
      </c>
      <c r="G1630" s="269" t="s">
        <v>112</v>
      </c>
      <c r="H1630" s="269" t="s">
        <v>3460</v>
      </c>
      <c r="I1630" s="269">
        <v>3</v>
      </c>
      <c r="J1630" s="269" t="s">
        <v>3567</v>
      </c>
      <c r="K1630" s="269"/>
      <c r="L1630" s="269">
        <v>3</v>
      </c>
    </row>
    <row r="1631" spans="1:12" x14ac:dyDescent="0.25">
      <c r="A1631" s="261">
        <f t="shared" si="75"/>
        <v>6617101</v>
      </c>
      <c r="B1631" s="261" t="str">
        <f t="shared" si="76"/>
        <v>TEXAS</v>
      </c>
      <c r="C1631" s="261" t="str">
        <f t="shared" si="77"/>
        <v>Кепка</v>
      </c>
      <c r="D1631" s="264" t="str">
        <f>VLOOKUP(C1631,M:N,2,0)</f>
        <v>Кепки</v>
      </c>
      <c r="E1631" s="268" t="s">
        <v>2575</v>
      </c>
      <c r="F1631" s="269" t="s">
        <v>810</v>
      </c>
      <c r="G1631" s="269" t="s">
        <v>113</v>
      </c>
      <c r="H1631" s="269" t="s">
        <v>3372</v>
      </c>
      <c r="I1631" s="269">
        <v>2</v>
      </c>
      <c r="J1631" s="269" t="s">
        <v>3373</v>
      </c>
      <c r="K1631" s="269"/>
      <c r="L1631" s="269">
        <v>2</v>
      </c>
    </row>
    <row r="1632" spans="1:12" x14ac:dyDescent="0.25">
      <c r="A1632" s="261">
        <f t="shared" si="75"/>
        <v>6617101</v>
      </c>
      <c r="B1632" s="261" t="str">
        <f t="shared" si="76"/>
        <v>TEXAS</v>
      </c>
      <c r="C1632" s="261" t="str">
        <f t="shared" si="77"/>
        <v>Кепка</v>
      </c>
      <c r="D1632" s="264" t="str">
        <f>VLOOKUP(C1632,M:N,2,0)</f>
        <v>Кепки</v>
      </c>
      <c r="E1632" s="268" t="s">
        <v>2577</v>
      </c>
      <c r="F1632" s="269" t="s">
        <v>815</v>
      </c>
      <c r="G1632" s="269" t="s">
        <v>122</v>
      </c>
      <c r="H1632" s="269" t="s">
        <v>3399</v>
      </c>
      <c r="I1632" s="269">
        <v>1</v>
      </c>
      <c r="J1632" s="269" t="s">
        <v>3569</v>
      </c>
      <c r="K1632" s="269"/>
      <c r="L1632" s="269">
        <v>1</v>
      </c>
    </row>
    <row r="1633" spans="1:12" x14ac:dyDescent="0.25">
      <c r="A1633" s="261">
        <f t="shared" si="75"/>
        <v>6617101</v>
      </c>
      <c r="B1633" s="261" t="str">
        <f t="shared" si="76"/>
        <v>TEXAS</v>
      </c>
      <c r="C1633" s="261" t="str">
        <f t="shared" si="77"/>
        <v>Кепка</v>
      </c>
      <c r="D1633" s="264" t="str">
        <f>VLOOKUP(C1633,M:N,2,0)</f>
        <v>Кепки</v>
      </c>
      <c r="E1633" s="268" t="s">
        <v>2578</v>
      </c>
      <c r="F1633" s="269" t="s">
        <v>815</v>
      </c>
      <c r="G1633" s="269" t="s">
        <v>116</v>
      </c>
      <c r="H1633" s="269" t="s">
        <v>3372</v>
      </c>
      <c r="I1633" s="269">
        <v>2</v>
      </c>
      <c r="J1633" s="269" t="s">
        <v>3373</v>
      </c>
      <c r="K1633" s="269"/>
      <c r="L1633" s="269">
        <v>2</v>
      </c>
    </row>
    <row r="1634" spans="1:12" x14ac:dyDescent="0.25">
      <c r="A1634" s="261">
        <f t="shared" si="75"/>
        <v>6617101</v>
      </c>
      <c r="B1634" s="261" t="str">
        <f t="shared" si="76"/>
        <v>TEXAS</v>
      </c>
      <c r="C1634" s="261" t="str">
        <f t="shared" si="77"/>
        <v>Кепка</v>
      </c>
      <c r="D1634" s="264" t="str">
        <f>VLOOKUP(C1634,M:N,2,0)</f>
        <v>Кепки</v>
      </c>
      <c r="E1634" s="268" t="s">
        <v>2579</v>
      </c>
      <c r="F1634" s="269" t="s">
        <v>815</v>
      </c>
      <c r="G1634" s="269" t="s">
        <v>112</v>
      </c>
      <c r="H1634" s="269" t="s">
        <v>3460</v>
      </c>
      <c r="I1634" s="269">
        <v>3</v>
      </c>
      <c r="J1634" s="269" t="s">
        <v>3567</v>
      </c>
      <c r="K1634" s="269"/>
      <c r="L1634" s="269">
        <v>3</v>
      </c>
    </row>
    <row r="1635" spans="1:12" x14ac:dyDescent="0.25">
      <c r="A1635" s="261">
        <f t="shared" si="75"/>
        <v>6617101</v>
      </c>
      <c r="B1635" s="261" t="str">
        <f t="shared" si="76"/>
        <v>TEXAS</v>
      </c>
      <c r="C1635" s="261" t="str">
        <f t="shared" si="77"/>
        <v>Кепка</v>
      </c>
      <c r="D1635" s="264" t="str">
        <f>VLOOKUP(C1635,M:N,2,0)</f>
        <v>Кепки</v>
      </c>
      <c r="E1635" s="268" t="s">
        <v>2581</v>
      </c>
      <c r="F1635" s="269" t="s">
        <v>815</v>
      </c>
      <c r="G1635" s="269" t="s">
        <v>113</v>
      </c>
      <c r="H1635" s="269" t="s">
        <v>3460</v>
      </c>
      <c r="I1635" s="269">
        <v>1</v>
      </c>
      <c r="J1635" s="269" t="s">
        <v>3460</v>
      </c>
      <c r="K1635" s="269"/>
      <c r="L1635" s="269">
        <v>1</v>
      </c>
    </row>
    <row r="1636" spans="1:12" x14ac:dyDescent="0.25">
      <c r="A1636" s="261">
        <f t="shared" si="75"/>
        <v>6617101</v>
      </c>
      <c r="B1636" s="261" t="str">
        <f t="shared" si="76"/>
        <v>TEXAS</v>
      </c>
      <c r="C1636" s="261" t="str">
        <f t="shared" si="77"/>
        <v>Кепка</v>
      </c>
      <c r="D1636" s="264" t="str">
        <f>VLOOKUP(C1636,M:N,2,0)</f>
        <v>Кепки</v>
      </c>
      <c r="E1636" s="268" t="s">
        <v>2583</v>
      </c>
      <c r="F1636" s="269" t="s">
        <v>808</v>
      </c>
      <c r="G1636" s="269" t="s">
        <v>112</v>
      </c>
      <c r="H1636" s="269" t="s">
        <v>3398</v>
      </c>
      <c r="I1636" s="269">
        <v>2</v>
      </c>
      <c r="J1636" s="269" t="s">
        <v>3473</v>
      </c>
      <c r="K1636" s="269"/>
      <c r="L1636" s="269">
        <v>2</v>
      </c>
    </row>
    <row r="1637" spans="1:12" x14ac:dyDescent="0.25">
      <c r="A1637" s="261">
        <f t="shared" si="75"/>
        <v>6610501</v>
      </c>
      <c r="B1637" s="261" t="str">
        <f t="shared" si="76"/>
        <v>TEXAS</v>
      </c>
      <c r="C1637" s="261" t="str">
        <f t="shared" si="77"/>
        <v>Кепка</v>
      </c>
      <c r="D1637" s="264" t="str">
        <f>VLOOKUP(C1637,M:N,2,0)</f>
        <v>Кепки</v>
      </c>
      <c r="E1637" s="268" t="s">
        <v>2584</v>
      </c>
      <c r="F1637" s="269" t="s">
        <v>707</v>
      </c>
      <c r="G1637" s="269" t="s">
        <v>122</v>
      </c>
      <c r="H1637" s="269" t="s">
        <v>3453</v>
      </c>
      <c r="I1637" s="269">
        <v>1</v>
      </c>
      <c r="J1637" s="269" t="s">
        <v>3453</v>
      </c>
      <c r="K1637" s="269"/>
      <c r="L1637" s="269">
        <v>1</v>
      </c>
    </row>
    <row r="1638" spans="1:12" x14ac:dyDescent="0.25">
      <c r="A1638" s="261">
        <f t="shared" si="75"/>
        <v>6610501</v>
      </c>
      <c r="B1638" s="261" t="str">
        <f t="shared" si="76"/>
        <v>TEXAS</v>
      </c>
      <c r="C1638" s="261" t="str">
        <f t="shared" si="77"/>
        <v>Кепка</v>
      </c>
      <c r="D1638" s="264" t="str">
        <f>VLOOKUP(C1638,M:N,2,0)</f>
        <v>Кепки</v>
      </c>
      <c r="E1638" s="268" t="s">
        <v>2585</v>
      </c>
      <c r="F1638" s="269" t="s">
        <v>707</v>
      </c>
      <c r="G1638" s="269" t="s">
        <v>116</v>
      </c>
      <c r="H1638" s="269" t="s">
        <v>3453</v>
      </c>
      <c r="I1638" s="269">
        <v>3</v>
      </c>
      <c r="J1638" s="269" t="s">
        <v>3455</v>
      </c>
      <c r="K1638" s="269"/>
      <c r="L1638" s="269">
        <v>3</v>
      </c>
    </row>
    <row r="1639" spans="1:12" x14ac:dyDescent="0.25">
      <c r="A1639" s="261">
        <f t="shared" si="75"/>
        <v>6610501</v>
      </c>
      <c r="B1639" s="261" t="str">
        <f t="shared" si="76"/>
        <v>TEXAS</v>
      </c>
      <c r="C1639" s="261" t="str">
        <f t="shared" si="77"/>
        <v>Кепка</v>
      </c>
      <c r="D1639" s="264" t="str">
        <f>VLOOKUP(C1639,M:N,2,0)</f>
        <v>Кепки</v>
      </c>
      <c r="E1639" s="268" t="s">
        <v>2586</v>
      </c>
      <c r="F1639" s="269" t="s">
        <v>707</v>
      </c>
      <c r="G1639" s="269" t="s">
        <v>112</v>
      </c>
      <c r="H1639" s="269" t="s">
        <v>3453</v>
      </c>
      <c r="I1639" s="269">
        <v>3</v>
      </c>
      <c r="J1639" s="269" t="s">
        <v>3455</v>
      </c>
      <c r="K1639" s="269"/>
      <c r="L1639" s="269">
        <v>3</v>
      </c>
    </row>
    <row r="1640" spans="1:12" x14ac:dyDescent="0.25">
      <c r="A1640" s="261">
        <f t="shared" si="75"/>
        <v>6610501</v>
      </c>
      <c r="B1640" s="261" t="str">
        <f t="shared" si="76"/>
        <v>TEXAS</v>
      </c>
      <c r="C1640" s="261" t="str">
        <f t="shared" si="77"/>
        <v>Кепка</v>
      </c>
      <c r="D1640" s="264" t="str">
        <f>VLOOKUP(C1640,M:N,2,0)</f>
        <v>Кепки</v>
      </c>
      <c r="E1640" s="268" t="s">
        <v>2587</v>
      </c>
      <c r="F1640" s="269" t="s">
        <v>707</v>
      </c>
      <c r="G1640" s="269" t="s">
        <v>113</v>
      </c>
      <c r="H1640" s="269" t="s">
        <v>3453</v>
      </c>
      <c r="I1640" s="269">
        <v>1</v>
      </c>
      <c r="J1640" s="269" t="s">
        <v>3453</v>
      </c>
      <c r="K1640" s="269"/>
      <c r="L1640" s="269">
        <v>1</v>
      </c>
    </row>
    <row r="1641" spans="1:12" x14ac:dyDescent="0.25">
      <c r="A1641" s="261">
        <f t="shared" si="75"/>
        <v>6610501</v>
      </c>
      <c r="B1641" s="261" t="str">
        <f t="shared" si="76"/>
        <v>TEXAS</v>
      </c>
      <c r="C1641" s="261" t="str">
        <f t="shared" si="77"/>
        <v>Кепка</v>
      </c>
      <c r="D1641" s="264" t="str">
        <f>VLOOKUP(C1641,M:N,2,0)</f>
        <v>Кепки</v>
      </c>
      <c r="E1641" s="268" t="s">
        <v>2589</v>
      </c>
      <c r="F1641" s="269" t="s">
        <v>712</v>
      </c>
      <c r="G1641" s="269" t="s">
        <v>116</v>
      </c>
      <c r="H1641" s="269" t="s">
        <v>3453</v>
      </c>
      <c r="I1641" s="269">
        <v>3</v>
      </c>
      <c r="J1641" s="269" t="s">
        <v>3455</v>
      </c>
      <c r="K1641" s="269"/>
      <c r="L1641" s="269">
        <v>3</v>
      </c>
    </row>
    <row r="1642" spans="1:12" x14ac:dyDescent="0.25">
      <c r="A1642" s="261">
        <f t="shared" si="75"/>
        <v>6610501</v>
      </c>
      <c r="B1642" s="261" t="str">
        <f t="shared" si="76"/>
        <v>TEXAS</v>
      </c>
      <c r="C1642" s="261" t="str">
        <f t="shared" si="77"/>
        <v>Кепка</v>
      </c>
      <c r="D1642" s="264" t="str">
        <f>VLOOKUP(C1642,M:N,2,0)</f>
        <v>Кепки</v>
      </c>
      <c r="E1642" s="268" t="s">
        <v>2590</v>
      </c>
      <c r="F1642" s="269" t="s">
        <v>712</v>
      </c>
      <c r="G1642" s="269" t="s">
        <v>112</v>
      </c>
      <c r="H1642" s="269" t="s">
        <v>3453</v>
      </c>
      <c r="I1642" s="269">
        <v>2</v>
      </c>
      <c r="J1642" s="269" t="s">
        <v>3454</v>
      </c>
      <c r="K1642" s="269"/>
      <c r="L1642" s="269">
        <v>2</v>
      </c>
    </row>
    <row r="1643" spans="1:12" x14ac:dyDescent="0.25">
      <c r="A1643" s="261">
        <f t="shared" si="75"/>
        <v>6610501</v>
      </c>
      <c r="B1643" s="261" t="str">
        <f t="shared" si="76"/>
        <v>TEXAS</v>
      </c>
      <c r="C1643" s="261" t="str">
        <f t="shared" si="77"/>
        <v>Кепка</v>
      </c>
      <c r="D1643" s="264" t="str">
        <f>VLOOKUP(C1643,M:N,2,0)</f>
        <v>Кепки</v>
      </c>
      <c r="E1643" s="268" t="s">
        <v>2591</v>
      </c>
      <c r="F1643" s="269" t="s">
        <v>712</v>
      </c>
      <c r="G1643" s="269" t="s">
        <v>113</v>
      </c>
      <c r="H1643" s="269" t="s">
        <v>3453</v>
      </c>
      <c r="I1643" s="269">
        <v>3</v>
      </c>
      <c r="J1643" s="269" t="s">
        <v>3455</v>
      </c>
      <c r="K1643" s="269"/>
      <c r="L1643" s="269">
        <v>3</v>
      </c>
    </row>
    <row r="1644" spans="1:12" x14ac:dyDescent="0.25">
      <c r="A1644" s="261">
        <f t="shared" si="75"/>
        <v>6610501</v>
      </c>
      <c r="B1644" s="261" t="str">
        <f t="shared" si="76"/>
        <v>TEXAS</v>
      </c>
      <c r="C1644" s="261" t="str">
        <f t="shared" si="77"/>
        <v>Кепка</v>
      </c>
      <c r="D1644" s="264" t="str">
        <f>VLOOKUP(C1644,M:N,2,0)</f>
        <v>Кепки</v>
      </c>
      <c r="E1644" s="268" t="s">
        <v>2593</v>
      </c>
      <c r="F1644" s="269" t="s">
        <v>712</v>
      </c>
      <c r="G1644" s="269" t="s">
        <v>118</v>
      </c>
      <c r="H1644" s="269" t="s">
        <v>3453</v>
      </c>
      <c r="I1644" s="269">
        <v>1</v>
      </c>
      <c r="J1644" s="269" t="s">
        <v>3453</v>
      </c>
      <c r="K1644" s="269"/>
      <c r="L1644" s="269">
        <v>1</v>
      </c>
    </row>
    <row r="1645" spans="1:12" x14ac:dyDescent="0.25">
      <c r="A1645" s="261">
        <f t="shared" si="75"/>
        <v>6380303</v>
      </c>
      <c r="B1645" s="261" t="str">
        <f t="shared" si="76"/>
        <v>DRIVER</v>
      </c>
      <c r="C1645" s="261" t="str">
        <f t="shared" si="77"/>
        <v>Кепка</v>
      </c>
      <c r="D1645" s="264" t="str">
        <f>VLOOKUP(C1645,M:N,2,0)</f>
        <v>Кепки</v>
      </c>
      <c r="E1645" s="268" t="s">
        <v>2594</v>
      </c>
      <c r="F1645" s="269" t="s">
        <v>546</v>
      </c>
      <c r="G1645" s="269" t="s">
        <v>123</v>
      </c>
      <c r="H1645" s="269" t="s">
        <v>3462</v>
      </c>
      <c r="I1645" s="269">
        <v>1</v>
      </c>
      <c r="J1645" s="269" t="s">
        <v>3462</v>
      </c>
      <c r="K1645" s="269"/>
      <c r="L1645" s="269">
        <v>1</v>
      </c>
    </row>
    <row r="1646" spans="1:12" x14ac:dyDescent="0.25">
      <c r="A1646" s="261">
        <f t="shared" si="75"/>
        <v>6380303</v>
      </c>
      <c r="B1646" s="261" t="str">
        <f t="shared" si="76"/>
        <v>DRIVER</v>
      </c>
      <c r="C1646" s="261" t="str">
        <f t="shared" si="77"/>
        <v>Кепка</v>
      </c>
      <c r="D1646" s="264" t="str">
        <f>VLOOKUP(C1646,M:N,2,0)</f>
        <v>Кепки</v>
      </c>
      <c r="E1646" s="268" t="s">
        <v>2595</v>
      </c>
      <c r="F1646" s="269" t="s">
        <v>546</v>
      </c>
      <c r="G1646" s="269" t="s">
        <v>116</v>
      </c>
      <c r="H1646" s="269" t="s">
        <v>3462</v>
      </c>
      <c r="I1646" s="269">
        <v>4</v>
      </c>
      <c r="J1646" s="269" t="s">
        <v>3471</v>
      </c>
      <c r="K1646" s="269"/>
      <c r="L1646" s="269">
        <v>4</v>
      </c>
    </row>
    <row r="1647" spans="1:12" x14ac:dyDescent="0.25">
      <c r="A1647" s="261">
        <f t="shared" si="75"/>
        <v>6380303</v>
      </c>
      <c r="B1647" s="261" t="str">
        <f t="shared" si="76"/>
        <v>DRIVER</v>
      </c>
      <c r="C1647" s="261" t="str">
        <f t="shared" si="77"/>
        <v>Кепка</v>
      </c>
      <c r="D1647" s="264" t="str">
        <f>VLOOKUP(C1647,M:N,2,0)</f>
        <v>Кепки</v>
      </c>
      <c r="E1647" s="268" t="s">
        <v>2596</v>
      </c>
      <c r="F1647" s="269" t="s">
        <v>546</v>
      </c>
      <c r="G1647" s="269" t="s">
        <v>115</v>
      </c>
      <c r="H1647" s="269" t="s">
        <v>3462</v>
      </c>
      <c r="I1647" s="269">
        <v>5</v>
      </c>
      <c r="J1647" s="269" t="s">
        <v>3472</v>
      </c>
      <c r="K1647" s="269"/>
      <c r="L1647" s="269">
        <v>5</v>
      </c>
    </row>
    <row r="1648" spans="1:12" x14ac:dyDescent="0.25">
      <c r="A1648" s="261">
        <f t="shared" si="75"/>
        <v>6380303</v>
      </c>
      <c r="B1648" s="261" t="str">
        <f t="shared" si="76"/>
        <v>DRIVER</v>
      </c>
      <c r="C1648" s="261" t="str">
        <f t="shared" si="77"/>
        <v>Кепка</v>
      </c>
      <c r="D1648" s="264" t="str">
        <f>VLOOKUP(C1648,M:N,2,0)</f>
        <v>Кепки</v>
      </c>
      <c r="E1648" s="268" t="s">
        <v>2598</v>
      </c>
      <c r="F1648" s="269" t="s">
        <v>546</v>
      </c>
      <c r="G1648" s="269" t="s">
        <v>112</v>
      </c>
      <c r="H1648" s="269" t="s">
        <v>3462</v>
      </c>
      <c r="I1648" s="269">
        <v>4</v>
      </c>
      <c r="J1648" s="269" t="s">
        <v>3471</v>
      </c>
      <c r="K1648" s="269"/>
      <c r="L1648" s="269">
        <v>4</v>
      </c>
    </row>
    <row r="1649" spans="1:12" x14ac:dyDescent="0.25">
      <c r="A1649" s="261">
        <f t="shared" si="75"/>
        <v>6380303</v>
      </c>
      <c r="B1649" s="261" t="str">
        <f t="shared" si="76"/>
        <v>DRIVER</v>
      </c>
      <c r="C1649" s="261" t="str">
        <f t="shared" si="77"/>
        <v>Кепка</v>
      </c>
      <c r="D1649" s="264" t="str">
        <f>VLOOKUP(C1649,M:N,2,0)</f>
        <v>Кепки</v>
      </c>
      <c r="E1649" s="268" t="s">
        <v>2599</v>
      </c>
      <c r="F1649" s="269" t="s">
        <v>546</v>
      </c>
      <c r="G1649" s="269" t="s">
        <v>114</v>
      </c>
      <c r="H1649" s="269" t="s">
        <v>3463</v>
      </c>
      <c r="I1649" s="269">
        <v>1</v>
      </c>
      <c r="J1649" s="269" t="s">
        <v>3463</v>
      </c>
      <c r="K1649" s="269"/>
      <c r="L1649" s="269">
        <v>1</v>
      </c>
    </row>
    <row r="1650" spans="1:12" x14ac:dyDescent="0.25">
      <c r="A1650" s="261">
        <f t="shared" si="75"/>
        <v>6380303</v>
      </c>
      <c r="B1650" s="261" t="str">
        <f t="shared" si="76"/>
        <v>DRIVER</v>
      </c>
      <c r="C1650" s="261" t="str">
        <f t="shared" si="77"/>
        <v>Кепка</v>
      </c>
      <c r="D1650" s="264" t="str">
        <f>VLOOKUP(C1650,M:N,2,0)</f>
        <v>Кепки</v>
      </c>
      <c r="E1650" s="268" t="s">
        <v>2600</v>
      </c>
      <c r="F1650" s="269" t="s">
        <v>546</v>
      </c>
      <c r="G1650" s="269" t="s">
        <v>113</v>
      </c>
      <c r="H1650" s="269" t="s">
        <v>3462</v>
      </c>
      <c r="I1650" s="269">
        <v>2</v>
      </c>
      <c r="J1650" s="269" t="s">
        <v>3470</v>
      </c>
      <c r="K1650" s="269"/>
      <c r="L1650" s="269">
        <v>2</v>
      </c>
    </row>
    <row r="1651" spans="1:12" x14ac:dyDescent="0.25">
      <c r="A1651" s="261">
        <f t="shared" si="75"/>
        <v>6380303</v>
      </c>
      <c r="B1651" s="261" t="str">
        <f t="shared" si="76"/>
        <v>DRIVER</v>
      </c>
      <c r="C1651" s="261" t="str">
        <f t="shared" si="77"/>
        <v>Кепка</v>
      </c>
      <c r="D1651" s="264" t="str">
        <f>VLOOKUP(C1651,M:N,2,0)</f>
        <v>Кепки</v>
      </c>
      <c r="E1651" s="268" t="s">
        <v>2601</v>
      </c>
      <c r="F1651" s="269" t="s">
        <v>546</v>
      </c>
      <c r="G1651" s="269" t="s">
        <v>124</v>
      </c>
      <c r="H1651" s="269" t="s">
        <v>3462</v>
      </c>
      <c r="I1651" s="269">
        <v>2</v>
      </c>
      <c r="J1651" s="269" t="s">
        <v>3470</v>
      </c>
      <c r="K1651" s="269"/>
      <c r="L1651" s="269">
        <v>2</v>
      </c>
    </row>
    <row r="1652" spans="1:12" x14ac:dyDescent="0.25">
      <c r="A1652" s="261">
        <f t="shared" si="75"/>
        <v>6380303</v>
      </c>
      <c r="B1652" s="261" t="str">
        <f t="shared" si="76"/>
        <v>DRIVER</v>
      </c>
      <c r="C1652" s="261" t="str">
        <f t="shared" si="77"/>
        <v>Кепка</v>
      </c>
      <c r="D1652" s="264" t="str">
        <f>VLOOKUP(C1652,M:N,2,0)</f>
        <v>Кепки</v>
      </c>
      <c r="E1652" s="268" t="s">
        <v>2603</v>
      </c>
      <c r="F1652" s="269" t="s">
        <v>546</v>
      </c>
      <c r="G1652" s="269" t="s">
        <v>118</v>
      </c>
      <c r="H1652" s="269" t="s">
        <v>3462</v>
      </c>
      <c r="I1652" s="269">
        <v>1</v>
      </c>
      <c r="J1652" s="269" t="s">
        <v>3462</v>
      </c>
      <c r="K1652" s="269"/>
      <c r="L1652" s="269">
        <v>1</v>
      </c>
    </row>
    <row r="1653" spans="1:12" x14ac:dyDescent="0.25">
      <c r="A1653" s="261">
        <f t="shared" si="75"/>
        <v>6127102</v>
      </c>
      <c r="B1653" s="261" t="str">
        <f t="shared" si="76"/>
        <v>IVY</v>
      </c>
      <c r="C1653" s="261" t="str">
        <f t="shared" si="77"/>
        <v>Кепка</v>
      </c>
      <c r="D1653" s="264" t="str">
        <f>VLOOKUP(C1653,M:N,2,0)</f>
        <v>Кепки</v>
      </c>
      <c r="E1653" s="268" t="s">
        <v>2604</v>
      </c>
      <c r="F1653" s="269" t="s">
        <v>3364</v>
      </c>
      <c r="G1653" s="269" t="s">
        <v>122</v>
      </c>
      <c r="H1653" s="269" t="s">
        <v>3370</v>
      </c>
      <c r="I1653" s="269">
        <v>1</v>
      </c>
      <c r="J1653" s="269" t="s">
        <v>3370</v>
      </c>
      <c r="K1653" s="269"/>
      <c r="L1653" s="269">
        <v>1</v>
      </c>
    </row>
    <row r="1654" spans="1:12" x14ac:dyDescent="0.25">
      <c r="A1654" s="261">
        <f t="shared" si="75"/>
        <v>6127102</v>
      </c>
      <c r="B1654" s="261" t="str">
        <f t="shared" si="76"/>
        <v>IVY</v>
      </c>
      <c r="C1654" s="261" t="str">
        <f t="shared" si="77"/>
        <v>Кепка</v>
      </c>
      <c r="D1654" s="264" t="str">
        <f>VLOOKUP(C1654,M:N,2,0)</f>
        <v>Кепки</v>
      </c>
      <c r="E1654" s="268" t="s">
        <v>2605</v>
      </c>
      <c r="F1654" s="269" t="s">
        <v>3364</v>
      </c>
      <c r="G1654" s="269" t="s">
        <v>116</v>
      </c>
      <c r="H1654" s="269" t="s">
        <v>3368</v>
      </c>
      <c r="I1654" s="269">
        <v>2</v>
      </c>
      <c r="J1654" s="269" t="s">
        <v>3369</v>
      </c>
      <c r="K1654" s="269"/>
      <c r="L1654" s="269">
        <v>2</v>
      </c>
    </row>
    <row r="1655" spans="1:12" x14ac:dyDescent="0.25">
      <c r="A1655" s="261">
        <f t="shared" si="75"/>
        <v>6127102</v>
      </c>
      <c r="B1655" s="261" t="str">
        <f t="shared" si="76"/>
        <v>IVY</v>
      </c>
      <c r="C1655" s="261" t="str">
        <f t="shared" si="77"/>
        <v>Кепка</v>
      </c>
      <c r="D1655" s="264" t="str">
        <f>VLOOKUP(C1655,M:N,2,0)</f>
        <v>Кепки</v>
      </c>
      <c r="E1655" s="268" t="s">
        <v>2607</v>
      </c>
      <c r="F1655" s="269" t="s">
        <v>3364</v>
      </c>
      <c r="G1655" s="269" t="s">
        <v>112</v>
      </c>
      <c r="H1655" s="269" t="s">
        <v>3365</v>
      </c>
      <c r="I1655" s="269">
        <v>5</v>
      </c>
      <c r="J1655" s="269" t="s">
        <v>3367</v>
      </c>
      <c r="K1655" s="269"/>
      <c r="L1655" s="269">
        <v>5</v>
      </c>
    </row>
    <row r="1656" spans="1:12" x14ac:dyDescent="0.25">
      <c r="A1656" s="261">
        <f t="shared" si="75"/>
        <v>6127102</v>
      </c>
      <c r="B1656" s="261" t="str">
        <f t="shared" si="76"/>
        <v>IVY</v>
      </c>
      <c r="C1656" s="261" t="str">
        <f t="shared" si="77"/>
        <v>Кепка</v>
      </c>
      <c r="D1656" s="264" t="str">
        <f>VLOOKUP(C1656,M:N,2,0)</f>
        <v>Кепки</v>
      </c>
      <c r="E1656" s="268" t="s">
        <v>2608</v>
      </c>
      <c r="F1656" s="269" t="s">
        <v>3364</v>
      </c>
      <c r="G1656" s="269" t="s">
        <v>113</v>
      </c>
      <c r="H1656" s="269" t="s">
        <v>3365</v>
      </c>
      <c r="I1656" s="269">
        <v>2</v>
      </c>
      <c r="J1656" s="269" t="s">
        <v>3366</v>
      </c>
      <c r="K1656" s="269"/>
      <c r="L1656" s="269">
        <v>2</v>
      </c>
    </row>
    <row r="1657" spans="1:12" x14ac:dyDescent="0.25">
      <c r="A1657" s="261">
        <f t="shared" si="75"/>
        <v>6127102</v>
      </c>
      <c r="B1657" s="261" t="str">
        <f t="shared" si="76"/>
        <v>IVY</v>
      </c>
      <c r="C1657" s="261" t="str">
        <f t="shared" si="77"/>
        <v>Кепка</v>
      </c>
      <c r="D1657" s="264" t="str">
        <f>VLOOKUP(C1657,M:N,2,0)</f>
        <v>Кепки</v>
      </c>
      <c r="E1657" s="268" t="s">
        <v>2609</v>
      </c>
      <c r="F1657" s="269" t="s">
        <v>3371</v>
      </c>
      <c r="G1657" s="269" t="s">
        <v>116</v>
      </c>
      <c r="H1657" s="269" t="s">
        <v>3372</v>
      </c>
      <c r="I1657" s="269">
        <v>3</v>
      </c>
      <c r="J1657" s="269" t="s">
        <v>3374</v>
      </c>
      <c r="K1657" s="269"/>
      <c r="L1657" s="269">
        <v>3</v>
      </c>
    </row>
    <row r="1658" spans="1:12" x14ac:dyDescent="0.25">
      <c r="A1658" s="261">
        <f t="shared" si="75"/>
        <v>6127102</v>
      </c>
      <c r="B1658" s="261" t="str">
        <f t="shared" si="76"/>
        <v>IVY</v>
      </c>
      <c r="C1658" s="261" t="str">
        <f t="shared" si="77"/>
        <v>Кепка</v>
      </c>
      <c r="D1658" s="264" t="str">
        <f>VLOOKUP(C1658,M:N,2,0)</f>
        <v>Кепки</v>
      </c>
      <c r="E1658" s="268" t="s">
        <v>2611</v>
      </c>
      <c r="F1658" s="269" t="s">
        <v>3371</v>
      </c>
      <c r="G1658" s="269" t="s">
        <v>113</v>
      </c>
      <c r="H1658" s="269" t="s">
        <v>3372</v>
      </c>
      <c r="I1658" s="269">
        <v>2</v>
      </c>
      <c r="J1658" s="269" t="s">
        <v>3373</v>
      </c>
      <c r="K1658" s="269"/>
      <c r="L1658" s="269">
        <v>2</v>
      </c>
    </row>
    <row r="1659" spans="1:12" x14ac:dyDescent="0.25">
      <c r="A1659" s="261">
        <f t="shared" si="75"/>
        <v>7720501</v>
      </c>
      <c r="B1659" s="261" t="str">
        <f t="shared" si="76"/>
        <v>BASEBALL EF</v>
      </c>
      <c r="C1659" s="261" t="str">
        <f t="shared" si="77"/>
        <v>Бейсболка</v>
      </c>
      <c r="D1659" s="264" t="str">
        <f>VLOOKUP(C1659,M:N,2,0)</f>
        <v>Бейсболки</v>
      </c>
      <c r="E1659" s="268" t="s">
        <v>2612</v>
      </c>
      <c r="F1659" s="269" t="s">
        <v>3239</v>
      </c>
      <c r="G1659" s="269" t="s">
        <v>122</v>
      </c>
      <c r="H1659" s="269" t="s">
        <v>3240</v>
      </c>
      <c r="I1659" s="269">
        <v>2</v>
      </c>
      <c r="J1659" s="269" t="s">
        <v>3244</v>
      </c>
      <c r="K1659" s="269"/>
      <c r="L1659" s="269">
        <v>2</v>
      </c>
    </row>
    <row r="1660" spans="1:12" x14ac:dyDescent="0.25">
      <c r="A1660" s="261">
        <f t="shared" si="75"/>
        <v>7720501</v>
      </c>
      <c r="B1660" s="261" t="str">
        <f t="shared" si="76"/>
        <v>BASEBALL EF</v>
      </c>
      <c r="C1660" s="261" t="str">
        <f t="shared" si="77"/>
        <v>Бейсболка</v>
      </c>
      <c r="D1660" s="264" t="str">
        <f>VLOOKUP(C1660,M:N,2,0)</f>
        <v>Бейсболки</v>
      </c>
      <c r="E1660" s="268" t="s">
        <v>2613</v>
      </c>
      <c r="F1660" s="269" t="s">
        <v>3239</v>
      </c>
      <c r="G1660" s="269" t="s">
        <v>116</v>
      </c>
      <c r="H1660" s="269" t="s">
        <v>3240</v>
      </c>
      <c r="I1660" s="269">
        <v>8</v>
      </c>
      <c r="J1660" s="269" t="s">
        <v>3243</v>
      </c>
      <c r="K1660" s="269"/>
      <c r="L1660" s="269">
        <v>8</v>
      </c>
    </row>
    <row r="1661" spans="1:12" x14ac:dyDescent="0.25">
      <c r="A1661" s="261">
        <f t="shared" si="75"/>
        <v>7720501</v>
      </c>
      <c r="B1661" s="261" t="str">
        <f t="shared" si="76"/>
        <v>BASEBALL EF</v>
      </c>
      <c r="C1661" s="261" t="str">
        <f t="shared" si="77"/>
        <v>Бейсболка</v>
      </c>
      <c r="D1661" s="264" t="str">
        <f>VLOOKUP(C1661,M:N,2,0)</f>
        <v>Бейсболки</v>
      </c>
      <c r="E1661" s="268" t="s">
        <v>2614</v>
      </c>
      <c r="F1661" s="269" t="s">
        <v>3239</v>
      </c>
      <c r="G1661" s="269" t="s">
        <v>112</v>
      </c>
      <c r="H1661" s="269" t="s">
        <v>3240</v>
      </c>
      <c r="I1661" s="269">
        <v>14</v>
      </c>
      <c r="J1661" s="269" t="s">
        <v>3242</v>
      </c>
      <c r="K1661" s="269"/>
      <c r="L1661" s="269">
        <v>14</v>
      </c>
    </row>
    <row r="1662" spans="1:12" x14ac:dyDescent="0.25">
      <c r="A1662" s="261">
        <f t="shared" si="75"/>
        <v>7720501</v>
      </c>
      <c r="B1662" s="261" t="str">
        <f t="shared" si="76"/>
        <v>BASEBALL EF</v>
      </c>
      <c r="C1662" s="261" t="str">
        <f t="shared" si="77"/>
        <v>Бейсболка</v>
      </c>
      <c r="D1662" s="264" t="str">
        <f>VLOOKUP(C1662,M:N,2,0)</f>
        <v>Бейсболки</v>
      </c>
      <c r="E1662" s="268" t="s">
        <v>2615</v>
      </c>
      <c r="F1662" s="269" t="s">
        <v>3239</v>
      </c>
      <c r="G1662" s="269" t="s">
        <v>113</v>
      </c>
      <c r="H1662" s="269" t="s">
        <v>3240</v>
      </c>
      <c r="I1662" s="269">
        <v>10</v>
      </c>
      <c r="J1662" s="269" t="s">
        <v>3241</v>
      </c>
      <c r="K1662" s="269"/>
      <c r="L1662" s="269">
        <v>10</v>
      </c>
    </row>
    <row r="1663" spans="1:12" x14ac:dyDescent="0.25">
      <c r="A1663" s="261">
        <f t="shared" si="75"/>
        <v>7720501</v>
      </c>
      <c r="B1663" s="261" t="str">
        <f t="shared" si="76"/>
        <v>BASEBALL EF</v>
      </c>
      <c r="C1663" s="261" t="str">
        <f t="shared" si="77"/>
        <v>Бейсболка</v>
      </c>
      <c r="D1663" s="264" t="str">
        <f>VLOOKUP(C1663,M:N,2,0)</f>
        <v>Бейсболки</v>
      </c>
      <c r="E1663" s="268" t="s">
        <v>2616</v>
      </c>
      <c r="F1663" s="269" t="s">
        <v>3245</v>
      </c>
      <c r="G1663" s="269" t="s">
        <v>122</v>
      </c>
      <c r="H1663" s="269" t="s">
        <v>3209</v>
      </c>
      <c r="I1663" s="269">
        <v>3</v>
      </c>
      <c r="J1663" s="269" t="s">
        <v>3251</v>
      </c>
      <c r="K1663" s="269"/>
      <c r="L1663" s="269">
        <v>3</v>
      </c>
    </row>
    <row r="1664" spans="1:12" x14ac:dyDescent="0.25">
      <c r="A1664" s="261">
        <f t="shared" si="75"/>
        <v>7720501</v>
      </c>
      <c r="B1664" s="261" t="str">
        <f t="shared" si="76"/>
        <v>BASEBALL EF</v>
      </c>
      <c r="C1664" s="261" t="str">
        <f t="shared" si="77"/>
        <v>Бейсболка</v>
      </c>
      <c r="D1664" s="264" t="str">
        <f>VLOOKUP(C1664,M:N,2,0)</f>
        <v>Бейсболки</v>
      </c>
      <c r="E1664" s="268" t="s">
        <v>2618</v>
      </c>
      <c r="F1664" s="269" t="s">
        <v>3245</v>
      </c>
      <c r="G1664" s="269" t="s">
        <v>116</v>
      </c>
      <c r="H1664" s="269" t="s">
        <v>3209</v>
      </c>
      <c r="I1664" s="269">
        <v>13</v>
      </c>
      <c r="J1664" s="269" t="s">
        <v>3250</v>
      </c>
      <c r="K1664" s="269"/>
      <c r="L1664" s="269">
        <v>13</v>
      </c>
    </row>
    <row r="1665" spans="1:12" x14ac:dyDescent="0.25">
      <c r="A1665" s="261">
        <f t="shared" si="75"/>
        <v>7720501</v>
      </c>
      <c r="B1665" s="261" t="str">
        <f t="shared" si="76"/>
        <v>BASEBALL EF</v>
      </c>
      <c r="C1665" s="261" t="str">
        <f t="shared" si="77"/>
        <v>Бейсболка</v>
      </c>
      <c r="D1665" s="264" t="str">
        <f>VLOOKUP(C1665,M:N,2,0)</f>
        <v>Бейсболки</v>
      </c>
      <c r="E1665" s="268" t="s">
        <v>2619</v>
      </c>
      <c r="F1665" s="269" t="s">
        <v>3245</v>
      </c>
      <c r="G1665" s="269" t="s">
        <v>112</v>
      </c>
      <c r="H1665" s="269" t="s">
        <v>3247</v>
      </c>
      <c r="I1665" s="269">
        <v>19</v>
      </c>
      <c r="J1665" s="269" t="s">
        <v>3249</v>
      </c>
      <c r="K1665" s="269"/>
      <c r="L1665" s="269">
        <v>19</v>
      </c>
    </row>
    <row r="1666" spans="1:12" x14ac:dyDescent="0.25">
      <c r="A1666" s="261">
        <f t="shared" si="75"/>
        <v>7720501</v>
      </c>
      <c r="B1666" s="261" t="str">
        <f t="shared" si="76"/>
        <v>BASEBALL EF</v>
      </c>
      <c r="C1666" s="261" t="str">
        <f t="shared" si="77"/>
        <v>Бейсболка</v>
      </c>
      <c r="D1666" s="264" t="str">
        <f>VLOOKUP(C1666,M:N,2,0)</f>
        <v>Бейсболки</v>
      </c>
      <c r="E1666" s="268" t="s">
        <v>2620</v>
      </c>
      <c r="F1666" s="269" t="s">
        <v>3245</v>
      </c>
      <c r="G1666" s="269" t="s">
        <v>113</v>
      </c>
      <c r="H1666" s="269" t="s">
        <v>3247</v>
      </c>
      <c r="I1666" s="269">
        <v>11</v>
      </c>
      <c r="J1666" s="269" t="s">
        <v>3248</v>
      </c>
      <c r="K1666" s="269"/>
      <c r="L1666" s="269">
        <v>11</v>
      </c>
    </row>
    <row r="1667" spans="1:12" x14ac:dyDescent="0.25">
      <c r="A1667" s="261">
        <f t="shared" ref="A1667:A1730" si="78">_xlfn.LET(_xlpm.START,FIND("арт. ",F1667)+5,_xlpm.END,FIND(" ",F1667,_xlpm.START),VALUE(TRIM(MID(F1667,_xlpm.START,_xlpm.END-_xlpm.START))))</f>
        <v>7720501</v>
      </c>
      <c r="B1667" s="261" t="str">
        <f t="shared" ref="B1667:B1730" si="79">_xlfn.LET(_xlpm.START,FIND("арт. ",F1667)+13,_xlpm.END,FIND("(",F1667),TRIM(MID(F1667,_xlpm.START,_xlpm.END-_xlpm.START)))</f>
        <v>BASEBALL EF</v>
      </c>
      <c r="C1667" s="261" t="str">
        <f t="shared" ref="C1667:C1730" si="80">_xlfn.LET(_xlpm.START,1,_xlpm.END,FIND("S",F1667),TRIM(MID(F1667,_xlpm.START,_xlpm.END-_xlpm.START)))</f>
        <v>Бейсболка</v>
      </c>
      <c r="D1667" s="264" t="str">
        <f>VLOOKUP(C1667,M:N,2,0)</f>
        <v>Бейсболки</v>
      </c>
      <c r="E1667" s="268" t="s">
        <v>2622</v>
      </c>
      <c r="F1667" s="269" t="s">
        <v>3245</v>
      </c>
      <c r="G1667" s="269" t="s">
        <v>118</v>
      </c>
      <c r="H1667" s="269" t="s">
        <v>3246</v>
      </c>
      <c r="I1667" s="269">
        <v>1</v>
      </c>
      <c r="J1667" s="269" t="s">
        <v>3246</v>
      </c>
      <c r="K1667" s="269"/>
      <c r="L1667" s="269">
        <v>1</v>
      </c>
    </row>
    <row r="1668" spans="1:12" x14ac:dyDescent="0.25">
      <c r="A1668" s="261">
        <f t="shared" si="78"/>
        <v>7717104</v>
      </c>
      <c r="B1668" s="261" t="str">
        <f t="shared" si="79"/>
        <v>BASEBALL PIGSKIN</v>
      </c>
      <c r="C1668" s="261" t="str">
        <f t="shared" si="80"/>
        <v>Бейсболка</v>
      </c>
      <c r="D1668" s="264" t="str">
        <f>VLOOKUP(C1668,M:N,2,0)</f>
        <v>Бейсболки</v>
      </c>
      <c r="E1668" s="268" t="s">
        <v>2623</v>
      </c>
      <c r="F1668" s="269" t="s">
        <v>3187</v>
      </c>
      <c r="G1668" s="269" t="s">
        <v>117</v>
      </c>
      <c r="H1668" s="269" t="s">
        <v>3188</v>
      </c>
      <c r="I1668" s="269">
        <v>13</v>
      </c>
      <c r="J1668" s="269" t="s">
        <v>3189</v>
      </c>
      <c r="K1668" s="269"/>
      <c r="L1668" s="269">
        <v>13</v>
      </c>
    </row>
    <row r="1669" spans="1:12" x14ac:dyDescent="0.25">
      <c r="A1669" s="261">
        <f t="shared" si="78"/>
        <v>7497105</v>
      </c>
      <c r="B1669" s="261" t="str">
        <f t="shared" si="79"/>
        <v>ARMY CAP PIGSKIN</v>
      </c>
      <c r="C1669" s="261" t="str">
        <f t="shared" si="80"/>
        <v>Кепка</v>
      </c>
      <c r="D1669" s="264" t="str">
        <f>VLOOKUP(C1669,M:N,2,0)</f>
        <v>Кепки</v>
      </c>
      <c r="E1669" s="268" t="s">
        <v>2624</v>
      </c>
      <c r="F1669" s="269" t="s">
        <v>1647</v>
      </c>
      <c r="G1669" s="269" t="s">
        <v>117</v>
      </c>
      <c r="H1669" s="269" t="s">
        <v>3642</v>
      </c>
      <c r="I1669" s="269">
        <v>11</v>
      </c>
      <c r="J1669" s="269" t="s">
        <v>3846</v>
      </c>
      <c r="K1669" s="269"/>
      <c r="L1669" s="269">
        <v>11</v>
      </c>
    </row>
    <row r="1670" spans="1:12" x14ac:dyDescent="0.25">
      <c r="A1670" s="261">
        <f t="shared" si="78"/>
        <v>7497105</v>
      </c>
      <c r="B1670" s="261" t="str">
        <f t="shared" si="79"/>
        <v>ARMY CAP PIGSKIN</v>
      </c>
      <c r="C1670" s="261" t="str">
        <f t="shared" si="80"/>
        <v>Кепка</v>
      </c>
      <c r="D1670" s="264" t="str">
        <f>VLOOKUP(C1670,M:N,2,0)</f>
        <v>Кепки</v>
      </c>
      <c r="E1670" s="268" t="s">
        <v>2625</v>
      </c>
      <c r="F1670" s="269" t="s">
        <v>1649</v>
      </c>
      <c r="G1670" s="269" t="s">
        <v>117</v>
      </c>
      <c r="H1670" s="269" t="s">
        <v>3642</v>
      </c>
      <c r="I1670" s="269">
        <v>12</v>
      </c>
      <c r="J1670" s="269" t="s">
        <v>3847</v>
      </c>
      <c r="K1670" s="269"/>
      <c r="L1670" s="269">
        <v>12</v>
      </c>
    </row>
    <row r="1671" spans="1:12" x14ac:dyDescent="0.25">
      <c r="A1671" s="261">
        <f t="shared" si="78"/>
        <v>6840606</v>
      </c>
      <c r="B1671" s="261" t="str">
        <f t="shared" si="79"/>
        <v>HATTERAS DONEGAL EF</v>
      </c>
      <c r="C1671" s="261" t="str">
        <f t="shared" si="80"/>
        <v>Кепка</v>
      </c>
      <c r="D1671" s="264" t="str">
        <f>VLOOKUP(C1671,M:N,2,0)</f>
        <v>Кепки</v>
      </c>
      <c r="E1671" s="268" t="s">
        <v>2627</v>
      </c>
      <c r="F1671" s="269" t="s">
        <v>1418</v>
      </c>
      <c r="G1671" s="269" t="s">
        <v>113</v>
      </c>
      <c r="H1671" s="269" t="s">
        <v>3726</v>
      </c>
      <c r="I1671" s="269">
        <v>1</v>
      </c>
      <c r="J1671" s="269" t="s">
        <v>3726</v>
      </c>
      <c r="K1671" s="269"/>
      <c r="L1671" s="269">
        <v>1</v>
      </c>
    </row>
    <row r="1672" spans="1:12" x14ac:dyDescent="0.25">
      <c r="A1672" s="261">
        <f t="shared" si="78"/>
        <v>6840606</v>
      </c>
      <c r="B1672" s="261" t="str">
        <f t="shared" si="79"/>
        <v>HATTERAS DONEGAL EF</v>
      </c>
      <c r="C1672" s="261" t="str">
        <f t="shared" si="80"/>
        <v>Кепка</v>
      </c>
      <c r="D1672" s="264" t="str">
        <f>VLOOKUP(C1672,M:N,2,0)</f>
        <v>Кепки</v>
      </c>
      <c r="E1672" s="268" t="s">
        <v>2628</v>
      </c>
      <c r="F1672" s="269" t="s">
        <v>1397</v>
      </c>
      <c r="G1672" s="269" t="s">
        <v>116</v>
      </c>
      <c r="H1672" s="269" t="s">
        <v>3726</v>
      </c>
      <c r="I1672" s="269">
        <v>1</v>
      </c>
      <c r="J1672" s="269" t="s">
        <v>3726</v>
      </c>
      <c r="K1672" s="269"/>
      <c r="L1672" s="269">
        <v>1</v>
      </c>
    </row>
    <row r="1673" spans="1:12" x14ac:dyDescent="0.25">
      <c r="A1673" s="261">
        <f t="shared" si="78"/>
        <v>6840606</v>
      </c>
      <c r="B1673" s="261" t="str">
        <f t="shared" si="79"/>
        <v>HATTERAS DONEGAL EF</v>
      </c>
      <c r="C1673" s="261" t="str">
        <f t="shared" si="80"/>
        <v>Кепка</v>
      </c>
      <c r="D1673" s="264" t="str">
        <f>VLOOKUP(C1673,M:N,2,0)</f>
        <v>Кепки</v>
      </c>
      <c r="E1673" s="268" t="s">
        <v>2629</v>
      </c>
      <c r="F1673" s="269" t="s">
        <v>1410</v>
      </c>
      <c r="G1673" s="269" t="s">
        <v>122</v>
      </c>
      <c r="H1673" s="269" t="s">
        <v>3622</v>
      </c>
      <c r="I1673" s="269">
        <v>2</v>
      </c>
      <c r="J1673" s="269" t="s">
        <v>3767</v>
      </c>
      <c r="K1673" s="269"/>
      <c r="L1673" s="269">
        <v>2</v>
      </c>
    </row>
    <row r="1674" spans="1:12" x14ac:dyDescent="0.25">
      <c r="A1674" s="261">
        <f t="shared" si="78"/>
        <v>6840606</v>
      </c>
      <c r="B1674" s="261" t="str">
        <f t="shared" si="79"/>
        <v>HATTERAS DONEGAL EF</v>
      </c>
      <c r="C1674" s="261" t="str">
        <f t="shared" si="80"/>
        <v>Кепка</v>
      </c>
      <c r="D1674" s="264" t="str">
        <f>VLOOKUP(C1674,M:N,2,0)</f>
        <v>Кепки</v>
      </c>
      <c r="E1674" s="268" t="s">
        <v>2630</v>
      </c>
      <c r="F1674" s="269" t="s">
        <v>1410</v>
      </c>
      <c r="G1674" s="269" t="s">
        <v>116</v>
      </c>
      <c r="H1674" s="269" t="s">
        <v>3622</v>
      </c>
      <c r="I1674" s="269">
        <v>5</v>
      </c>
      <c r="J1674" s="269" t="s">
        <v>3766</v>
      </c>
      <c r="K1674" s="269"/>
      <c r="L1674" s="269">
        <v>5</v>
      </c>
    </row>
    <row r="1675" spans="1:12" x14ac:dyDescent="0.25">
      <c r="A1675" s="261">
        <f t="shared" si="78"/>
        <v>6840606</v>
      </c>
      <c r="B1675" s="261" t="str">
        <f t="shared" si="79"/>
        <v>HATTERAS DONEGAL EF</v>
      </c>
      <c r="C1675" s="261" t="str">
        <f t="shared" si="80"/>
        <v>Кепка</v>
      </c>
      <c r="D1675" s="264" t="str">
        <f>VLOOKUP(C1675,M:N,2,0)</f>
        <v>Кепки</v>
      </c>
      <c r="E1675" s="268" t="s">
        <v>2631</v>
      </c>
      <c r="F1675" s="269" t="s">
        <v>1410</v>
      </c>
      <c r="G1675" s="269" t="s">
        <v>115</v>
      </c>
      <c r="H1675" s="269" t="s">
        <v>3762</v>
      </c>
      <c r="I1675" s="269">
        <v>5</v>
      </c>
      <c r="J1675" s="269" t="s">
        <v>3765</v>
      </c>
      <c r="K1675" s="269"/>
      <c r="L1675" s="269">
        <v>5</v>
      </c>
    </row>
    <row r="1676" spans="1:12" x14ac:dyDescent="0.25">
      <c r="A1676" s="261">
        <f t="shared" si="78"/>
        <v>6840606</v>
      </c>
      <c r="B1676" s="261" t="str">
        <f t="shared" si="79"/>
        <v>HATTERAS DONEGAL EF</v>
      </c>
      <c r="C1676" s="261" t="str">
        <f t="shared" si="80"/>
        <v>Кепка</v>
      </c>
      <c r="D1676" s="264" t="str">
        <f>VLOOKUP(C1676,M:N,2,0)</f>
        <v>Кепки</v>
      </c>
      <c r="E1676" s="268" t="s">
        <v>2632</v>
      </c>
      <c r="F1676" s="269" t="s">
        <v>1410</v>
      </c>
      <c r="G1676" s="269" t="s">
        <v>112</v>
      </c>
      <c r="H1676" s="269" t="s">
        <v>3762</v>
      </c>
      <c r="I1676" s="269">
        <v>11</v>
      </c>
      <c r="J1676" s="269" t="s">
        <v>3764</v>
      </c>
      <c r="K1676" s="269"/>
      <c r="L1676" s="269">
        <v>11</v>
      </c>
    </row>
    <row r="1677" spans="1:12" x14ac:dyDescent="0.25">
      <c r="A1677" s="261">
        <f t="shared" si="78"/>
        <v>6840606</v>
      </c>
      <c r="B1677" s="261" t="str">
        <f t="shared" si="79"/>
        <v>HATTERAS DONEGAL EF</v>
      </c>
      <c r="C1677" s="261" t="str">
        <f t="shared" si="80"/>
        <v>Кепка</v>
      </c>
      <c r="D1677" s="264" t="str">
        <f>VLOOKUP(C1677,M:N,2,0)</f>
        <v>Кепки</v>
      </c>
      <c r="E1677" s="268" t="s">
        <v>2634</v>
      </c>
      <c r="F1677" s="269" t="s">
        <v>1410</v>
      </c>
      <c r="G1677" s="269" t="s">
        <v>114</v>
      </c>
      <c r="H1677" s="269" t="s">
        <v>3762</v>
      </c>
      <c r="I1677" s="269">
        <v>7</v>
      </c>
      <c r="J1677" s="269" t="s">
        <v>3763</v>
      </c>
      <c r="K1677" s="269"/>
      <c r="L1677" s="269">
        <v>7</v>
      </c>
    </row>
    <row r="1678" spans="1:12" x14ac:dyDescent="0.25">
      <c r="A1678" s="261">
        <f t="shared" si="78"/>
        <v>6840606</v>
      </c>
      <c r="B1678" s="261" t="str">
        <f t="shared" si="79"/>
        <v>HATTERAS DONEGAL EF</v>
      </c>
      <c r="C1678" s="261" t="str">
        <f t="shared" si="80"/>
        <v>Кепка</v>
      </c>
      <c r="D1678" s="264" t="str">
        <f>VLOOKUP(C1678,M:N,2,0)</f>
        <v>Кепки</v>
      </c>
      <c r="E1678" s="268" t="s">
        <v>2635</v>
      </c>
      <c r="F1678" s="269" t="s">
        <v>1410</v>
      </c>
      <c r="G1678" s="269" t="s">
        <v>113</v>
      </c>
      <c r="H1678" s="269" t="s">
        <v>3622</v>
      </c>
      <c r="I1678" s="269">
        <v>9</v>
      </c>
      <c r="J1678" s="269" t="s">
        <v>3761</v>
      </c>
      <c r="K1678" s="269"/>
      <c r="L1678" s="269">
        <v>9</v>
      </c>
    </row>
    <row r="1679" spans="1:12" x14ac:dyDescent="0.25">
      <c r="A1679" s="261">
        <f t="shared" si="78"/>
        <v>6840606</v>
      </c>
      <c r="B1679" s="261" t="str">
        <f t="shared" si="79"/>
        <v>HATTERAS DONEGAL EF</v>
      </c>
      <c r="C1679" s="261" t="str">
        <f t="shared" si="80"/>
        <v>Кепка</v>
      </c>
      <c r="D1679" s="264" t="str">
        <f>VLOOKUP(C1679,M:N,2,0)</f>
        <v>Кепки</v>
      </c>
      <c r="E1679" s="268" t="s">
        <v>2637</v>
      </c>
      <c r="F1679" s="269" t="s">
        <v>1410</v>
      </c>
      <c r="G1679" s="269" t="s">
        <v>124</v>
      </c>
      <c r="H1679" s="269" t="s">
        <v>3759</v>
      </c>
      <c r="I1679" s="269">
        <v>2</v>
      </c>
      <c r="J1679" s="269" t="s">
        <v>3760</v>
      </c>
      <c r="K1679" s="269"/>
      <c r="L1679" s="269">
        <v>2</v>
      </c>
    </row>
    <row r="1680" spans="1:12" x14ac:dyDescent="0.25">
      <c r="A1680" s="261">
        <f t="shared" si="78"/>
        <v>6840606</v>
      </c>
      <c r="B1680" s="261" t="str">
        <f t="shared" si="79"/>
        <v>HATTERAS DONEGAL EF</v>
      </c>
      <c r="C1680" s="261" t="str">
        <f t="shared" si="80"/>
        <v>Кепка</v>
      </c>
      <c r="D1680" s="264" t="str">
        <f>VLOOKUP(C1680,M:N,2,0)</f>
        <v>Кепки</v>
      </c>
      <c r="E1680" s="268" t="s">
        <v>2639</v>
      </c>
      <c r="F1680" s="269" t="s">
        <v>1399</v>
      </c>
      <c r="G1680" s="269" t="s">
        <v>124</v>
      </c>
      <c r="H1680" s="269" t="s">
        <v>3726</v>
      </c>
      <c r="I1680" s="269">
        <v>1</v>
      </c>
      <c r="J1680" s="269" t="s">
        <v>3726</v>
      </c>
      <c r="K1680" s="269"/>
      <c r="L1680" s="269">
        <v>1</v>
      </c>
    </row>
    <row r="1681" spans="1:12" x14ac:dyDescent="0.25">
      <c r="A1681" s="261">
        <f t="shared" si="78"/>
        <v>6840606</v>
      </c>
      <c r="B1681" s="261" t="str">
        <f t="shared" si="79"/>
        <v>HATTERAS DONEGAL EF</v>
      </c>
      <c r="C1681" s="261" t="str">
        <f t="shared" si="80"/>
        <v>Кепка</v>
      </c>
      <c r="D1681" s="264" t="str">
        <f>VLOOKUP(C1681,M:N,2,0)</f>
        <v>Кепки</v>
      </c>
      <c r="E1681" s="268" t="s">
        <v>2641</v>
      </c>
      <c r="F1681" s="269" t="s">
        <v>1401</v>
      </c>
      <c r="G1681" s="269" t="s">
        <v>122</v>
      </c>
      <c r="H1681" s="269" t="s">
        <v>3626</v>
      </c>
      <c r="I1681" s="269">
        <v>1</v>
      </c>
      <c r="J1681" s="269" t="s">
        <v>3626</v>
      </c>
      <c r="K1681" s="269"/>
      <c r="L1681" s="269">
        <v>1</v>
      </c>
    </row>
    <row r="1682" spans="1:12" x14ac:dyDescent="0.25">
      <c r="A1682" s="261">
        <f t="shared" si="78"/>
        <v>6840606</v>
      </c>
      <c r="B1682" s="261" t="str">
        <f t="shared" si="79"/>
        <v>HATTERAS DONEGAL EF</v>
      </c>
      <c r="C1682" s="261" t="str">
        <f t="shared" si="80"/>
        <v>Кепка</v>
      </c>
      <c r="D1682" s="264" t="str">
        <f>VLOOKUP(C1682,M:N,2,0)</f>
        <v>Кепки</v>
      </c>
      <c r="E1682" s="268" t="s">
        <v>2642</v>
      </c>
      <c r="F1682" s="269" t="s">
        <v>1401</v>
      </c>
      <c r="G1682" s="269" t="s">
        <v>123</v>
      </c>
      <c r="H1682" s="269" t="s">
        <v>3726</v>
      </c>
      <c r="I1682" s="269">
        <v>1</v>
      </c>
      <c r="J1682" s="269" t="s">
        <v>3726</v>
      </c>
      <c r="K1682" s="269"/>
      <c r="L1682" s="269">
        <v>1</v>
      </c>
    </row>
    <row r="1683" spans="1:12" x14ac:dyDescent="0.25">
      <c r="A1683" s="261">
        <f t="shared" si="78"/>
        <v>6840606</v>
      </c>
      <c r="B1683" s="261" t="str">
        <f t="shared" si="79"/>
        <v>HATTERAS DONEGAL EF</v>
      </c>
      <c r="C1683" s="261" t="str">
        <f t="shared" si="80"/>
        <v>Кепка</v>
      </c>
      <c r="D1683" s="264" t="str">
        <f>VLOOKUP(C1683,M:N,2,0)</f>
        <v>Кепки</v>
      </c>
      <c r="E1683" s="268" t="s">
        <v>2643</v>
      </c>
      <c r="F1683" s="269" t="s">
        <v>1401</v>
      </c>
      <c r="G1683" s="269" t="s">
        <v>116</v>
      </c>
      <c r="H1683" s="269" t="s">
        <v>3628</v>
      </c>
      <c r="I1683" s="269">
        <v>5</v>
      </c>
      <c r="J1683" s="269" t="s">
        <v>3758</v>
      </c>
      <c r="K1683" s="269"/>
      <c r="L1683" s="269">
        <v>5</v>
      </c>
    </row>
    <row r="1684" spans="1:12" x14ac:dyDescent="0.25">
      <c r="A1684" s="261">
        <f t="shared" si="78"/>
        <v>6840606</v>
      </c>
      <c r="B1684" s="261" t="str">
        <f t="shared" si="79"/>
        <v>HATTERAS DONEGAL EF</v>
      </c>
      <c r="C1684" s="261" t="str">
        <f t="shared" si="80"/>
        <v>Кепка</v>
      </c>
      <c r="D1684" s="264" t="str">
        <f>VLOOKUP(C1684,M:N,2,0)</f>
        <v>Кепки</v>
      </c>
      <c r="E1684" s="268" t="s">
        <v>2644</v>
      </c>
      <c r="F1684" s="269" t="s">
        <v>1401</v>
      </c>
      <c r="G1684" s="269" t="s">
        <v>112</v>
      </c>
      <c r="H1684" s="269" t="s">
        <v>3628</v>
      </c>
      <c r="I1684" s="269">
        <v>8</v>
      </c>
      <c r="J1684" s="269" t="s">
        <v>3757</v>
      </c>
      <c r="K1684" s="269"/>
      <c r="L1684" s="269">
        <v>8</v>
      </c>
    </row>
    <row r="1685" spans="1:12" x14ac:dyDescent="0.25">
      <c r="A1685" s="261">
        <f t="shared" si="78"/>
        <v>6840606</v>
      </c>
      <c r="B1685" s="261" t="str">
        <f t="shared" si="79"/>
        <v>HATTERAS DONEGAL EF</v>
      </c>
      <c r="C1685" s="261" t="str">
        <f t="shared" si="80"/>
        <v>Кепка</v>
      </c>
      <c r="D1685" s="264" t="str">
        <f>VLOOKUP(C1685,M:N,2,0)</f>
        <v>Кепки</v>
      </c>
      <c r="E1685" s="268" t="s">
        <v>2645</v>
      </c>
      <c r="F1685" s="269" t="s">
        <v>1401</v>
      </c>
      <c r="G1685" s="269" t="s">
        <v>114</v>
      </c>
      <c r="H1685" s="269" t="s">
        <v>3626</v>
      </c>
      <c r="I1685" s="269">
        <v>3</v>
      </c>
      <c r="J1685" s="269" t="s">
        <v>3756</v>
      </c>
      <c r="K1685" s="269"/>
      <c r="L1685" s="269">
        <v>3</v>
      </c>
    </row>
    <row r="1686" spans="1:12" x14ac:dyDescent="0.25">
      <c r="A1686" s="261">
        <f t="shared" si="78"/>
        <v>6840606</v>
      </c>
      <c r="B1686" s="261" t="str">
        <f t="shared" si="79"/>
        <v>HATTERAS DONEGAL EF</v>
      </c>
      <c r="C1686" s="261" t="str">
        <f t="shared" si="80"/>
        <v>Кепка</v>
      </c>
      <c r="D1686" s="264" t="str">
        <f>VLOOKUP(C1686,M:N,2,0)</f>
        <v>Кепки</v>
      </c>
      <c r="E1686" s="268" t="s">
        <v>2647</v>
      </c>
      <c r="F1686" s="269" t="s">
        <v>1401</v>
      </c>
      <c r="G1686" s="269" t="s">
        <v>113</v>
      </c>
      <c r="H1686" s="269" t="s">
        <v>3628</v>
      </c>
      <c r="I1686" s="269">
        <v>4</v>
      </c>
      <c r="J1686" s="269" t="s">
        <v>3629</v>
      </c>
      <c r="K1686" s="269"/>
      <c r="L1686" s="269">
        <v>4</v>
      </c>
    </row>
    <row r="1687" spans="1:12" x14ac:dyDescent="0.25">
      <c r="A1687" s="261">
        <f t="shared" si="78"/>
        <v>6840606</v>
      </c>
      <c r="B1687" s="261" t="str">
        <f t="shared" si="79"/>
        <v>HATTERAS DONEGAL EF</v>
      </c>
      <c r="C1687" s="261" t="str">
        <f t="shared" si="80"/>
        <v>Кепка</v>
      </c>
      <c r="D1687" s="264" t="str">
        <f>VLOOKUP(C1687,M:N,2,0)</f>
        <v>Кепки</v>
      </c>
      <c r="E1687" s="268" t="s">
        <v>2649</v>
      </c>
      <c r="F1687" s="269" t="s">
        <v>1401</v>
      </c>
      <c r="G1687" s="269" t="s">
        <v>124</v>
      </c>
      <c r="H1687" s="269" t="s">
        <v>3626</v>
      </c>
      <c r="I1687" s="269">
        <v>1</v>
      </c>
      <c r="J1687" s="269" t="s">
        <v>3626</v>
      </c>
      <c r="K1687" s="269"/>
      <c r="L1687" s="269">
        <v>1</v>
      </c>
    </row>
    <row r="1688" spans="1:12" x14ac:dyDescent="0.25">
      <c r="A1688" s="261">
        <f t="shared" si="78"/>
        <v>6840606</v>
      </c>
      <c r="B1688" s="261" t="str">
        <f t="shared" si="79"/>
        <v>HATTERAS DONEGAL EF</v>
      </c>
      <c r="C1688" s="261" t="str">
        <f t="shared" si="80"/>
        <v>Кепка</v>
      </c>
      <c r="D1688" s="264" t="str">
        <f>VLOOKUP(C1688,M:N,2,0)</f>
        <v>Кепки</v>
      </c>
      <c r="E1688" s="268" t="s">
        <v>2651</v>
      </c>
      <c r="F1688" s="269" t="s">
        <v>1401</v>
      </c>
      <c r="G1688" s="269" t="s">
        <v>118</v>
      </c>
      <c r="H1688" s="269" t="s">
        <v>3726</v>
      </c>
      <c r="I1688" s="269">
        <v>2</v>
      </c>
      <c r="J1688" s="269" t="s">
        <v>3727</v>
      </c>
      <c r="K1688" s="269"/>
      <c r="L1688" s="269">
        <v>2</v>
      </c>
    </row>
    <row r="1689" spans="1:12" x14ac:dyDescent="0.25">
      <c r="A1689" s="261">
        <f t="shared" si="78"/>
        <v>6840601</v>
      </c>
      <c r="B1689" s="261" t="str">
        <f t="shared" si="79"/>
        <v>HATTERAS DONEGAL</v>
      </c>
      <c r="C1689" s="261" t="str">
        <f t="shared" si="80"/>
        <v>Кепка</v>
      </c>
      <c r="D1689" s="264" t="str">
        <f>VLOOKUP(C1689,M:N,2,0)</f>
        <v>Кепки</v>
      </c>
      <c r="E1689" s="268" t="s">
        <v>2653</v>
      </c>
      <c r="F1689" s="269" t="s">
        <v>1359</v>
      </c>
      <c r="G1689" s="269" t="s">
        <v>122</v>
      </c>
      <c r="H1689" s="269" t="s">
        <v>3600</v>
      </c>
      <c r="I1689" s="269">
        <v>1</v>
      </c>
      <c r="J1689" s="269" t="s">
        <v>3600</v>
      </c>
      <c r="K1689" s="269"/>
      <c r="L1689" s="269">
        <v>1</v>
      </c>
    </row>
    <row r="1690" spans="1:12" x14ac:dyDescent="0.25">
      <c r="A1690" s="261">
        <f t="shared" si="78"/>
        <v>6840601</v>
      </c>
      <c r="B1690" s="261" t="str">
        <f t="shared" si="79"/>
        <v>HATTERAS DONEGAL</v>
      </c>
      <c r="C1690" s="261" t="str">
        <f t="shared" si="80"/>
        <v>Кепка</v>
      </c>
      <c r="D1690" s="264" t="str">
        <f>VLOOKUP(C1690,M:N,2,0)</f>
        <v>Кепки</v>
      </c>
      <c r="E1690" s="268" t="s">
        <v>2655</v>
      </c>
      <c r="F1690" s="269" t="s">
        <v>1359</v>
      </c>
      <c r="G1690" s="269" t="s">
        <v>115</v>
      </c>
      <c r="H1690" s="269" t="s">
        <v>3601</v>
      </c>
      <c r="I1690" s="269">
        <v>2</v>
      </c>
      <c r="J1690" s="269" t="s">
        <v>3603</v>
      </c>
      <c r="K1690" s="269"/>
      <c r="L1690" s="269">
        <v>2</v>
      </c>
    </row>
    <row r="1691" spans="1:12" x14ac:dyDescent="0.25">
      <c r="A1691" s="261">
        <f t="shared" si="78"/>
        <v>6840601</v>
      </c>
      <c r="B1691" s="261" t="str">
        <f t="shared" si="79"/>
        <v>HATTERAS DONEGAL</v>
      </c>
      <c r="C1691" s="261" t="str">
        <f t="shared" si="80"/>
        <v>Кепка</v>
      </c>
      <c r="D1691" s="264" t="str">
        <f>VLOOKUP(C1691,M:N,2,0)</f>
        <v>Кепки</v>
      </c>
      <c r="E1691" s="268" t="s">
        <v>2657</v>
      </c>
      <c r="F1691" s="269" t="s">
        <v>1359</v>
      </c>
      <c r="G1691" s="269" t="s">
        <v>114</v>
      </c>
      <c r="H1691" s="269" t="s">
        <v>3601</v>
      </c>
      <c r="I1691" s="269">
        <v>1</v>
      </c>
      <c r="J1691" s="269" t="s">
        <v>3602</v>
      </c>
      <c r="K1691" s="269"/>
      <c r="L1691" s="269">
        <v>1</v>
      </c>
    </row>
    <row r="1692" spans="1:12" x14ac:dyDescent="0.25">
      <c r="A1692" s="261">
        <f t="shared" si="78"/>
        <v>6840601</v>
      </c>
      <c r="B1692" s="261" t="str">
        <f t="shared" si="79"/>
        <v>HATTERAS DONEGAL</v>
      </c>
      <c r="C1692" s="261" t="str">
        <f t="shared" si="80"/>
        <v>Кепка</v>
      </c>
      <c r="D1692" s="264" t="str">
        <f>VLOOKUP(C1692,M:N,2,0)</f>
        <v>Кепки</v>
      </c>
      <c r="E1692" s="268" t="s">
        <v>2658</v>
      </c>
      <c r="F1692" s="269" t="s">
        <v>1349</v>
      </c>
      <c r="G1692" s="269" t="s">
        <v>122</v>
      </c>
      <c r="H1692" s="269" t="s">
        <v>3640</v>
      </c>
      <c r="I1692" s="269">
        <v>3</v>
      </c>
      <c r="J1692" s="269" t="s">
        <v>3744</v>
      </c>
      <c r="K1692" s="269"/>
      <c r="L1692" s="269">
        <v>3</v>
      </c>
    </row>
    <row r="1693" spans="1:12" x14ac:dyDescent="0.25">
      <c r="A1693" s="261">
        <f t="shared" si="78"/>
        <v>6840601</v>
      </c>
      <c r="B1693" s="261" t="str">
        <f t="shared" si="79"/>
        <v>HATTERAS DONEGAL</v>
      </c>
      <c r="C1693" s="261" t="str">
        <f t="shared" si="80"/>
        <v>Кепка</v>
      </c>
      <c r="D1693" s="264" t="str">
        <f>VLOOKUP(C1693,M:N,2,0)</f>
        <v>Кепки</v>
      </c>
      <c r="E1693" s="268" t="s">
        <v>2659</v>
      </c>
      <c r="F1693" s="269" t="s">
        <v>1349</v>
      </c>
      <c r="G1693" s="269" t="s">
        <v>116</v>
      </c>
      <c r="H1693" s="269" t="s">
        <v>3699</v>
      </c>
      <c r="I1693" s="269">
        <v>10</v>
      </c>
      <c r="J1693" s="269" t="s">
        <v>3743</v>
      </c>
      <c r="K1693" s="269"/>
      <c r="L1693" s="269">
        <v>10</v>
      </c>
    </row>
    <row r="1694" spans="1:12" x14ac:dyDescent="0.25">
      <c r="A1694" s="261">
        <f t="shared" si="78"/>
        <v>6840601</v>
      </c>
      <c r="B1694" s="261" t="str">
        <f t="shared" si="79"/>
        <v>HATTERAS DONEGAL</v>
      </c>
      <c r="C1694" s="261" t="str">
        <f t="shared" si="80"/>
        <v>Кепка</v>
      </c>
      <c r="D1694" s="264" t="str">
        <f>VLOOKUP(C1694,M:N,2,0)</f>
        <v>Кепки</v>
      </c>
      <c r="E1694" s="268" t="s">
        <v>2661</v>
      </c>
      <c r="F1694" s="269" t="s">
        <v>1349</v>
      </c>
      <c r="G1694" s="269" t="s">
        <v>112</v>
      </c>
      <c r="H1694" s="269" t="s">
        <v>3699</v>
      </c>
      <c r="I1694" s="269">
        <v>10</v>
      </c>
      <c r="J1694" s="269" t="s">
        <v>3743</v>
      </c>
      <c r="K1694" s="269"/>
      <c r="L1694" s="269">
        <v>10</v>
      </c>
    </row>
    <row r="1695" spans="1:12" x14ac:dyDescent="0.25">
      <c r="A1695" s="261">
        <f t="shared" si="78"/>
        <v>6840601</v>
      </c>
      <c r="B1695" s="261" t="str">
        <f t="shared" si="79"/>
        <v>HATTERAS DONEGAL</v>
      </c>
      <c r="C1695" s="261" t="str">
        <f t="shared" si="80"/>
        <v>Кепка</v>
      </c>
      <c r="D1695" s="264" t="str">
        <f>VLOOKUP(C1695,M:N,2,0)</f>
        <v>Кепки</v>
      </c>
      <c r="E1695" s="268" t="s">
        <v>2662</v>
      </c>
      <c r="F1695" s="269" t="s">
        <v>1349</v>
      </c>
      <c r="G1695" s="269" t="s">
        <v>113</v>
      </c>
      <c r="H1695" s="269" t="s">
        <v>3699</v>
      </c>
      <c r="I1695" s="269">
        <v>9</v>
      </c>
      <c r="J1695" s="269" t="s">
        <v>3742</v>
      </c>
      <c r="K1695" s="269"/>
      <c r="L1695" s="269">
        <v>9</v>
      </c>
    </row>
    <row r="1696" spans="1:12" x14ac:dyDescent="0.25">
      <c r="A1696" s="261">
        <f t="shared" si="78"/>
        <v>6840601</v>
      </c>
      <c r="B1696" s="261" t="str">
        <f t="shared" si="79"/>
        <v>HATTERAS DONEGAL</v>
      </c>
      <c r="C1696" s="261" t="str">
        <f t="shared" si="80"/>
        <v>Кепка</v>
      </c>
      <c r="D1696" s="264" t="str">
        <f>VLOOKUP(C1696,M:N,2,0)</f>
        <v>Кепки</v>
      </c>
      <c r="E1696" s="268" t="s">
        <v>2663</v>
      </c>
      <c r="F1696" s="269" t="s">
        <v>1349</v>
      </c>
      <c r="G1696" s="269" t="s">
        <v>124</v>
      </c>
      <c r="H1696" s="269" t="s">
        <v>3640</v>
      </c>
      <c r="I1696" s="269">
        <v>2</v>
      </c>
      <c r="J1696" s="269" t="s">
        <v>3641</v>
      </c>
      <c r="K1696" s="269"/>
      <c r="L1696" s="269">
        <v>2</v>
      </c>
    </row>
    <row r="1697" spans="1:12" x14ac:dyDescent="0.25">
      <c r="A1697" s="261">
        <f t="shared" si="78"/>
        <v>6840601</v>
      </c>
      <c r="B1697" s="261" t="str">
        <f t="shared" si="79"/>
        <v>HATTERAS DONEGAL</v>
      </c>
      <c r="C1697" s="261" t="str">
        <f t="shared" si="80"/>
        <v>Кепка</v>
      </c>
      <c r="D1697" s="264" t="str">
        <f>VLOOKUP(C1697,M:N,2,0)</f>
        <v>Кепки</v>
      </c>
      <c r="E1697" s="268" t="s">
        <v>2664</v>
      </c>
      <c r="F1697" s="269" t="s">
        <v>1349</v>
      </c>
      <c r="G1697" s="269" t="s">
        <v>118</v>
      </c>
      <c r="H1697" s="269" t="s">
        <v>3697</v>
      </c>
      <c r="I1697" s="269">
        <v>1</v>
      </c>
      <c r="J1697" s="269" t="s">
        <v>3702</v>
      </c>
      <c r="K1697" s="269"/>
      <c r="L1697" s="269">
        <v>1</v>
      </c>
    </row>
    <row r="1698" spans="1:12" x14ac:dyDescent="0.25">
      <c r="A1698" s="261">
        <f t="shared" si="78"/>
        <v>6840601</v>
      </c>
      <c r="B1698" s="261" t="str">
        <f t="shared" si="79"/>
        <v>HATTERAS DONEGAL</v>
      </c>
      <c r="C1698" s="261" t="str">
        <f t="shared" si="80"/>
        <v>Кепка</v>
      </c>
      <c r="D1698" s="264" t="str">
        <f>VLOOKUP(C1698,M:N,2,0)</f>
        <v>Кепки</v>
      </c>
      <c r="E1698" s="268" t="s">
        <v>2665</v>
      </c>
      <c r="F1698" s="269" t="s">
        <v>1356</v>
      </c>
      <c r="G1698" s="269" t="s">
        <v>116</v>
      </c>
      <c r="H1698" s="269" t="s">
        <v>3601</v>
      </c>
      <c r="I1698" s="269">
        <v>1</v>
      </c>
      <c r="J1698" s="269" t="s">
        <v>3602</v>
      </c>
      <c r="K1698" s="269"/>
      <c r="L1698" s="269">
        <v>1</v>
      </c>
    </row>
    <row r="1699" spans="1:12" x14ac:dyDescent="0.25">
      <c r="A1699" s="261">
        <f t="shared" si="78"/>
        <v>6840601</v>
      </c>
      <c r="B1699" s="261" t="str">
        <f t="shared" si="79"/>
        <v>HATTERAS DONEGAL</v>
      </c>
      <c r="C1699" s="261" t="str">
        <f t="shared" si="80"/>
        <v>Кепка</v>
      </c>
      <c r="D1699" s="264" t="str">
        <f>VLOOKUP(C1699,M:N,2,0)</f>
        <v>Кепки</v>
      </c>
      <c r="E1699" s="268" t="s">
        <v>2667</v>
      </c>
      <c r="F1699" s="269" t="s">
        <v>1356</v>
      </c>
      <c r="G1699" s="269" t="s">
        <v>113</v>
      </c>
      <c r="H1699" s="269" t="s">
        <v>3601</v>
      </c>
      <c r="I1699" s="269">
        <v>1</v>
      </c>
      <c r="J1699" s="269" t="s">
        <v>3602</v>
      </c>
      <c r="K1699" s="269"/>
      <c r="L1699" s="269">
        <v>1</v>
      </c>
    </row>
    <row r="1700" spans="1:12" x14ac:dyDescent="0.25">
      <c r="A1700" s="261">
        <f t="shared" si="78"/>
        <v>6840601</v>
      </c>
      <c r="B1700" s="261" t="str">
        <f t="shared" si="79"/>
        <v>HATTERAS DONEGAL</v>
      </c>
      <c r="C1700" s="261" t="str">
        <f t="shared" si="80"/>
        <v>Кепка</v>
      </c>
      <c r="D1700" s="264" t="str">
        <f>VLOOKUP(C1700,M:N,2,0)</f>
        <v>Кепки</v>
      </c>
      <c r="E1700" s="268" t="s">
        <v>2668</v>
      </c>
      <c r="F1700" s="269" t="s">
        <v>1367</v>
      </c>
      <c r="G1700" s="269" t="s">
        <v>122</v>
      </c>
      <c r="H1700" s="269" t="s">
        <v>3640</v>
      </c>
      <c r="I1700" s="269">
        <v>2</v>
      </c>
      <c r="J1700" s="269" t="s">
        <v>3641</v>
      </c>
      <c r="K1700" s="269"/>
      <c r="L1700" s="269">
        <v>2</v>
      </c>
    </row>
    <row r="1701" spans="1:12" x14ac:dyDescent="0.25">
      <c r="A1701" s="261">
        <f t="shared" si="78"/>
        <v>6840601</v>
      </c>
      <c r="B1701" s="261" t="str">
        <f t="shared" si="79"/>
        <v>HATTERAS DONEGAL</v>
      </c>
      <c r="C1701" s="261" t="str">
        <f t="shared" si="80"/>
        <v>Кепка</v>
      </c>
      <c r="D1701" s="264" t="str">
        <f>VLOOKUP(C1701,M:N,2,0)</f>
        <v>Кепки</v>
      </c>
      <c r="E1701" s="268" t="s">
        <v>2669</v>
      </c>
      <c r="F1701" s="269" t="s">
        <v>1367</v>
      </c>
      <c r="G1701" s="269" t="s">
        <v>116</v>
      </c>
      <c r="H1701" s="269" t="s">
        <v>3640</v>
      </c>
      <c r="I1701" s="269">
        <v>19</v>
      </c>
      <c r="J1701" s="269" t="s">
        <v>3746</v>
      </c>
      <c r="K1701" s="269"/>
      <c r="L1701" s="269">
        <v>19</v>
      </c>
    </row>
    <row r="1702" spans="1:12" x14ac:dyDescent="0.25">
      <c r="A1702" s="261">
        <f t="shared" si="78"/>
        <v>6840601</v>
      </c>
      <c r="B1702" s="261" t="str">
        <f t="shared" si="79"/>
        <v>HATTERAS DONEGAL</v>
      </c>
      <c r="C1702" s="261" t="str">
        <f t="shared" si="80"/>
        <v>Кепка</v>
      </c>
      <c r="D1702" s="264" t="str">
        <f>VLOOKUP(C1702,M:N,2,0)</f>
        <v>Кепки</v>
      </c>
      <c r="E1702" s="268" t="s">
        <v>2670</v>
      </c>
      <c r="F1702" s="269" t="s">
        <v>1367</v>
      </c>
      <c r="G1702" s="269" t="s">
        <v>115</v>
      </c>
      <c r="H1702" s="269" t="s">
        <v>3640</v>
      </c>
      <c r="I1702" s="269">
        <v>5</v>
      </c>
      <c r="J1702" s="269" t="s">
        <v>3748</v>
      </c>
      <c r="K1702" s="269"/>
      <c r="L1702" s="269">
        <v>5</v>
      </c>
    </row>
    <row r="1703" spans="1:12" x14ac:dyDescent="0.25">
      <c r="A1703" s="261">
        <f t="shared" si="78"/>
        <v>6840601</v>
      </c>
      <c r="B1703" s="261" t="str">
        <f t="shared" si="79"/>
        <v>HATTERAS DONEGAL</v>
      </c>
      <c r="C1703" s="261" t="str">
        <f t="shared" si="80"/>
        <v>Кепка</v>
      </c>
      <c r="D1703" s="264" t="str">
        <f>VLOOKUP(C1703,M:N,2,0)</f>
        <v>Кепки</v>
      </c>
      <c r="E1703" s="268" t="s">
        <v>2671</v>
      </c>
      <c r="F1703" s="269" t="s">
        <v>1367</v>
      </c>
      <c r="G1703" s="269" t="s">
        <v>112</v>
      </c>
      <c r="H1703" s="269" t="s">
        <v>3640</v>
      </c>
      <c r="I1703" s="269">
        <v>21</v>
      </c>
      <c r="J1703" s="269" t="s">
        <v>3747</v>
      </c>
      <c r="K1703" s="269"/>
      <c r="L1703" s="269">
        <v>21</v>
      </c>
    </row>
    <row r="1704" spans="1:12" x14ac:dyDescent="0.25">
      <c r="A1704" s="261">
        <f t="shared" si="78"/>
        <v>6840601</v>
      </c>
      <c r="B1704" s="261" t="str">
        <f t="shared" si="79"/>
        <v>HATTERAS DONEGAL</v>
      </c>
      <c r="C1704" s="261" t="str">
        <f t="shared" si="80"/>
        <v>Кепка</v>
      </c>
      <c r="D1704" s="264" t="str">
        <f>VLOOKUP(C1704,M:N,2,0)</f>
        <v>Кепки</v>
      </c>
      <c r="E1704" s="268" t="s">
        <v>2673</v>
      </c>
      <c r="F1704" s="269" t="s">
        <v>1367</v>
      </c>
      <c r="G1704" s="269" t="s">
        <v>113</v>
      </c>
      <c r="H1704" s="269" t="s">
        <v>3640</v>
      </c>
      <c r="I1704" s="269">
        <v>19</v>
      </c>
      <c r="J1704" s="269" t="s">
        <v>3746</v>
      </c>
      <c r="K1704" s="269"/>
      <c r="L1704" s="269">
        <v>19</v>
      </c>
    </row>
    <row r="1705" spans="1:12" x14ac:dyDescent="0.25">
      <c r="A1705" s="261">
        <f t="shared" si="78"/>
        <v>6840601</v>
      </c>
      <c r="B1705" s="261" t="str">
        <f t="shared" si="79"/>
        <v>HATTERAS DONEGAL</v>
      </c>
      <c r="C1705" s="261" t="str">
        <f t="shared" si="80"/>
        <v>Кепка</v>
      </c>
      <c r="D1705" s="264" t="str">
        <f>VLOOKUP(C1705,M:N,2,0)</f>
        <v>Кепки</v>
      </c>
      <c r="E1705" s="268" t="s">
        <v>2674</v>
      </c>
      <c r="F1705" s="269" t="s">
        <v>1367</v>
      </c>
      <c r="G1705" s="269" t="s">
        <v>124</v>
      </c>
      <c r="H1705" s="269" t="s">
        <v>3697</v>
      </c>
      <c r="I1705" s="269">
        <v>3</v>
      </c>
      <c r="J1705" s="269" t="s">
        <v>3704</v>
      </c>
      <c r="K1705" s="269"/>
      <c r="L1705" s="269">
        <v>3</v>
      </c>
    </row>
    <row r="1706" spans="1:12" x14ac:dyDescent="0.25">
      <c r="A1706" s="261">
        <f t="shared" si="78"/>
        <v>6840601</v>
      </c>
      <c r="B1706" s="261" t="str">
        <f t="shared" si="79"/>
        <v>HATTERAS DONEGAL</v>
      </c>
      <c r="C1706" s="261" t="str">
        <f t="shared" si="80"/>
        <v>Кепка</v>
      </c>
      <c r="D1706" s="264" t="str">
        <f>VLOOKUP(C1706,M:N,2,0)</f>
        <v>Кепки</v>
      </c>
      <c r="E1706" s="268" t="s">
        <v>2676</v>
      </c>
      <c r="F1706" s="269" t="s">
        <v>1367</v>
      </c>
      <c r="G1706" s="269" t="s">
        <v>118</v>
      </c>
      <c r="H1706" s="269" t="s">
        <v>3640</v>
      </c>
      <c r="I1706" s="269">
        <v>1</v>
      </c>
      <c r="J1706" s="269" t="s">
        <v>3640</v>
      </c>
      <c r="K1706" s="269"/>
      <c r="L1706" s="269">
        <v>1</v>
      </c>
    </row>
    <row r="1707" spans="1:12" x14ac:dyDescent="0.25">
      <c r="A1707" s="261">
        <f t="shared" si="78"/>
        <v>6840601</v>
      </c>
      <c r="B1707" s="261" t="str">
        <f t="shared" si="79"/>
        <v>HATTERAS DONEGAL WV</v>
      </c>
      <c r="C1707" s="261" t="str">
        <f t="shared" si="80"/>
        <v>Кепка</v>
      </c>
      <c r="D1707" s="264" t="str">
        <f>VLOOKUP(C1707,M:N,2,0)</f>
        <v>Кепки</v>
      </c>
      <c r="E1707" s="268" t="s">
        <v>2677</v>
      </c>
      <c r="F1707" s="269" t="s">
        <v>1392</v>
      </c>
      <c r="G1707" s="269" t="s">
        <v>122</v>
      </c>
      <c r="H1707" s="269" t="s">
        <v>3365</v>
      </c>
      <c r="I1707" s="269">
        <v>1</v>
      </c>
      <c r="J1707" s="269" t="s">
        <v>3365</v>
      </c>
      <c r="K1707" s="269"/>
      <c r="L1707" s="269">
        <v>1</v>
      </c>
    </row>
    <row r="1708" spans="1:12" x14ac:dyDescent="0.25">
      <c r="A1708" s="261">
        <f t="shared" si="78"/>
        <v>6840601</v>
      </c>
      <c r="B1708" s="261" t="str">
        <f t="shared" si="79"/>
        <v>HATTERAS DONEGAL WV</v>
      </c>
      <c r="C1708" s="261" t="str">
        <f t="shared" si="80"/>
        <v>Кепка</v>
      </c>
      <c r="D1708" s="264" t="str">
        <f>VLOOKUP(C1708,M:N,2,0)</f>
        <v>Кепки</v>
      </c>
      <c r="E1708" s="268" t="s">
        <v>2679</v>
      </c>
      <c r="F1708" s="269" t="s">
        <v>1392</v>
      </c>
      <c r="G1708" s="269" t="s">
        <v>116</v>
      </c>
      <c r="H1708" s="269" t="s">
        <v>3365</v>
      </c>
      <c r="I1708" s="269">
        <v>6</v>
      </c>
      <c r="J1708" s="269" t="s">
        <v>3755</v>
      </c>
      <c r="K1708" s="269"/>
      <c r="L1708" s="269">
        <v>6</v>
      </c>
    </row>
    <row r="1709" spans="1:12" x14ac:dyDescent="0.25">
      <c r="A1709" s="261">
        <f t="shared" si="78"/>
        <v>6840601</v>
      </c>
      <c r="B1709" s="261" t="str">
        <f t="shared" si="79"/>
        <v>HATTERAS DONEGAL WV</v>
      </c>
      <c r="C1709" s="261" t="str">
        <f t="shared" si="80"/>
        <v>Кепка</v>
      </c>
      <c r="D1709" s="264" t="str">
        <f>VLOOKUP(C1709,M:N,2,0)</f>
        <v>Кепки</v>
      </c>
      <c r="E1709" s="268" t="s">
        <v>2681</v>
      </c>
      <c r="F1709" s="269" t="s">
        <v>1392</v>
      </c>
      <c r="G1709" s="269" t="s">
        <v>112</v>
      </c>
      <c r="H1709" s="269" t="s">
        <v>3365</v>
      </c>
      <c r="I1709" s="269">
        <v>9</v>
      </c>
      <c r="J1709" s="269" t="s">
        <v>3754</v>
      </c>
      <c r="K1709" s="269"/>
      <c r="L1709" s="269">
        <v>9</v>
      </c>
    </row>
    <row r="1710" spans="1:12" x14ac:dyDescent="0.25">
      <c r="A1710" s="261">
        <f t="shared" si="78"/>
        <v>6840601</v>
      </c>
      <c r="B1710" s="261" t="str">
        <f t="shared" si="79"/>
        <v>HATTERAS DONEGAL WV</v>
      </c>
      <c r="C1710" s="261" t="str">
        <f t="shared" si="80"/>
        <v>Кепка</v>
      </c>
      <c r="D1710" s="264" t="str">
        <f>VLOOKUP(C1710,M:N,2,0)</f>
        <v>Кепки</v>
      </c>
      <c r="E1710" s="268" t="s">
        <v>2682</v>
      </c>
      <c r="F1710" s="269" t="s">
        <v>1392</v>
      </c>
      <c r="G1710" s="269" t="s">
        <v>113</v>
      </c>
      <c r="H1710" s="269" t="s">
        <v>3365</v>
      </c>
      <c r="I1710" s="269">
        <v>7</v>
      </c>
      <c r="J1710" s="269" t="s">
        <v>3745</v>
      </c>
      <c r="K1710" s="269"/>
      <c r="L1710" s="269">
        <v>7</v>
      </c>
    </row>
    <row r="1711" spans="1:12" x14ac:dyDescent="0.25">
      <c r="A1711" s="261">
        <f t="shared" si="78"/>
        <v>6840601</v>
      </c>
      <c r="B1711" s="261" t="str">
        <f t="shared" si="79"/>
        <v>HATTERAS DONEGAL</v>
      </c>
      <c r="C1711" s="261" t="str">
        <f t="shared" si="80"/>
        <v>Кепка</v>
      </c>
      <c r="D1711" s="264" t="str">
        <f>VLOOKUP(C1711,M:N,2,0)</f>
        <v>Кепки</v>
      </c>
      <c r="E1711" s="268" t="s">
        <v>2683</v>
      </c>
      <c r="F1711" s="269" t="s">
        <v>1375</v>
      </c>
      <c r="G1711" s="269" t="s">
        <v>122</v>
      </c>
      <c r="H1711" s="269" t="s">
        <v>3604</v>
      </c>
      <c r="I1711" s="269">
        <v>1</v>
      </c>
      <c r="J1711" s="269" t="s">
        <v>3604</v>
      </c>
      <c r="K1711" s="269"/>
      <c r="L1711" s="269">
        <v>1</v>
      </c>
    </row>
    <row r="1712" spans="1:12" x14ac:dyDescent="0.25">
      <c r="A1712" s="261">
        <f t="shared" si="78"/>
        <v>6840601</v>
      </c>
      <c r="B1712" s="261" t="str">
        <f t="shared" si="79"/>
        <v>HATTERAS DONEGAL</v>
      </c>
      <c r="C1712" s="261" t="str">
        <f t="shared" si="80"/>
        <v>Кепка</v>
      </c>
      <c r="D1712" s="264" t="str">
        <f>VLOOKUP(C1712,M:N,2,0)</f>
        <v>Кепки</v>
      </c>
      <c r="E1712" s="268" t="s">
        <v>2684</v>
      </c>
      <c r="F1712" s="269" t="s">
        <v>1375</v>
      </c>
      <c r="G1712" s="269" t="s">
        <v>116</v>
      </c>
      <c r="H1712" s="269" t="s">
        <v>3604</v>
      </c>
      <c r="I1712" s="269">
        <v>11</v>
      </c>
      <c r="J1712" s="269" t="s">
        <v>3751</v>
      </c>
      <c r="K1712" s="269"/>
      <c r="L1712" s="269">
        <v>11</v>
      </c>
    </row>
    <row r="1713" spans="1:12" x14ac:dyDescent="0.25">
      <c r="A1713" s="261">
        <f t="shared" si="78"/>
        <v>6840601</v>
      </c>
      <c r="B1713" s="261" t="str">
        <f t="shared" si="79"/>
        <v>HATTERAS DONEGAL</v>
      </c>
      <c r="C1713" s="261" t="str">
        <f t="shared" si="80"/>
        <v>Кепка</v>
      </c>
      <c r="D1713" s="264" t="str">
        <f>VLOOKUP(C1713,M:N,2,0)</f>
        <v>Кепки</v>
      </c>
      <c r="E1713" s="268" t="s">
        <v>2686</v>
      </c>
      <c r="F1713" s="269" t="s">
        <v>1375</v>
      </c>
      <c r="G1713" s="269" t="s">
        <v>115</v>
      </c>
      <c r="H1713" s="269" t="s">
        <v>3604</v>
      </c>
      <c r="I1713" s="269">
        <v>1</v>
      </c>
      <c r="J1713" s="269" t="s">
        <v>3604</v>
      </c>
      <c r="K1713" s="269"/>
      <c r="L1713" s="269">
        <v>1</v>
      </c>
    </row>
    <row r="1714" spans="1:12" x14ac:dyDescent="0.25">
      <c r="A1714" s="261">
        <f t="shared" si="78"/>
        <v>6840601</v>
      </c>
      <c r="B1714" s="261" t="str">
        <f t="shared" si="79"/>
        <v>HATTERAS DONEGAL</v>
      </c>
      <c r="C1714" s="261" t="str">
        <f t="shared" si="80"/>
        <v>Кепка</v>
      </c>
      <c r="D1714" s="264" t="str">
        <f>VLOOKUP(C1714,M:N,2,0)</f>
        <v>Кепки</v>
      </c>
      <c r="E1714" s="268" t="s">
        <v>2687</v>
      </c>
      <c r="F1714" s="269" t="s">
        <v>1375</v>
      </c>
      <c r="G1714" s="269" t="s">
        <v>112</v>
      </c>
      <c r="H1714" s="269" t="s">
        <v>3604</v>
      </c>
      <c r="I1714" s="269">
        <v>11</v>
      </c>
      <c r="J1714" s="269" t="s">
        <v>3751</v>
      </c>
      <c r="K1714" s="269"/>
      <c r="L1714" s="269">
        <v>11</v>
      </c>
    </row>
    <row r="1715" spans="1:12" x14ac:dyDescent="0.25">
      <c r="A1715" s="261">
        <f t="shared" si="78"/>
        <v>6840601</v>
      </c>
      <c r="B1715" s="261" t="str">
        <f t="shared" si="79"/>
        <v>HATTERAS DONEGAL</v>
      </c>
      <c r="C1715" s="261" t="str">
        <f t="shared" si="80"/>
        <v>Кепка</v>
      </c>
      <c r="D1715" s="264" t="str">
        <f>VLOOKUP(C1715,M:N,2,0)</f>
        <v>Кепки</v>
      </c>
      <c r="E1715" s="268" t="s">
        <v>2688</v>
      </c>
      <c r="F1715" s="269" t="s">
        <v>1375</v>
      </c>
      <c r="G1715" s="269" t="s">
        <v>113</v>
      </c>
      <c r="H1715" s="269" t="s">
        <v>3604</v>
      </c>
      <c r="I1715" s="269">
        <v>12</v>
      </c>
      <c r="J1715" s="269" t="s">
        <v>3750</v>
      </c>
      <c r="K1715" s="269"/>
      <c r="L1715" s="269">
        <v>12</v>
      </c>
    </row>
    <row r="1716" spans="1:12" x14ac:dyDescent="0.25">
      <c r="A1716" s="261">
        <f t="shared" si="78"/>
        <v>6840601</v>
      </c>
      <c r="B1716" s="261" t="str">
        <f t="shared" si="79"/>
        <v>HATTERAS DONEGAL</v>
      </c>
      <c r="C1716" s="261" t="str">
        <f t="shared" si="80"/>
        <v>Кепка</v>
      </c>
      <c r="D1716" s="264" t="str">
        <f>VLOOKUP(C1716,M:N,2,0)</f>
        <v>Кепки</v>
      </c>
      <c r="E1716" s="268" t="s">
        <v>2690</v>
      </c>
      <c r="F1716" s="269" t="s">
        <v>1375</v>
      </c>
      <c r="G1716" s="269" t="s">
        <v>124</v>
      </c>
      <c r="H1716" s="269" t="s">
        <v>3604</v>
      </c>
      <c r="I1716" s="269">
        <v>2</v>
      </c>
      <c r="J1716" s="269" t="s">
        <v>3749</v>
      </c>
      <c r="K1716" s="269"/>
      <c r="L1716" s="269">
        <v>2</v>
      </c>
    </row>
    <row r="1717" spans="1:12" x14ac:dyDescent="0.25">
      <c r="A1717" s="261">
        <f t="shared" si="78"/>
        <v>6840601</v>
      </c>
      <c r="B1717" s="261" t="str">
        <f t="shared" si="79"/>
        <v>HATTERAS DONEGAL</v>
      </c>
      <c r="C1717" s="261" t="str">
        <f t="shared" si="80"/>
        <v>Кепка</v>
      </c>
      <c r="D1717" s="264" t="str">
        <f>VLOOKUP(C1717,M:N,2,0)</f>
        <v>Кепки</v>
      </c>
      <c r="E1717" s="268" t="s">
        <v>2691</v>
      </c>
      <c r="F1717" s="269" t="s">
        <v>1375</v>
      </c>
      <c r="G1717" s="269" t="s">
        <v>118</v>
      </c>
      <c r="H1717" s="269" t="s">
        <v>3604</v>
      </c>
      <c r="I1717" s="269">
        <v>1</v>
      </c>
      <c r="J1717" s="269" t="s">
        <v>3604</v>
      </c>
      <c r="K1717" s="269"/>
      <c r="L1717" s="269">
        <v>1</v>
      </c>
    </row>
    <row r="1718" spans="1:12" x14ac:dyDescent="0.25">
      <c r="A1718" s="261">
        <f t="shared" si="78"/>
        <v>6840601</v>
      </c>
      <c r="B1718" s="261" t="str">
        <f t="shared" si="79"/>
        <v>HATTERAS DONEGAL</v>
      </c>
      <c r="C1718" s="261" t="str">
        <f t="shared" si="80"/>
        <v>Кепка</v>
      </c>
      <c r="D1718" s="264" t="str">
        <f>VLOOKUP(C1718,M:N,2,0)</f>
        <v>Кепки</v>
      </c>
      <c r="E1718" s="268" t="s">
        <v>2693</v>
      </c>
      <c r="F1718" s="269" t="s">
        <v>1383</v>
      </c>
      <c r="G1718" s="269" t="s">
        <v>122</v>
      </c>
      <c r="H1718" s="269" t="s">
        <v>3640</v>
      </c>
      <c r="I1718" s="269">
        <v>1</v>
      </c>
      <c r="J1718" s="269" t="s">
        <v>3640</v>
      </c>
      <c r="K1718" s="269"/>
      <c r="L1718" s="269">
        <v>1</v>
      </c>
    </row>
    <row r="1719" spans="1:12" x14ac:dyDescent="0.25">
      <c r="A1719" s="261">
        <f t="shared" si="78"/>
        <v>6840601</v>
      </c>
      <c r="B1719" s="261" t="str">
        <f t="shared" si="79"/>
        <v>HATTERAS DONEGAL</v>
      </c>
      <c r="C1719" s="261" t="str">
        <f t="shared" si="80"/>
        <v>Кепка</v>
      </c>
      <c r="D1719" s="264" t="str">
        <f>VLOOKUP(C1719,M:N,2,0)</f>
        <v>Кепки</v>
      </c>
      <c r="E1719" s="268" t="s">
        <v>2694</v>
      </c>
      <c r="F1719" s="269" t="s">
        <v>1383</v>
      </c>
      <c r="G1719" s="269" t="s">
        <v>116</v>
      </c>
      <c r="H1719" s="269" t="s">
        <v>3699</v>
      </c>
      <c r="I1719" s="269">
        <v>10</v>
      </c>
      <c r="J1719" s="269" t="s">
        <v>3743</v>
      </c>
      <c r="K1719" s="269"/>
      <c r="L1719" s="269">
        <v>10</v>
      </c>
    </row>
    <row r="1720" spans="1:12" x14ac:dyDescent="0.25">
      <c r="A1720" s="261">
        <f t="shared" si="78"/>
        <v>6840601</v>
      </c>
      <c r="B1720" s="261" t="str">
        <f t="shared" si="79"/>
        <v>HATTERAS DONEGAL</v>
      </c>
      <c r="C1720" s="261" t="str">
        <f t="shared" si="80"/>
        <v>Кепка</v>
      </c>
      <c r="D1720" s="264" t="str">
        <f>VLOOKUP(C1720,M:N,2,0)</f>
        <v>Кепки</v>
      </c>
      <c r="E1720" s="268" t="s">
        <v>2695</v>
      </c>
      <c r="F1720" s="269" t="s">
        <v>1383</v>
      </c>
      <c r="G1720" s="269" t="s">
        <v>115</v>
      </c>
      <c r="H1720" s="269" t="s">
        <v>3365</v>
      </c>
      <c r="I1720" s="269">
        <v>3</v>
      </c>
      <c r="J1720" s="269" t="s">
        <v>3753</v>
      </c>
      <c r="K1720" s="269"/>
      <c r="L1720" s="269">
        <v>3</v>
      </c>
    </row>
    <row r="1721" spans="1:12" x14ac:dyDescent="0.25">
      <c r="A1721" s="261">
        <f t="shared" si="78"/>
        <v>6840601</v>
      </c>
      <c r="B1721" s="261" t="str">
        <f t="shared" si="79"/>
        <v>HATTERAS DONEGAL</v>
      </c>
      <c r="C1721" s="261" t="str">
        <f t="shared" si="80"/>
        <v>Кепка</v>
      </c>
      <c r="D1721" s="264" t="str">
        <f>VLOOKUP(C1721,M:N,2,0)</f>
        <v>Кепки</v>
      </c>
      <c r="E1721" s="268" t="s">
        <v>2697</v>
      </c>
      <c r="F1721" s="269" t="s">
        <v>1383</v>
      </c>
      <c r="G1721" s="269" t="s">
        <v>112</v>
      </c>
      <c r="H1721" s="269" t="s">
        <v>3699</v>
      </c>
      <c r="I1721" s="269">
        <v>14</v>
      </c>
      <c r="J1721" s="269" t="s">
        <v>3752</v>
      </c>
      <c r="K1721" s="269"/>
      <c r="L1721" s="269">
        <v>14</v>
      </c>
    </row>
    <row r="1722" spans="1:12" x14ac:dyDescent="0.25">
      <c r="A1722" s="261">
        <f t="shared" si="78"/>
        <v>6840601</v>
      </c>
      <c r="B1722" s="261" t="str">
        <f t="shared" si="79"/>
        <v>HATTERAS DONEGAL</v>
      </c>
      <c r="C1722" s="261" t="str">
        <f t="shared" si="80"/>
        <v>Кепка</v>
      </c>
      <c r="D1722" s="264" t="str">
        <f>VLOOKUP(C1722,M:N,2,0)</f>
        <v>Кепки</v>
      </c>
      <c r="E1722" s="268" t="s">
        <v>2698</v>
      </c>
      <c r="F1722" s="269" t="s">
        <v>1383</v>
      </c>
      <c r="G1722" s="269" t="s">
        <v>114</v>
      </c>
      <c r="H1722" s="269" t="s">
        <v>3640</v>
      </c>
      <c r="I1722" s="269">
        <v>2</v>
      </c>
      <c r="J1722" s="269" t="s">
        <v>3641</v>
      </c>
      <c r="K1722" s="269"/>
      <c r="L1722" s="269">
        <v>2</v>
      </c>
    </row>
    <row r="1723" spans="1:12" x14ac:dyDescent="0.25">
      <c r="A1723" s="261">
        <f t="shared" si="78"/>
        <v>6840601</v>
      </c>
      <c r="B1723" s="261" t="str">
        <f t="shared" si="79"/>
        <v>HATTERAS DONEGAL</v>
      </c>
      <c r="C1723" s="261" t="str">
        <f t="shared" si="80"/>
        <v>Кепка</v>
      </c>
      <c r="D1723" s="264" t="str">
        <f>VLOOKUP(C1723,M:N,2,0)</f>
        <v>Кепки</v>
      </c>
      <c r="E1723" s="268" t="s">
        <v>2699</v>
      </c>
      <c r="F1723" s="269" t="s">
        <v>1383</v>
      </c>
      <c r="G1723" s="269" t="s">
        <v>113</v>
      </c>
      <c r="H1723" s="269" t="s">
        <v>3699</v>
      </c>
      <c r="I1723" s="269">
        <v>14</v>
      </c>
      <c r="J1723" s="269" t="s">
        <v>3752</v>
      </c>
      <c r="K1723" s="269"/>
      <c r="L1723" s="269">
        <v>14</v>
      </c>
    </row>
    <row r="1724" spans="1:12" x14ac:dyDescent="0.25">
      <c r="A1724" s="261">
        <f t="shared" si="78"/>
        <v>6840601</v>
      </c>
      <c r="B1724" s="261" t="str">
        <f t="shared" si="79"/>
        <v>HATTERAS DONEGAL</v>
      </c>
      <c r="C1724" s="261" t="str">
        <f t="shared" si="80"/>
        <v>Кепка</v>
      </c>
      <c r="D1724" s="264" t="str">
        <f>VLOOKUP(C1724,M:N,2,0)</f>
        <v>Кепки</v>
      </c>
      <c r="E1724" s="268" t="s">
        <v>2700</v>
      </c>
      <c r="F1724" s="269" t="s">
        <v>1383</v>
      </c>
      <c r="G1724" s="269" t="s">
        <v>124</v>
      </c>
      <c r="H1724" s="269" t="s">
        <v>3640</v>
      </c>
      <c r="I1724" s="269">
        <v>3</v>
      </c>
      <c r="J1724" s="269" t="s">
        <v>3744</v>
      </c>
      <c r="K1724" s="269"/>
      <c r="L1724" s="269">
        <v>3</v>
      </c>
    </row>
    <row r="1725" spans="1:12" x14ac:dyDescent="0.25">
      <c r="A1725" s="261">
        <f t="shared" si="78"/>
        <v>6840601</v>
      </c>
      <c r="B1725" s="261" t="str">
        <f t="shared" si="79"/>
        <v>HATTERAS DONEGAL</v>
      </c>
      <c r="C1725" s="261" t="str">
        <f t="shared" si="80"/>
        <v>Кепка</v>
      </c>
      <c r="D1725" s="264" t="str">
        <f>VLOOKUP(C1725,M:N,2,0)</f>
        <v>Кепки</v>
      </c>
      <c r="E1725" s="268" t="s">
        <v>2702</v>
      </c>
      <c r="F1725" s="269" t="s">
        <v>1383</v>
      </c>
      <c r="G1725" s="269" t="s">
        <v>118</v>
      </c>
      <c r="H1725" s="269" t="s">
        <v>3697</v>
      </c>
      <c r="I1725" s="269">
        <v>2</v>
      </c>
      <c r="J1725" s="269" t="s">
        <v>3698</v>
      </c>
      <c r="K1725" s="269"/>
      <c r="L1725" s="269">
        <v>2</v>
      </c>
    </row>
    <row r="1726" spans="1:12" x14ac:dyDescent="0.25">
      <c r="A1726" s="261">
        <f t="shared" si="78"/>
        <v>6840601</v>
      </c>
      <c r="B1726" s="261" t="str">
        <f t="shared" si="79"/>
        <v>HATTERAS DONEGAL</v>
      </c>
      <c r="C1726" s="261" t="str">
        <f t="shared" si="80"/>
        <v>Кепка</v>
      </c>
      <c r="D1726" s="264" t="str">
        <f>VLOOKUP(C1726,M:N,2,0)</f>
        <v>Кепки</v>
      </c>
      <c r="E1726" s="268" t="s">
        <v>2703</v>
      </c>
      <c r="F1726" s="269" t="s">
        <v>1363</v>
      </c>
      <c r="G1726" s="269" t="s">
        <v>116</v>
      </c>
      <c r="H1726" s="269" t="s">
        <v>3365</v>
      </c>
      <c r="I1726" s="269">
        <v>5</v>
      </c>
      <c r="J1726" s="269" t="s">
        <v>3367</v>
      </c>
      <c r="K1726" s="269"/>
      <c r="L1726" s="269">
        <v>5</v>
      </c>
    </row>
    <row r="1727" spans="1:12" x14ac:dyDescent="0.25">
      <c r="A1727" s="261">
        <f t="shared" si="78"/>
        <v>6840601</v>
      </c>
      <c r="B1727" s="261" t="str">
        <f t="shared" si="79"/>
        <v>HATTERAS DONEGAL</v>
      </c>
      <c r="C1727" s="261" t="str">
        <f t="shared" si="80"/>
        <v>Кепка</v>
      </c>
      <c r="D1727" s="264" t="str">
        <f>VLOOKUP(C1727,M:N,2,0)</f>
        <v>Кепки</v>
      </c>
      <c r="E1727" s="268" t="s">
        <v>2704</v>
      </c>
      <c r="F1727" s="269" t="s">
        <v>1363</v>
      </c>
      <c r="G1727" s="269" t="s">
        <v>112</v>
      </c>
      <c r="H1727" s="269" t="s">
        <v>3365</v>
      </c>
      <c r="I1727" s="269">
        <v>7</v>
      </c>
      <c r="J1727" s="269" t="s">
        <v>3745</v>
      </c>
      <c r="K1727" s="269"/>
      <c r="L1727" s="269">
        <v>7</v>
      </c>
    </row>
    <row r="1728" spans="1:12" x14ac:dyDescent="0.25">
      <c r="A1728" s="261">
        <f t="shared" si="78"/>
        <v>6840601</v>
      </c>
      <c r="B1728" s="261" t="str">
        <f t="shared" si="79"/>
        <v>HATTERAS DONEGAL</v>
      </c>
      <c r="C1728" s="261" t="str">
        <f t="shared" si="80"/>
        <v>Кепка</v>
      </c>
      <c r="D1728" s="264" t="str">
        <f>VLOOKUP(C1728,M:N,2,0)</f>
        <v>Кепки</v>
      </c>
      <c r="E1728" s="268" t="s">
        <v>2705</v>
      </c>
      <c r="F1728" s="269" t="s">
        <v>1363</v>
      </c>
      <c r="G1728" s="269" t="s">
        <v>113</v>
      </c>
      <c r="H1728" s="269" t="s">
        <v>3365</v>
      </c>
      <c r="I1728" s="269">
        <v>5</v>
      </c>
      <c r="J1728" s="269" t="s">
        <v>3367</v>
      </c>
      <c r="K1728" s="269"/>
      <c r="L1728" s="269">
        <v>5</v>
      </c>
    </row>
    <row r="1729" spans="1:12" x14ac:dyDescent="0.25">
      <c r="A1729" s="261">
        <f t="shared" si="78"/>
        <v>6840518</v>
      </c>
      <c r="B1729" s="261" t="str">
        <f t="shared" si="79"/>
        <v>HATTERAS EF</v>
      </c>
      <c r="C1729" s="261" t="str">
        <f t="shared" si="80"/>
        <v>Кепка</v>
      </c>
      <c r="D1729" s="264" t="str">
        <f>VLOOKUP(C1729,M:N,2,0)</f>
        <v>Кепки</v>
      </c>
      <c r="E1729" s="268" t="s">
        <v>2707</v>
      </c>
      <c r="F1729" s="269" t="s">
        <v>1317</v>
      </c>
      <c r="G1729" s="269" t="s">
        <v>112</v>
      </c>
      <c r="H1729" s="269" t="s">
        <v>3726</v>
      </c>
      <c r="I1729" s="269">
        <v>1</v>
      </c>
      <c r="J1729" s="269" t="s">
        <v>3726</v>
      </c>
      <c r="K1729" s="269"/>
      <c r="L1729" s="269">
        <v>1</v>
      </c>
    </row>
    <row r="1730" spans="1:12" x14ac:dyDescent="0.25">
      <c r="A1730" s="261">
        <f t="shared" si="78"/>
        <v>6840518</v>
      </c>
      <c r="B1730" s="261" t="str">
        <f t="shared" si="79"/>
        <v>HATTERAS EF</v>
      </c>
      <c r="C1730" s="261" t="str">
        <f t="shared" si="80"/>
        <v>Кепка</v>
      </c>
      <c r="D1730" s="264" t="str">
        <f>VLOOKUP(C1730,M:N,2,0)</f>
        <v>Кепки</v>
      </c>
      <c r="E1730" s="268" t="s">
        <v>2708</v>
      </c>
      <c r="F1730" s="269" t="s">
        <v>1317</v>
      </c>
      <c r="G1730" s="269" t="s">
        <v>113</v>
      </c>
      <c r="H1730" s="269" t="s">
        <v>3726</v>
      </c>
      <c r="I1730" s="269">
        <v>2</v>
      </c>
      <c r="J1730" s="269" t="s">
        <v>3727</v>
      </c>
      <c r="K1730" s="269"/>
      <c r="L1730" s="269">
        <v>2</v>
      </c>
    </row>
    <row r="1731" spans="1:12" x14ac:dyDescent="0.25">
      <c r="A1731" s="261">
        <f t="shared" ref="A1731:A1794" si="81">_xlfn.LET(_xlpm.START,FIND("арт. ",F1731)+5,_xlpm.END,FIND(" ",F1731,_xlpm.START),VALUE(TRIM(MID(F1731,_xlpm.START,_xlpm.END-_xlpm.START))))</f>
        <v>6840518</v>
      </c>
      <c r="B1731" s="261" t="str">
        <f t="shared" ref="B1731:B1794" si="82">_xlfn.LET(_xlpm.START,FIND("арт. ",F1731)+13,_xlpm.END,FIND("(",F1731),TRIM(MID(F1731,_xlpm.START,_xlpm.END-_xlpm.START)))</f>
        <v>HATTERAS EF</v>
      </c>
      <c r="C1731" s="261" t="str">
        <f t="shared" ref="C1731:C1794" si="83">_xlfn.LET(_xlpm.START,1,_xlpm.END,FIND("S",F1731),TRIM(MID(F1731,_xlpm.START,_xlpm.END-_xlpm.START)))</f>
        <v>Кепка</v>
      </c>
      <c r="D1731" s="264" t="str">
        <f>VLOOKUP(C1731,M:N,2,0)</f>
        <v>Кепки</v>
      </c>
      <c r="E1731" s="268" t="s">
        <v>2709</v>
      </c>
      <c r="F1731" s="269" t="s">
        <v>1309</v>
      </c>
      <c r="G1731" s="269" t="s">
        <v>113</v>
      </c>
      <c r="H1731" s="269" t="s">
        <v>3726</v>
      </c>
      <c r="I1731" s="269">
        <v>2</v>
      </c>
      <c r="J1731" s="269" t="s">
        <v>3727</v>
      </c>
      <c r="K1731" s="269"/>
      <c r="L1731" s="269">
        <v>2</v>
      </c>
    </row>
    <row r="1732" spans="1:12" x14ac:dyDescent="0.25">
      <c r="A1732" s="261">
        <f t="shared" si="81"/>
        <v>6840518</v>
      </c>
      <c r="B1732" s="261" t="str">
        <f t="shared" si="82"/>
        <v>HATTERAS EF</v>
      </c>
      <c r="C1732" s="261" t="str">
        <f t="shared" si="83"/>
        <v>Кепка</v>
      </c>
      <c r="D1732" s="264" t="str">
        <f>VLOOKUP(C1732,M:N,2,0)</f>
        <v>Кепки</v>
      </c>
      <c r="E1732" s="268" t="s">
        <v>2711</v>
      </c>
      <c r="F1732" s="269" t="s">
        <v>1309</v>
      </c>
      <c r="G1732" s="269" t="s">
        <v>118</v>
      </c>
      <c r="H1732" s="269" t="s">
        <v>3726</v>
      </c>
      <c r="I1732" s="269">
        <v>1</v>
      </c>
      <c r="J1732" s="269" t="s">
        <v>3726</v>
      </c>
      <c r="K1732" s="269"/>
      <c r="L1732" s="269">
        <v>1</v>
      </c>
    </row>
    <row r="1733" spans="1:12" x14ac:dyDescent="0.25">
      <c r="A1733" s="261">
        <f t="shared" si="81"/>
        <v>6840518</v>
      </c>
      <c r="B1733" s="261" t="str">
        <f t="shared" si="82"/>
        <v>HATTERAS EF HERRINGBONE WV</v>
      </c>
      <c r="C1733" s="261" t="str">
        <f t="shared" si="83"/>
        <v>Кепка</v>
      </c>
      <c r="D1733" s="264" t="str">
        <f>VLOOKUP(C1733,M:N,2,0)</f>
        <v>Кепки</v>
      </c>
      <c r="E1733" s="268" t="s">
        <v>2712</v>
      </c>
      <c r="F1733" s="269" t="s">
        <v>1320</v>
      </c>
      <c r="G1733" s="269" t="s">
        <v>122</v>
      </c>
      <c r="H1733" s="269" t="s">
        <v>3631</v>
      </c>
      <c r="I1733" s="269">
        <v>2</v>
      </c>
      <c r="J1733" s="269" t="s">
        <v>3637</v>
      </c>
      <c r="K1733" s="269"/>
      <c r="L1733" s="269">
        <v>2</v>
      </c>
    </row>
    <row r="1734" spans="1:12" x14ac:dyDescent="0.25">
      <c r="A1734" s="261">
        <f t="shared" si="81"/>
        <v>6840518</v>
      </c>
      <c r="B1734" s="261" t="str">
        <f t="shared" si="82"/>
        <v>HATTERAS EF HERRINGBONE WV</v>
      </c>
      <c r="C1734" s="261" t="str">
        <f t="shared" si="83"/>
        <v>Кепка</v>
      </c>
      <c r="D1734" s="264" t="str">
        <f>VLOOKUP(C1734,M:N,2,0)</f>
        <v>Кепки</v>
      </c>
      <c r="E1734" s="268" t="s">
        <v>2713</v>
      </c>
      <c r="F1734" s="269" t="s">
        <v>1320</v>
      </c>
      <c r="G1734" s="269" t="s">
        <v>123</v>
      </c>
      <c r="H1734" s="269" t="s">
        <v>3631</v>
      </c>
      <c r="I1734" s="269">
        <v>1</v>
      </c>
      <c r="J1734" s="269" t="s">
        <v>3631</v>
      </c>
      <c r="K1734" s="269"/>
      <c r="L1734" s="269">
        <v>1</v>
      </c>
    </row>
    <row r="1735" spans="1:12" x14ac:dyDescent="0.25">
      <c r="A1735" s="261">
        <f t="shared" si="81"/>
        <v>6840518</v>
      </c>
      <c r="B1735" s="261" t="str">
        <f t="shared" si="82"/>
        <v>HATTERAS EF HERRINGBONE WV</v>
      </c>
      <c r="C1735" s="261" t="str">
        <f t="shared" si="83"/>
        <v>Кепка</v>
      </c>
      <c r="D1735" s="264" t="str">
        <f>VLOOKUP(C1735,M:N,2,0)</f>
        <v>Кепки</v>
      </c>
      <c r="E1735" s="268" t="s">
        <v>2715</v>
      </c>
      <c r="F1735" s="269" t="s">
        <v>1320</v>
      </c>
      <c r="G1735" s="269" t="s">
        <v>116</v>
      </c>
      <c r="H1735" s="269" t="s">
        <v>3631</v>
      </c>
      <c r="I1735" s="269">
        <v>2</v>
      </c>
      <c r="J1735" s="269" t="s">
        <v>3637</v>
      </c>
      <c r="K1735" s="269"/>
      <c r="L1735" s="269">
        <v>2</v>
      </c>
    </row>
    <row r="1736" spans="1:12" x14ac:dyDescent="0.25">
      <c r="A1736" s="261">
        <f t="shared" si="81"/>
        <v>6840518</v>
      </c>
      <c r="B1736" s="261" t="str">
        <f t="shared" si="82"/>
        <v>HATTERAS EF HERRINGBONE WV</v>
      </c>
      <c r="C1736" s="261" t="str">
        <f t="shared" si="83"/>
        <v>Кепка</v>
      </c>
      <c r="D1736" s="264" t="str">
        <f>VLOOKUP(C1736,M:N,2,0)</f>
        <v>Кепки</v>
      </c>
      <c r="E1736" s="268" t="s">
        <v>2716</v>
      </c>
      <c r="F1736" s="269" t="s">
        <v>1320</v>
      </c>
      <c r="G1736" s="269" t="s">
        <v>115</v>
      </c>
      <c r="H1736" s="269" t="s">
        <v>3631</v>
      </c>
      <c r="I1736" s="269">
        <v>1</v>
      </c>
      <c r="J1736" s="269" t="s">
        <v>3631</v>
      </c>
      <c r="K1736" s="269"/>
      <c r="L1736" s="269">
        <v>1</v>
      </c>
    </row>
    <row r="1737" spans="1:12" x14ac:dyDescent="0.25">
      <c r="A1737" s="261">
        <f t="shared" si="81"/>
        <v>6840518</v>
      </c>
      <c r="B1737" s="261" t="str">
        <f t="shared" si="82"/>
        <v>HATTERAS EF HERRINGBONE WV</v>
      </c>
      <c r="C1737" s="261" t="str">
        <f t="shared" si="83"/>
        <v>Кепка</v>
      </c>
      <c r="D1737" s="264" t="str">
        <f>VLOOKUP(C1737,M:N,2,0)</f>
        <v>Кепки</v>
      </c>
      <c r="E1737" s="268" t="s">
        <v>2717</v>
      </c>
      <c r="F1737" s="269" t="s">
        <v>1320</v>
      </c>
      <c r="G1737" s="269" t="s">
        <v>112</v>
      </c>
      <c r="H1737" s="269" t="s">
        <v>3631</v>
      </c>
      <c r="I1737" s="269">
        <v>8</v>
      </c>
      <c r="J1737" s="269" t="s">
        <v>3728</v>
      </c>
      <c r="K1737" s="269"/>
      <c r="L1737" s="269">
        <v>8</v>
      </c>
    </row>
    <row r="1738" spans="1:12" x14ac:dyDescent="0.25">
      <c r="A1738" s="261">
        <f t="shared" si="81"/>
        <v>6840518</v>
      </c>
      <c r="B1738" s="261" t="str">
        <f t="shared" si="82"/>
        <v>HATTERAS EF HERRINGBONE WV</v>
      </c>
      <c r="C1738" s="261" t="str">
        <f t="shared" si="83"/>
        <v>Кепка</v>
      </c>
      <c r="D1738" s="264" t="str">
        <f>VLOOKUP(C1738,M:N,2,0)</f>
        <v>Кепки</v>
      </c>
      <c r="E1738" s="268" t="s">
        <v>2719</v>
      </c>
      <c r="F1738" s="269" t="s">
        <v>1320</v>
      </c>
      <c r="G1738" s="269" t="s">
        <v>114</v>
      </c>
      <c r="H1738" s="269" t="s">
        <v>3631</v>
      </c>
      <c r="I1738" s="269">
        <v>1</v>
      </c>
      <c r="J1738" s="269" t="s">
        <v>3631</v>
      </c>
      <c r="K1738" s="269"/>
      <c r="L1738" s="269">
        <v>1</v>
      </c>
    </row>
    <row r="1739" spans="1:12" x14ac:dyDescent="0.25">
      <c r="A1739" s="261">
        <f t="shared" si="81"/>
        <v>6840518</v>
      </c>
      <c r="B1739" s="261" t="str">
        <f t="shared" si="82"/>
        <v>HATTERAS EF</v>
      </c>
      <c r="C1739" s="261" t="str">
        <f t="shared" si="83"/>
        <v>Кепка</v>
      </c>
      <c r="D1739" s="264" t="str">
        <f>VLOOKUP(C1739,M:N,2,0)</f>
        <v>Кепки</v>
      </c>
      <c r="E1739" s="268" t="s">
        <v>2720</v>
      </c>
      <c r="F1739" s="269" t="s">
        <v>1312</v>
      </c>
      <c r="G1739" s="269" t="s">
        <v>122</v>
      </c>
      <c r="H1739" s="269" t="s">
        <v>3631</v>
      </c>
      <c r="I1739" s="269">
        <v>2</v>
      </c>
      <c r="J1739" s="269" t="s">
        <v>3637</v>
      </c>
      <c r="K1739" s="269"/>
      <c r="L1739" s="269">
        <v>2</v>
      </c>
    </row>
    <row r="1740" spans="1:12" x14ac:dyDescent="0.25">
      <c r="A1740" s="261">
        <f t="shared" si="81"/>
        <v>6840518</v>
      </c>
      <c r="B1740" s="261" t="str">
        <f t="shared" si="82"/>
        <v>HATTERAS EF</v>
      </c>
      <c r="C1740" s="261" t="str">
        <f t="shared" si="83"/>
        <v>Кепка</v>
      </c>
      <c r="D1740" s="264" t="str">
        <f>VLOOKUP(C1740,M:N,2,0)</f>
        <v>Кепки</v>
      </c>
      <c r="E1740" s="268" t="s">
        <v>2721</v>
      </c>
      <c r="F1740" s="269" t="s">
        <v>1312</v>
      </c>
      <c r="G1740" s="269" t="s">
        <v>123</v>
      </c>
      <c r="H1740" s="269" t="s">
        <v>3631</v>
      </c>
      <c r="I1740" s="269">
        <v>1</v>
      </c>
      <c r="J1740" s="269" t="s">
        <v>3631</v>
      </c>
      <c r="K1740" s="269"/>
      <c r="L1740" s="269">
        <v>1</v>
      </c>
    </row>
    <row r="1741" spans="1:12" x14ac:dyDescent="0.25">
      <c r="A1741" s="261">
        <f t="shared" si="81"/>
        <v>6840518</v>
      </c>
      <c r="B1741" s="261" t="str">
        <f t="shared" si="82"/>
        <v>HATTERAS EF</v>
      </c>
      <c r="C1741" s="261" t="str">
        <f t="shared" si="83"/>
        <v>Кепка</v>
      </c>
      <c r="D1741" s="264" t="str">
        <f>VLOOKUP(C1741,M:N,2,0)</f>
        <v>Кепки</v>
      </c>
      <c r="E1741" s="268" t="s">
        <v>2722</v>
      </c>
      <c r="F1741" s="269" t="s">
        <v>1312</v>
      </c>
      <c r="G1741" s="269" t="s">
        <v>112</v>
      </c>
      <c r="H1741" s="269" t="s">
        <v>3631</v>
      </c>
      <c r="I1741" s="269">
        <v>6</v>
      </c>
      <c r="J1741" s="269" t="s">
        <v>3636</v>
      </c>
      <c r="K1741" s="269"/>
      <c r="L1741" s="269">
        <v>6</v>
      </c>
    </row>
    <row r="1742" spans="1:12" x14ac:dyDescent="0.25">
      <c r="A1742" s="261">
        <f t="shared" si="81"/>
        <v>6840518</v>
      </c>
      <c r="B1742" s="261" t="str">
        <f t="shared" si="82"/>
        <v>HATTERAS EF</v>
      </c>
      <c r="C1742" s="261" t="str">
        <f t="shared" si="83"/>
        <v>Кепка</v>
      </c>
      <c r="D1742" s="264" t="str">
        <f>VLOOKUP(C1742,M:N,2,0)</f>
        <v>Кепки</v>
      </c>
      <c r="E1742" s="268" t="s">
        <v>2723</v>
      </c>
      <c r="F1742" s="269" t="s">
        <v>1312</v>
      </c>
      <c r="G1742" s="269" t="s">
        <v>113</v>
      </c>
      <c r="H1742" s="269" t="s">
        <v>3631</v>
      </c>
      <c r="I1742" s="269">
        <v>2</v>
      </c>
      <c r="J1742" s="269" t="s">
        <v>3637</v>
      </c>
      <c r="K1742" s="269"/>
      <c r="L1742" s="269">
        <v>2</v>
      </c>
    </row>
    <row r="1743" spans="1:12" x14ac:dyDescent="0.25">
      <c r="A1743" s="261">
        <f t="shared" si="81"/>
        <v>6840514</v>
      </c>
      <c r="B1743" s="261" t="str">
        <f t="shared" si="82"/>
        <v>HATTERAS WOOLRICH</v>
      </c>
      <c r="C1743" s="261" t="str">
        <f t="shared" si="83"/>
        <v>Кепка</v>
      </c>
      <c r="D1743" s="264" t="str">
        <f>VLOOKUP(C1743,M:N,2,0)</f>
        <v>Кепки</v>
      </c>
      <c r="E1743" s="268" t="s">
        <v>2725</v>
      </c>
      <c r="F1743" s="269" t="s">
        <v>1298</v>
      </c>
      <c r="G1743" s="269" t="s">
        <v>122</v>
      </c>
      <c r="H1743" s="269" t="s">
        <v>3485</v>
      </c>
      <c r="I1743" s="269">
        <v>1</v>
      </c>
      <c r="J1743" s="269" t="s">
        <v>3486</v>
      </c>
      <c r="K1743" s="269"/>
      <c r="L1743" s="269">
        <v>1</v>
      </c>
    </row>
    <row r="1744" spans="1:12" x14ac:dyDescent="0.25">
      <c r="A1744" s="261">
        <f t="shared" si="81"/>
        <v>6840514</v>
      </c>
      <c r="B1744" s="261" t="str">
        <f t="shared" si="82"/>
        <v>HATTERAS WOOLRICH</v>
      </c>
      <c r="C1744" s="261" t="str">
        <f t="shared" si="83"/>
        <v>Кепка</v>
      </c>
      <c r="D1744" s="264" t="str">
        <f>VLOOKUP(C1744,M:N,2,0)</f>
        <v>Кепки</v>
      </c>
      <c r="E1744" s="268" t="s">
        <v>2726</v>
      </c>
      <c r="F1744" s="269" t="s">
        <v>1298</v>
      </c>
      <c r="G1744" s="269" t="s">
        <v>112</v>
      </c>
      <c r="H1744" s="269" t="s">
        <v>3720</v>
      </c>
      <c r="I1744" s="269">
        <v>1</v>
      </c>
      <c r="J1744" s="269" t="s">
        <v>3721</v>
      </c>
      <c r="K1744" s="269"/>
      <c r="L1744" s="269">
        <v>1</v>
      </c>
    </row>
    <row r="1745" spans="1:12" x14ac:dyDescent="0.25">
      <c r="A1745" s="261">
        <f t="shared" si="81"/>
        <v>6840514</v>
      </c>
      <c r="B1745" s="261" t="str">
        <f t="shared" si="82"/>
        <v>HATTERAS WOOLRICH</v>
      </c>
      <c r="C1745" s="261" t="str">
        <f t="shared" si="83"/>
        <v>Кепка</v>
      </c>
      <c r="D1745" s="264" t="str">
        <f>VLOOKUP(C1745,M:N,2,0)</f>
        <v>Кепки</v>
      </c>
      <c r="E1745" s="268" t="s">
        <v>2727</v>
      </c>
      <c r="F1745" s="269" t="s">
        <v>1298</v>
      </c>
      <c r="G1745" s="269" t="s">
        <v>113</v>
      </c>
      <c r="H1745" s="269" t="s">
        <v>3485</v>
      </c>
      <c r="I1745" s="269">
        <v>2</v>
      </c>
      <c r="J1745" s="269" t="s">
        <v>3488</v>
      </c>
      <c r="K1745" s="269"/>
      <c r="L1745" s="269">
        <v>2</v>
      </c>
    </row>
    <row r="1746" spans="1:12" x14ac:dyDescent="0.25">
      <c r="A1746" s="261">
        <f t="shared" si="81"/>
        <v>6840514</v>
      </c>
      <c r="B1746" s="261" t="str">
        <f t="shared" si="82"/>
        <v>HATTERAS WOOLRICH</v>
      </c>
      <c r="C1746" s="261" t="str">
        <f t="shared" si="83"/>
        <v>Кепка</v>
      </c>
      <c r="D1746" s="264" t="str">
        <f>VLOOKUP(C1746,M:N,2,0)</f>
        <v>Кепки</v>
      </c>
      <c r="E1746" s="268" t="s">
        <v>2728</v>
      </c>
      <c r="F1746" s="269" t="s">
        <v>1298</v>
      </c>
      <c r="G1746" s="269" t="s">
        <v>118</v>
      </c>
      <c r="H1746" s="269" t="s">
        <v>3485</v>
      </c>
      <c r="I1746" s="269">
        <v>1</v>
      </c>
      <c r="J1746" s="269" t="s">
        <v>3486</v>
      </c>
      <c r="K1746" s="269"/>
      <c r="L1746" s="269">
        <v>1</v>
      </c>
    </row>
    <row r="1747" spans="1:12" x14ac:dyDescent="0.25">
      <c r="A1747" s="261">
        <f t="shared" si="81"/>
        <v>6840514</v>
      </c>
      <c r="B1747" s="261" t="str">
        <f t="shared" si="82"/>
        <v>HATTERAS WOOLRICH</v>
      </c>
      <c r="C1747" s="261" t="str">
        <f t="shared" si="83"/>
        <v>Кепка</v>
      </c>
      <c r="D1747" s="264" t="str">
        <f>VLOOKUP(C1747,M:N,2,0)</f>
        <v>Кепки</v>
      </c>
      <c r="E1747" s="268" t="s">
        <v>2730</v>
      </c>
      <c r="F1747" s="269" t="s">
        <v>1307</v>
      </c>
      <c r="G1747" s="269" t="s">
        <v>122</v>
      </c>
      <c r="H1747" s="269" t="s">
        <v>3489</v>
      </c>
      <c r="I1747" s="269">
        <v>1</v>
      </c>
      <c r="J1747" s="269" t="s">
        <v>3489</v>
      </c>
      <c r="K1747" s="269"/>
      <c r="L1747" s="269">
        <v>1</v>
      </c>
    </row>
    <row r="1748" spans="1:12" x14ac:dyDescent="0.25">
      <c r="A1748" s="261">
        <f t="shared" si="81"/>
        <v>6840514</v>
      </c>
      <c r="B1748" s="261" t="str">
        <f t="shared" si="82"/>
        <v>HATTERAS WOOLRICH</v>
      </c>
      <c r="C1748" s="261" t="str">
        <f t="shared" si="83"/>
        <v>Кепка</v>
      </c>
      <c r="D1748" s="264" t="str">
        <f>VLOOKUP(C1748,M:N,2,0)</f>
        <v>Кепки</v>
      </c>
      <c r="E1748" s="268" t="s">
        <v>2731</v>
      </c>
      <c r="F1748" s="269" t="s">
        <v>1291</v>
      </c>
      <c r="G1748" s="269" t="s">
        <v>122</v>
      </c>
      <c r="H1748" s="269" t="s">
        <v>3489</v>
      </c>
      <c r="I1748" s="269">
        <v>2</v>
      </c>
      <c r="J1748" s="269" t="s">
        <v>3494</v>
      </c>
      <c r="K1748" s="269"/>
      <c r="L1748" s="269">
        <v>2</v>
      </c>
    </row>
    <row r="1749" spans="1:12" x14ac:dyDescent="0.25">
      <c r="A1749" s="261">
        <f t="shared" si="81"/>
        <v>6840514</v>
      </c>
      <c r="B1749" s="261" t="str">
        <f t="shared" si="82"/>
        <v>HATTERAS WOOLRICH</v>
      </c>
      <c r="C1749" s="261" t="str">
        <f t="shared" si="83"/>
        <v>Кепка</v>
      </c>
      <c r="D1749" s="264" t="str">
        <f>VLOOKUP(C1749,M:N,2,0)</f>
        <v>Кепки</v>
      </c>
      <c r="E1749" s="268" t="s">
        <v>2732</v>
      </c>
      <c r="F1749" s="269" t="s">
        <v>1291</v>
      </c>
      <c r="G1749" s="269" t="s">
        <v>116</v>
      </c>
      <c r="H1749" s="269" t="s">
        <v>3491</v>
      </c>
      <c r="I1749" s="269">
        <v>7</v>
      </c>
      <c r="J1749" s="269" t="s">
        <v>3725</v>
      </c>
      <c r="K1749" s="269"/>
      <c r="L1749" s="269">
        <v>7</v>
      </c>
    </row>
    <row r="1750" spans="1:12" x14ac:dyDescent="0.25">
      <c r="A1750" s="261">
        <f t="shared" si="81"/>
        <v>6840514</v>
      </c>
      <c r="B1750" s="261" t="str">
        <f t="shared" si="82"/>
        <v>HATTERAS WOOLRICH</v>
      </c>
      <c r="C1750" s="261" t="str">
        <f t="shared" si="83"/>
        <v>Кепка</v>
      </c>
      <c r="D1750" s="264" t="str">
        <f>VLOOKUP(C1750,M:N,2,0)</f>
        <v>Кепки</v>
      </c>
      <c r="E1750" s="268" t="s">
        <v>2733</v>
      </c>
      <c r="F1750" s="269" t="s">
        <v>1291</v>
      </c>
      <c r="G1750" s="269" t="s">
        <v>115</v>
      </c>
      <c r="H1750" s="269" t="s">
        <v>3491</v>
      </c>
      <c r="I1750" s="269">
        <v>1</v>
      </c>
      <c r="J1750" s="269" t="s">
        <v>3491</v>
      </c>
      <c r="K1750" s="269"/>
      <c r="L1750" s="269">
        <v>1</v>
      </c>
    </row>
    <row r="1751" spans="1:12" x14ac:dyDescent="0.25">
      <c r="A1751" s="261">
        <f t="shared" si="81"/>
        <v>6840514</v>
      </c>
      <c r="B1751" s="261" t="str">
        <f t="shared" si="82"/>
        <v>HATTERAS WOOLRICH</v>
      </c>
      <c r="C1751" s="261" t="str">
        <f t="shared" si="83"/>
        <v>Кепка</v>
      </c>
      <c r="D1751" s="264" t="str">
        <f>VLOOKUP(C1751,M:N,2,0)</f>
        <v>Кепки</v>
      </c>
      <c r="E1751" s="268" t="s">
        <v>2734</v>
      </c>
      <c r="F1751" s="269" t="s">
        <v>1291</v>
      </c>
      <c r="G1751" s="269" t="s">
        <v>112</v>
      </c>
      <c r="H1751" s="269" t="s">
        <v>3491</v>
      </c>
      <c r="I1751" s="269">
        <v>9</v>
      </c>
      <c r="J1751" s="269" t="s">
        <v>3496</v>
      </c>
      <c r="K1751" s="269"/>
      <c r="L1751" s="269">
        <v>9</v>
      </c>
    </row>
    <row r="1752" spans="1:12" x14ac:dyDescent="0.25">
      <c r="A1752" s="261">
        <f t="shared" si="81"/>
        <v>6840514</v>
      </c>
      <c r="B1752" s="261" t="str">
        <f t="shared" si="82"/>
        <v>HATTERAS WOOLRICH</v>
      </c>
      <c r="C1752" s="261" t="str">
        <f t="shared" si="83"/>
        <v>Кепка</v>
      </c>
      <c r="D1752" s="264" t="str">
        <f>VLOOKUP(C1752,M:N,2,0)</f>
        <v>Кепки</v>
      </c>
      <c r="E1752" s="268" t="s">
        <v>2736</v>
      </c>
      <c r="F1752" s="269" t="s">
        <v>1291</v>
      </c>
      <c r="G1752" s="269" t="s">
        <v>113</v>
      </c>
      <c r="H1752" s="269" t="s">
        <v>3491</v>
      </c>
      <c r="I1752" s="269">
        <v>7</v>
      </c>
      <c r="J1752" s="269" t="s">
        <v>3725</v>
      </c>
      <c r="K1752" s="269"/>
      <c r="L1752" s="269">
        <v>7</v>
      </c>
    </row>
    <row r="1753" spans="1:12" x14ac:dyDescent="0.25">
      <c r="A1753" s="261">
        <f t="shared" si="81"/>
        <v>6840514</v>
      </c>
      <c r="B1753" s="261" t="str">
        <f t="shared" si="82"/>
        <v>HATTERAS WOOLRICH</v>
      </c>
      <c r="C1753" s="261" t="str">
        <f t="shared" si="83"/>
        <v>Кепка</v>
      </c>
      <c r="D1753" s="264" t="str">
        <f>VLOOKUP(C1753,M:N,2,0)</f>
        <v>Кепки</v>
      </c>
      <c r="E1753" s="266" t="s">
        <v>2737</v>
      </c>
      <c r="F1753" s="184" t="s">
        <v>1291</v>
      </c>
      <c r="G1753" s="186" t="s">
        <v>124</v>
      </c>
      <c r="H1753" s="188" t="s">
        <v>3489</v>
      </c>
      <c r="I1753" s="190">
        <v>1</v>
      </c>
      <c r="J1753" s="188" t="s">
        <v>3489</v>
      </c>
      <c r="K1753" s="262"/>
      <c r="L1753" s="193">
        <v>1</v>
      </c>
    </row>
    <row r="1754" spans="1:12" x14ac:dyDescent="0.25">
      <c r="A1754" s="261">
        <f t="shared" si="81"/>
        <v>6840514</v>
      </c>
      <c r="B1754" s="261" t="str">
        <f t="shared" si="82"/>
        <v>HATTERAS WOOLRICH</v>
      </c>
      <c r="C1754" s="261" t="str">
        <f t="shared" si="83"/>
        <v>Кепка</v>
      </c>
      <c r="D1754" s="264" t="str">
        <f>VLOOKUP(C1754,M:N,2,0)</f>
        <v>Кепки</v>
      </c>
      <c r="E1754" s="266" t="s">
        <v>2738</v>
      </c>
      <c r="F1754" s="184" t="s">
        <v>1282</v>
      </c>
      <c r="G1754" s="186" t="s">
        <v>125</v>
      </c>
      <c r="H1754" s="188" t="s">
        <v>3485</v>
      </c>
      <c r="I1754" s="190">
        <v>1</v>
      </c>
      <c r="J1754" s="188" t="s">
        <v>3486</v>
      </c>
      <c r="K1754" s="262"/>
      <c r="L1754" s="193">
        <v>1</v>
      </c>
    </row>
    <row r="1755" spans="1:12" x14ac:dyDescent="0.25">
      <c r="A1755" s="261">
        <f t="shared" si="81"/>
        <v>6840514</v>
      </c>
      <c r="B1755" s="261" t="str">
        <f t="shared" si="82"/>
        <v>HATTERAS WOOLRICH</v>
      </c>
      <c r="C1755" s="261" t="str">
        <f t="shared" si="83"/>
        <v>Кепка</v>
      </c>
      <c r="D1755" s="264" t="str">
        <f>VLOOKUP(C1755,M:N,2,0)</f>
        <v>Кепки</v>
      </c>
      <c r="E1755" s="266" t="s">
        <v>2739</v>
      </c>
      <c r="F1755" s="184" t="s">
        <v>1282</v>
      </c>
      <c r="G1755" s="186" t="s">
        <v>122</v>
      </c>
      <c r="H1755" s="188" t="s">
        <v>3403</v>
      </c>
      <c r="I1755" s="190">
        <v>2</v>
      </c>
      <c r="J1755" s="188" t="s">
        <v>3404</v>
      </c>
      <c r="K1755" s="262"/>
      <c r="L1755" s="193">
        <v>2</v>
      </c>
    </row>
    <row r="1756" spans="1:12" x14ac:dyDescent="0.25">
      <c r="A1756" s="261">
        <f t="shared" si="81"/>
        <v>6840514</v>
      </c>
      <c r="B1756" s="261" t="str">
        <f t="shared" si="82"/>
        <v>HATTERAS WOOLRICH</v>
      </c>
      <c r="C1756" s="261" t="str">
        <f t="shared" si="83"/>
        <v>Кепка</v>
      </c>
      <c r="D1756" s="264" t="str">
        <f>VLOOKUP(C1756,M:N,2,0)</f>
        <v>Кепки</v>
      </c>
      <c r="E1756" s="266" t="s">
        <v>2740</v>
      </c>
      <c r="F1756" s="184" t="s">
        <v>1282</v>
      </c>
      <c r="G1756" s="186" t="s">
        <v>123</v>
      </c>
      <c r="H1756" s="188" t="s">
        <v>3720</v>
      </c>
      <c r="I1756" s="190">
        <v>1</v>
      </c>
      <c r="J1756" s="188" t="s">
        <v>3721</v>
      </c>
      <c r="K1756" s="262"/>
      <c r="L1756" s="193">
        <v>1</v>
      </c>
    </row>
    <row r="1757" spans="1:12" x14ac:dyDescent="0.25">
      <c r="A1757" s="261">
        <f t="shared" si="81"/>
        <v>6840514</v>
      </c>
      <c r="B1757" s="261" t="str">
        <f t="shared" si="82"/>
        <v>HATTERAS WOOLRICH</v>
      </c>
      <c r="C1757" s="261" t="str">
        <f t="shared" si="83"/>
        <v>Кепка</v>
      </c>
      <c r="D1757" s="264" t="str">
        <f>VLOOKUP(C1757,M:N,2,0)</f>
        <v>Кепки</v>
      </c>
      <c r="E1757" s="266" t="s">
        <v>2742</v>
      </c>
      <c r="F1757" s="184" t="s">
        <v>1282</v>
      </c>
      <c r="G1757" s="186" t="s">
        <v>116</v>
      </c>
      <c r="H1757" s="188" t="s">
        <v>3403</v>
      </c>
      <c r="I1757" s="190">
        <v>11</v>
      </c>
      <c r="J1757" s="191" t="s">
        <v>3724</v>
      </c>
      <c r="K1757" s="262"/>
      <c r="L1757" s="193">
        <v>11</v>
      </c>
    </row>
    <row r="1758" spans="1:12" x14ac:dyDescent="0.25">
      <c r="A1758" s="261">
        <f t="shared" si="81"/>
        <v>6840514</v>
      </c>
      <c r="B1758" s="261" t="str">
        <f t="shared" si="82"/>
        <v>HATTERAS WOOLRICH</v>
      </c>
      <c r="C1758" s="261" t="str">
        <f t="shared" si="83"/>
        <v>Кепка</v>
      </c>
      <c r="D1758" s="264" t="str">
        <f>VLOOKUP(C1758,M:N,2,0)</f>
        <v>Кепки</v>
      </c>
      <c r="E1758" s="268" t="s">
        <v>2743</v>
      </c>
      <c r="F1758" s="269" t="s">
        <v>1282</v>
      </c>
      <c r="G1758" s="269" t="s">
        <v>112</v>
      </c>
      <c r="H1758" s="269" t="s">
        <v>3403</v>
      </c>
      <c r="I1758" s="269">
        <v>11</v>
      </c>
      <c r="J1758" s="269" t="s">
        <v>3724</v>
      </c>
      <c r="K1758" s="269"/>
      <c r="L1758" s="269">
        <v>11</v>
      </c>
    </row>
    <row r="1759" spans="1:12" x14ac:dyDescent="0.25">
      <c r="A1759" s="261">
        <f t="shared" si="81"/>
        <v>6840514</v>
      </c>
      <c r="B1759" s="261" t="str">
        <f t="shared" si="82"/>
        <v>HATTERAS WOOLRICH</v>
      </c>
      <c r="C1759" s="261" t="str">
        <f t="shared" si="83"/>
        <v>Кепка</v>
      </c>
      <c r="D1759" s="264" t="str">
        <f>VLOOKUP(C1759,M:N,2,0)</f>
        <v>Кепки</v>
      </c>
      <c r="E1759" s="268" t="s">
        <v>2744</v>
      </c>
      <c r="F1759" s="269" t="s">
        <v>1282</v>
      </c>
      <c r="G1759" s="269" t="s">
        <v>113</v>
      </c>
      <c r="H1759" s="269" t="s">
        <v>3722</v>
      </c>
      <c r="I1759" s="269">
        <v>8</v>
      </c>
      <c r="J1759" s="269" t="s">
        <v>3723</v>
      </c>
      <c r="K1759" s="269"/>
      <c r="L1759" s="269">
        <v>8</v>
      </c>
    </row>
    <row r="1760" spans="1:12" x14ac:dyDescent="0.25">
      <c r="A1760" s="261">
        <f t="shared" si="81"/>
        <v>6840514</v>
      </c>
      <c r="B1760" s="261" t="str">
        <f t="shared" si="82"/>
        <v>HATTERAS WOOLRICH</v>
      </c>
      <c r="C1760" s="261" t="str">
        <f t="shared" si="83"/>
        <v>Кепка</v>
      </c>
      <c r="D1760" s="264" t="str">
        <f>VLOOKUP(C1760,M:N,2,0)</f>
        <v>Кепки</v>
      </c>
      <c r="E1760" s="268" t="s">
        <v>2745</v>
      </c>
      <c r="F1760" s="269" t="s">
        <v>1282</v>
      </c>
      <c r="G1760" s="269" t="s">
        <v>124</v>
      </c>
      <c r="H1760" s="269" t="s">
        <v>3720</v>
      </c>
      <c r="I1760" s="269">
        <v>1</v>
      </c>
      <c r="J1760" s="269" t="s">
        <v>3721</v>
      </c>
      <c r="K1760" s="269"/>
      <c r="L1760" s="269">
        <v>1</v>
      </c>
    </row>
    <row r="1761" spans="1:12" x14ac:dyDescent="0.25">
      <c r="A1761" s="261">
        <f t="shared" si="81"/>
        <v>6840514</v>
      </c>
      <c r="B1761" s="261" t="str">
        <f t="shared" si="82"/>
        <v>HATTERAS WOOLRICH</v>
      </c>
      <c r="C1761" s="261" t="str">
        <f t="shared" si="83"/>
        <v>Кепка</v>
      </c>
      <c r="D1761" s="264" t="str">
        <f>VLOOKUP(C1761,M:N,2,0)</f>
        <v>Кепки</v>
      </c>
      <c r="E1761" s="268" t="s">
        <v>2746</v>
      </c>
      <c r="F1761" s="269" t="s">
        <v>1282</v>
      </c>
      <c r="G1761" s="269" t="s">
        <v>118</v>
      </c>
      <c r="H1761" s="269" t="s">
        <v>3718</v>
      </c>
      <c r="I1761" s="269">
        <v>2</v>
      </c>
      <c r="J1761" s="269" t="s">
        <v>3719</v>
      </c>
      <c r="K1761" s="269"/>
      <c r="L1761" s="269">
        <v>2</v>
      </c>
    </row>
    <row r="1762" spans="1:12" x14ac:dyDescent="0.25">
      <c r="A1762" s="261">
        <f t="shared" si="81"/>
        <v>6840514</v>
      </c>
      <c r="B1762" s="261" t="str">
        <f t="shared" si="82"/>
        <v>HATTERAS WOOLRICH</v>
      </c>
      <c r="C1762" s="261" t="str">
        <f t="shared" si="83"/>
        <v>Кепка</v>
      </c>
      <c r="D1762" s="264" t="str">
        <f>VLOOKUP(C1762,M:N,2,0)</f>
        <v>Кепки</v>
      </c>
      <c r="E1762" s="268" t="s">
        <v>2748</v>
      </c>
      <c r="F1762" s="269" t="s">
        <v>1277</v>
      </c>
      <c r="G1762" s="269" t="s">
        <v>123</v>
      </c>
      <c r="H1762" s="269">
        <v>955.89</v>
      </c>
      <c r="I1762" s="269">
        <v>1</v>
      </c>
      <c r="J1762" s="269">
        <v>955.89</v>
      </c>
      <c r="K1762" s="269"/>
      <c r="L1762" s="269">
        <v>1</v>
      </c>
    </row>
    <row r="1763" spans="1:12" x14ac:dyDescent="0.25">
      <c r="A1763" s="261">
        <f t="shared" si="81"/>
        <v>6840514</v>
      </c>
      <c r="B1763" s="261" t="str">
        <f t="shared" si="82"/>
        <v>HATTERAS WOOLRICH</v>
      </c>
      <c r="C1763" s="261" t="str">
        <f t="shared" si="83"/>
        <v>Кепка</v>
      </c>
      <c r="D1763" s="264" t="str">
        <f>VLOOKUP(C1763,M:N,2,0)</f>
        <v>Кепки</v>
      </c>
      <c r="E1763" s="268" t="s">
        <v>2750</v>
      </c>
      <c r="F1763" s="269" t="s">
        <v>1277</v>
      </c>
      <c r="G1763" s="269" t="s">
        <v>116</v>
      </c>
      <c r="H1763" s="269" t="s">
        <v>3485</v>
      </c>
      <c r="I1763" s="269">
        <v>1</v>
      </c>
      <c r="J1763" s="269" t="s">
        <v>3486</v>
      </c>
      <c r="K1763" s="269"/>
      <c r="L1763" s="269">
        <v>1</v>
      </c>
    </row>
    <row r="1764" spans="1:12" x14ac:dyDescent="0.25">
      <c r="A1764" s="261">
        <f t="shared" si="81"/>
        <v>6840514</v>
      </c>
      <c r="B1764" s="261" t="str">
        <f t="shared" si="82"/>
        <v>HATTERAS WOOLRICH</v>
      </c>
      <c r="C1764" s="261" t="str">
        <f t="shared" si="83"/>
        <v>Кепка</v>
      </c>
      <c r="D1764" s="264" t="str">
        <f>VLOOKUP(C1764,M:N,2,0)</f>
        <v>Кепки</v>
      </c>
      <c r="E1764" s="268" t="s">
        <v>2751</v>
      </c>
      <c r="F1764" s="269" t="s">
        <v>1277</v>
      </c>
      <c r="G1764" s="269" t="s">
        <v>115</v>
      </c>
      <c r="H1764" s="269" t="s">
        <v>3485</v>
      </c>
      <c r="I1764" s="269">
        <v>1</v>
      </c>
      <c r="J1764" s="269" t="s">
        <v>3486</v>
      </c>
      <c r="K1764" s="269"/>
      <c r="L1764" s="269">
        <v>1</v>
      </c>
    </row>
    <row r="1765" spans="1:12" x14ac:dyDescent="0.25">
      <c r="A1765" s="261">
        <f t="shared" si="81"/>
        <v>6840514</v>
      </c>
      <c r="B1765" s="261" t="str">
        <f t="shared" si="82"/>
        <v>HATTERAS WOOLRICH</v>
      </c>
      <c r="C1765" s="261" t="str">
        <f t="shared" si="83"/>
        <v>Кепка</v>
      </c>
      <c r="D1765" s="264" t="str">
        <f>VLOOKUP(C1765,M:N,2,0)</f>
        <v>Кепки</v>
      </c>
      <c r="E1765" s="268" t="s">
        <v>2752</v>
      </c>
      <c r="F1765" s="269" t="s">
        <v>1277</v>
      </c>
      <c r="G1765" s="269" t="s">
        <v>114</v>
      </c>
      <c r="H1765" s="269" t="s">
        <v>3485</v>
      </c>
      <c r="I1765" s="269">
        <v>4</v>
      </c>
      <c r="J1765" s="269" t="s">
        <v>3717</v>
      </c>
      <c r="K1765" s="269"/>
      <c r="L1765" s="269">
        <v>4</v>
      </c>
    </row>
    <row r="1766" spans="1:12" x14ac:dyDescent="0.25">
      <c r="A1766" s="261">
        <f t="shared" si="81"/>
        <v>6840514</v>
      </c>
      <c r="B1766" s="261" t="str">
        <f t="shared" si="82"/>
        <v>HATTERAS WOOLRICH</v>
      </c>
      <c r="C1766" s="261" t="str">
        <f t="shared" si="83"/>
        <v>Кепка</v>
      </c>
      <c r="D1766" s="264" t="str">
        <f>VLOOKUP(C1766,M:N,2,0)</f>
        <v>Кепки</v>
      </c>
      <c r="E1766" s="268" t="s">
        <v>2754</v>
      </c>
      <c r="F1766" s="269" t="s">
        <v>1303</v>
      </c>
      <c r="G1766" s="269" t="s">
        <v>125</v>
      </c>
      <c r="H1766" s="269" t="s">
        <v>3485</v>
      </c>
      <c r="I1766" s="269">
        <v>1</v>
      </c>
      <c r="J1766" s="269" t="s">
        <v>3486</v>
      </c>
      <c r="K1766" s="269"/>
      <c r="L1766" s="269">
        <v>1</v>
      </c>
    </row>
    <row r="1767" spans="1:12" x14ac:dyDescent="0.25">
      <c r="A1767" s="261">
        <f t="shared" si="81"/>
        <v>6840514</v>
      </c>
      <c r="B1767" s="261" t="str">
        <f t="shared" si="82"/>
        <v>HATTERAS WOOLRICH</v>
      </c>
      <c r="C1767" s="261" t="str">
        <f t="shared" si="83"/>
        <v>Кепка</v>
      </c>
      <c r="D1767" s="264" t="str">
        <f>VLOOKUP(C1767,M:N,2,0)</f>
        <v>Кепки</v>
      </c>
      <c r="E1767" s="268" t="s">
        <v>2755</v>
      </c>
      <c r="F1767" s="269" t="s">
        <v>1303</v>
      </c>
      <c r="G1767" s="269" t="s">
        <v>113</v>
      </c>
      <c r="H1767" s="269" t="s">
        <v>3485</v>
      </c>
      <c r="I1767" s="269">
        <v>2</v>
      </c>
      <c r="J1767" s="269" t="s">
        <v>3488</v>
      </c>
      <c r="K1767" s="269"/>
      <c r="L1767" s="269">
        <v>2</v>
      </c>
    </row>
    <row r="1768" spans="1:12" x14ac:dyDescent="0.25">
      <c r="A1768" s="261">
        <f t="shared" si="81"/>
        <v>6840514</v>
      </c>
      <c r="B1768" s="261" t="str">
        <f t="shared" si="82"/>
        <v>HATTERAS WOOLRICH</v>
      </c>
      <c r="C1768" s="261" t="str">
        <f t="shared" si="83"/>
        <v>Кепка</v>
      </c>
      <c r="D1768" s="264" t="str">
        <f>VLOOKUP(C1768,M:N,2,0)</f>
        <v>Кепки</v>
      </c>
      <c r="E1768" s="268" t="s">
        <v>2756</v>
      </c>
      <c r="F1768" s="269" t="s">
        <v>1303</v>
      </c>
      <c r="G1768" s="269" t="s">
        <v>124</v>
      </c>
      <c r="H1768" s="269" t="s">
        <v>3485</v>
      </c>
      <c r="I1768" s="269">
        <v>1</v>
      </c>
      <c r="J1768" s="269" t="s">
        <v>3486</v>
      </c>
      <c r="K1768" s="269"/>
      <c r="L1768" s="269">
        <v>1</v>
      </c>
    </row>
    <row r="1769" spans="1:12" x14ac:dyDescent="0.25">
      <c r="A1769" s="261">
        <f t="shared" si="81"/>
        <v>6840502</v>
      </c>
      <c r="B1769" s="261" t="str">
        <f t="shared" si="82"/>
        <v>HATTERAS</v>
      </c>
      <c r="C1769" s="261" t="str">
        <f t="shared" si="83"/>
        <v>Кепка</v>
      </c>
      <c r="D1769" s="264" t="str">
        <f>VLOOKUP(C1769,M:N,2,0)</f>
        <v>Кепки</v>
      </c>
      <c r="E1769" s="266" t="s">
        <v>2758</v>
      </c>
      <c r="F1769" s="184" t="s">
        <v>1241</v>
      </c>
      <c r="G1769" s="186" t="s">
        <v>113</v>
      </c>
      <c r="H1769" s="188" t="s">
        <v>3601</v>
      </c>
      <c r="I1769" s="190">
        <v>1</v>
      </c>
      <c r="J1769" s="191" t="s">
        <v>3602</v>
      </c>
      <c r="K1769" s="262"/>
      <c r="L1769" s="193">
        <v>1</v>
      </c>
    </row>
    <row r="1770" spans="1:12" x14ac:dyDescent="0.25">
      <c r="A1770" s="261">
        <f t="shared" si="81"/>
        <v>6840502</v>
      </c>
      <c r="B1770" s="261" t="str">
        <f t="shared" si="82"/>
        <v>HATTERAS</v>
      </c>
      <c r="C1770" s="261" t="str">
        <f t="shared" si="83"/>
        <v>Кепка</v>
      </c>
      <c r="D1770" s="264" t="str">
        <f>VLOOKUP(C1770,M:N,2,0)</f>
        <v>Кепки</v>
      </c>
      <c r="E1770" s="266" t="s">
        <v>2760</v>
      </c>
      <c r="F1770" s="184" t="s">
        <v>1241</v>
      </c>
      <c r="G1770" s="186" t="s">
        <v>118</v>
      </c>
      <c r="H1770" s="188" t="s">
        <v>3600</v>
      </c>
      <c r="I1770" s="190">
        <v>1</v>
      </c>
      <c r="J1770" s="191" t="s">
        <v>3600</v>
      </c>
      <c r="K1770" s="262"/>
      <c r="L1770" s="193">
        <v>1</v>
      </c>
    </row>
    <row r="1771" spans="1:12" x14ac:dyDescent="0.25">
      <c r="A1771" s="261">
        <f t="shared" si="81"/>
        <v>6840502</v>
      </c>
      <c r="B1771" s="261" t="str">
        <f t="shared" si="82"/>
        <v>HATTERAS</v>
      </c>
      <c r="C1771" s="261" t="str">
        <f t="shared" si="83"/>
        <v>Кепка</v>
      </c>
      <c r="D1771" s="264" t="str">
        <f>VLOOKUP(C1771,M:N,2,0)</f>
        <v>Кепки</v>
      </c>
      <c r="E1771" s="266" t="s">
        <v>2761</v>
      </c>
      <c r="F1771" s="184" t="s">
        <v>1216</v>
      </c>
      <c r="G1771" s="186" t="s">
        <v>112</v>
      </c>
      <c r="H1771" s="188" t="s">
        <v>3640</v>
      </c>
      <c r="I1771" s="190">
        <v>2</v>
      </c>
      <c r="J1771" s="188" t="s">
        <v>3641</v>
      </c>
      <c r="K1771" s="262"/>
      <c r="L1771" s="193">
        <v>2</v>
      </c>
    </row>
    <row r="1772" spans="1:12" x14ac:dyDescent="0.25">
      <c r="A1772" s="261">
        <f t="shared" si="81"/>
        <v>6840502</v>
      </c>
      <c r="B1772" s="261" t="str">
        <f t="shared" si="82"/>
        <v>HATTERAS</v>
      </c>
      <c r="C1772" s="261" t="str">
        <f t="shared" si="83"/>
        <v>Кепка</v>
      </c>
      <c r="D1772" s="264" t="str">
        <f>VLOOKUP(C1772,M:N,2,0)</f>
        <v>Кепки</v>
      </c>
      <c r="E1772" s="266" t="s">
        <v>2763</v>
      </c>
      <c r="F1772" s="184" t="s">
        <v>1216</v>
      </c>
      <c r="G1772" s="186" t="s">
        <v>113</v>
      </c>
      <c r="H1772" s="188" t="s">
        <v>3640</v>
      </c>
      <c r="I1772" s="190">
        <v>1</v>
      </c>
      <c r="J1772" s="188" t="s">
        <v>3640</v>
      </c>
      <c r="K1772" s="262"/>
      <c r="L1772" s="193">
        <v>1</v>
      </c>
    </row>
    <row r="1773" spans="1:12" x14ac:dyDescent="0.25">
      <c r="A1773" s="261">
        <f t="shared" si="81"/>
        <v>6840502</v>
      </c>
      <c r="B1773" s="261" t="str">
        <f t="shared" si="82"/>
        <v>HATTERAS</v>
      </c>
      <c r="C1773" s="261" t="str">
        <f t="shared" si="83"/>
        <v>Кепка</v>
      </c>
      <c r="D1773" s="264" t="str">
        <f>VLOOKUP(C1773,M:N,2,0)</f>
        <v>Кепки</v>
      </c>
      <c r="E1773" s="266" t="s">
        <v>2764</v>
      </c>
      <c r="F1773" s="184" t="s">
        <v>1216</v>
      </c>
      <c r="G1773" s="186" t="s">
        <v>118</v>
      </c>
      <c r="H1773" s="188" t="s">
        <v>3600</v>
      </c>
      <c r="I1773" s="190">
        <v>2</v>
      </c>
      <c r="J1773" s="188" t="s">
        <v>3605</v>
      </c>
      <c r="K1773" s="262"/>
      <c r="L1773" s="193">
        <v>2</v>
      </c>
    </row>
    <row r="1774" spans="1:12" x14ac:dyDescent="0.25">
      <c r="A1774" s="261">
        <f t="shared" si="81"/>
        <v>6840502</v>
      </c>
      <c r="B1774" s="261" t="str">
        <f t="shared" si="82"/>
        <v>HATTERAS</v>
      </c>
      <c r="C1774" s="261" t="str">
        <f t="shared" si="83"/>
        <v>Кепка</v>
      </c>
      <c r="D1774" s="264" t="str">
        <f>VLOOKUP(C1774,M:N,2,0)</f>
        <v>Кепки</v>
      </c>
      <c r="E1774" s="268" t="s">
        <v>2765</v>
      </c>
      <c r="F1774" s="269" t="s">
        <v>1208</v>
      </c>
      <c r="G1774" s="269" t="s">
        <v>122</v>
      </c>
      <c r="H1774" s="269" t="s">
        <v>3697</v>
      </c>
      <c r="I1774" s="269">
        <v>3</v>
      </c>
      <c r="J1774" s="269" t="s">
        <v>3704</v>
      </c>
      <c r="K1774" s="269"/>
      <c r="L1774" s="269">
        <v>3</v>
      </c>
    </row>
    <row r="1775" spans="1:12" x14ac:dyDescent="0.25">
      <c r="A1775" s="261">
        <f t="shared" si="81"/>
        <v>6840502</v>
      </c>
      <c r="B1775" s="261" t="str">
        <f t="shared" si="82"/>
        <v>HATTERAS</v>
      </c>
      <c r="C1775" s="261" t="str">
        <f t="shared" si="83"/>
        <v>Кепка</v>
      </c>
      <c r="D1775" s="264" t="str">
        <f>VLOOKUP(C1775,M:N,2,0)</f>
        <v>Кепки</v>
      </c>
      <c r="E1775" s="268" t="s">
        <v>2767</v>
      </c>
      <c r="F1775" s="269" t="s">
        <v>1208</v>
      </c>
      <c r="G1775" s="269" t="s">
        <v>123</v>
      </c>
      <c r="H1775" s="269" t="s">
        <v>3697</v>
      </c>
      <c r="I1775" s="269">
        <v>1</v>
      </c>
      <c r="J1775" s="269" t="s">
        <v>3702</v>
      </c>
      <c r="K1775" s="269"/>
      <c r="L1775" s="269">
        <v>1</v>
      </c>
    </row>
    <row r="1776" spans="1:12" x14ac:dyDescent="0.25">
      <c r="A1776" s="261">
        <f t="shared" si="81"/>
        <v>6840502</v>
      </c>
      <c r="B1776" s="261" t="str">
        <f t="shared" si="82"/>
        <v>HATTERAS</v>
      </c>
      <c r="C1776" s="261" t="str">
        <f t="shared" si="83"/>
        <v>Кепка</v>
      </c>
      <c r="D1776" s="264" t="str">
        <f>VLOOKUP(C1776,M:N,2,0)</f>
        <v>Кепки</v>
      </c>
      <c r="E1776" s="268" t="s">
        <v>2768</v>
      </c>
      <c r="F1776" s="269" t="s">
        <v>1208</v>
      </c>
      <c r="G1776" s="269" t="s">
        <v>116</v>
      </c>
      <c r="H1776" s="269" t="s">
        <v>3699</v>
      </c>
      <c r="I1776" s="269">
        <v>7</v>
      </c>
      <c r="J1776" s="269" t="s">
        <v>3703</v>
      </c>
      <c r="K1776" s="269"/>
      <c r="L1776" s="269">
        <v>7</v>
      </c>
    </row>
    <row r="1777" spans="1:12" x14ac:dyDescent="0.25">
      <c r="A1777" s="261">
        <f t="shared" si="81"/>
        <v>6840502</v>
      </c>
      <c r="B1777" s="261" t="str">
        <f t="shared" si="82"/>
        <v>HATTERAS</v>
      </c>
      <c r="C1777" s="261" t="str">
        <f t="shared" si="83"/>
        <v>Кепка</v>
      </c>
      <c r="D1777" s="264" t="str">
        <f>VLOOKUP(C1777,M:N,2,0)</f>
        <v>Кепки</v>
      </c>
      <c r="E1777" s="268" t="s">
        <v>2769</v>
      </c>
      <c r="F1777" s="269" t="s">
        <v>1208</v>
      </c>
      <c r="G1777" s="269" t="s">
        <v>115</v>
      </c>
      <c r="H1777" s="269" t="s">
        <v>3697</v>
      </c>
      <c r="I1777" s="269">
        <v>1</v>
      </c>
      <c r="J1777" s="269" t="s">
        <v>3702</v>
      </c>
      <c r="K1777" s="269"/>
      <c r="L1777" s="269">
        <v>1</v>
      </c>
    </row>
    <row r="1778" spans="1:12" x14ac:dyDescent="0.25">
      <c r="A1778" s="261">
        <f t="shared" si="81"/>
        <v>6840502</v>
      </c>
      <c r="B1778" s="261" t="str">
        <f t="shared" si="82"/>
        <v>HATTERAS</v>
      </c>
      <c r="C1778" s="261" t="str">
        <f t="shared" si="83"/>
        <v>Кепка</v>
      </c>
      <c r="D1778" s="264" t="str">
        <f>VLOOKUP(C1778,M:N,2,0)</f>
        <v>Кепки</v>
      </c>
      <c r="E1778" s="268" t="s">
        <v>2770</v>
      </c>
      <c r="F1778" s="269" t="s">
        <v>1208</v>
      </c>
      <c r="G1778" s="269" t="s">
        <v>112</v>
      </c>
      <c r="H1778" s="269" t="s">
        <v>3699</v>
      </c>
      <c r="I1778" s="269">
        <v>11</v>
      </c>
      <c r="J1778" s="269" t="s">
        <v>3701</v>
      </c>
      <c r="K1778" s="269"/>
      <c r="L1778" s="269">
        <v>11</v>
      </c>
    </row>
    <row r="1779" spans="1:12" x14ac:dyDescent="0.25">
      <c r="A1779" s="261">
        <f t="shared" si="81"/>
        <v>6840502</v>
      </c>
      <c r="B1779" s="261" t="str">
        <f t="shared" si="82"/>
        <v>HATTERAS</v>
      </c>
      <c r="C1779" s="261" t="str">
        <f t="shared" si="83"/>
        <v>Кепка</v>
      </c>
      <c r="D1779" s="264" t="str">
        <f>VLOOKUP(C1779,M:N,2,0)</f>
        <v>Кепки</v>
      </c>
      <c r="E1779" s="266" t="s">
        <v>2771</v>
      </c>
      <c r="F1779" s="184" t="s">
        <v>1208</v>
      </c>
      <c r="G1779" s="186" t="s">
        <v>113</v>
      </c>
      <c r="H1779" s="188" t="s">
        <v>3699</v>
      </c>
      <c r="I1779" s="190">
        <v>5</v>
      </c>
      <c r="J1779" s="188" t="s">
        <v>3700</v>
      </c>
      <c r="K1779" s="262"/>
      <c r="L1779" s="193">
        <v>5</v>
      </c>
    </row>
    <row r="1780" spans="1:12" x14ac:dyDescent="0.25">
      <c r="A1780" s="261">
        <f t="shared" si="81"/>
        <v>6840502</v>
      </c>
      <c r="B1780" s="261" t="str">
        <f t="shared" si="82"/>
        <v>HATTERAS</v>
      </c>
      <c r="C1780" s="261" t="str">
        <f t="shared" si="83"/>
        <v>Кепка</v>
      </c>
      <c r="D1780" s="264" t="str">
        <f>VLOOKUP(C1780,M:N,2,0)</f>
        <v>Кепки</v>
      </c>
      <c r="E1780" s="268" t="s">
        <v>2773</v>
      </c>
      <c r="F1780" s="269" t="s">
        <v>1208</v>
      </c>
      <c r="G1780" s="269" t="s">
        <v>118</v>
      </c>
      <c r="H1780" s="269" t="s">
        <v>3697</v>
      </c>
      <c r="I1780" s="269">
        <v>2</v>
      </c>
      <c r="J1780" s="269" t="s">
        <v>3698</v>
      </c>
      <c r="K1780" s="269"/>
      <c r="L1780" s="269">
        <v>2</v>
      </c>
    </row>
    <row r="1781" spans="1:12" x14ac:dyDescent="0.25">
      <c r="A1781" s="261">
        <f t="shared" si="81"/>
        <v>6840502</v>
      </c>
      <c r="B1781" s="261" t="str">
        <f t="shared" si="82"/>
        <v>HATTERAS</v>
      </c>
      <c r="C1781" s="261" t="str">
        <f t="shared" si="83"/>
        <v>Кепка</v>
      </c>
      <c r="D1781" s="264" t="str">
        <f>VLOOKUP(C1781,M:N,2,0)</f>
        <v>Кепки</v>
      </c>
      <c r="E1781" s="268" t="s">
        <v>2774</v>
      </c>
      <c r="F1781" s="269" t="s">
        <v>1244</v>
      </c>
      <c r="G1781" s="269" t="s">
        <v>118</v>
      </c>
      <c r="H1781" s="269" t="s">
        <v>3600</v>
      </c>
      <c r="I1781" s="269">
        <v>1</v>
      </c>
      <c r="J1781" s="269" t="s">
        <v>3600</v>
      </c>
      <c r="K1781" s="269"/>
      <c r="L1781" s="269">
        <v>1</v>
      </c>
    </row>
    <row r="1782" spans="1:12" x14ac:dyDescent="0.25">
      <c r="A1782" s="261">
        <f t="shared" si="81"/>
        <v>6840502</v>
      </c>
      <c r="B1782" s="261" t="str">
        <f t="shared" si="82"/>
        <v>HATTERAS</v>
      </c>
      <c r="C1782" s="261" t="str">
        <f t="shared" si="83"/>
        <v>Кепка</v>
      </c>
      <c r="D1782" s="264" t="str">
        <f>VLOOKUP(C1782,M:N,2,0)</f>
        <v>Кепки</v>
      </c>
      <c r="E1782" s="268" t="s">
        <v>2776</v>
      </c>
      <c r="F1782" s="269" t="s">
        <v>1220</v>
      </c>
      <c r="G1782" s="269" t="s">
        <v>122</v>
      </c>
      <c r="H1782" s="269" t="s">
        <v>3697</v>
      </c>
      <c r="I1782" s="269">
        <v>3</v>
      </c>
      <c r="J1782" s="269" t="s">
        <v>3704</v>
      </c>
      <c r="K1782" s="269"/>
      <c r="L1782" s="269">
        <v>3</v>
      </c>
    </row>
    <row r="1783" spans="1:12" x14ac:dyDescent="0.25">
      <c r="A1783" s="261">
        <f t="shared" si="81"/>
        <v>6840502</v>
      </c>
      <c r="B1783" s="261" t="str">
        <f t="shared" si="82"/>
        <v>HATTERAS</v>
      </c>
      <c r="C1783" s="261" t="str">
        <f t="shared" si="83"/>
        <v>Кепка</v>
      </c>
      <c r="D1783" s="264" t="str">
        <f>VLOOKUP(C1783,M:N,2,0)</f>
        <v>Кепки</v>
      </c>
      <c r="E1783" s="268" t="s">
        <v>2777</v>
      </c>
      <c r="F1783" s="269" t="s">
        <v>1220</v>
      </c>
      <c r="G1783" s="269" t="s">
        <v>123</v>
      </c>
      <c r="H1783" s="269" t="s">
        <v>3697</v>
      </c>
      <c r="I1783" s="269">
        <v>2</v>
      </c>
      <c r="J1783" s="269" t="s">
        <v>3698</v>
      </c>
      <c r="K1783" s="269"/>
      <c r="L1783" s="269">
        <v>2</v>
      </c>
    </row>
    <row r="1784" spans="1:12" x14ac:dyDescent="0.25">
      <c r="A1784" s="261">
        <f t="shared" si="81"/>
        <v>6840502</v>
      </c>
      <c r="B1784" s="261" t="str">
        <f t="shared" si="82"/>
        <v>HATTERAS</v>
      </c>
      <c r="C1784" s="261" t="str">
        <f t="shared" si="83"/>
        <v>Кепка</v>
      </c>
      <c r="D1784" s="264" t="str">
        <f>VLOOKUP(C1784,M:N,2,0)</f>
        <v>Кепки</v>
      </c>
      <c r="E1784" s="268" t="s">
        <v>2778</v>
      </c>
      <c r="F1784" s="269" t="s">
        <v>1220</v>
      </c>
      <c r="G1784" s="269" t="s">
        <v>116</v>
      </c>
      <c r="H1784" s="269" t="s">
        <v>3699</v>
      </c>
      <c r="I1784" s="269">
        <v>16</v>
      </c>
      <c r="J1784" s="269" t="s">
        <v>3708</v>
      </c>
      <c r="K1784" s="269"/>
      <c r="L1784" s="269">
        <v>16</v>
      </c>
    </row>
    <row r="1785" spans="1:12" x14ac:dyDescent="0.25">
      <c r="A1785" s="261">
        <f t="shared" si="81"/>
        <v>6840502</v>
      </c>
      <c r="B1785" s="261" t="str">
        <f t="shared" si="82"/>
        <v>HATTERAS</v>
      </c>
      <c r="C1785" s="261" t="str">
        <f t="shared" si="83"/>
        <v>Кепка</v>
      </c>
      <c r="D1785" s="264" t="str">
        <f>VLOOKUP(C1785,M:N,2,0)</f>
        <v>Кепки</v>
      </c>
      <c r="E1785" s="266" t="s">
        <v>2780</v>
      </c>
      <c r="F1785" s="184" t="s">
        <v>1220</v>
      </c>
      <c r="G1785" s="186" t="s">
        <v>115</v>
      </c>
      <c r="H1785" s="188" t="s">
        <v>3697</v>
      </c>
      <c r="I1785" s="190">
        <v>6</v>
      </c>
      <c r="J1785" s="188" t="s">
        <v>3707</v>
      </c>
      <c r="K1785" s="262"/>
      <c r="L1785" s="193">
        <v>6</v>
      </c>
    </row>
    <row r="1786" spans="1:12" x14ac:dyDescent="0.25">
      <c r="A1786" s="261">
        <f t="shared" si="81"/>
        <v>6840502</v>
      </c>
      <c r="B1786" s="261" t="str">
        <f t="shared" si="82"/>
        <v>HATTERAS</v>
      </c>
      <c r="C1786" s="261" t="str">
        <f t="shared" si="83"/>
        <v>Кепка</v>
      </c>
      <c r="D1786" s="264" t="str">
        <f>VLOOKUP(C1786,M:N,2,0)</f>
        <v>Кепки</v>
      </c>
      <c r="E1786" s="266" t="s">
        <v>2781</v>
      </c>
      <c r="F1786" s="184" t="s">
        <v>1220</v>
      </c>
      <c r="G1786" s="186" t="s">
        <v>112</v>
      </c>
      <c r="H1786" s="188" t="s">
        <v>3699</v>
      </c>
      <c r="I1786" s="190">
        <v>18</v>
      </c>
      <c r="J1786" s="188" t="s">
        <v>3706</v>
      </c>
      <c r="K1786" s="262"/>
      <c r="L1786" s="193">
        <v>18</v>
      </c>
    </row>
    <row r="1787" spans="1:12" x14ac:dyDescent="0.25">
      <c r="A1787" s="261">
        <f t="shared" si="81"/>
        <v>6840502</v>
      </c>
      <c r="B1787" s="261" t="str">
        <f t="shared" si="82"/>
        <v>HATTERAS</v>
      </c>
      <c r="C1787" s="261" t="str">
        <f t="shared" si="83"/>
        <v>Кепка</v>
      </c>
      <c r="D1787" s="264" t="str">
        <f>VLOOKUP(C1787,M:N,2,0)</f>
        <v>Кепки</v>
      </c>
      <c r="E1787" s="268" t="s">
        <v>2782</v>
      </c>
      <c r="F1787" s="269" t="s">
        <v>1220</v>
      </c>
      <c r="G1787" s="269" t="s">
        <v>114</v>
      </c>
      <c r="H1787" s="269" t="s">
        <v>3697</v>
      </c>
      <c r="I1787" s="269">
        <v>3</v>
      </c>
      <c r="J1787" s="269" t="s">
        <v>3704</v>
      </c>
      <c r="K1787" s="269"/>
      <c r="L1787" s="269">
        <v>3</v>
      </c>
    </row>
    <row r="1788" spans="1:12" x14ac:dyDescent="0.25">
      <c r="A1788" s="261">
        <f t="shared" si="81"/>
        <v>6840502</v>
      </c>
      <c r="B1788" s="261" t="str">
        <f t="shared" si="82"/>
        <v>HATTERAS</v>
      </c>
      <c r="C1788" s="261" t="str">
        <f t="shared" si="83"/>
        <v>Кепка</v>
      </c>
      <c r="D1788" s="264" t="str">
        <f>VLOOKUP(C1788,M:N,2,0)</f>
        <v>Кепки</v>
      </c>
      <c r="E1788" s="268" t="s">
        <v>2783</v>
      </c>
      <c r="F1788" s="269" t="s">
        <v>1220</v>
      </c>
      <c r="G1788" s="269" t="s">
        <v>113</v>
      </c>
      <c r="H1788" s="269" t="s">
        <v>3699</v>
      </c>
      <c r="I1788" s="269">
        <v>15</v>
      </c>
      <c r="J1788" s="269" t="s">
        <v>3705</v>
      </c>
      <c r="K1788" s="269"/>
      <c r="L1788" s="269">
        <v>15</v>
      </c>
    </row>
    <row r="1789" spans="1:12" x14ac:dyDescent="0.25">
      <c r="A1789" s="261">
        <f t="shared" si="81"/>
        <v>6840502</v>
      </c>
      <c r="B1789" s="261" t="str">
        <f t="shared" si="82"/>
        <v>HATTERAS</v>
      </c>
      <c r="C1789" s="261" t="str">
        <f t="shared" si="83"/>
        <v>Кепка</v>
      </c>
      <c r="D1789" s="264" t="str">
        <f>VLOOKUP(C1789,M:N,2,0)</f>
        <v>Кепки</v>
      </c>
      <c r="E1789" s="268" t="s">
        <v>2785</v>
      </c>
      <c r="F1789" s="269" t="s">
        <v>1220</v>
      </c>
      <c r="G1789" s="269" t="s">
        <v>124</v>
      </c>
      <c r="H1789" s="269" t="s">
        <v>3687</v>
      </c>
      <c r="I1789" s="269">
        <v>2</v>
      </c>
      <c r="J1789" s="269" t="s">
        <v>3692</v>
      </c>
      <c r="K1789" s="269"/>
      <c r="L1789" s="269">
        <v>2</v>
      </c>
    </row>
    <row r="1790" spans="1:12" x14ac:dyDescent="0.25">
      <c r="A1790" s="261">
        <f t="shared" si="81"/>
        <v>6840502</v>
      </c>
      <c r="B1790" s="261" t="str">
        <f t="shared" si="82"/>
        <v>HATTERAS</v>
      </c>
      <c r="C1790" s="261" t="str">
        <f t="shared" si="83"/>
        <v>Кепка</v>
      </c>
      <c r="D1790" s="264" t="str">
        <f>VLOOKUP(C1790,M:N,2,0)</f>
        <v>Кепки</v>
      </c>
      <c r="E1790" s="268" t="s">
        <v>2786</v>
      </c>
      <c r="F1790" s="269" t="s">
        <v>1235</v>
      </c>
      <c r="G1790" s="269" t="s">
        <v>122</v>
      </c>
      <c r="H1790" s="269" t="s">
        <v>3481</v>
      </c>
      <c r="I1790" s="269">
        <v>1</v>
      </c>
      <c r="J1790" s="269" t="s">
        <v>3481</v>
      </c>
      <c r="K1790" s="269"/>
      <c r="L1790" s="269">
        <v>1</v>
      </c>
    </row>
    <row r="1791" spans="1:12" x14ac:dyDescent="0.25">
      <c r="A1791" s="261">
        <f t="shared" si="81"/>
        <v>6840502</v>
      </c>
      <c r="B1791" s="261" t="str">
        <f t="shared" si="82"/>
        <v>HATTERAS</v>
      </c>
      <c r="C1791" s="261" t="str">
        <f t="shared" si="83"/>
        <v>Кепка</v>
      </c>
      <c r="D1791" s="264" t="str">
        <f>VLOOKUP(C1791,M:N,2,0)</f>
        <v>Кепки</v>
      </c>
      <c r="E1791" s="268" t="s">
        <v>2788</v>
      </c>
      <c r="F1791" s="269" t="s">
        <v>1235</v>
      </c>
      <c r="G1791" s="269" t="s">
        <v>116</v>
      </c>
      <c r="H1791" s="269" t="s">
        <v>3640</v>
      </c>
      <c r="I1791" s="269">
        <v>7</v>
      </c>
      <c r="J1791" s="269" t="s">
        <v>3713</v>
      </c>
      <c r="K1791" s="269"/>
      <c r="L1791" s="269">
        <v>7</v>
      </c>
    </row>
    <row r="1792" spans="1:12" x14ac:dyDescent="0.25">
      <c r="A1792" s="261">
        <f t="shared" si="81"/>
        <v>6840502</v>
      </c>
      <c r="B1792" s="261" t="str">
        <f t="shared" si="82"/>
        <v>HATTERAS</v>
      </c>
      <c r="C1792" s="261" t="str">
        <f t="shared" si="83"/>
        <v>Кепка</v>
      </c>
      <c r="D1792" s="264" t="str">
        <f>VLOOKUP(C1792,M:N,2,0)</f>
        <v>Кепки</v>
      </c>
      <c r="E1792" s="268" t="s">
        <v>2789</v>
      </c>
      <c r="F1792" s="269" t="s">
        <v>1235</v>
      </c>
      <c r="G1792" s="269" t="s">
        <v>112</v>
      </c>
      <c r="H1792" s="269" t="s">
        <v>3697</v>
      </c>
      <c r="I1792" s="269">
        <v>4</v>
      </c>
      <c r="J1792" s="269" t="s">
        <v>3712</v>
      </c>
      <c r="K1792" s="269"/>
      <c r="L1792" s="269">
        <v>4</v>
      </c>
    </row>
    <row r="1793" spans="1:12" x14ac:dyDescent="0.25">
      <c r="A1793" s="261">
        <f t="shared" si="81"/>
        <v>6840502</v>
      </c>
      <c r="B1793" s="261" t="str">
        <f t="shared" si="82"/>
        <v>HATTERAS</v>
      </c>
      <c r="C1793" s="261" t="str">
        <f t="shared" si="83"/>
        <v>Кепка</v>
      </c>
      <c r="D1793" s="264" t="str">
        <f>VLOOKUP(C1793,M:N,2,0)</f>
        <v>Кепки</v>
      </c>
      <c r="E1793" s="268" t="s">
        <v>2790</v>
      </c>
      <c r="F1793" s="269" t="s">
        <v>1235</v>
      </c>
      <c r="G1793" s="269" t="s">
        <v>113</v>
      </c>
      <c r="H1793" s="269" t="s">
        <v>3697</v>
      </c>
      <c r="I1793" s="269">
        <v>6</v>
      </c>
      <c r="J1793" s="269" t="s">
        <v>3707</v>
      </c>
      <c r="K1793" s="269"/>
      <c r="L1793" s="269">
        <v>6</v>
      </c>
    </row>
    <row r="1794" spans="1:12" x14ac:dyDescent="0.25">
      <c r="A1794" s="261">
        <f t="shared" si="81"/>
        <v>6840502</v>
      </c>
      <c r="B1794" s="261" t="str">
        <f t="shared" si="82"/>
        <v>HATTERAS</v>
      </c>
      <c r="C1794" s="261" t="str">
        <f t="shared" si="83"/>
        <v>Кепка</v>
      </c>
      <c r="D1794" s="264" t="str">
        <f>VLOOKUP(C1794,M:N,2,0)</f>
        <v>Кепки</v>
      </c>
      <c r="E1794" s="268" t="s">
        <v>2791</v>
      </c>
      <c r="F1794" s="269" t="s">
        <v>1235</v>
      </c>
      <c r="G1794" s="269" t="s">
        <v>124</v>
      </c>
      <c r="H1794" s="269" t="s">
        <v>3697</v>
      </c>
      <c r="I1794" s="269">
        <v>1</v>
      </c>
      <c r="J1794" s="269" t="s">
        <v>3702</v>
      </c>
      <c r="K1794" s="269"/>
      <c r="L1794" s="269">
        <v>1</v>
      </c>
    </row>
    <row r="1795" spans="1:12" x14ac:dyDescent="0.25">
      <c r="A1795" s="261">
        <f t="shared" ref="A1795:A1858" si="84">_xlfn.LET(_xlpm.START,FIND("арт. ",F1795)+5,_xlpm.END,FIND(" ",F1795,_xlpm.START),VALUE(TRIM(MID(F1795,_xlpm.START,_xlpm.END-_xlpm.START))))</f>
        <v>6840502</v>
      </c>
      <c r="B1795" s="261" t="str">
        <f t="shared" ref="B1795:B1858" si="85">_xlfn.LET(_xlpm.START,FIND("арт. ",F1795)+13,_xlpm.END,FIND("(",F1795),TRIM(MID(F1795,_xlpm.START,_xlpm.END-_xlpm.START)))</f>
        <v>HATTERAS</v>
      </c>
      <c r="C1795" s="261" t="str">
        <f t="shared" ref="C1795:C1858" si="86">_xlfn.LET(_xlpm.START,1,_xlpm.END,FIND("S",F1795),TRIM(MID(F1795,_xlpm.START,_xlpm.END-_xlpm.START)))</f>
        <v>Кепка</v>
      </c>
      <c r="D1795" s="264" t="str">
        <f>VLOOKUP(C1795,M:N,2,0)</f>
        <v>Кепки</v>
      </c>
      <c r="E1795" s="268" t="s">
        <v>2792</v>
      </c>
      <c r="F1795" s="269" t="s">
        <v>1246</v>
      </c>
      <c r="G1795" s="269" t="s">
        <v>122</v>
      </c>
      <c r="H1795" s="269" t="s">
        <v>3697</v>
      </c>
      <c r="I1795" s="269">
        <v>2</v>
      </c>
      <c r="J1795" s="269" t="s">
        <v>3698</v>
      </c>
      <c r="K1795" s="269"/>
      <c r="L1795" s="269">
        <v>2</v>
      </c>
    </row>
    <row r="1796" spans="1:12" x14ac:dyDescent="0.25">
      <c r="A1796" s="261">
        <f t="shared" si="84"/>
        <v>6840502</v>
      </c>
      <c r="B1796" s="261" t="str">
        <f t="shared" si="85"/>
        <v>HATTERAS</v>
      </c>
      <c r="C1796" s="261" t="str">
        <f t="shared" si="86"/>
        <v>Кепка</v>
      </c>
      <c r="D1796" s="264" t="str">
        <f>VLOOKUP(C1796,M:N,2,0)</f>
        <v>Кепки</v>
      </c>
      <c r="E1796" s="268" t="s">
        <v>2794</v>
      </c>
      <c r="F1796" s="269" t="s">
        <v>1246</v>
      </c>
      <c r="G1796" s="269" t="s">
        <v>116</v>
      </c>
      <c r="H1796" s="269" t="s">
        <v>3699</v>
      </c>
      <c r="I1796" s="269">
        <v>1</v>
      </c>
      <c r="J1796" s="269" t="s">
        <v>3699</v>
      </c>
      <c r="K1796" s="269"/>
      <c r="L1796" s="269">
        <v>1</v>
      </c>
    </row>
    <row r="1797" spans="1:12" x14ac:dyDescent="0.25">
      <c r="A1797" s="261">
        <f t="shared" si="84"/>
        <v>6840502</v>
      </c>
      <c r="B1797" s="261" t="str">
        <f t="shared" si="85"/>
        <v>HATTERAS</v>
      </c>
      <c r="C1797" s="261" t="str">
        <f t="shared" si="86"/>
        <v>Кепка</v>
      </c>
      <c r="D1797" s="264" t="str">
        <f>VLOOKUP(C1797,M:N,2,0)</f>
        <v>Кепки</v>
      </c>
      <c r="E1797" s="268" t="s">
        <v>2795</v>
      </c>
      <c r="F1797" s="269" t="s">
        <v>1246</v>
      </c>
      <c r="G1797" s="269" t="s">
        <v>112</v>
      </c>
      <c r="H1797" s="269" t="s">
        <v>3699</v>
      </c>
      <c r="I1797" s="269">
        <v>5</v>
      </c>
      <c r="J1797" s="269" t="s">
        <v>3700</v>
      </c>
      <c r="K1797" s="269"/>
      <c r="L1797" s="269">
        <v>5</v>
      </c>
    </row>
    <row r="1798" spans="1:12" x14ac:dyDescent="0.25">
      <c r="A1798" s="261">
        <f t="shared" si="84"/>
        <v>6840502</v>
      </c>
      <c r="B1798" s="261" t="str">
        <f t="shared" si="85"/>
        <v>HATTERAS</v>
      </c>
      <c r="C1798" s="261" t="str">
        <f t="shared" si="86"/>
        <v>Кепка</v>
      </c>
      <c r="D1798" s="264" t="str">
        <f>VLOOKUP(C1798,M:N,2,0)</f>
        <v>Кепки</v>
      </c>
      <c r="E1798" s="268" t="s">
        <v>2796</v>
      </c>
      <c r="F1798" s="269" t="s">
        <v>1246</v>
      </c>
      <c r="G1798" s="269" t="s">
        <v>114</v>
      </c>
      <c r="H1798" s="269" t="s">
        <v>3640</v>
      </c>
      <c r="I1798" s="269">
        <v>1</v>
      </c>
      <c r="J1798" s="269" t="s">
        <v>3640</v>
      </c>
      <c r="K1798" s="269"/>
      <c r="L1798" s="269">
        <v>1</v>
      </c>
    </row>
    <row r="1799" spans="1:12" x14ac:dyDescent="0.25">
      <c r="A1799" s="261">
        <f t="shared" si="84"/>
        <v>6840502</v>
      </c>
      <c r="B1799" s="261" t="str">
        <f t="shared" si="85"/>
        <v>HATTERAS</v>
      </c>
      <c r="C1799" s="261" t="str">
        <f t="shared" si="86"/>
        <v>Кепка</v>
      </c>
      <c r="D1799" s="264" t="str">
        <f>VLOOKUP(C1799,M:N,2,0)</f>
        <v>Кепки</v>
      </c>
      <c r="E1799" s="268" t="s">
        <v>2797</v>
      </c>
      <c r="F1799" s="269" t="s">
        <v>1246</v>
      </c>
      <c r="G1799" s="269" t="s">
        <v>113</v>
      </c>
      <c r="H1799" s="269" t="s">
        <v>3699</v>
      </c>
      <c r="I1799" s="269">
        <v>3</v>
      </c>
      <c r="J1799" s="269" t="s">
        <v>3714</v>
      </c>
      <c r="K1799" s="269"/>
      <c r="L1799" s="269">
        <v>3</v>
      </c>
    </row>
    <row r="1800" spans="1:12" x14ac:dyDescent="0.25">
      <c r="A1800" s="261">
        <f t="shared" si="84"/>
        <v>6840502</v>
      </c>
      <c r="B1800" s="261" t="str">
        <f t="shared" si="85"/>
        <v>HATTERAS</v>
      </c>
      <c r="C1800" s="261" t="str">
        <f t="shared" si="86"/>
        <v>Кепка</v>
      </c>
      <c r="D1800" s="264" t="str">
        <f>VLOOKUP(C1800,M:N,2,0)</f>
        <v>Кепки</v>
      </c>
      <c r="E1800" s="268" t="s">
        <v>2798</v>
      </c>
      <c r="F1800" s="269" t="s">
        <v>1246</v>
      </c>
      <c r="G1800" s="269" t="s">
        <v>124</v>
      </c>
      <c r="H1800" s="269" t="s">
        <v>3697</v>
      </c>
      <c r="I1800" s="269">
        <v>2</v>
      </c>
      <c r="J1800" s="269" t="s">
        <v>3698</v>
      </c>
      <c r="K1800" s="269"/>
      <c r="L1800" s="269">
        <v>2</v>
      </c>
    </row>
    <row r="1801" spans="1:12" x14ac:dyDescent="0.25">
      <c r="A1801" s="261">
        <f t="shared" si="84"/>
        <v>6840502</v>
      </c>
      <c r="B1801" s="261" t="str">
        <f t="shared" si="85"/>
        <v>HATTERAS</v>
      </c>
      <c r="C1801" s="261" t="str">
        <f t="shared" si="86"/>
        <v>Кепка</v>
      </c>
      <c r="D1801" s="264" t="str">
        <f>VLOOKUP(C1801,M:N,2,0)</f>
        <v>Кепки</v>
      </c>
      <c r="E1801" s="268" t="s">
        <v>2800</v>
      </c>
      <c r="F1801" s="269" t="s">
        <v>1229</v>
      </c>
      <c r="G1801" s="269" t="s">
        <v>125</v>
      </c>
      <c r="H1801" s="269" t="s">
        <v>3711</v>
      </c>
      <c r="I1801" s="269">
        <v>1</v>
      </c>
      <c r="J1801" s="269" t="s">
        <v>3711</v>
      </c>
      <c r="K1801" s="269"/>
      <c r="L1801" s="269">
        <v>1</v>
      </c>
    </row>
    <row r="1802" spans="1:12" x14ac:dyDescent="0.25">
      <c r="A1802" s="261">
        <f t="shared" si="84"/>
        <v>6840502</v>
      </c>
      <c r="B1802" s="261" t="str">
        <f t="shared" si="85"/>
        <v>HATTERAS</v>
      </c>
      <c r="C1802" s="261" t="str">
        <f t="shared" si="86"/>
        <v>Кепка</v>
      </c>
      <c r="D1802" s="264" t="str">
        <f>VLOOKUP(C1802,M:N,2,0)</f>
        <v>Кепки</v>
      </c>
      <c r="E1802" s="268" t="s">
        <v>2801</v>
      </c>
      <c r="F1802" s="269" t="s">
        <v>1229</v>
      </c>
      <c r="G1802" s="269" t="s">
        <v>123</v>
      </c>
      <c r="H1802" s="269" t="s">
        <v>3640</v>
      </c>
      <c r="I1802" s="269">
        <v>1</v>
      </c>
      <c r="J1802" s="269" t="s">
        <v>3640</v>
      </c>
      <c r="K1802" s="269"/>
      <c r="L1802" s="269">
        <v>1</v>
      </c>
    </row>
    <row r="1803" spans="1:12" x14ac:dyDescent="0.25">
      <c r="A1803" s="261">
        <f t="shared" si="84"/>
        <v>6840502</v>
      </c>
      <c r="B1803" s="261" t="str">
        <f t="shared" si="85"/>
        <v>HATTERAS</v>
      </c>
      <c r="C1803" s="261" t="str">
        <f t="shared" si="86"/>
        <v>Кепка</v>
      </c>
      <c r="D1803" s="264" t="str">
        <f>VLOOKUP(C1803,M:N,2,0)</f>
        <v>Кепки</v>
      </c>
      <c r="E1803" s="268" t="s">
        <v>2802</v>
      </c>
      <c r="F1803" s="269" t="s">
        <v>1229</v>
      </c>
      <c r="G1803" s="269" t="s">
        <v>116</v>
      </c>
      <c r="H1803" s="269" t="s">
        <v>3699</v>
      </c>
      <c r="I1803" s="269">
        <v>12</v>
      </c>
      <c r="J1803" s="269" t="s">
        <v>3710</v>
      </c>
      <c r="K1803" s="269"/>
      <c r="L1803" s="269">
        <v>12</v>
      </c>
    </row>
    <row r="1804" spans="1:12" x14ac:dyDescent="0.25">
      <c r="A1804" s="261">
        <f t="shared" si="84"/>
        <v>6840502</v>
      </c>
      <c r="B1804" s="261" t="str">
        <f t="shared" si="85"/>
        <v>HATTERAS</v>
      </c>
      <c r="C1804" s="261" t="str">
        <f t="shared" si="86"/>
        <v>Кепка</v>
      </c>
      <c r="D1804" s="264" t="str">
        <f>VLOOKUP(C1804,M:N,2,0)</f>
        <v>Кепки</v>
      </c>
      <c r="E1804" s="268" t="s">
        <v>2803</v>
      </c>
      <c r="F1804" s="269" t="s">
        <v>1229</v>
      </c>
      <c r="G1804" s="269" t="s">
        <v>112</v>
      </c>
      <c r="H1804" s="269" t="s">
        <v>3699</v>
      </c>
      <c r="I1804" s="269">
        <v>8</v>
      </c>
      <c r="J1804" s="269" t="s">
        <v>3709</v>
      </c>
      <c r="K1804" s="269"/>
      <c r="L1804" s="269">
        <v>8</v>
      </c>
    </row>
    <row r="1805" spans="1:12" x14ac:dyDescent="0.25">
      <c r="A1805" s="261">
        <f t="shared" si="84"/>
        <v>6840502</v>
      </c>
      <c r="B1805" s="261" t="str">
        <f t="shared" si="85"/>
        <v>HATTERAS</v>
      </c>
      <c r="C1805" s="261" t="str">
        <f t="shared" si="86"/>
        <v>Кепка</v>
      </c>
      <c r="D1805" s="264" t="str">
        <f>VLOOKUP(C1805,M:N,2,0)</f>
        <v>Кепки</v>
      </c>
      <c r="E1805" s="268" t="s">
        <v>2804</v>
      </c>
      <c r="F1805" s="269" t="s">
        <v>1229</v>
      </c>
      <c r="G1805" s="269" t="s">
        <v>113</v>
      </c>
      <c r="H1805" s="269" t="s">
        <v>3699</v>
      </c>
      <c r="I1805" s="269">
        <v>8</v>
      </c>
      <c r="J1805" s="269" t="s">
        <v>3709</v>
      </c>
      <c r="K1805" s="269"/>
      <c r="L1805" s="269">
        <v>8</v>
      </c>
    </row>
    <row r="1806" spans="1:12" x14ac:dyDescent="0.25">
      <c r="A1806" s="261">
        <f t="shared" si="84"/>
        <v>6840102</v>
      </c>
      <c r="B1806" s="261" t="str">
        <f t="shared" si="85"/>
        <v>HATTERAS EF</v>
      </c>
      <c r="C1806" s="261" t="str">
        <f t="shared" si="86"/>
        <v>Кепка</v>
      </c>
      <c r="D1806" s="264" t="str">
        <f>VLOOKUP(C1806,M:N,2,0)</f>
        <v>Кепки</v>
      </c>
      <c r="E1806" s="268" t="s">
        <v>2806</v>
      </c>
      <c r="F1806" s="269" t="s">
        <v>1061</v>
      </c>
      <c r="G1806" s="269" t="s">
        <v>122</v>
      </c>
      <c r="H1806" s="269" t="s">
        <v>3376</v>
      </c>
      <c r="I1806" s="269">
        <v>1</v>
      </c>
      <c r="J1806" s="269" t="s">
        <v>3376</v>
      </c>
      <c r="K1806" s="269"/>
      <c r="L1806" s="269">
        <v>1</v>
      </c>
    </row>
    <row r="1807" spans="1:12" x14ac:dyDescent="0.25">
      <c r="A1807" s="261">
        <f t="shared" si="84"/>
        <v>6840102</v>
      </c>
      <c r="B1807" s="261" t="str">
        <f t="shared" si="85"/>
        <v>HATTERAS EF</v>
      </c>
      <c r="C1807" s="261" t="str">
        <f t="shared" si="86"/>
        <v>Кепка</v>
      </c>
      <c r="D1807" s="264" t="str">
        <f>VLOOKUP(C1807,M:N,2,0)</f>
        <v>Кепки</v>
      </c>
      <c r="E1807" s="268" t="s">
        <v>2807</v>
      </c>
      <c r="F1807" s="269" t="s">
        <v>1061</v>
      </c>
      <c r="G1807" s="269" t="s">
        <v>116</v>
      </c>
      <c r="H1807" s="269" t="s">
        <v>3654</v>
      </c>
      <c r="I1807" s="269">
        <v>1</v>
      </c>
      <c r="J1807" s="269" t="s">
        <v>3654</v>
      </c>
      <c r="K1807" s="269"/>
      <c r="L1807" s="269">
        <v>1</v>
      </c>
    </row>
    <row r="1808" spans="1:12" x14ac:dyDescent="0.25">
      <c r="A1808" s="261">
        <f t="shared" si="84"/>
        <v>6840102</v>
      </c>
      <c r="B1808" s="261" t="str">
        <f t="shared" si="85"/>
        <v>HATTERAS EF</v>
      </c>
      <c r="C1808" s="261" t="str">
        <f t="shared" si="86"/>
        <v>Кепка</v>
      </c>
      <c r="D1808" s="264" t="str">
        <f>VLOOKUP(C1808,M:N,2,0)</f>
        <v>Кепки</v>
      </c>
      <c r="E1808" s="268" t="s">
        <v>2808</v>
      </c>
      <c r="F1808" s="269" t="s">
        <v>1061</v>
      </c>
      <c r="G1808" s="269" t="s">
        <v>115</v>
      </c>
      <c r="H1808" s="269" t="s">
        <v>3654</v>
      </c>
      <c r="I1808" s="269">
        <v>1</v>
      </c>
      <c r="J1808" s="269" t="s">
        <v>3654</v>
      </c>
      <c r="K1808" s="269"/>
      <c r="L1808" s="269">
        <v>1</v>
      </c>
    </row>
    <row r="1809" spans="1:12" x14ac:dyDescent="0.25">
      <c r="A1809" s="261">
        <f t="shared" si="84"/>
        <v>6840102</v>
      </c>
      <c r="B1809" s="261" t="str">
        <f t="shared" si="85"/>
        <v>HATTERAS EF</v>
      </c>
      <c r="C1809" s="261" t="str">
        <f t="shared" si="86"/>
        <v>Кепка</v>
      </c>
      <c r="D1809" s="264" t="str">
        <f>VLOOKUP(C1809,M:N,2,0)</f>
        <v>Кепки</v>
      </c>
      <c r="E1809" s="268" t="s">
        <v>2809</v>
      </c>
      <c r="F1809" s="269" t="s">
        <v>1061</v>
      </c>
      <c r="G1809" s="269" t="s">
        <v>112</v>
      </c>
      <c r="H1809" s="269" t="s">
        <v>3654</v>
      </c>
      <c r="I1809" s="269">
        <v>2</v>
      </c>
      <c r="J1809" s="269" t="s">
        <v>3655</v>
      </c>
      <c r="K1809" s="269"/>
      <c r="L1809" s="269">
        <v>2</v>
      </c>
    </row>
    <row r="1810" spans="1:12" x14ac:dyDescent="0.25">
      <c r="A1810" s="261">
        <f t="shared" si="84"/>
        <v>6840102</v>
      </c>
      <c r="B1810" s="261" t="str">
        <f t="shared" si="85"/>
        <v>HATTERAS EF</v>
      </c>
      <c r="C1810" s="261" t="str">
        <f t="shared" si="86"/>
        <v>Кепка</v>
      </c>
      <c r="D1810" s="264" t="str">
        <f>VLOOKUP(C1810,M:N,2,0)</f>
        <v>Кепки</v>
      </c>
      <c r="E1810" s="268" t="s">
        <v>2810</v>
      </c>
      <c r="F1810" s="269" t="s">
        <v>1061</v>
      </c>
      <c r="G1810" s="269" t="s">
        <v>114</v>
      </c>
      <c r="H1810" s="269" t="s">
        <v>3654</v>
      </c>
      <c r="I1810" s="269">
        <v>1</v>
      </c>
      <c r="J1810" s="269" t="s">
        <v>3654</v>
      </c>
      <c r="K1810" s="269"/>
      <c r="L1810" s="269">
        <v>1</v>
      </c>
    </row>
    <row r="1811" spans="1:12" x14ac:dyDescent="0.25">
      <c r="A1811" s="261">
        <f t="shared" si="84"/>
        <v>6840102</v>
      </c>
      <c r="B1811" s="261" t="str">
        <f t="shared" si="85"/>
        <v>HATTERAS EF</v>
      </c>
      <c r="C1811" s="261" t="str">
        <f t="shared" si="86"/>
        <v>Кепка</v>
      </c>
      <c r="D1811" s="264" t="str">
        <f>VLOOKUP(C1811,M:N,2,0)</f>
        <v>Кепки</v>
      </c>
      <c r="E1811" s="268" t="s">
        <v>2812</v>
      </c>
      <c r="F1811" s="269" t="s">
        <v>1061</v>
      </c>
      <c r="G1811" s="269" t="s">
        <v>124</v>
      </c>
      <c r="H1811" s="269" t="s">
        <v>3654</v>
      </c>
      <c r="I1811" s="269">
        <v>2</v>
      </c>
      <c r="J1811" s="269" t="s">
        <v>3655</v>
      </c>
      <c r="K1811" s="269"/>
      <c r="L1811" s="269">
        <v>2</v>
      </c>
    </row>
    <row r="1812" spans="1:12" x14ac:dyDescent="0.25">
      <c r="A1812" s="261">
        <f t="shared" si="84"/>
        <v>6840101</v>
      </c>
      <c r="B1812" s="261" t="str">
        <f t="shared" si="85"/>
        <v>HATTERAS</v>
      </c>
      <c r="C1812" s="261" t="str">
        <f t="shared" si="86"/>
        <v>Кепка</v>
      </c>
      <c r="D1812" s="264" t="str">
        <f>VLOOKUP(C1812,M:N,2,0)</f>
        <v>Кепки</v>
      </c>
      <c r="E1812" s="268" t="s">
        <v>2813</v>
      </c>
      <c r="F1812" s="269" t="s">
        <v>1042</v>
      </c>
      <c r="G1812" s="269" t="s">
        <v>115</v>
      </c>
      <c r="H1812" s="269" t="s">
        <v>3648</v>
      </c>
      <c r="I1812" s="269">
        <v>2</v>
      </c>
      <c r="J1812" s="269" t="s">
        <v>3649</v>
      </c>
      <c r="K1812" s="269"/>
      <c r="L1812" s="269">
        <v>2</v>
      </c>
    </row>
    <row r="1813" spans="1:12" x14ac:dyDescent="0.25">
      <c r="A1813" s="261">
        <f t="shared" si="84"/>
        <v>6840101</v>
      </c>
      <c r="B1813" s="261" t="str">
        <f t="shared" si="85"/>
        <v>HATTERAS</v>
      </c>
      <c r="C1813" s="261" t="str">
        <f t="shared" si="86"/>
        <v>Кепка</v>
      </c>
      <c r="D1813" s="264" t="str">
        <f>VLOOKUP(C1813,M:N,2,0)</f>
        <v>Кепки</v>
      </c>
      <c r="E1813" s="268" t="s">
        <v>2814</v>
      </c>
      <c r="F1813" s="269" t="s">
        <v>1042</v>
      </c>
      <c r="G1813" s="269" t="s">
        <v>114</v>
      </c>
      <c r="H1813" s="269" t="s">
        <v>3648</v>
      </c>
      <c r="I1813" s="269">
        <v>2</v>
      </c>
      <c r="J1813" s="269" t="s">
        <v>3649</v>
      </c>
      <c r="K1813" s="269"/>
      <c r="L1813" s="269">
        <v>2</v>
      </c>
    </row>
    <row r="1814" spans="1:12" x14ac:dyDescent="0.25">
      <c r="A1814" s="261">
        <f t="shared" si="84"/>
        <v>6840101</v>
      </c>
      <c r="B1814" s="261" t="str">
        <f t="shared" si="85"/>
        <v>HATTERAS</v>
      </c>
      <c r="C1814" s="261" t="str">
        <f t="shared" si="86"/>
        <v>Кепка</v>
      </c>
      <c r="D1814" s="264" t="str">
        <f>VLOOKUP(C1814,M:N,2,0)</f>
        <v>Кепки</v>
      </c>
      <c r="E1814" s="268" t="s">
        <v>2815</v>
      </c>
      <c r="F1814" s="269" t="s">
        <v>1042</v>
      </c>
      <c r="G1814" s="269" t="s">
        <v>124</v>
      </c>
      <c r="H1814" s="269" t="s">
        <v>3648</v>
      </c>
      <c r="I1814" s="269">
        <v>1</v>
      </c>
      <c r="J1814" s="269" t="s">
        <v>3648</v>
      </c>
      <c r="K1814" s="269"/>
      <c r="L1814" s="269">
        <v>1</v>
      </c>
    </row>
    <row r="1815" spans="1:12" x14ac:dyDescent="0.25">
      <c r="A1815" s="261">
        <f t="shared" si="84"/>
        <v>6840101</v>
      </c>
      <c r="B1815" s="261" t="str">
        <f t="shared" si="85"/>
        <v>HATTERAS</v>
      </c>
      <c r="C1815" s="261" t="str">
        <f t="shared" si="86"/>
        <v>Кепка</v>
      </c>
      <c r="D1815" s="264" t="str">
        <f>VLOOKUP(C1815,M:N,2,0)</f>
        <v>Кепки</v>
      </c>
      <c r="E1815" s="268" t="s">
        <v>2816</v>
      </c>
      <c r="F1815" s="269" t="s">
        <v>1036</v>
      </c>
      <c r="G1815" s="269" t="s">
        <v>116</v>
      </c>
      <c r="H1815" s="269" t="s">
        <v>3646</v>
      </c>
      <c r="I1815" s="269">
        <v>2</v>
      </c>
      <c r="J1815" s="269" t="s">
        <v>3647</v>
      </c>
      <c r="K1815" s="269"/>
      <c r="L1815" s="269">
        <v>2</v>
      </c>
    </row>
    <row r="1816" spans="1:12" x14ac:dyDescent="0.25">
      <c r="A1816" s="261">
        <f t="shared" si="84"/>
        <v>6840101</v>
      </c>
      <c r="B1816" s="261" t="str">
        <f t="shared" si="85"/>
        <v>HATTERAS</v>
      </c>
      <c r="C1816" s="261" t="str">
        <f t="shared" si="86"/>
        <v>Кепка</v>
      </c>
      <c r="D1816" s="264" t="str">
        <f>VLOOKUP(C1816,M:N,2,0)</f>
        <v>Кепки</v>
      </c>
      <c r="E1816" s="268" t="s">
        <v>2818</v>
      </c>
      <c r="F1816" s="269" t="s">
        <v>1036</v>
      </c>
      <c r="G1816" s="269" t="s">
        <v>115</v>
      </c>
      <c r="H1816" s="269" t="s">
        <v>3646</v>
      </c>
      <c r="I1816" s="269">
        <v>1</v>
      </c>
      <c r="J1816" s="269" t="s">
        <v>3646</v>
      </c>
      <c r="K1816" s="269"/>
      <c r="L1816" s="269">
        <v>1</v>
      </c>
    </row>
    <row r="1817" spans="1:12" x14ac:dyDescent="0.25">
      <c r="A1817" s="261">
        <f t="shared" si="84"/>
        <v>6840101</v>
      </c>
      <c r="B1817" s="261" t="str">
        <f t="shared" si="85"/>
        <v>HATTERAS</v>
      </c>
      <c r="C1817" s="261" t="str">
        <f t="shared" si="86"/>
        <v>Кепка</v>
      </c>
      <c r="D1817" s="264" t="str">
        <f>VLOOKUP(C1817,M:N,2,0)</f>
        <v>Кепки</v>
      </c>
      <c r="E1817" s="268" t="s">
        <v>2819</v>
      </c>
      <c r="F1817" s="269" t="s">
        <v>1036</v>
      </c>
      <c r="G1817" s="269" t="s">
        <v>112</v>
      </c>
      <c r="H1817" s="269" t="s">
        <v>3642</v>
      </c>
      <c r="I1817" s="269">
        <v>4</v>
      </c>
      <c r="J1817" s="269" t="s">
        <v>3645</v>
      </c>
      <c r="K1817" s="269"/>
      <c r="L1817" s="269">
        <v>4</v>
      </c>
    </row>
    <row r="1818" spans="1:12" x14ac:dyDescent="0.25">
      <c r="A1818" s="261">
        <f t="shared" si="84"/>
        <v>6840101</v>
      </c>
      <c r="B1818" s="261" t="str">
        <f t="shared" si="85"/>
        <v>HATTERAS</v>
      </c>
      <c r="C1818" s="261" t="str">
        <f t="shared" si="86"/>
        <v>Кепка</v>
      </c>
      <c r="D1818" s="264" t="str">
        <f>VLOOKUP(C1818,M:N,2,0)</f>
        <v>Кепки</v>
      </c>
      <c r="E1818" s="268" t="s">
        <v>2820</v>
      </c>
      <c r="F1818" s="269" t="s">
        <v>1036</v>
      </c>
      <c r="G1818" s="269" t="s">
        <v>114</v>
      </c>
      <c r="H1818" s="269" t="s">
        <v>3642</v>
      </c>
      <c r="I1818" s="269">
        <v>3</v>
      </c>
      <c r="J1818" s="269" t="s">
        <v>3644</v>
      </c>
      <c r="K1818" s="269"/>
      <c r="L1818" s="269">
        <v>3</v>
      </c>
    </row>
    <row r="1819" spans="1:12" x14ac:dyDescent="0.25">
      <c r="A1819" s="261">
        <f t="shared" si="84"/>
        <v>6840101</v>
      </c>
      <c r="B1819" s="261" t="str">
        <f t="shared" si="85"/>
        <v>HATTERAS</v>
      </c>
      <c r="C1819" s="261" t="str">
        <f t="shared" si="86"/>
        <v>Кепка</v>
      </c>
      <c r="D1819" s="264" t="str">
        <f>VLOOKUP(C1819,M:N,2,0)</f>
        <v>Кепки</v>
      </c>
      <c r="E1819" s="268" t="s">
        <v>2821</v>
      </c>
      <c r="F1819" s="269" t="s">
        <v>1036</v>
      </c>
      <c r="G1819" s="269" t="s">
        <v>113</v>
      </c>
      <c r="H1819" s="269" t="s">
        <v>3642</v>
      </c>
      <c r="I1819" s="269">
        <v>2</v>
      </c>
      <c r="J1819" s="269" t="s">
        <v>3643</v>
      </c>
      <c r="K1819" s="269"/>
      <c r="L1819" s="269">
        <v>2</v>
      </c>
    </row>
    <row r="1820" spans="1:12" x14ac:dyDescent="0.25">
      <c r="A1820" s="261">
        <f t="shared" si="84"/>
        <v>6840101</v>
      </c>
      <c r="B1820" s="261" t="str">
        <f t="shared" si="85"/>
        <v>HATTERAS</v>
      </c>
      <c r="C1820" s="261" t="str">
        <f t="shared" si="86"/>
        <v>Кепка</v>
      </c>
      <c r="D1820" s="264" t="str">
        <f>VLOOKUP(C1820,M:N,2,0)</f>
        <v>Кепки</v>
      </c>
      <c r="E1820" s="268" t="s">
        <v>2822</v>
      </c>
      <c r="F1820" s="269" t="s">
        <v>1054</v>
      </c>
      <c r="G1820" s="269" t="s">
        <v>116</v>
      </c>
      <c r="H1820" s="269" t="s">
        <v>3642</v>
      </c>
      <c r="I1820" s="269">
        <v>3</v>
      </c>
      <c r="J1820" s="269" t="s">
        <v>3644</v>
      </c>
      <c r="K1820" s="269"/>
      <c r="L1820" s="269">
        <v>3</v>
      </c>
    </row>
    <row r="1821" spans="1:12" x14ac:dyDescent="0.25">
      <c r="A1821" s="261">
        <f t="shared" si="84"/>
        <v>6840101</v>
      </c>
      <c r="B1821" s="261" t="str">
        <f t="shared" si="85"/>
        <v>HATTERAS</v>
      </c>
      <c r="C1821" s="261" t="str">
        <f t="shared" si="86"/>
        <v>Кепка</v>
      </c>
      <c r="D1821" s="264" t="str">
        <f>VLOOKUP(C1821,M:N,2,0)</f>
        <v>Кепки</v>
      </c>
      <c r="E1821" s="268" t="s">
        <v>2824</v>
      </c>
      <c r="F1821" s="269" t="s">
        <v>1054</v>
      </c>
      <c r="G1821" s="269" t="s">
        <v>115</v>
      </c>
      <c r="H1821" s="269" t="s">
        <v>3646</v>
      </c>
      <c r="I1821" s="269">
        <v>4</v>
      </c>
      <c r="J1821" s="269" t="s">
        <v>3650</v>
      </c>
      <c r="K1821" s="269"/>
      <c r="L1821" s="269">
        <v>4</v>
      </c>
    </row>
    <row r="1822" spans="1:12" x14ac:dyDescent="0.25">
      <c r="A1822" s="261">
        <f t="shared" si="84"/>
        <v>6840101</v>
      </c>
      <c r="B1822" s="261" t="str">
        <f t="shared" si="85"/>
        <v>HATTERAS</v>
      </c>
      <c r="C1822" s="261" t="str">
        <f t="shared" si="86"/>
        <v>Кепка</v>
      </c>
      <c r="D1822" s="264" t="str">
        <f>VLOOKUP(C1822,M:N,2,0)</f>
        <v>Кепки</v>
      </c>
      <c r="E1822" s="268" t="s">
        <v>2825</v>
      </c>
      <c r="F1822" s="269" t="s">
        <v>1054</v>
      </c>
      <c r="G1822" s="269" t="s">
        <v>112</v>
      </c>
      <c r="H1822" s="269" t="s">
        <v>3646</v>
      </c>
      <c r="I1822" s="269">
        <v>5</v>
      </c>
      <c r="J1822" s="269" t="s">
        <v>3653</v>
      </c>
      <c r="K1822" s="269"/>
      <c r="L1822" s="269">
        <v>5</v>
      </c>
    </row>
    <row r="1823" spans="1:12" x14ac:dyDescent="0.25">
      <c r="A1823" s="261">
        <f t="shared" si="84"/>
        <v>6840101</v>
      </c>
      <c r="B1823" s="261" t="str">
        <f t="shared" si="85"/>
        <v>HATTERAS</v>
      </c>
      <c r="C1823" s="261" t="str">
        <f t="shared" si="86"/>
        <v>Кепка</v>
      </c>
      <c r="D1823" s="264" t="str">
        <f>VLOOKUP(C1823,M:N,2,0)</f>
        <v>Кепки</v>
      </c>
      <c r="E1823" s="268" t="s">
        <v>2826</v>
      </c>
      <c r="F1823" s="269" t="s">
        <v>1054</v>
      </c>
      <c r="G1823" s="269" t="s">
        <v>114</v>
      </c>
      <c r="H1823" s="269" t="s">
        <v>3646</v>
      </c>
      <c r="I1823" s="269">
        <v>4</v>
      </c>
      <c r="J1823" s="269" t="s">
        <v>3650</v>
      </c>
      <c r="K1823" s="269"/>
      <c r="L1823" s="269">
        <v>4</v>
      </c>
    </row>
    <row r="1824" spans="1:12" x14ac:dyDescent="0.25">
      <c r="A1824" s="261">
        <f t="shared" si="84"/>
        <v>6840101</v>
      </c>
      <c r="B1824" s="261" t="str">
        <f t="shared" si="85"/>
        <v>HATTERAS</v>
      </c>
      <c r="C1824" s="261" t="str">
        <f t="shared" si="86"/>
        <v>Кепка</v>
      </c>
      <c r="D1824" s="264" t="str">
        <f>VLOOKUP(C1824,M:N,2,0)</f>
        <v>Кепки</v>
      </c>
      <c r="E1824" s="268" t="s">
        <v>2827</v>
      </c>
      <c r="F1824" s="269" t="s">
        <v>1054</v>
      </c>
      <c r="G1824" s="269" t="s">
        <v>113</v>
      </c>
      <c r="H1824" s="269" t="s">
        <v>3646</v>
      </c>
      <c r="I1824" s="269">
        <v>3</v>
      </c>
      <c r="J1824" s="269" t="s">
        <v>3652</v>
      </c>
      <c r="K1824" s="269"/>
      <c r="L1824" s="269">
        <v>3</v>
      </c>
    </row>
    <row r="1825" spans="1:12" x14ac:dyDescent="0.25">
      <c r="A1825" s="261">
        <f t="shared" si="84"/>
        <v>6840101</v>
      </c>
      <c r="B1825" s="261" t="str">
        <f t="shared" si="85"/>
        <v>HATTERAS</v>
      </c>
      <c r="C1825" s="261" t="str">
        <f t="shared" si="86"/>
        <v>Кепка</v>
      </c>
      <c r="D1825" s="264" t="str">
        <f>VLOOKUP(C1825,M:N,2,0)</f>
        <v>Кепки</v>
      </c>
      <c r="E1825" s="268" t="s">
        <v>2828</v>
      </c>
      <c r="F1825" s="269" t="s">
        <v>1054</v>
      </c>
      <c r="G1825" s="269" t="s">
        <v>124</v>
      </c>
      <c r="H1825" s="269" t="s">
        <v>3453</v>
      </c>
      <c r="I1825" s="269">
        <v>1</v>
      </c>
      <c r="J1825" s="269" t="s">
        <v>3453</v>
      </c>
      <c r="K1825" s="269"/>
      <c r="L1825" s="269">
        <v>1</v>
      </c>
    </row>
    <row r="1826" spans="1:12" x14ac:dyDescent="0.25">
      <c r="A1826" s="261">
        <f t="shared" si="84"/>
        <v>6840101</v>
      </c>
      <c r="B1826" s="261" t="str">
        <f t="shared" si="85"/>
        <v>HATTERAS</v>
      </c>
      <c r="C1826" s="261" t="str">
        <f t="shared" si="86"/>
        <v>Кепка</v>
      </c>
      <c r="D1826" s="264" t="str">
        <f>VLOOKUP(C1826,M:N,2,0)</f>
        <v>Кепки</v>
      </c>
      <c r="E1826" s="268" t="s">
        <v>2830</v>
      </c>
      <c r="F1826" s="269" t="s">
        <v>1046</v>
      </c>
      <c r="G1826" s="269" t="s">
        <v>122</v>
      </c>
      <c r="H1826" s="269" t="s">
        <v>3646</v>
      </c>
      <c r="I1826" s="269">
        <v>2</v>
      </c>
      <c r="J1826" s="269" t="s">
        <v>3647</v>
      </c>
      <c r="K1826" s="269"/>
      <c r="L1826" s="269">
        <v>2</v>
      </c>
    </row>
    <row r="1827" spans="1:12" x14ac:dyDescent="0.25">
      <c r="A1827" s="261">
        <f t="shared" si="84"/>
        <v>6840101</v>
      </c>
      <c r="B1827" s="261" t="str">
        <f t="shared" si="85"/>
        <v>HATTERAS</v>
      </c>
      <c r="C1827" s="261" t="str">
        <f t="shared" si="86"/>
        <v>Кепка</v>
      </c>
      <c r="D1827" s="264" t="str">
        <f>VLOOKUP(C1827,M:N,2,0)</f>
        <v>Кепки</v>
      </c>
      <c r="E1827" s="268" t="s">
        <v>2831</v>
      </c>
      <c r="F1827" s="269" t="s">
        <v>1046</v>
      </c>
      <c r="G1827" s="269" t="s">
        <v>123</v>
      </c>
      <c r="H1827" s="269" t="s">
        <v>3646</v>
      </c>
      <c r="I1827" s="269">
        <v>2</v>
      </c>
      <c r="J1827" s="269" t="s">
        <v>3647</v>
      </c>
      <c r="K1827" s="269"/>
      <c r="L1827" s="269">
        <v>2</v>
      </c>
    </row>
    <row r="1828" spans="1:12" x14ac:dyDescent="0.25">
      <c r="A1828" s="261">
        <f t="shared" si="84"/>
        <v>6840101</v>
      </c>
      <c r="B1828" s="261" t="str">
        <f t="shared" si="85"/>
        <v>HATTERAS</v>
      </c>
      <c r="C1828" s="261" t="str">
        <f t="shared" si="86"/>
        <v>Кепка</v>
      </c>
      <c r="D1828" s="264" t="str">
        <f>VLOOKUP(C1828,M:N,2,0)</f>
        <v>Кепки</v>
      </c>
      <c r="E1828" s="268" t="s">
        <v>2832</v>
      </c>
      <c r="F1828" s="269" t="s">
        <v>1046</v>
      </c>
      <c r="G1828" s="269" t="s">
        <v>116</v>
      </c>
      <c r="H1828" s="269" t="s">
        <v>3642</v>
      </c>
      <c r="I1828" s="269">
        <v>3</v>
      </c>
      <c r="J1828" s="269" t="s">
        <v>3644</v>
      </c>
      <c r="K1828" s="269"/>
      <c r="L1828" s="269">
        <v>3</v>
      </c>
    </row>
    <row r="1829" spans="1:12" x14ac:dyDescent="0.25">
      <c r="A1829" s="261">
        <f t="shared" si="84"/>
        <v>6840101</v>
      </c>
      <c r="B1829" s="261" t="str">
        <f t="shared" si="85"/>
        <v>HATTERAS</v>
      </c>
      <c r="C1829" s="261" t="str">
        <f t="shared" si="86"/>
        <v>Кепка</v>
      </c>
      <c r="D1829" s="264" t="str">
        <f>VLOOKUP(C1829,M:N,2,0)</f>
        <v>Кепки</v>
      </c>
      <c r="E1829" s="268" t="s">
        <v>2833</v>
      </c>
      <c r="F1829" s="269" t="s">
        <v>1046</v>
      </c>
      <c r="G1829" s="269" t="s">
        <v>115</v>
      </c>
      <c r="H1829" s="269" t="s">
        <v>3646</v>
      </c>
      <c r="I1829" s="269">
        <v>4</v>
      </c>
      <c r="J1829" s="269" t="s">
        <v>3650</v>
      </c>
      <c r="K1829" s="269"/>
      <c r="L1829" s="269">
        <v>4</v>
      </c>
    </row>
    <row r="1830" spans="1:12" x14ac:dyDescent="0.25">
      <c r="A1830" s="261">
        <f t="shared" si="84"/>
        <v>6840101</v>
      </c>
      <c r="B1830" s="261" t="str">
        <f t="shared" si="85"/>
        <v>HATTERAS</v>
      </c>
      <c r="C1830" s="261" t="str">
        <f t="shared" si="86"/>
        <v>Кепка</v>
      </c>
      <c r="D1830" s="264" t="str">
        <f>VLOOKUP(C1830,M:N,2,0)</f>
        <v>Кепки</v>
      </c>
      <c r="E1830" s="268" t="s">
        <v>2834</v>
      </c>
      <c r="F1830" s="269" t="s">
        <v>1046</v>
      </c>
      <c r="G1830" s="269" t="s">
        <v>112</v>
      </c>
      <c r="H1830" s="269" t="s">
        <v>3646</v>
      </c>
      <c r="I1830" s="269">
        <v>6</v>
      </c>
      <c r="J1830" s="269" t="s">
        <v>3651</v>
      </c>
      <c r="K1830" s="269"/>
      <c r="L1830" s="269">
        <v>6</v>
      </c>
    </row>
    <row r="1831" spans="1:12" x14ac:dyDescent="0.25">
      <c r="A1831" s="261">
        <f t="shared" si="84"/>
        <v>6840101</v>
      </c>
      <c r="B1831" s="261" t="str">
        <f t="shared" si="85"/>
        <v>HATTERAS</v>
      </c>
      <c r="C1831" s="261" t="str">
        <f t="shared" si="86"/>
        <v>Кепка</v>
      </c>
      <c r="D1831" s="264" t="str">
        <f>VLOOKUP(C1831,M:N,2,0)</f>
        <v>Кепки</v>
      </c>
      <c r="E1831" s="268" t="s">
        <v>2836</v>
      </c>
      <c r="F1831" s="269" t="s">
        <v>1046</v>
      </c>
      <c r="G1831" s="269" t="s">
        <v>114</v>
      </c>
      <c r="H1831" s="269" t="s">
        <v>3646</v>
      </c>
      <c r="I1831" s="269">
        <v>4</v>
      </c>
      <c r="J1831" s="269" t="s">
        <v>3650</v>
      </c>
      <c r="K1831" s="269"/>
      <c r="L1831" s="269">
        <v>4</v>
      </c>
    </row>
    <row r="1832" spans="1:12" x14ac:dyDescent="0.25">
      <c r="A1832" s="261">
        <f t="shared" si="84"/>
        <v>6840101</v>
      </c>
      <c r="B1832" s="261" t="str">
        <f t="shared" si="85"/>
        <v>HATTERAS</v>
      </c>
      <c r="C1832" s="261" t="str">
        <f t="shared" si="86"/>
        <v>Кепка</v>
      </c>
      <c r="D1832" s="264" t="str">
        <f>VLOOKUP(C1832,M:N,2,0)</f>
        <v>Кепки</v>
      </c>
      <c r="E1832" s="268" t="s">
        <v>2837</v>
      </c>
      <c r="F1832" s="269" t="s">
        <v>1046</v>
      </c>
      <c r="G1832" s="269" t="s">
        <v>113</v>
      </c>
      <c r="H1832" s="269" t="s">
        <v>3642</v>
      </c>
      <c r="I1832" s="269">
        <v>3</v>
      </c>
      <c r="J1832" s="269" t="s">
        <v>3644</v>
      </c>
      <c r="K1832" s="269"/>
      <c r="L1832" s="269">
        <v>3</v>
      </c>
    </row>
    <row r="1833" spans="1:12" x14ac:dyDescent="0.25">
      <c r="A1833" s="261">
        <f t="shared" si="84"/>
        <v>6640505</v>
      </c>
      <c r="B1833" s="261" t="str">
        <f t="shared" si="85"/>
        <v>BROOKLIN</v>
      </c>
      <c r="C1833" s="261" t="str">
        <f t="shared" si="86"/>
        <v>Кепка</v>
      </c>
      <c r="D1833" s="264" t="str">
        <f>VLOOKUP(C1833,M:N,2,0)</f>
        <v>Кепки</v>
      </c>
      <c r="E1833" s="268" t="s">
        <v>2838</v>
      </c>
      <c r="F1833" s="269" t="s">
        <v>914</v>
      </c>
      <c r="G1833" s="269" t="s">
        <v>123</v>
      </c>
      <c r="H1833" s="269" t="s">
        <v>3518</v>
      </c>
      <c r="I1833" s="269">
        <v>1</v>
      </c>
      <c r="J1833" s="269" t="s">
        <v>3518</v>
      </c>
      <c r="K1833" s="269"/>
      <c r="L1833" s="269">
        <v>1</v>
      </c>
    </row>
    <row r="1834" spans="1:12" x14ac:dyDescent="0.25">
      <c r="A1834" s="261">
        <f t="shared" si="84"/>
        <v>6640505</v>
      </c>
      <c r="B1834" s="261" t="str">
        <f t="shared" si="85"/>
        <v>BROOKLIN</v>
      </c>
      <c r="C1834" s="261" t="str">
        <f t="shared" si="86"/>
        <v>Кепка</v>
      </c>
      <c r="D1834" s="264" t="str">
        <f>VLOOKUP(C1834,M:N,2,0)</f>
        <v>Кепки</v>
      </c>
      <c r="E1834" s="268" t="s">
        <v>2839</v>
      </c>
      <c r="F1834" s="269" t="s">
        <v>914</v>
      </c>
      <c r="G1834" s="269" t="s">
        <v>116</v>
      </c>
      <c r="H1834" s="269" t="s">
        <v>3384</v>
      </c>
      <c r="I1834" s="269">
        <v>1</v>
      </c>
      <c r="J1834" s="269" t="s">
        <v>3384</v>
      </c>
      <c r="K1834" s="269"/>
      <c r="L1834" s="269">
        <v>1</v>
      </c>
    </row>
    <row r="1835" spans="1:12" x14ac:dyDescent="0.25">
      <c r="A1835" s="261">
        <f t="shared" si="84"/>
        <v>6640505</v>
      </c>
      <c r="B1835" s="261" t="str">
        <f t="shared" si="85"/>
        <v>BROOKLIN</v>
      </c>
      <c r="C1835" s="261" t="str">
        <f t="shared" si="86"/>
        <v>Кепка</v>
      </c>
      <c r="D1835" s="264" t="str">
        <f>VLOOKUP(C1835,M:N,2,0)</f>
        <v>Кепки</v>
      </c>
      <c r="E1835" s="268" t="s">
        <v>2841</v>
      </c>
      <c r="F1835" s="269" t="s">
        <v>914</v>
      </c>
      <c r="G1835" s="269" t="s">
        <v>115</v>
      </c>
      <c r="H1835" s="269" t="s">
        <v>3384</v>
      </c>
      <c r="I1835" s="269">
        <v>4</v>
      </c>
      <c r="J1835" s="269" t="s">
        <v>3591</v>
      </c>
      <c r="K1835" s="269"/>
      <c r="L1835" s="269">
        <v>4</v>
      </c>
    </row>
    <row r="1836" spans="1:12" x14ac:dyDescent="0.25">
      <c r="A1836" s="261">
        <f t="shared" si="84"/>
        <v>6640505</v>
      </c>
      <c r="B1836" s="261" t="str">
        <f t="shared" si="85"/>
        <v>BROOKLIN</v>
      </c>
      <c r="C1836" s="261" t="str">
        <f t="shared" si="86"/>
        <v>Кепка</v>
      </c>
      <c r="D1836" s="264" t="str">
        <f>VLOOKUP(C1836,M:N,2,0)</f>
        <v>Кепки</v>
      </c>
      <c r="E1836" s="268" t="s">
        <v>2842</v>
      </c>
      <c r="F1836" s="269" t="s">
        <v>914</v>
      </c>
      <c r="G1836" s="269" t="s">
        <v>112</v>
      </c>
      <c r="H1836" s="269" t="s">
        <v>3384</v>
      </c>
      <c r="I1836" s="269">
        <v>6</v>
      </c>
      <c r="J1836" s="269" t="s">
        <v>3590</v>
      </c>
      <c r="K1836" s="269"/>
      <c r="L1836" s="269">
        <v>6</v>
      </c>
    </row>
    <row r="1837" spans="1:12" x14ac:dyDescent="0.25">
      <c r="A1837" s="261">
        <f t="shared" si="84"/>
        <v>6640505</v>
      </c>
      <c r="B1837" s="261" t="str">
        <f t="shared" si="85"/>
        <v>BROOKLIN</v>
      </c>
      <c r="C1837" s="261" t="str">
        <f t="shared" si="86"/>
        <v>Кепка</v>
      </c>
      <c r="D1837" s="264" t="str">
        <f>VLOOKUP(C1837,M:N,2,0)</f>
        <v>Кепки</v>
      </c>
      <c r="E1837" s="268" t="s">
        <v>2843</v>
      </c>
      <c r="F1837" s="269" t="s">
        <v>902</v>
      </c>
      <c r="G1837" s="269" t="s">
        <v>112</v>
      </c>
      <c r="H1837" s="269" t="s">
        <v>3384</v>
      </c>
      <c r="I1837" s="269">
        <v>2</v>
      </c>
      <c r="J1837" s="269" t="s">
        <v>3385</v>
      </c>
      <c r="K1837" s="269"/>
      <c r="L1837" s="269">
        <v>2</v>
      </c>
    </row>
    <row r="1838" spans="1:12" x14ac:dyDescent="0.25">
      <c r="A1838" s="261">
        <f t="shared" si="84"/>
        <v>6640505</v>
      </c>
      <c r="B1838" s="261" t="str">
        <f t="shared" si="85"/>
        <v>BROOKLIN</v>
      </c>
      <c r="C1838" s="261" t="str">
        <f t="shared" si="86"/>
        <v>Кепка</v>
      </c>
      <c r="D1838" s="264" t="str">
        <f>VLOOKUP(C1838,M:N,2,0)</f>
        <v>Кепки</v>
      </c>
      <c r="E1838" s="268" t="s">
        <v>2844</v>
      </c>
      <c r="F1838" s="269" t="s">
        <v>904</v>
      </c>
      <c r="G1838" s="269" t="s">
        <v>122</v>
      </c>
      <c r="H1838" s="269" t="s">
        <v>3231</v>
      </c>
      <c r="I1838" s="269">
        <v>3</v>
      </c>
      <c r="J1838" s="269" t="s">
        <v>3587</v>
      </c>
      <c r="K1838" s="269"/>
      <c r="L1838" s="269">
        <v>3</v>
      </c>
    </row>
    <row r="1839" spans="1:12" x14ac:dyDescent="0.25">
      <c r="A1839" s="261">
        <f t="shared" si="84"/>
        <v>6640505</v>
      </c>
      <c r="B1839" s="261" t="str">
        <f t="shared" si="85"/>
        <v>BROOKLIN</v>
      </c>
      <c r="C1839" s="261" t="str">
        <f t="shared" si="86"/>
        <v>Кепка</v>
      </c>
      <c r="D1839" s="264" t="str">
        <f>VLOOKUP(C1839,M:N,2,0)</f>
        <v>Кепки</v>
      </c>
      <c r="E1839" s="268" t="s">
        <v>2845</v>
      </c>
      <c r="F1839" s="269" t="s">
        <v>904</v>
      </c>
      <c r="G1839" s="269" t="s">
        <v>123</v>
      </c>
      <c r="H1839" s="269" t="s">
        <v>3231</v>
      </c>
      <c r="I1839" s="269">
        <v>2</v>
      </c>
      <c r="J1839" s="269" t="s">
        <v>3585</v>
      </c>
      <c r="K1839" s="269"/>
      <c r="L1839" s="269">
        <v>2</v>
      </c>
    </row>
    <row r="1840" spans="1:12" x14ac:dyDescent="0.25">
      <c r="A1840" s="261">
        <f t="shared" si="84"/>
        <v>6640505</v>
      </c>
      <c r="B1840" s="261" t="str">
        <f t="shared" si="85"/>
        <v>BROOKLIN</v>
      </c>
      <c r="C1840" s="261" t="str">
        <f t="shared" si="86"/>
        <v>Кепка</v>
      </c>
      <c r="D1840" s="264" t="str">
        <f>VLOOKUP(C1840,M:N,2,0)</f>
        <v>Кепки</v>
      </c>
      <c r="E1840" s="268" t="s">
        <v>2847</v>
      </c>
      <c r="F1840" s="269" t="s">
        <v>904</v>
      </c>
      <c r="G1840" s="269" t="s">
        <v>116</v>
      </c>
      <c r="H1840" s="269" t="s">
        <v>3231</v>
      </c>
      <c r="I1840" s="269">
        <v>10</v>
      </c>
      <c r="J1840" s="269" t="s">
        <v>3589</v>
      </c>
      <c r="K1840" s="269"/>
      <c r="L1840" s="269">
        <v>10</v>
      </c>
    </row>
    <row r="1841" spans="1:12" x14ac:dyDescent="0.25">
      <c r="A1841" s="261">
        <f t="shared" si="84"/>
        <v>6640505</v>
      </c>
      <c r="B1841" s="261" t="str">
        <f t="shared" si="85"/>
        <v>BROOKLIN</v>
      </c>
      <c r="C1841" s="261" t="str">
        <f t="shared" si="86"/>
        <v>Кепка</v>
      </c>
      <c r="D1841" s="264" t="str">
        <f>VLOOKUP(C1841,M:N,2,0)</f>
        <v>Кепки</v>
      </c>
      <c r="E1841" s="268" t="s">
        <v>2848</v>
      </c>
      <c r="F1841" s="269" t="s">
        <v>904</v>
      </c>
      <c r="G1841" s="269" t="s">
        <v>115</v>
      </c>
      <c r="H1841" s="269" t="s">
        <v>3231</v>
      </c>
      <c r="I1841" s="269">
        <v>3</v>
      </c>
      <c r="J1841" s="269" t="s">
        <v>3587</v>
      </c>
      <c r="K1841" s="269"/>
      <c r="L1841" s="269">
        <v>3</v>
      </c>
    </row>
    <row r="1842" spans="1:12" x14ac:dyDescent="0.25">
      <c r="A1842" s="261">
        <f t="shared" si="84"/>
        <v>6640505</v>
      </c>
      <c r="B1842" s="261" t="str">
        <f t="shared" si="85"/>
        <v>BROOKLIN</v>
      </c>
      <c r="C1842" s="261" t="str">
        <f t="shared" si="86"/>
        <v>Кепка</v>
      </c>
      <c r="D1842" s="264" t="str">
        <f>VLOOKUP(C1842,M:N,2,0)</f>
        <v>Кепки</v>
      </c>
      <c r="E1842" s="268" t="s">
        <v>2849</v>
      </c>
      <c r="F1842" s="269" t="s">
        <v>904</v>
      </c>
      <c r="G1842" s="269" t="s">
        <v>112</v>
      </c>
      <c r="H1842" s="269" t="s">
        <v>3231</v>
      </c>
      <c r="I1842" s="269">
        <v>16</v>
      </c>
      <c r="J1842" s="269" t="s">
        <v>3588</v>
      </c>
      <c r="K1842" s="269"/>
      <c r="L1842" s="269">
        <v>16</v>
      </c>
    </row>
    <row r="1843" spans="1:12" x14ac:dyDescent="0.25">
      <c r="A1843" s="261">
        <f t="shared" si="84"/>
        <v>6640505</v>
      </c>
      <c r="B1843" s="261" t="str">
        <f t="shared" si="85"/>
        <v>BROOKLIN</v>
      </c>
      <c r="C1843" s="261" t="str">
        <f t="shared" si="86"/>
        <v>Кепка</v>
      </c>
      <c r="D1843" s="264" t="str">
        <f>VLOOKUP(C1843,M:N,2,0)</f>
        <v>Кепки</v>
      </c>
      <c r="E1843" s="268" t="s">
        <v>2850</v>
      </c>
      <c r="F1843" s="269" t="s">
        <v>904</v>
      </c>
      <c r="G1843" s="269" t="s">
        <v>114</v>
      </c>
      <c r="H1843" s="269" t="s">
        <v>3231</v>
      </c>
      <c r="I1843" s="269">
        <v>3</v>
      </c>
      <c r="J1843" s="269" t="s">
        <v>3587</v>
      </c>
      <c r="K1843" s="269"/>
      <c r="L1843" s="269">
        <v>3</v>
      </c>
    </row>
    <row r="1844" spans="1:12" x14ac:dyDescent="0.25">
      <c r="A1844" s="261">
        <f t="shared" si="84"/>
        <v>6640505</v>
      </c>
      <c r="B1844" s="261" t="str">
        <f t="shared" si="85"/>
        <v>BROOKLIN</v>
      </c>
      <c r="C1844" s="261" t="str">
        <f t="shared" si="86"/>
        <v>Кепка</v>
      </c>
      <c r="D1844" s="264" t="str">
        <f>VLOOKUP(C1844,M:N,2,0)</f>
        <v>Кепки</v>
      </c>
      <c r="E1844" s="268" t="s">
        <v>2852</v>
      </c>
      <c r="F1844" s="269" t="s">
        <v>904</v>
      </c>
      <c r="G1844" s="269" t="s">
        <v>113</v>
      </c>
      <c r="H1844" s="269" t="s">
        <v>3231</v>
      </c>
      <c r="I1844" s="269">
        <v>7</v>
      </c>
      <c r="J1844" s="269" t="s">
        <v>3586</v>
      </c>
      <c r="K1844" s="269"/>
      <c r="L1844" s="269">
        <v>7</v>
      </c>
    </row>
    <row r="1845" spans="1:12" x14ac:dyDescent="0.25">
      <c r="A1845" s="261">
        <f t="shared" si="84"/>
        <v>6640505</v>
      </c>
      <c r="B1845" s="261" t="str">
        <f t="shared" si="85"/>
        <v>BROOKLIN</v>
      </c>
      <c r="C1845" s="261" t="str">
        <f t="shared" si="86"/>
        <v>Кепка</v>
      </c>
      <c r="D1845" s="264" t="str">
        <f>VLOOKUP(C1845,M:N,2,0)</f>
        <v>Кепки</v>
      </c>
      <c r="E1845" s="268" t="s">
        <v>2853</v>
      </c>
      <c r="F1845" s="269" t="s">
        <v>904</v>
      </c>
      <c r="G1845" s="269" t="s">
        <v>124</v>
      </c>
      <c r="H1845" s="269" t="s">
        <v>3231</v>
      </c>
      <c r="I1845" s="269">
        <v>2</v>
      </c>
      <c r="J1845" s="269" t="s">
        <v>3585</v>
      </c>
      <c r="K1845" s="269"/>
      <c r="L1845" s="269">
        <v>2</v>
      </c>
    </row>
    <row r="1846" spans="1:12" x14ac:dyDescent="0.25">
      <c r="A1846" s="261">
        <f t="shared" si="84"/>
        <v>6640505</v>
      </c>
      <c r="B1846" s="261" t="str">
        <f t="shared" si="85"/>
        <v>BROOKLIN</v>
      </c>
      <c r="C1846" s="261" t="str">
        <f t="shared" si="86"/>
        <v>Кепка</v>
      </c>
      <c r="D1846" s="264" t="str">
        <f>VLOOKUP(C1846,M:N,2,0)</f>
        <v>Кепки</v>
      </c>
      <c r="E1846" s="268" t="s">
        <v>2854</v>
      </c>
      <c r="F1846" s="269" t="s">
        <v>904</v>
      </c>
      <c r="G1846" s="269" t="s">
        <v>118</v>
      </c>
      <c r="H1846" s="269" t="s">
        <v>3231</v>
      </c>
      <c r="I1846" s="269">
        <v>2</v>
      </c>
      <c r="J1846" s="269" t="s">
        <v>3585</v>
      </c>
      <c r="K1846" s="269"/>
      <c r="L1846" s="269">
        <v>2</v>
      </c>
    </row>
    <row r="1847" spans="1:12" x14ac:dyDescent="0.25">
      <c r="A1847" s="261">
        <f t="shared" si="84"/>
        <v>6640505</v>
      </c>
      <c r="B1847" s="261" t="str">
        <f t="shared" si="85"/>
        <v>BROOKLIN</v>
      </c>
      <c r="C1847" s="261" t="str">
        <f t="shared" si="86"/>
        <v>Кепка</v>
      </c>
      <c r="D1847" s="264" t="str">
        <f>VLOOKUP(C1847,M:N,2,0)</f>
        <v>Кепки</v>
      </c>
      <c r="E1847" s="268" t="s">
        <v>2856</v>
      </c>
      <c r="F1847" s="269" t="s">
        <v>919</v>
      </c>
      <c r="G1847" s="269" t="s">
        <v>122</v>
      </c>
      <c r="H1847" s="269" t="s">
        <v>3231</v>
      </c>
      <c r="I1847" s="269">
        <v>2</v>
      </c>
      <c r="J1847" s="269" t="s">
        <v>3585</v>
      </c>
      <c r="K1847" s="269"/>
      <c r="L1847" s="269">
        <v>2</v>
      </c>
    </row>
    <row r="1848" spans="1:12" x14ac:dyDescent="0.25">
      <c r="A1848" s="261">
        <f t="shared" si="84"/>
        <v>6640505</v>
      </c>
      <c r="B1848" s="261" t="str">
        <f t="shared" si="85"/>
        <v>BROOKLIN</v>
      </c>
      <c r="C1848" s="261" t="str">
        <f t="shared" si="86"/>
        <v>Кепка</v>
      </c>
      <c r="D1848" s="264" t="str">
        <f>VLOOKUP(C1848,M:N,2,0)</f>
        <v>Кепки</v>
      </c>
      <c r="E1848" s="268" t="s">
        <v>2857</v>
      </c>
      <c r="F1848" s="269" t="s">
        <v>919</v>
      </c>
      <c r="G1848" s="269" t="s">
        <v>123</v>
      </c>
      <c r="H1848" s="269" t="s">
        <v>3592</v>
      </c>
      <c r="I1848" s="269">
        <v>2</v>
      </c>
      <c r="J1848" s="269" t="s">
        <v>3596</v>
      </c>
      <c r="K1848" s="269"/>
      <c r="L1848" s="269">
        <v>2</v>
      </c>
    </row>
    <row r="1849" spans="1:12" x14ac:dyDescent="0.25">
      <c r="A1849" s="261">
        <f t="shared" si="84"/>
        <v>6640505</v>
      </c>
      <c r="B1849" s="261" t="str">
        <f t="shared" si="85"/>
        <v>BROOKLIN</v>
      </c>
      <c r="C1849" s="261" t="str">
        <f t="shared" si="86"/>
        <v>Кепка</v>
      </c>
      <c r="D1849" s="264" t="str">
        <f>VLOOKUP(C1849,M:N,2,0)</f>
        <v>Кепки</v>
      </c>
      <c r="E1849" s="268" t="s">
        <v>2858</v>
      </c>
      <c r="F1849" s="269" t="s">
        <v>919</v>
      </c>
      <c r="G1849" s="269" t="s">
        <v>116</v>
      </c>
      <c r="H1849" s="269" t="s">
        <v>3231</v>
      </c>
      <c r="I1849" s="269">
        <v>13</v>
      </c>
      <c r="J1849" s="269" t="s">
        <v>3595</v>
      </c>
      <c r="K1849" s="269"/>
      <c r="L1849" s="269">
        <v>13</v>
      </c>
    </row>
    <row r="1850" spans="1:12" x14ac:dyDescent="0.25">
      <c r="A1850" s="261">
        <f t="shared" si="84"/>
        <v>6640505</v>
      </c>
      <c r="B1850" s="261" t="str">
        <f t="shared" si="85"/>
        <v>BROOKLIN</v>
      </c>
      <c r="C1850" s="261" t="str">
        <f t="shared" si="86"/>
        <v>Кепка</v>
      </c>
      <c r="D1850" s="264" t="str">
        <f>VLOOKUP(C1850,M:N,2,0)</f>
        <v>Кепки</v>
      </c>
      <c r="E1850" s="268" t="s">
        <v>2859</v>
      </c>
      <c r="F1850" s="269" t="s">
        <v>919</v>
      </c>
      <c r="G1850" s="269" t="s">
        <v>115</v>
      </c>
      <c r="H1850" s="269" t="s">
        <v>3431</v>
      </c>
      <c r="I1850" s="269">
        <v>2</v>
      </c>
      <c r="J1850" s="269" t="s">
        <v>3487</v>
      </c>
      <c r="K1850" s="269"/>
      <c r="L1850" s="269">
        <v>2</v>
      </c>
    </row>
    <row r="1851" spans="1:12" x14ac:dyDescent="0.25">
      <c r="A1851" s="261">
        <f t="shared" si="84"/>
        <v>6640505</v>
      </c>
      <c r="B1851" s="261" t="str">
        <f t="shared" si="85"/>
        <v>BROOKLIN</v>
      </c>
      <c r="C1851" s="261" t="str">
        <f t="shared" si="86"/>
        <v>Кепка</v>
      </c>
      <c r="D1851" s="264" t="str">
        <f>VLOOKUP(C1851,M:N,2,0)</f>
        <v>Кепки</v>
      </c>
      <c r="E1851" s="268" t="s">
        <v>2861</v>
      </c>
      <c r="F1851" s="269" t="s">
        <v>919</v>
      </c>
      <c r="G1851" s="269" t="s">
        <v>112</v>
      </c>
      <c r="H1851" s="269" t="s">
        <v>3592</v>
      </c>
      <c r="I1851" s="269">
        <v>17</v>
      </c>
      <c r="J1851" s="269" t="s">
        <v>3594</v>
      </c>
      <c r="K1851" s="269"/>
      <c r="L1851" s="269">
        <v>17</v>
      </c>
    </row>
    <row r="1852" spans="1:12" x14ac:dyDescent="0.25">
      <c r="A1852" s="261">
        <f t="shared" si="84"/>
        <v>6640505</v>
      </c>
      <c r="B1852" s="261" t="str">
        <f t="shared" si="85"/>
        <v>BROOKLIN</v>
      </c>
      <c r="C1852" s="261" t="str">
        <f t="shared" si="86"/>
        <v>Кепка</v>
      </c>
      <c r="D1852" s="264" t="str">
        <f>VLOOKUP(C1852,M:N,2,0)</f>
        <v>Кепки</v>
      </c>
      <c r="E1852" s="268" t="s">
        <v>2862</v>
      </c>
      <c r="F1852" s="269" t="s">
        <v>919</v>
      </c>
      <c r="G1852" s="269" t="s">
        <v>114</v>
      </c>
      <c r="H1852" s="269" t="s">
        <v>3431</v>
      </c>
      <c r="I1852" s="269">
        <v>1</v>
      </c>
      <c r="J1852" s="269" t="s">
        <v>3431</v>
      </c>
      <c r="K1852" s="269"/>
      <c r="L1852" s="269">
        <v>1</v>
      </c>
    </row>
    <row r="1853" spans="1:12" x14ac:dyDescent="0.25">
      <c r="A1853" s="261">
        <f t="shared" si="84"/>
        <v>6640505</v>
      </c>
      <c r="B1853" s="261" t="str">
        <f t="shared" si="85"/>
        <v>BROOKLIN</v>
      </c>
      <c r="C1853" s="261" t="str">
        <f t="shared" si="86"/>
        <v>Кепка</v>
      </c>
      <c r="D1853" s="264" t="str">
        <f>VLOOKUP(C1853,M:N,2,0)</f>
        <v>Кепки</v>
      </c>
      <c r="E1853" s="268" t="s">
        <v>2864</v>
      </c>
      <c r="F1853" s="269" t="s">
        <v>919</v>
      </c>
      <c r="G1853" s="269" t="s">
        <v>113</v>
      </c>
      <c r="H1853" s="269" t="s">
        <v>3592</v>
      </c>
      <c r="I1853" s="269">
        <v>11</v>
      </c>
      <c r="J1853" s="269" t="s">
        <v>3593</v>
      </c>
      <c r="K1853" s="269"/>
      <c r="L1853" s="269">
        <v>11</v>
      </c>
    </row>
    <row r="1854" spans="1:12" x14ac:dyDescent="0.25">
      <c r="A1854" s="261">
        <f t="shared" si="84"/>
        <v>6640505</v>
      </c>
      <c r="B1854" s="261" t="str">
        <f t="shared" si="85"/>
        <v>BROOKLIN</v>
      </c>
      <c r="C1854" s="261" t="str">
        <f t="shared" si="86"/>
        <v>Кепка</v>
      </c>
      <c r="D1854" s="264" t="str">
        <f>VLOOKUP(C1854,M:N,2,0)</f>
        <v>Кепки</v>
      </c>
      <c r="E1854" s="268" t="s">
        <v>2865</v>
      </c>
      <c r="F1854" s="269" t="s">
        <v>919</v>
      </c>
      <c r="G1854" s="269" t="s">
        <v>124</v>
      </c>
      <c r="H1854" s="269" t="s">
        <v>3431</v>
      </c>
      <c r="I1854" s="269">
        <v>2</v>
      </c>
      <c r="J1854" s="269" t="s">
        <v>3487</v>
      </c>
      <c r="K1854" s="269"/>
      <c r="L1854" s="269">
        <v>2</v>
      </c>
    </row>
    <row r="1855" spans="1:12" x14ac:dyDescent="0.25">
      <c r="A1855" s="261">
        <f t="shared" si="84"/>
        <v>6610105</v>
      </c>
      <c r="B1855" s="261" t="str">
        <f t="shared" si="85"/>
        <v>TEXAS</v>
      </c>
      <c r="C1855" s="261" t="str">
        <f t="shared" si="86"/>
        <v>Кепка</v>
      </c>
      <c r="D1855" s="264" t="str">
        <f>VLOOKUP(C1855,M:N,2,0)</f>
        <v>Кепки</v>
      </c>
      <c r="E1855" s="268" t="s">
        <v>2866</v>
      </c>
      <c r="F1855" s="269" t="s">
        <v>654</v>
      </c>
      <c r="G1855" s="269" t="s">
        <v>122</v>
      </c>
      <c r="H1855" s="269" t="s">
        <v>3509</v>
      </c>
      <c r="I1855" s="269">
        <v>2</v>
      </c>
      <c r="J1855" s="269" t="s">
        <v>3510</v>
      </c>
      <c r="K1855" s="269"/>
      <c r="L1855" s="269">
        <v>2</v>
      </c>
    </row>
    <row r="1856" spans="1:12" x14ac:dyDescent="0.25">
      <c r="A1856" s="261">
        <f t="shared" si="84"/>
        <v>6610105</v>
      </c>
      <c r="B1856" s="261" t="str">
        <f t="shared" si="85"/>
        <v>TEXAS</v>
      </c>
      <c r="C1856" s="261" t="str">
        <f t="shared" si="86"/>
        <v>Кепка</v>
      </c>
      <c r="D1856" s="264" t="str">
        <f>VLOOKUP(C1856,M:N,2,0)</f>
        <v>Кепки</v>
      </c>
      <c r="E1856" s="268" t="s">
        <v>2868</v>
      </c>
      <c r="F1856" s="269" t="s">
        <v>654</v>
      </c>
      <c r="G1856" s="269" t="s">
        <v>116</v>
      </c>
      <c r="H1856" s="269" t="s">
        <v>3505</v>
      </c>
      <c r="I1856" s="269">
        <v>5</v>
      </c>
      <c r="J1856" s="269" t="s">
        <v>3508</v>
      </c>
      <c r="K1856" s="269"/>
      <c r="L1856" s="269">
        <v>5</v>
      </c>
    </row>
    <row r="1857" spans="1:12" x14ac:dyDescent="0.25">
      <c r="A1857" s="261">
        <f t="shared" si="84"/>
        <v>6610105</v>
      </c>
      <c r="B1857" s="261" t="str">
        <f t="shared" si="85"/>
        <v>TEXAS</v>
      </c>
      <c r="C1857" s="261" t="str">
        <f t="shared" si="86"/>
        <v>Кепка</v>
      </c>
      <c r="D1857" s="264" t="str">
        <f>VLOOKUP(C1857,M:N,2,0)</f>
        <v>Кепки</v>
      </c>
      <c r="E1857" s="268" t="s">
        <v>2869</v>
      </c>
      <c r="F1857" s="269" t="s">
        <v>654</v>
      </c>
      <c r="G1857" s="269" t="s">
        <v>112</v>
      </c>
      <c r="H1857" s="269" t="s">
        <v>3505</v>
      </c>
      <c r="I1857" s="269">
        <v>6</v>
      </c>
      <c r="J1857" s="269" t="s">
        <v>3507</v>
      </c>
      <c r="K1857" s="269"/>
      <c r="L1857" s="269">
        <v>6</v>
      </c>
    </row>
    <row r="1858" spans="1:12" x14ac:dyDescent="0.25">
      <c r="A1858" s="261">
        <f t="shared" si="84"/>
        <v>6610105</v>
      </c>
      <c r="B1858" s="261" t="str">
        <f t="shared" si="85"/>
        <v>TEXAS</v>
      </c>
      <c r="C1858" s="261" t="str">
        <f t="shared" si="86"/>
        <v>Кепка</v>
      </c>
      <c r="D1858" s="264" t="str">
        <f>VLOOKUP(C1858,M:N,2,0)</f>
        <v>Кепки</v>
      </c>
      <c r="E1858" s="268" t="s">
        <v>2870</v>
      </c>
      <c r="F1858" s="269" t="s">
        <v>654</v>
      </c>
      <c r="G1858" s="269" t="s">
        <v>113</v>
      </c>
      <c r="H1858" s="269" t="s">
        <v>3505</v>
      </c>
      <c r="I1858" s="269">
        <v>3</v>
      </c>
      <c r="J1858" s="269" t="s">
        <v>3506</v>
      </c>
      <c r="K1858" s="269"/>
      <c r="L1858" s="269">
        <v>3</v>
      </c>
    </row>
    <row r="1859" spans="1:12" x14ac:dyDescent="0.25">
      <c r="A1859" s="261">
        <f t="shared" ref="A1859:A1922" si="87">_xlfn.LET(_xlpm.START,FIND("арт. ",F1859)+5,_xlpm.END,FIND(" ",F1859,_xlpm.START),VALUE(TRIM(MID(F1859,_xlpm.START,_xlpm.END-_xlpm.START))))</f>
        <v>6610105</v>
      </c>
      <c r="B1859" s="261" t="str">
        <f t="shared" ref="B1859:B1922" si="88">_xlfn.LET(_xlpm.START,FIND("арт. ",F1859)+13,_xlpm.END,FIND("(",F1859),TRIM(MID(F1859,_xlpm.START,_xlpm.END-_xlpm.START)))</f>
        <v>TEXAS</v>
      </c>
      <c r="C1859" s="261" t="str">
        <f t="shared" ref="C1859:C1922" si="89">_xlfn.LET(_xlpm.START,1,_xlpm.END,FIND("S",F1859),TRIM(MID(F1859,_xlpm.START,_xlpm.END-_xlpm.START)))</f>
        <v>Кепка</v>
      </c>
      <c r="D1859" s="264" t="str">
        <f>VLOOKUP(C1859,M:N,2,0)</f>
        <v>Кепки</v>
      </c>
      <c r="E1859" s="268" t="s">
        <v>2872</v>
      </c>
      <c r="F1859" s="269" t="s">
        <v>649</v>
      </c>
      <c r="G1859" s="269" t="s">
        <v>122</v>
      </c>
      <c r="H1859" s="269" t="s">
        <v>3505</v>
      </c>
      <c r="I1859" s="269">
        <v>3</v>
      </c>
      <c r="J1859" s="269" t="s">
        <v>3506</v>
      </c>
      <c r="K1859" s="269"/>
      <c r="L1859" s="269">
        <v>3</v>
      </c>
    </row>
    <row r="1860" spans="1:12" x14ac:dyDescent="0.25">
      <c r="A1860" s="261">
        <f t="shared" si="87"/>
        <v>6610105</v>
      </c>
      <c r="B1860" s="261" t="str">
        <f t="shared" si="88"/>
        <v>TEXAS</v>
      </c>
      <c r="C1860" s="261" t="str">
        <f t="shared" si="89"/>
        <v>Кепка</v>
      </c>
      <c r="D1860" s="264" t="str">
        <f>VLOOKUP(C1860,M:N,2,0)</f>
        <v>Кепки</v>
      </c>
      <c r="E1860" s="268" t="s">
        <v>2874</v>
      </c>
      <c r="F1860" s="269" t="s">
        <v>649</v>
      </c>
      <c r="G1860" s="269" t="s">
        <v>116</v>
      </c>
      <c r="H1860" s="269" t="s">
        <v>3453</v>
      </c>
      <c r="I1860" s="269">
        <v>9</v>
      </c>
      <c r="J1860" s="269" t="s">
        <v>3504</v>
      </c>
      <c r="K1860" s="269"/>
      <c r="L1860" s="269">
        <v>9</v>
      </c>
    </row>
    <row r="1861" spans="1:12" x14ac:dyDescent="0.25">
      <c r="A1861" s="261">
        <f t="shared" si="87"/>
        <v>6610105</v>
      </c>
      <c r="B1861" s="261" t="str">
        <f t="shared" si="88"/>
        <v>TEXAS</v>
      </c>
      <c r="C1861" s="261" t="str">
        <f t="shared" si="89"/>
        <v>Кепка</v>
      </c>
      <c r="D1861" s="264" t="str">
        <f>VLOOKUP(C1861,M:N,2,0)</f>
        <v>Кепки</v>
      </c>
      <c r="E1861" s="268" t="s">
        <v>2875</v>
      </c>
      <c r="F1861" s="269" t="s">
        <v>649</v>
      </c>
      <c r="G1861" s="269" t="s">
        <v>112</v>
      </c>
      <c r="H1861" s="269" t="s">
        <v>3453</v>
      </c>
      <c r="I1861" s="269">
        <v>14</v>
      </c>
      <c r="J1861" s="269" t="s">
        <v>3503</v>
      </c>
      <c r="K1861" s="269"/>
      <c r="L1861" s="269">
        <v>14</v>
      </c>
    </row>
    <row r="1862" spans="1:12" x14ac:dyDescent="0.25">
      <c r="A1862" s="261">
        <f t="shared" si="87"/>
        <v>6610105</v>
      </c>
      <c r="B1862" s="261" t="str">
        <f t="shared" si="88"/>
        <v>TEXAS</v>
      </c>
      <c r="C1862" s="261" t="str">
        <f t="shared" si="89"/>
        <v>Кепка</v>
      </c>
      <c r="D1862" s="264" t="str">
        <f>VLOOKUP(C1862,M:N,2,0)</f>
        <v>Кепки</v>
      </c>
      <c r="E1862" s="268" t="s">
        <v>2877</v>
      </c>
      <c r="F1862" s="269" t="s">
        <v>649</v>
      </c>
      <c r="G1862" s="269" t="s">
        <v>113</v>
      </c>
      <c r="H1862" s="269" t="s">
        <v>3453</v>
      </c>
      <c r="I1862" s="269">
        <v>8</v>
      </c>
      <c r="J1862" s="269" t="s">
        <v>3502</v>
      </c>
      <c r="K1862" s="269"/>
      <c r="L1862" s="269">
        <v>8</v>
      </c>
    </row>
    <row r="1863" spans="1:12" x14ac:dyDescent="0.25">
      <c r="A1863" s="261">
        <f t="shared" si="87"/>
        <v>6380502</v>
      </c>
      <c r="B1863" s="261" t="str">
        <f t="shared" si="88"/>
        <v>BELFAST WOOLRICH</v>
      </c>
      <c r="C1863" s="261" t="str">
        <f t="shared" si="89"/>
        <v>Кепка</v>
      </c>
      <c r="D1863" s="264" t="str">
        <f>VLOOKUP(C1863,M:N,2,0)</f>
        <v>Кепки</v>
      </c>
      <c r="E1863" s="268" t="s">
        <v>2878</v>
      </c>
      <c r="F1863" s="269" t="s">
        <v>594</v>
      </c>
      <c r="G1863" s="269" t="s">
        <v>116</v>
      </c>
      <c r="H1863" s="269" t="s">
        <v>3485</v>
      </c>
      <c r="I1863" s="269">
        <v>2</v>
      </c>
      <c r="J1863" s="269" t="s">
        <v>3488</v>
      </c>
      <c r="K1863" s="269"/>
      <c r="L1863" s="269">
        <v>2</v>
      </c>
    </row>
    <row r="1864" spans="1:12" x14ac:dyDescent="0.25">
      <c r="A1864" s="261">
        <f t="shared" si="87"/>
        <v>6380502</v>
      </c>
      <c r="B1864" s="261" t="str">
        <f t="shared" si="88"/>
        <v>BELFAST WOOLRICH</v>
      </c>
      <c r="C1864" s="261" t="str">
        <f t="shared" si="89"/>
        <v>Кепка</v>
      </c>
      <c r="D1864" s="264" t="str">
        <f>VLOOKUP(C1864,M:N,2,0)</f>
        <v>Кепки</v>
      </c>
      <c r="E1864" s="268" t="s">
        <v>2879</v>
      </c>
      <c r="F1864" s="269" t="s">
        <v>594</v>
      </c>
      <c r="G1864" s="269" t="s">
        <v>118</v>
      </c>
      <c r="H1864" s="269" t="s">
        <v>3485</v>
      </c>
      <c r="I1864" s="269">
        <v>1</v>
      </c>
      <c r="J1864" s="269" t="s">
        <v>3486</v>
      </c>
      <c r="K1864" s="269"/>
      <c r="L1864" s="269">
        <v>1</v>
      </c>
    </row>
    <row r="1865" spans="1:12" x14ac:dyDescent="0.25">
      <c r="A1865" s="261">
        <f t="shared" si="87"/>
        <v>6380502</v>
      </c>
      <c r="B1865" s="261" t="str">
        <f t="shared" si="88"/>
        <v>BELFAST WOOLRICH</v>
      </c>
      <c r="C1865" s="261" t="str">
        <f t="shared" si="89"/>
        <v>Кепка</v>
      </c>
      <c r="D1865" s="264" t="str">
        <f>VLOOKUP(C1865,M:N,2,0)</f>
        <v>Кепки</v>
      </c>
      <c r="E1865" s="268" t="s">
        <v>2881</v>
      </c>
      <c r="F1865" s="269" t="s">
        <v>607</v>
      </c>
      <c r="G1865" s="269" t="s">
        <v>122</v>
      </c>
      <c r="H1865" s="269" t="s">
        <v>3489</v>
      </c>
      <c r="I1865" s="269">
        <v>2</v>
      </c>
      <c r="J1865" s="269" t="s">
        <v>3494</v>
      </c>
      <c r="K1865" s="269"/>
      <c r="L1865" s="269">
        <v>2</v>
      </c>
    </row>
    <row r="1866" spans="1:12" x14ac:dyDescent="0.25">
      <c r="A1866" s="261">
        <f t="shared" si="87"/>
        <v>6380502</v>
      </c>
      <c r="B1866" s="261" t="str">
        <f t="shared" si="88"/>
        <v>BELFAST WOOLRICH</v>
      </c>
      <c r="C1866" s="261" t="str">
        <f t="shared" si="89"/>
        <v>Кепка</v>
      </c>
      <c r="D1866" s="264" t="str">
        <f>VLOOKUP(C1866,M:N,2,0)</f>
        <v>Кепки</v>
      </c>
      <c r="E1866" s="268" t="s">
        <v>2882</v>
      </c>
      <c r="F1866" s="269" t="s">
        <v>607</v>
      </c>
      <c r="G1866" s="269" t="s">
        <v>123</v>
      </c>
      <c r="H1866" s="269" t="s">
        <v>3489</v>
      </c>
      <c r="I1866" s="269">
        <v>1</v>
      </c>
      <c r="J1866" s="269" t="s">
        <v>3489</v>
      </c>
      <c r="K1866" s="269"/>
      <c r="L1866" s="269">
        <v>1</v>
      </c>
    </row>
    <row r="1867" spans="1:12" x14ac:dyDescent="0.25">
      <c r="A1867" s="261">
        <f t="shared" si="87"/>
        <v>6380502</v>
      </c>
      <c r="B1867" s="261" t="str">
        <f t="shared" si="88"/>
        <v>BELFAST WOOLRICH</v>
      </c>
      <c r="C1867" s="261" t="str">
        <f t="shared" si="89"/>
        <v>Кепка</v>
      </c>
      <c r="D1867" s="264" t="str">
        <f>VLOOKUP(C1867,M:N,2,0)</f>
        <v>Кепки</v>
      </c>
      <c r="E1867" s="268" t="s">
        <v>2883</v>
      </c>
      <c r="F1867" s="269" t="s">
        <v>607</v>
      </c>
      <c r="G1867" s="269" t="s">
        <v>116</v>
      </c>
      <c r="H1867" s="269" t="s">
        <v>3491</v>
      </c>
      <c r="I1867" s="269">
        <v>4</v>
      </c>
      <c r="J1867" s="269" t="s">
        <v>3497</v>
      </c>
      <c r="K1867" s="269"/>
      <c r="L1867" s="269">
        <v>4</v>
      </c>
    </row>
    <row r="1868" spans="1:12" x14ac:dyDescent="0.25">
      <c r="A1868" s="261">
        <f t="shared" si="87"/>
        <v>6380502</v>
      </c>
      <c r="B1868" s="261" t="str">
        <f t="shared" si="88"/>
        <v>BELFAST WOOLRICH</v>
      </c>
      <c r="C1868" s="261" t="str">
        <f t="shared" si="89"/>
        <v>Кепка</v>
      </c>
      <c r="D1868" s="264" t="str">
        <f>VLOOKUP(C1868,M:N,2,0)</f>
        <v>Кепки</v>
      </c>
      <c r="E1868" s="268" t="s">
        <v>2884</v>
      </c>
      <c r="F1868" s="269" t="s">
        <v>607</v>
      </c>
      <c r="G1868" s="269" t="s">
        <v>112</v>
      </c>
      <c r="H1868" s="269" t="s">
        <v>3491</v>
      </c>
      <c r="I1868" s="269">
        <v>9</v>
      </c>
      <c r="J1868" s="269" t="s">
        <v>3496</v>
      </c>
      <c r="K1868" s="269"/>
      <c r="L1868" s="269">
        <v>9</v>
      </c>
    </row>
    <row r="1869" spans="1:12" x14ac:dyDescent="0.25">
      <c r="A1869" s="261">
        <f t="shared" si="87"/>
        <v>6380502</v>
      </c>
      <c r="B1869" s="261" t="str">
        <f t="shared" si="88"/>
        <v>BELFAST WOOLRICH</v>
      </c>
      <c r="C1869" s="261" t="str">
        <f t="shared" si="89"/>
        <v>Кепка</v>
      </c>
      <c r="D1869" s="264" t="str">
        <f>VLOOKUP(C1869,M:N,2,0)</f>
        <v>Кепки</v>
      </c>
      <c r="E1869" s="268" t="s">
        <v>2886</v>
      </c>
      <c r="F1869" s="269" t="s">
        <v>607</v>
      </c>
      <c r="G1869" s="269" t="s">
        <v>113</v>
      </c>
      <c r="H1869" s="269" t="s">
        <v>3491</v>
      </c>
      <c r="I1869" s="269">
        <v>5</v>
      </c>
      <c r="J1869" s="269" t="s">
        <v>3492</v>
      </c>
      <c r="K1869" s="269"/>
      <c r="L1869" s="269">
        <v>5</v>
      </c>
    </row>
    <row r="1870" spans="1:12" x14ac:dyDescent="0.25">
      <c r="A1870" s="261">
        <f t="shared" si="87"/>
        <v>6380502</v>
      </c>
      <c r="B1870" s="261" t="str">
        <f t="shared" si="88"/>
        <v>BELFAST WOOLRICH</v>
      </c>
      <c r="C1870" s="261" t="str">
        <f t="shared" si="89"/>
        <v>Кепка</v>
      </c>
      <c r="D1870" s="264" t="str">
        <f>VLOOKUP(C1870,M:N,2,0)</f>
        <v>Кепки</v>
      </c>
      <c r="E1870" s="268" t="s">
        <v>2888</v>
      </c>
      <c r="F1870" s="269" t="s">
        <v>597</v>
      </c>
      <c r="G1870" s="269" t="s">
        <v>122</v>
      </c>
      <c r="H1870" s="269" t="s">
        <v>3489</v>
      </c>
      <c r="I1870" s="269">
        <v>2</v>
      </c>
      <c r="J1870" s="269" t="s">
        <v>3494</v>
      </c>
      <c r="K1870" s="269"/>
      <c r="L1870" s="269">
        <v>2</v>
      </c>
    </row>
    <row r="1871" spans="1:12" x14ac:dyDescent="0.25">
      <c r="A1871" s="261">
        <f t="shared" si="87"/>
        <v>6380502</v>
      </c>
      <c r="B1871" s="261" t="str">
        <f t="shared" si="88"/>
        <v>BELFAST WOOLRICH</v>
      </c>
      <c r="C1871" s="261" t="str">
        <f t="shared" si="89"/>
        <v>Кепка</v>
      </c>
      <c r="D1871" s="264" t="str">
        <f>VLOOKUP(C1871,M:N,2,0)</f>
        <v>Кепки</v>
      </c>
      <c r="E1871" s="268" t="s">
        <v>2889</v>
      </c>
      <c r="F1871" s="269" t="s">
        <v>597</v>
      </c>
      <c r="G1871" s="269" t="s">
        <v>116</v>
      </c>
      <c r="H1871" s="269" t="s">
        <v>3489</v>
      </c>
      <c r="I1871" s="269">
        <v>5</v>
      </c>
      <c r="J1871" s="269" t="s">
        <v>3493</v>
      </c>
      <c r="K1871" s="269"/>
      <c r="L1871" s="269">
        <v>5</v>
      </c>
    </row>
    <row r="1872" spans="1:12" x14ac:dyDescent="0.25">
      <c r="A1872" s="261">
        <f t="shared" si="87"/>
        <v>6380502</v>
      </c>
      <c r="B1872" s="261" t="str">
        <f t="shared" si="88"/>
        <v>BELFAST WOOLRICH</v>
      </c>
      <c r="C1872" s="261" t="str">
        <f t="shared" si="89"/>
        <v>Кепка</v>
      </c>
      <c r="D1872" s="264" t="str">
        <f>VLOOKUP(C1872,M:N,2,0)</f>
        <v>Кепки</v>
      </c>
      <c r="E1872" s="268" t="s">
        <v>2891</v>
      </c>
      <c r="F1872" s="269" t="s">
        <v>597</v>
      </c>
      <c r="G1872" s="269" t="s">
        <v>112</v>
      </c>
      <c r="H1872" s="269" t="s">
        <v>3491</v>
      </c>
      <c r="I1872" s="269">
        <v>5</v>
      </c>
      <c r="J1872" s="269" t="s">
        <v>3492</v>
      </c>
      <c r="K1872" s="269"/>
      <c r="L1872" s="269">
        <v>5</v>
      </c>
    </row>
    <row r="1873" spans="1:12" x14ac:dyDescent="0.25">
      <c r="A1873" s="261">
        <f t="shared" si="87"/>
        <v>6380502</v>
      </c>
      <c r="B1873" s="261" t="str">
        <f t="shared" si="88"/>
        <v>BELFAST WOOLRICH</v>
      </c>
      <c r="C1873" s="261" t="str">
        <f t="shared" si="89"/>
        <v>Кепка</v>
      </c>
      <c r="D1873" s="264" t="str">
        <f>VLOOKUP(C1873,M:N,2,0)</f>
        <v>Кепки</v>
      </c>
      <c r="E1873" s="268" t="s">
        <v>2892</v>
      </c>
      <c r="F1873" s="269" t="s">
        <v>597</v>
      </c>
      <c r="G1873" s="269" t="s">
        <v>113</v>
      </c>
      <c r="H1873" s="269" t="s">
        <v>3489</v>
      </c>
      <c r="I1873" s="269">
        <v>4</v>
      </c>
      <c r="J1873" s="269" t="s">
        <v>3490</v>
      </c>
      <c r="K1873" s="269"/>
      <c r="L1873" s="269">
        <v>4</v>
      </c>
    </row>
    <row r="1874" spans="1:12" x14ac:dyDescent="0.25">
      <c r="A1874" s="261">
        <f t="shared" si="87"/>
        <v>6380502</v>
      </c>
      <c r="B1874" s="261" t="str">
        <f t="shared" si="88"/>
        <v>BELFAST WOOLRICH</v>
      </c>
      <c r="C1874" s="261" t="str">
        <f t="shared" si="89"/>
        <v>Кепка</v>
      </c>
      <c r="D1874" s="264" t="str">
        <f>VLOOKUP(C1874,M:N,2,0)</f>
        <v>Кепки</v>
      </c>
      <c r="E1874" s="268" t="s">
        <v>2893</v>
      </c>
      <c r="F1874" s="269" t="s">
        <v>587</v>
      </c>
      <c r="G1874" s="269" t="s">
        <v>122</v>
      </c>
      <c r="H1874" s="269" t="s">
        <v>3431</v>
      </c>
      <c r="I1874" s="269">
        <v>2</v>
      </c>
      <c r="J1874" s="269" t="s">
        <v>3487</v>
      </c>
      <c r="K1874" s="269"/>
      <c r="L1874" s="269">
        <v>2</v>
      </c>
    </row>
    <row r="1875" spans="1:12" x14ac:dyDescent="0.25">
      <c r="A1875" s="261">
        <f t="shared" si="87"/>
        <v>6380502</v>
      </c>
      <c r="B1875" s="261" t="str">
        <f t="shared" si="88"/>
        <v>BELFAST WOOLRICH</v>
      </c>
      <c r="C1875" s="261" t="str">
        <f t="shared" si="89"/>
        <v>Кепка</v>
      </c>
      <c r="D1875" s="264" t="str">
        <f>VLOOKUP(C1875,M:N,2,0)</f>
        <v>Кепки</v>
      </c>
      <c r="E1875" s="268" t="s">
        <v>2895</v>
      </c>
      <c r="F1875" s="269" t="s">
        <v>587</v>
      </c>
      <c r="G1875" s="269" t="s">
        <v>116</v>
      </c>
      <c r="H1875" s="269" t="s">
        <v>3431</v>
      </c>
      <c r="I1875" s="269">
        <v>1</v>
      </c>
      <c r="J1875" s="269" t="s">
        <v>3431</v>
      </c>
      <c r="K1875" s="269"/>
      <c r="L1875" s="269">
        <v>1</v>
      </c>
    </row>
    <row r="1876" spans="1:12" x14ac:dyDescent="0.25">
      <c r="A1876" s="261">
        <f t="shared" si="87"/>
        <v>6380502</v>
      </c>
      <c r="B1876" s="261" t="str">
        <f t="shared" si="88"/>
        <v>BELFAST WOOLRICH</v>
      </c>
      <c r="C1876" s="261" t="str">
        <f t="shared" si="89"/>
        <v>Кепка</v>
      </c>
      <c r="D1876" s="264" t="str">
        <f>VLOOKUP(C1876,M:N,2,0)</f>
        <v>Кепки</v>
      </c>
      <c r="E1876" s="268" t="s">
        <v>2896</v>
      </c>
      <c r="F1876" s="269" t="s">
        <v>587</v>
      </c>
      <c r="G1876" s="269" t="s">
        <v>115</v>
      </c>
      <c r="H1876" s="269" t="s">
        <v>3346</v>
      </c>
      <c r="I1876" s="269">
        <v>1</v>
      </c>
      <c r="J1876" s="269" t="s">
        <v>3346</v>
      </c>
      <c r="K1876" s="269"/>
      <c r="L1876" s="269">
        <v>1</v>
      </c>
    </row>
    <row r="1877" spans="1:12" x14ac:dyDescent="0.25">
      <c r="A1877" s="261">
        <f t="shared" si="87"/>
        <v>6380502</v>
      </c>
      <c r="B1877" s="261" t="str">
        <f t="shared" si="88"/>
        <v>BELFAST WOOLRICH</v>
      </c>
      <c r="C1877" s="261" t="str">
        <f t="shared" si="89"/>
        <v>Кепка</v>
      </c>
      <c r="D1877" s="264" t="str">
        <f>VLOOKUP(C1877,M:N,2,0)</f>
        <v>Кепки</v>
      </c>
      <c r="E1877" s="268" t="s">
        <v>2897</v>
      </c>
      <c r="F1877" s="269" t="s">
        <v>587</v>
      </c>
      <c r="G1877" s="269" t="s">
        <v>112</v>
      </c>
      <c r="H1877" s="269" t="s">
        <v>3431</v>
      </c>
      <c r="I1877" s="269">
        <v>2</v>
      </c>
      <c r="J1877" s="269" t="s">
        <v>3487</v>
      </c>
      <c r="K1877" s="269"/>
      <c r="L1877" s="269">
        <v>2</v>
      </c>
    </row>
    <row r="1878" spans="1:12" x14ac:dyDescent="0.25">
      <c r="A1878" s="261">
        <f t="shared" si="87"/>
        <v>6380502</v>
      </c>
      <c r="B1878" s="261" t="str">
        <f t="shared" si="88"/>
        <v>BELFAST WOOLRICH</v>
      </c>
      <c r="C1878" s="261" t="str">
        <f t="shared" si="89"/>
        <v>Кепка</v>
      </c>
      <c r="D1878" s="264" t="str">
        <f>VLOOKUP(C1878,M:N,2,0)</f>
        <v>Кепки</v>
      </c>
      <c r="E1878" s="268" t="s">
        <v>2898</v>
      </c>
      <c r="F1878" s="269" t="s">
        <v>587</v>
      </c>
      <c r="G1878" s="269" t="s">
        <v>114</v>
      </c>
      <c r="H1878" s="269" t="s">
        <v>3346</v>
      </c>
      <c r="I1878" s="269">
        <v>1</v>
      </c>
      <c r="J1878" s="269" t="s">
        <v>3346</v>
      </c>
      <c r="K1878" s="269"/>
      <c r="L1878" s="269">
        <v>1</v>
      </c>
    </row>
    <row r="1879" spans="1:12" x14ac:dyDescent="0.25">
      <c r="A1879" s="261">
        <f t="shared" si="87"/>
        <v>6380502</v>
      </c>
      <c r="B1879" s="261" t="str">
        <f t="shared" si="88"/>
        <v>BELFAST WOOLRICH</v>
      </c>
      <c r="C1879" s="261" t="str">
        <f t="shared" si="89"/>
        <v>Кепка</v>
      </c>
      <c r="D1879" s="264" t="str">
        <f>VLOOKUP(C1879,M:N,2,0)</f>
        <v>Кепки</v>
      </c>
      <c r="E1879" s="268" t="s">
        <v>2900</v>
      </c>
      <c r="F1879" s="269" t="s">
        <v>587</v>
      </c>
      <c r="G1879" s="269" t="s">
        <v>113</v>
      </c>
      <c r="H1879" s="269" t="s">
        <v>3346</v>
      </c>
      <c r="I1879" s="269">
        <v>1</v>
      </c>
      <c r="J1879" s="269" t="s">
        <v>3346</v>
      </c>
      <c r="K1879" s="269"/>
      <c r="L1879" s="269">
        <v>1</v>
      </c>
    </row>
    <row r="1880" spans="1:12" x14ac:dyDescent="0.25">
      <c r="A1880" s="261">
        <f t="shared" si="87"/>
        <v>6380502</v>
      </c>
      <c r="B1880" s="261" t="str">
        <f t="shared" si="88"/>
        <v>BELFAST WOOLRICH</v>
      </c>
      <c r="C1880" s="261" t="str">
        <f t="shared" si="89"/>
        <v>Кепка</v>
      </c>
      <c r="D1880" s="264" t="str">
        <f>VLOOKUP(C1880,M:N,2,0)</f>
        <v>Кепки</v>
      </c>
      <c r="E1880" s="268" t="s">
        <v>2901</v>
      </c>
      <c r="F1880" s="269" t="s">
        <v>582</v>
      </c>
      <c r="G1880" s="269" t="s">
        <v>122</v>
      </c>
      <c r="H1880" s="269" t="s">
        <v>3485</v>
      </c>
      <c r="I1880" s="269">
        <v>1</v>
      </c>
      <c r="J1880" s="269" t="s">
        <v>3486</v>
      </c>
      <c r="K1880" s="269"/>
      <c r="L1880" s="269">
        <v>1</v>
      </c>
    </row>
    <row r="1881" spans="1:12" x14ac:dyDescent="0.25">
      <c r="A1881" s="261">
        <f t="shared" si="87"/>
        <v>6380502</v>
      </c>
      <c r="B1881" s="261" t="str">
        <f t="shared" si="88"/>
        <v>BELFAST WOOLRICH</v>
      </c>
      <c r="C1881" s="261" t="str">
        <f t="shared" si="89"/>
        <v>Кепка</v>
      </c>
      <c r="D1881" s="264" t="str">
        <f>VLOOKUP(C1881,M:N,2,0)</f>
        <v>Кепки</v>
      </c>
      <c r="E1881" s="268" t="s">
        <v>2902</v>
      </c>
      <c r="F1881" s="269" t="s">
        <v>582</v>
      </c>
      <c r="G1881" s="269" t="s">
        <v>115</v>
      </c>
      <c r="H1881" s="269" t="s">
        <v>3485</v>
      </c>
      <c r="I1881" s="269">
        <v>1</v>
      </c>
      <c r="J1881" s="269" t="s">
        <v>3486</v>
      </c>
      <c r="K1881" s="269"/>
      <c r="L1881" s="269">
        <v>1</v>
      </c>
    </row>
    <row r="1882" spans="1:12" x14ac:dyDescent="0.25">
      <c r="A1882" s="261">
        <f t="shared" si="87"/>
        <v>6380502</v>
      </c>
      <c r="B1882" s="261" t="str">
        <f t="shared" si="88"/>
        <v>BELFAST WOOLRICH</v>
      </c>
      <c r="C1882" s="261" t="str">
        <f t="shared" si="89"/>
        <v>Кепка</v>
      </c>
      <c r="D1882" s="264" t="str">
        <f>VLOOKUP(C1882,M:N,2,0)</f>
        <v>Кепки</v>
      </c>
      <c r="E1882" s="268" t="s">
        <v>2903</v>
      </c>
      <c r="F1882" s="269" t="s">
        <v>582</v>
      </c>
      <c r="G1882" s="269" t="s">
        <v>112</v>
      </c>
      <c r="H1882" s="269" t="s">
        <v>3485</v>
      </c>
      <c r="I1882" s="269">
        <v>1</v>
      </c>
      <c r="J1882" s="269" t="s">
        <v>3486</v>
      </c>
      <c r="K1882" s="269"/>
      <c r="L1882" s="269">
        <v>1</v>
      </c>
    </row>
    <row r="1883" spans="1:12" x14ac:dyDescent="0.25">
      <c r="A1883" s="261">
        <f t="shared" si="87"/>
        <v>6380502</v>
      </c>
      <c r="B1883" s="261" t="str">
        <f t="shared" si="88"/>
        <v>BELFAST WOOLRICH</v>
      </c>
      <c r="C1883" s="261" t="str">
        <f t="shared" si="89"/>
        <v>Кепка</v>
      </c>
      <c r="D1883" s="264" t="str">
        <f>VLOOKUP(C1883,M:N,2,0)</f>
        <v>Кепки</v>
      </c>
      <c r="E1883" s="268" t="s">
        <v>2905</v>
      </c>
      <c r="F1883" s="269" t="s">
        <v>582</v>
      </c>
      <c r="G1883" s="269" t="s">
        <v>114</v>
      </c>
      <c r="H1883" s="269" t="s">
        <v>3485</v>
      </c>
      <c r="I1883" s="269">
        <v>1</v>
      </c>
      <c r="J1883" s="269" t="s">
        <v>3486</v>
      </c>
      <c r="K1883" s="269"/>
      <c r="L1883" s="269">
        <v>1</v>
      </c>
    </row>
    <row r="1884" spans="1:12" x14ac:dyDescent="0.25">
      <c r="A1884" s="261">
        <f t="shared" si="87"/>
        <v>6380502</v>
      </c>
      <c r="B1884" s="261" t="str">
        <f t="shared" si="88"/>
        <v>BELFAST WOOLRICH</v>
      </c>
      <c r="C1884" s="261" t="str">
        <f t="shared" si="89"/>
        <v>Кепка</v>
      </c>
      <c r="D1884" s="264" t="str">
        <f>VLOOKUP(C1884,M:N,2,0)</f>
        <v>Кепки</v>
      </c>
      <c r="E1884" s="268" t="s">
        <v>2906</v>
      </c>
      <c r="F1884" s="269" t="s">
        <v>602</v>
      </c>
      <c r="G1884" s="269" t="s">
        <v>122</v>
      </c>
      <c r="H1884" s="269" t="s">
        <v>3491</v>
      </c>
      <c r="I1884" s="269">
        <v>1</v>
      </c>
      <c r="J1884" s="269" t="s">
        <v>3491</v>
      </c>
      <c r="K1884" s="269"/>
      <c r="L1884" s="269">
        <v>1</v>
      </c>
    </row>
    <row r="1885" spans="1:12" x14ac:dyDescent="0.25">
      <c r="A1885" s="261">
        <f t="shared" si="87"/>
        <v>6380502</v>
      </c>
      <c r="B1885" s="261" t="str">
        <f t="shared" si="88"/>
        <v>BELFAST WOOLRICH</v>
      </c>
      <c r="C1885" s="261" t="str">
        <f t="shared" si="89"/>
        <v>Кепка</v>
      </c>
      <c r="D1885" s="264" t="str">
        <f>VLOOKUP(C1885,M:N,2,0)</f>
        <v>Кепки</v>
      </c>
      <c r="E1885" s="268" t="s">
        <v>2907</v>
      </c>
      <c r="F1885" s="269" t="s">
        <v>602</v>
      </c>
      <c r="G1885" s="269" t="s">
        <v>116</v>
      </c>
      <c r="H1885" s="269" t="s">
        <v>3491</v>
      </c>
      <c r="I1885" s="269">
        <v>2</v>
      </c>
      <c r="J1885" s="269" t="s">
        <v>3495</v>
      </c>
      <c r="K1885" s="269"/>
      <c r="L1885" s="269">
        <v>2</v>
      </c>
    </row>
    <row r="1886" spans="1:12" x14ac:dyDescent="0.25">
      <c r="A1886" s="261">
        <f t="shared" si="87"/>
        <v>6380502</v>
      </c>
      <c r="B1886" s="261" t="str">
        <f t="shared" si="88"/>
        <v>BELFAST WOOLRICH</v>
      </c>
      <c r="C1886" s="261" t="str">
        <f t="shared" si="89"/>
        <v>Кепка</v>
      </c>
      <c r="D1886" s="264" t="str">
        <f>VLOOKUP(C1886,M:N,2,0)</f>
        <v>Кепки</v>
      </c>
      <c r="E1886" s="268" t="s">
        <v>2909</v>
      </c>
      <c r="F1886" s="269" t="s">
        <v>602</v>
      </c>
      <c r="G1886" s="269" t="s">
        <v>112</v>
      </c>
      <c r="H1886" s="269" t="s">
        <v>3489</v>
      </c>
      <c r="I1886" s="269">
        <v>4</v>
      </c>
      <c r="J1886" s="269" t="s">
        <v>3490</v>
      </c>
      <c r="K1886" s="269"/>
      <c r="L1886" s="269">
        <v>4</v>
      </c>
    </row>
    <row r="1887" spans="1:12" x14ac:dyDescent="0.25">
      <c r="A1887" s="261">
        <f t="shared" si="87"/>
        <v>6380502</v>
      </c>
      <c r="B1887" s="261" t="str">
        <f t="shared" si="88"/>
        <v>BELFAST WOOLRICH</v>
      </c>
      <c r="C1887" s="261" t="str">
        <f t="shared" si="89"/>
        <v>Кепка</v>
      </c>
      <c r="D1887" s="264" t="str">
        <f>VLOOKUP(C1887,M:N,2,0)</f>
        <v>Кепки</v>
      </c>
      <c r="E1887" s="268" t="s">
        <v>2910</v>
      </c>
      <c r="F1887" s="269" t="s">
        <v>602</v>
      </c>
      <c r="G1887" s="269" t="s">
        <v>113</v>
      </c>
      <c r="H1887" s="269" t="s">
        <v>3491</v>
      </c>
      <c r="I1887" s="269">
        <v>2</v>
      </c>
      <c r="J1887" s="269" t="s">
        <v>3495</v>
      </c>
      <c r="K1887" s="269"/>
      <c r="L1887" s="269">
        <v>2</v>
      </c>
    </row>
    <row r="1888" spans="1:12" x14ac:dyDescent="0.25">
      <c r="A1888" s="261">
        <f t="shared" si="87"/>
        <v>6380502</v>
      </c>
      <c r="B1888" s="261" t="str">
        <f t="shared" si="88"/>
        <v>BELFAST WOOLRICH</v>
      </c>
      <c r="C1888" s="261" t="str">
        <f t="shared" si="89"/>
        <v>Кепка</v>
      </c>
      <c r="D1888" s="264" t="str">
        <f>VLOOKUP(C1888,M:N,2,0)</f>
        <v>Кепки</v>
      </c>
      <c r="E1888" s="268" t="s">
        <v>2911</v>
      </c>
      <c r="F1888" s="269" t="s">
        <v>613</v>
      </c>
      <c r="G1888" s="269" t="s">
        <v>122</v>
      </c>
      <c r="H1888" s="269" t="s">
        <v>3491</v>
      </c>
      <c r="I1888" s="269">
        <v>2</v>
      </c>
      <c r="J1888" s="269" t="s">
        <v>3495</v>
      </c>
      <c r="K1888" s="269"/>
      <c r="L1888" s="269">
        <v>2</v>
      </c>
    </row>
    <row r="1889" spans="1:12" x14ac:dyDescent="0.25">
      <c r="A1889" s="261">
        <f t="shared" si="87"/>
        <v>6380502</v>
      </c>
      <c r="B1889" s="261" t="str">
        <f t="shared" si="88"/>
        <v>BELFAST WOOLRICH</v>
      </c>
      <c r="C1889" s="261" t="str">
        <f t="shared" si="89"/>
        <v>Кепка</v>
      </c>
      <c r="D1889" s="264" t="str">
        <f>VLOOKUP(C1889,M:N,2,0)</f>
        <v>Кепки</v>
      </c>
      <c r="E1889" s="268" t="s">
        <v>2912</v>
      </c>
      <c r="F1889" s="269" t="s">
        <v>613</v>
      </c>
      <c r="G1889" s="269" t="s">
        <v>123</v>
      </c>
      <c r="H1889" s="269" t="s">
        <v>3491</v>
      </c>
      <c r="I1889" s="269">
        <v>2</v>
      </c>
      <c r="J1889" s="269" t="s">
        <v>3495</v>
      </c>
      <c r="K1889" s="269"/>
      <c r="L1889" s="269">
        <v>2</v>
      </c>
    </row>
    <row r="1890" spans="1:12" x14ac:dyDescent="0.25">
      <c r="A1890" s="261">
        <f t="shared" si="87"/>
        <v>6380502</v>
      </c>
      <c r="B1890" s="261" t="str">
        <f t="shared" si="88"/>
        <v>BELFAST WOOLRICH</v>
      </c>
      <c r="C1890" s="261" t="str">
        <f t="shared" si="89"/>
        <v>Кепка</v>
      </c>
      <c r="D1890" s="264" t="str">
        <f>VLOOKUP(C1890,M:N,2,0)</f>
        <v>Кепки</v>
      </c>
      <c r="E1890" s="268" t="s">
        <v>2914</v>
      </c>
      <c r="F1890" s="269" t="s">
        <v>613</v>
      </c>
      <c r="G1890" s="269" t="s">
        <v>112</v>
      </c>
      <c r="H1890" s="269" t="s">
        <v>3491</v>
      </c>
      <c r="I1890" s="269">
        <v>6</v>
      </c>
      <c r="J1890" s="269" t="s">
        <v>3498</v>
      </c>
      <c r="K1890" s="269"/>
      <c r="L1890" s="269">
        <v>6</v>
      </c>
    </row>
    <row r="1891" spans="1:12" x14ac:dyDescent="0.25">
      <c r="A1891" s="261">
        <f t="shared" si="87"/>
        <v>6380502</v>
      </c>
      <c r="B1891" s="261" t="str">
        <f t="shared" si="88"/>
        <v>BELFAST WOOLRICH</v>
      </c>
      <c r="C1891" s="261" t="str">
        <f t="shared" si="89"/>
        <v>Кепка</v>
      </c>
      <c r="D1891" s="264" t="str">
        <f>VLOOKUP(C1891,M:N,2,0)</f>
        <v>Кепки</v>
      </c>
      <c r="E1891" s="268" t="s">
        <v>2915</v>
      </c>
      <c r="F1891" s="269" t="s">
        <v>613</v>
      </c>
      <c r="G1891" s="269" t="s">
        <v>113</v>
      </c>
      <c r="H1891" s="269" t="s">
        <v>3491</v>
      </c>
      <c r="I1891" s="269">
        <v>1</v>
      </c>
      <c r="J1891" s="269" t="s">
        <v>3491</v>
      </c>
      <c r="K1891" s="269"/>
      <c r="L1891" s="269">
        <v>1</v>
      </c>
    </row>
    <row r="1892" spans="1:12" x14ac:dyDescent="0.25">
      <c r="A1892" s="261">
        <f t="shared" si="87"/>
        <v>6170602</v>
      </c>
      <c r="B1892" s="261" t="str">
        <f t="shared" si="88"/>
        <v>RIDGE DONEGAL</v>
      </c>
      <c r="C1892" s="261" t="str">
        <f t="shared" si="89"/>
        <v>Кепка</v>
      </c>
      <c r="D1892" s="264" t="str">
        <f>VLOOKUP(C1892,M:N,2,0)</f>
        <v>Кепки</v>
      </c>
      <c r="E1892" s="268" t="s">
        <v>2916</v>
      </c>
      <c r="F1892" s="269" t="s">
        <v>3406</v>
      </c>
      <c r="G1892" s="269" t="s">
        <v>116</v>
      </c>
      <c r="H1892" s="269" t="s">
        <v>3399</v>
      </c>
      <c r="I1892" s="269">
        <v>2</v>
      </c>
      <c r="J1892" s="269" t="s">
        <v>3400</v>
      </c>
      <c r="K1892" s="269"/>
      <c r="L1892" s="269">
        <v>2</v>
      </c>
    </row>
    <row r="1893" spans="1:12" x14ac:dyDescent="0.25">
      <c r="A1893" s="261">
        <f t="shared" si="87"/>
        <v>6170602</v>
      </c>
      <c r="B1893" s="261" t="str">
        <f t="shared" si="88"/>
        <v>RIDGE DONEGAL</v>
      </c>
      <c r="C1893" s="261" t="str">
        <f t="shared" si="89"/>
        <v>Кепка</v>
      </c>
      <c r="D1893" s="264" t="str">
        <f>VLOOKUP(C1893,M:N,2,0)</f>
        <v>Кепки</v>
      </c>
      <c r="E1893" s="268" t="s">
        <v>2918</v>
      </c>
      <c r="F1893" s="269" t="s">
        <v>3406</v>
      </c>
      <c r="G1893" s="269" t="s">
        <v>115</v>
      </c>
      <c r="H1893" s="269" t="s">
        <v>3399</v>
      </c>
      <c r="I1893" s="269">
        <v>2</v>
      </c>
      <c r="J1893" s="269" t="s">
        <v>3400</v>
      </c>
      <c r="K1893" s="269"/>
      <c r="L1893" s="269">
        <v>2</v>
      </c>
    </row>
    <row r="1894" spans="1:12" x14ac:dyDescent="0.25">
      <c r="A1894" s="261">
        <f t="shared" si="87"/>
        <v>6170602</v>
      </c>
      <c r="B1894" s="261" t="str">
        <f t="shared" si="88"/>
        <v>RIDGE DONEGAL</v>
      </c>
      <c r="C1894" s="261" t="str">
        <f t="shared" si="89"/>
        <v>Кепка</v>
      </c>
      <c r="D1894" s="264" t="str">
        <f>VLOOKUP(C1894,M:N,2,0)</f>
        <v>Кепки</v>
      </c>
      <c r="E1894" s="268" t="s">
        <v>2919</v>
      </c>
      <c r="F1894" s="269" t="s">
        <v>3407</v>
      </c>
      <c r="G1894" s="269" t="s">
        <v>112</v>
      </c>
      <c r="H1894" s="269" t="s">
        <v>3403</v>
      </c>
      <c r="I1894" s="269">
        <v>3</v>
      </c>
      <c r="J1894" s="269" t="s">
        <v>3408</v>
      </c>
      <c r="K1894" s="269"/>
      <c r="L1894" s="269">
        <v>3</v>
      </c>
    </row>
    <row r="1895" spans="1:12" x14ac:dyDescent="0.25">
      <c r="A1895" s="261">
        <f t="shared" si="87"/>
        <v>6170602</v>
      </c>
      <c r="B1895" s="261" t="str">
        <f t="shared" si="88"/>
        <v>RIDGE DONEGAL</v>
      </c>
      <c r="C1895" s="261" t="str">
        <f t="shared" si="89"/>
        <v>Кепка</v>
      </c>
      <c r="D1895" s="264" t="str">
        <f>VLOOKUP(C1895,M:N,2,0)</f>
        <v>Кепки</v>
      </c>
      <c r="E1895" s="268" t="s">
        <v>2920</v>
      </c>
      <c r="F1895" s="269" t="s">
        <v>3402</v>
      </c>
      <c r="G1895" s="269" t="s">
        <v>123</v>
      </c>
      <c r="H1895" s="269" t="s">
        <v>3403</v>
      </c>
      <c r="I1895" s="269">
        <v>2</v>
      </c>
      <c r="J1895" s="269" t="s">
        <v>3404</v>
      </c>
      <c r="K1895" s="269"/>
      <c r="L1895" s="269">
        <v>2</v>
      </c>
    </row>
    <row r="1896" spans="1:12" x14ac:dyDescent="0.25">
      <c r="A1896" s="261">
        <f t="shared" si="87"/>
        <v>6170602</v>
      </c>
      <c r="B1896" s="261" t="str">
        <f t="shared" si="88"/>
        <v>RIDGE DONEGAL</v>
      </c>
      <c r="C1896" s="261" t="str">
        <f t="shared" si="89"/>
        <v>Кепка</v>
      </c>
      <c r="D1896" s="264" t="str">
        <f>VLOOKUP(C1896,M:N,2,0)</f>
        <v>Кепки</v>
      </c>
      <c r="E1896" s="268" t="s">
        <v>2921</v>
      </c>
      <c r="F1896" s="269" t="s">
        <v>3402</v>
      </c>
      <c r="G1896" s="269" t="s">
        <v>116</v>
      </c>
      <c r="H1896" s="269" t="s">
        <v>3403</v>
      </c>
      <c r="I1896" s="269">
        <v>2</v>
      </c>
      <c r="J1896" s="269" t="s">
        <v>3404</v>
      </c>
      <c r="K1896" s="269"/>
      <c r="L1896" s="269">
        <v>2</v>
      </c>
    </row>
    <row r="1897" spans="1:12" x14ac:dyDescent="0.25">
      <c r="A1897" s="261">
        <f t="shared" si="87"/>
        <v>6170602</v>
      </c>
      <c r="B1897" s="261" t="str">
        <f t="shared" si="88"/>
        <v>RIDGE DONEGAL</v>
      </c>
      <c r="C1897" s="261" t="str">
        <f t="shared" si="89"/>
        <v>Кепка</v>
      </c>
      <c r="D1897" s="264" t="str">
        <f>VLOOKUP(C1897,M:N,2,0)</f>
        <v>Кепки</v>
      </c>
      <c r="E1897" s="268" t="s">
        <v>2923</v>
      </c>
      <c r="F1897" s="269" t="s">
        <v>3402</v>
      </c>
      <c r="G1897" s="269" t="s">
        <v>115</v>
      </c>
      <c r="H1897" s="269" t="s">
        <v>3403</v>
      </c>
      <c r="I1897" s="269">
        <v>2</v>
      </c>
      <c r="J1897" s="269" t="s">
        <v>3404</v>
      </c>
      <c r="K1897" s="269"/>
      <c r="L1897" s="269">
        <v>2</v>
      </c>
    </row>
    <row r="1898" spans="1:12" x14ac:dyDescent="0.25">
      <c r="A1898" s="261">
        <f t="shared" si="87"/>
        <v>6170602</v>
      </c>
      <c r="B1898" s="261" t="str">
        <f t="shared" si="88"/>
        <v>RIDGE DONEGAL</v>
      </c>
      <c r="C1898" s="261" t="str">
        <f t="shared" si="89"/>
        <v>Кепка</v>
      </c>
      <c r="D1898" s="264" t="str">
        <f>VLOOKUP(C1898,M:N,2,0)</f>
        <v>Кепки</v>
      </c>
      <c r="E1898" s="268" t="s">
        <v>2924</v>
      </c>
      <c r="F1898" s="269" t="s">
        <v>3402</v>
      </c>
      <c r="G1898" s="269" t="s">
        <v>112</v>
      </c>
      <c r="H1898" s="269" t="s">
        <v>3403</v>
      </c>
      <c r="I1898" s="269">
        <v>5</v>
      </c>
      <c r="J1898" s="269" t="s">
        <v>3405</v>
      </c>
      <c r="K1898" s="269"/>
      <c r="L1898" s="269">
        <v>5</v>
      </c>
    </row>
    <row r="1899" spans="1:12" x14ac:dyDescent="0.25">
      <c r="A1899" s="261">
        <f t="shared" si="87"/>
        <v>6170602</v>
      </c>
      <c r="B1899" s="261" t="str">
        <f t="shared" si="88"/>
        <v>RIDGE DONEGAL</v>
      </c>
      <c r="C1899" s="261" t="str">
        <f t="shared" si="89"/>
        <v>Кепка</v>
      </c>
      <c r="D1899" s="264" t="str">
        <f>VLOOKUP(C1899,M:N,2,0)</f>
        <v>Кепки</v>
      </c>
      <c r="E1899" s="268" t="s">
        <v>2925</v>
      </c>
      <c r="F1899" s="269" t="s">
        <v>3402</v>
      </c>
      <c r="G1899" s="269" t="s">
        <v>114</v>
      </c>
      <c r="H1899" s="269" t="s">
        <v>3403</v>
      </c>
      <c r="I1899" s="269">
        <v>2</v>
      </c>
      <c r="J1899" s="269" t="s">
        <v>3404</v>
      </c>
      <c r="K1899" s="269"/>
      <c r="L1899" s="269">
        <v>2</v>
      </c>
    </row>
    <row r="1900" spans="1:12" x14ac:dyDescent="0.25">
      <c r="A1900" s="261">
        <f t="shared" si="87"/>
        <v>6170602</v>
      </c>
      <c r="B1900" s="261" t="str">
        <f t="shared" si="88"/>
        <v>RIDGE DONEGAL</v>
      </c>
      <c r="C1900" s="261" t="str">
        <f t="shared" si="89"/>
        <v>Кепка</v>
      </c>
      <c r="D1900" s="264" t="str">
        <f>VLOOKUP(C1900,M:N,2,0)</f>
        <v>Кепки</v>
      </c>
      <c r="E1900" s="268" t="s">
        <v>2927</v>
      </c>
      <c r="F1900" s="269" t="s">
        <v>3402</v>
      </c>
      <c r="G1900" s="269" t="s">
        <v>113</v>
      </c>
      <c r="H1900" s="269" t="s">
        <v>3403</v>
      </c>
      <c r="I1900" s="269">
        <v>2</v>
      </c>
      <c r="J1900" s="269" t="s">
        <v>3404</v>
      </c>
      <c r="K1900" s="269"/>
      <c r="L1900" s="269">
        <v>2</v>
      </c>
    </row>
    <row r="1901" spans="1:12" x14ac:dyDescent="0.25">
      <c r="A1901" s="261">
        <f t="shared" si="87"/>
        <v>6170602</v>
      </c>
      <c r="B1901" s="261" t="str">
        <f t="shared" si="88"/>
        <v>RIDGE DONEGAL</v>
      </c>
      <c r="C1901" s="261" t="str">
        <f t="shared" si="89"/>
        <v>Кепка</v>
      </c>
      <c r="D1901" s="264" t="str">
        <f>VLOOKUP(C1901,M:N,2,0)</f>
        <v>Кепки</v>
      </c>
      <c r="E1901" s="268" t="s">
        <v>2928</v>
      </c>
      <c r="F1901" s="269" t="s">
        <v>3402</v>
      </c>
      <c r="G1901" s="269" t="s">
        <v>124</v>
      </c>
      <c r="H1901" s="269" t="s">
        <v>3403</v>
      </c>
      <c r="I1901" s="269">
        <v>1</v>
      </c>
      <c r="J1901" s="269" t="s">
        <v>3403</v>
      </c>
      <c r="K1901" s="269"/>
      <c r="L1901" s="269">
        <v>1</v>
      </c>
    </row>
    <row r="1902" spans="1:12" x14ac:dyDescent="0.25">
      <c r="A1902" s="261">
        <f t="shared" si="87"/>
        <v>3598102</v>
      </c>
      <c r="B1902" s="261" t="str">
        <f t="shared" si="88"/>
        <v>WESTERN</v>
      </c>
      <c r="C1902" s="261" t="str">
        <f t="shared" si="89"/>
        <v>Шляпа</v>
      </c>
      <c r="D1902" s="264" t="str">
        <f>VLOOKUP(C1902,M:N,2,0)</f>
        <v>Шляпы</v>
      </c>
      <c r="E1902" s="268" t="s">
        <v>2929</v>
      </c>
      <c r="F1902" s="269" t="s">
        <v>3108</v>
      </c>
      <c r="G1902" s="269" t="s">
        <v>116</v>
      </c>
      <c r="H1902" s="269" t="s">
        <v>4217</v>
      </c>
      <c r="I1902" s="269">
        <v>3</v>
      </c>
      <c r="J1902" s="269" t="s">
        <v>4218</v>
      </c>
      <c r="K1902" s="269"/>
      <c r="L1902" s="269">
        <v>3</v>
      </c>
    </row>
    <row r="1903" spans="1:12" x14ac:dyDescent="0.25">
      <c r="A1903" s="261">
        <f t="shared" si="87"/>
        <v>3598102</v>
      </c>
      <c r="B1903" s="261" t="str">
        <f t="shared" si="88"/>
        <v>WESTERN</v>
      </c>
      <c r="C1903" s="261" t="str">
        <f t="shared" si="89"/>
        <v>Шляпа</v>
      </c>
      <c r="D1903" s="264" t="str">
        <f>VLOOKUP(C1903,M:N,2,0)</f>
        <v>Шляпы</v>
      </c>
      <c r="E1903" s="268" t="s">
        <v>2930</v>
      </c>
      <c r="F1903" s="269" t="s">
        <v>3108</v>
      </c>
      <c r="G1903" s="269" t="s">
        <v>112</v>
      </c>
      <c r="H1903" s="269" t="s">
        <v>3897</v>
      </c>
      <c r="I1903" s="269">
        <v>3</v>
      </c>
      <c r="J1903" s="269" t="s">
        <v>3898</v>
      </c>
      <c r="K1903" s="269"/>
      <c r="L1903" s="269">
        <v>3</v>
      </c>
    </row>
    <row r="1904" spans="1:12" x14ac:dyDescent="0.25">
      <c r="A1904" s="261">
        <f t="shared" si="87"/>
        <v>3598102</v>
      </c>
      <c r="B1904" s="261" t="str">
        <f t="shared" si="88"/>
        <v>WESTERN</v>
      </c>
      <c r="C1904" s="261" t="str">
        <f t="shared" si="89"/>
        <v>Шляпа</v>
      </c>
      <c r="D1904" s="264" t="str">
        <f>VLOOKUP(C1904,M:N,2,0)</f>
        <v>Шляпы</v>
      </c>
      <c r="E1904" s="268" t="s">
        <v>2932</v>
      </c>
      <c r="F1904" s="269" t="s">
        <v>3108</v>
      </c>
      <c r="G1904" s="269" t="s">
        <v>113</v>
      </c>
      <c r="H1904" s="269" t="s">
        <v>3897</v>
      </c>
      <c r="I1904" s="269">
        <v>2</v>
      </c>
      <c r="J1904" s="269" t="s">
        <v>3899</v>
      </c>
      <c r="K1904" s="269"/>
      <c r="L1904" s="269">
        <v>2</v>
      </c>
    </row>
    <row r="1905" spans="1:12" x14ac:dyDescent="0.25">
      <c r="A1905" s="261">
        <f t="shared" si="87"/>
        <v>3598102</v>
      </c>
      <c r="B1905" s="261" t="str">
        <f t="shared" si="88"/>
        <v>WESTERN</v>
      </c>
      <c r="C1905" s="261" t="str">
        <f t="shared" si="89"/>
        <v>Шляпа</v>
      </c>
      <c r="D1905" s="264" t="str">
        <f>VLOOKUP(C1905,M:N,2,0)</f>
        <v>Шляпы</v>
      </c>
      <c r="E1905" s="268" t="s">
        <v>2933</v>
      </c>
      <c r="F1905" s="269" t="s">
        <v>3112</v>
      </c>
      <c r="G1905" s="269" t="s">
        <v>116</v>
      </c>
      <c r="H1905" s="269" t="s">
        <v>3897</v>
      </c>
      <c r="I1905" s="269">
        <v>4</v>
      </c>
      <c r="J1905" s="269" t="s">
        <v>4220</v>
      </c>
      <c r="K1905" s="269"/>
      <c r="L1905" s="269">
        <v>4</v>
      </c>
    </row>
    <row r="1906" spans="1:12" x14ac:dyDescent="0.25">
      <c r="A1906" s="261">
        <f t="shared" si="87"/>
        <v>3598102</v>
      </c>
      <c r="B1906" s="261" t="str">
        <f t="shared" si="88"/>
        <v>WESTERN</v>
      </c>
      <c r="C1906" s="261" t="str">
        <f t="shared" si="89"/>
        <v>Шляпа</v>
      </c>
      <c r="D1906" s="264" t="str">
        <f>VLOOKUP(C1906,M:N,2,0)</f>
        <v>Шляпы</v>
      </c>
      <c r="E1906" s="268" t="s">
        <v>2935</v>
      </c>
      <c r="F1906" s="269" t="s">
        <v>3112</v>
      </c>
      <c r="G1906" s="269" t="s">
        <v>112</v>
      </c>
      <c r="H1906" s="269" t="s">
        <v>3897</v>
      </c>
      <c r="I1906" s="269">
        <v>6</v>
      </c>
      <c r="J1906" s="269" t="s">
        <v>4219</v>
      </c>
      <c r="K1906" s="269"/>
      <c r="L1906" s="269">
        <v>6</v>
      </c>
    </row>
    <row r="1907" spans="1:12" x14ac:dyDescent="0.25">
      <c r="A1907" s="261">
        <f t="shared" si="87"/>
        <v>3598102</v>
      </c>
      <c r="B1907" s="261" t="str">
        <f t="shared" si="88"/>
        <v>WESTERN</v>
      </c>
      <c r="C1907" s="261" t="str">
        <f t="shared" si="89"/>
        <v>Шляпа</v>
      </c>
      <c r="D1907" s="264" t="str">
        <f>VLOOKUP(C1907,M:N,2,0)</f>
        <v>Шляпы</v>
      </c>
      <c r="E1907" s="268" t="s">
        <v>2936</v>
      </c>
      <c r="F1907" s="269" t="s">
        <v>3112</v>
      </c>
      <c r="G1907" s="269" t="s">
        <v>113</v>
      </c>
      <c r="H1907" s="269" t="s">
        <v>4217</v>
      </c>
      <c r="I1907" s="269">
        <v>1</v>
      </c>
      <c r="J1907" s="269" t="s">
        <v>4217</v>
      </c>
      <c r="K1907" s="269"/>
      <c r="L1907" s="269">
        <v>1</v>
      </c>
    </row>
    <row r="1908" spans="1:12" x14ac:dyDescent="0.25">
      <c r="A1908" s="261">
        <f t="shared" si="87"/>
        <v>2598102</v>
      </c>
      <c r="B1908" s="261" t="str">
        <f t="shared" si="88"/>
        <v>TRAVELLER</v>
      </c>
      <c r="C1908" s="261" t="str">
        <f t="shared" si="89"/>
        <v>Шляпа</v>
      </c>
      <c r="D1908" s="264" t="str">
        <f>VLOOKUP(C1908,M:N,2,0)</f>
        <v>Шляпы</v>
      </c>
      <c r="E1908" s="268" t="s">
        <v>2937</v>
      </c>
      <c r="F1908" s="269" t="s">
        <v>2997</v>
      </c>
      <c r="G1908" s="269" t="s">
        <v>122</v>
      </c>
      <c r="H1908" s="269" t="s">
        <v>3608</v>
      </c>
      <c r="I1908" s="269">
        <v>1</v>
      </c>
      <c r="J1908" s="269" t="s">
        <v>3608</v>
      </c>
      <c r="K1908" s="269"/>
      <c r="L1908" s="269">
        <v>1</v>
      </c>
    </row>
    <row r="1909" spans="1:12" x14ac:dyDescent="0.25">
      <c r="A1909" s="261">
        <f t="shared" si="87"/>
        <v>2598102</v>
      </c>
      <c r="B1909" s="261" t="str">
        <f t="shared" si="88"/>
        <v>TRAVELLER</v>
      </c>
      <c r="C1909" s="261" t="str">
        <f t="shared" si="89"/>
        <v>Шляпа</v>
      </c>
      <c r="D1909" s="264" t="str">
        <f>VLOOKUP(C1909,M:N,2,0)</f>
        <v>Шляпы</v>
      </c>
      <c r="E1909" s="268" t="s">
        <v>2938</v>
      </c>
      <c r="F1909" s="269" t="s">
        <v>2997</v>
      </c>
      <c r="G1909" s="269" t="s">
        <v>116</v>
      </c>
      <c r="H1909" s="269" t="s">
        <v>3608</v>
      </c>
      <c r="I1909" s="269">
        <v>5</v>
      </c>
      <c r="J1909" s="269" t="s">
        <v>4186</v>
      </c>
      <c r="K1909" s="269"/>
      <c r="L1909" s="269">
        <v>5</v>
      </c>
    </row>
    <row r="1910" spans="1:12" x14ac:dyDescent="0.25">
      <c r="A1910" s="261">
        <f t="shared" si="87"/>
        <v>2598102</v>
      </c>
      <c r="B1910" s="261" t="str">
        <f t="shared" si="88"/>
        <v>TRAVELLER</v>
      </c>
      <c r="C1910" s="261" t="str">
        <f t="shared" si="89"/>
        <v>Шляпа</v>
      </c>
      <c r="D1910" s="264" t="str">
        <f>VLOOKUP(C1910,M:N,2,0)</f>
        <v>Шляпы</v>
      </c>
      <c r="E1910" s="268" t="s">
        <v>2940</v>
      </c>
      <c r="F1910" s="269" t="s">
        <v>2997</v>
      </c>
      <c r="G1910" s="269" t="s">
        <v>112</v>
      </c>
      <c r="H1910" s="269" t="s">
        <v>3481</v>
      </c>
      <c r="I1910" s="269">
        <v>5</v>
      </c>
      <c r="J1910" s="269" t="s">
        <v>3606</v>
      </c>
      <c r="K1910" s="269"/>
      <c r="L1910" s="269">
        <v>5</v>
      </c>
    </row>
    <row r="1911" spans="1:12" x14ac:dyDescent="0.25">
      <c r="A1911" s="261">
        <f t="shared" si="87"/>
        <v>2598102</v>
      </c>
      <c r="B1911" s="261" t="str">
        <f t="shared" si="88"/>
        <v>TRAVELLER</v>
      </c>
      <c r="C1911" s="261" t="str">
        <f t="shared" si="89"/>
        <v>Шляпа</v>
      </c>
      <c r="D1911" s="264" t="str">
        <f>VLOOKUP(C1911,M:N,2,0)</f>
        <v>Шляпы</v>
      </c>
      <c r="E1911" s="268" t="s">
        <v>2941</v>
      </c>
      <c r="F1911" s="269" t="s">
        <v>2997</v>
      </c>
      <c r="G1911" s="269" t="s">
        <v>113</v>
      </c>
      <c r="H1911" s="269" t="s">
        <v>3481</v>
      </c>
      <c r="I1911" s="269">
        <v>3</v>
      </c>
      <c r="J1911" s="269" t="s">
        <v>3482</v>
      </c>
      <c r="K1911" s="269"/>
      <c r="L1911" s="269">
        <v>3</v>
      </c>
    </row>
    <row r="1912" spans="1:12" x14ac:dyDescent="0.25">
      <c r="A1912" s="261">
        <f t="shared" si="87"/>
        <v>6290110</v>
      </c>
      <c r="B1912" s="261" t="str">
        <f t="shared" si="88"/>
        <v>RIDERS</v>
      </c>
      <c r="C1912" s="261" t="str">
        <f t="shared" si="89"/>
        <v>Кепка</v>
      </c>
      <c r="D1912" s="264" t="str">
        <f>VLOOKUP(C1912,M:N,2,0)</f>
        <v>Кепки</v>
      </c>
      <c r="E1912" s="268" t="s">
        <v>2942</v>
      </c>
      <c r="F1912" s="269" t="s">
        <v>527</v>
      </c>
      <c r="G1912" s="269" t="s">
        <v>113</v>
      </c>
      <c r="H1912" s="269" t="s">
        <v>3463</v>
      </c>
      <c r="I1912" s="269">
        <v>1</v>
      </c>
      <c r="J1912" s="269" t="s">
        <v>3463</v>
      </c>
      <c r="K1912" s="269"/>
      <c r="L1912" s="269">
        <v>1</v>
      </c>
    </row>
    <row r="1913" spans="1:12" x14ac:dyDescent="0.25">
      <c r="A1913" s="261">
        <f t="shared" si="87"/>
        <v>6290110</v>
      </c>
      <c r="B1913" s="261" t="str">
        <f t="shared" si="88"/>
        <v>RIDERS</v>
      </c>
      <c r="C1913" s="261" t="str">
        <f t="shared" si="89"/>
        <v>Кепка</v>
      </c>
      <c r="D1913" s="264" t="str">
        <f>VLOOKUP(C1913,M:N,2,0)</f>
        <v>Кепки</v>
      </c>
      <c r="E1913" s="268" t="s">
        <v>2944</v>
      </c>
      <c r="F1913" s="269" t="s">
        <v>527</v>
      </c>
      <c r="G1913" s="269" t="s">
        <v>118</v>
      </c>
      <c r="H1913" s="269" t="s">
        <v>3462</v>
      </c>
      <c r="I1913" s="269">
        <v>1</v>
      </c>
      <c r="J1913" s="269" t="s">
        <v>3462</v>
      </c>
      <c r="K1913" s="269"/>
      <c r="L1913" s="269">
        <v>1</v>
      </c>
    </row>
    <row r="1914" spans="1:12" x14ac:dyDescent="0.25">
      <c r="A1914" s="261">
        <f t="shared" si="87"/>
        <v>8810101</v>
      </c>
      <c r="B1914" s="261" t="str">
        <f t="shared" si="88"/>
        <v>DOCKER</v>
      </c>
      <c r="C1914" s="261" t="str">
        <f t="shared" si="89"/>
        <v>Шапка</v>
      </c>
      <c r="D1914" s="264" t="str">
        <f>VLOOKUP(C1914,M:N,2,0)</f>
        <v>Шапки</v>
      </c>
      <c r="E1914" s="268" t="s">
        <v>2945</v>
      </c>
      <c r="F1914" s="269" t="s">
        <v>2111</v>
      </c>
      <c r="G1914" s="269" t="s">
        <v>116</v>
      </c>
      <c r="H1914" s="269" t="s">
        <v>3511</v>
      </c>
      <c r="I1914" s="269">
        <v>1</v>
      </c>
      <c r="J1914" s="269" t="s">
        <v>3511</v>
      </c>
      <c r="K1914" s="269"/>
      <c r="L1914" s="269">
        <v>1</v>
      </c>
    </row>
    <row r="1915" spans="1:12" x14ac:dyDescent="0.25">
      <c r="A1915" s="261">
        <f t="shared" si="87"/>
        <v>8810101</v>
      </c>
      <c r="B1915" s="261" t="str">
        <f t="shared" si="88"/>
        <v>DOCKER</v>
      </c>
      <c r="C1915" s="261" t="str">
        <f t="shared" si="89"/>
        <v>Шапка</v>
      </c>
      <c r="D1915" s="264" t="str">
        <f>VLOOKUP(C1915,M:N,2,0)</f>
        <v>Шапки</v>
      </c>
      <c r="E1915" s="268" t="s">
        <v>2946</v>
      </c>
      <c r="F1915" s="269" t="s">
        <v>2111</v>
      </c>
      <c r="G1915" s="269" t="s">
        <v>112</v>
      </c>
      <c r="H1915" s="269" t="s">
        <v>3254</v>
      </c>
      <c r="I1915" s="269">
        <v>1</v>
      </c>
      <c r="J1915" s="269" t="s">
        <v>3255</v>
      </c>
      <c r="K1915" s="269"/>
      <c r="L1915" s="269">
        <v>1</v>
      </c>
    </row>
    <row r="1916" spans="1:12" x14ac:dyDescent="0.25">
      <c r="A1916" s="261">
        <f t="shared" si="87"/>
        <v>8810101</v>
      </c>
      <c r="B1916" s="261" t="str">
        <f t="shared" si="88"/>
        <v>DOCKER</v>
      </c>
      <c r="C1916" s="261" t="str">
        <f t="shared" si="89"/>
        <v>Шапка</v>
      </c>
      <c r="D1916" s="264" t="str">
        <f>VLOOKUP(C1916,M:N,2,0)</f>
        <v>Шапки</v>
      </c>
      <c r="E1916" s="268" t="s">
        <v>2948</v>
      </c>
      <c r="F1916" s="269" t="s">
        <v>2111</v>
      </c>
      <c r="G1916" s="269" t="s">
        <v>118</v>
      </c>
      <c r="H1916" s="269" t="s">
        <v>3254</v>
      </c>
      <c r="I1916" s="269">
        <v>3</v>
      </c>
      <c r="J1916" s="269" t="s">
        <v>3978</v>
      </c>
      <c r="K1916" s="269"/>
      <c r="L1916" s="269">
        <v>3</v>
      </c>
    </row>
    <row r="1917" spans="1:12" x14ac:dyDescent="0.25">
      <c r="A1917" s="261">
        <f t="shared" si="87"/>
        <v>8810101</v>
      </c>
      <c r="B1917" s="261" t="str">
        <f t="shared" si="88"/>
        <v>DOCKER</v>
      </c>
      <c r="C1917" s="261" t="str">
        <f t="shared" si="89"/>
        <v>Шапка</v>
      </c>
      <c r="D1917" s="264" t="str">
        <f>VLOOKUP(C1917,M:N,2,0)</f>
        <v>Шапки</v>
      </c>
      <c r="E1917" s="268" t="s">
        <v>2949</v>
      </c>
      <c r="F1917" s="269" t="s">
        <v>2106</v>
      </c>
      <c r="G1917" s="269" t="s">
        <v>122</v>
      </c>
      <c r="H1917" s="269" t="s">
        <v>3515</v>
      </c>
      <c r="I1917" s="269">
        <v>2</v>
      </c>
      <c r="J1917" s="269" t="s">
        <v>3517</v>
      </c>
      <c r="K1917" s="269"/>
      <c r="L1917" s="269">
        <v>2</v>
      </c>
    </row>
    <row r="1918" spans="1:12" x14ac:dyDescent="0.25">
      <c r="A1918" s="261">
        <f t="shared" si="87"/>
        <v>8810101</v>
      </c>
      <c r="B1918" s="261" t="str">
        <f t="shared" si="88"/>
        <v>DOCKER</v>
      </c>
      <c r="C1918" s="261" t="str">
        <f t="shared" si="89"/>
        <v>Шапка</v>
      </c>
      <c r="D1918" s="264" t="str">
        <f>VLOOKUP(C1918,M:N,2,0)</f>
        <v>Шапки</v>
      </c>
      <c r="E1918" s="266" t="s">
        <v>2950</v>
      </c>
      <c r="F1918" s="184" t="s">
        <v>2106</v>
      </c>
      <c r="G1918" s="186" t="s">
        <v>116</v>
      </c>
      <c r="H1918" s="188" t="s">
        <v>3511</v>
      </c>
      <c r="I1918" s="190">
        <v>5</v>
      </c>
      <c r="J1918" s="188" t="s">
        <v>3514</v>
      </c>
      <c r="K1918" s="262"/>
      <c r="L1918" s="193">
        <v>5</v>
      </c>
    </row>
    <row r="1919" spans="1:12" x14ac:dyDescent="0.25">
      <c r="A1919" s="261">
        <f t="shared" si="87"/>
        <v>8810101</v>
      </c>
      <c r="B1919" s="261" t="str">
        <f t="shared" si="88"/>
        <v>DOCKER</v>
      </c>
      <c r="C1919" s="261" t="str">
        <f t="shared" si="89"/>
        <v>Шапка</v>
      </c>
      <c r="D1919" s="264" t="str">
        <f>VLOOKUP(C1919,M:N,2,0)</f>
        <v>Шапки</v>
      </c>
      <c r="E1919" s="266" t="s">
        <v>2951</v>
      </c>
      <c r="F1919" s="184" t="s">
        <v>2106</v>
      </c>
      <c r="G1919" s="186" t="s">
        <v>112</v>
      </c>
      <c r="H1919" s="188" t="s">
        <v>3511</v>
      </c>
      <c r="I1919" s="190">
        <v>9</v>
      </c>
      <c r="J1919" s="188" t="s">
        <v>3977</v>
      </c>
      <c r="K1919" s="262"/>
      <c r="L1919" s="193">
        <v>9</v>
      </c>
    </row>
    <row r="1920" spans="1:12" x14ac:dyDescent="0.25">
      <c r="A1920" s="261">
        <f t="shared" si="87"/>
        <v>8810101</v>
      </c>
      <c r="B1920" s="261" t="str">
        <f t="shared" si="88"/>
        <v>DOCKER</v>
      </c>
      <c r="C1920" s="261" t="str">
        <f t="shared" si="89"/>
        <v>Шапка</v>
      </c>
      <c r="D1920" s="264" t="str">
        <f>VLOOKUP(C1920,M:N,2,0)</f>
        <v>Шапки</v>
      </c>
      <c r="E1920" s="266" t="s">
        <v>2952</v>
      </c>
      <c r="F1920" s="184" t="s">
        <v>2106</v>
      </c>
      <c r="G1920" s="186" t="s">
        <v>113</v>
      </c>
      <c r="H1920" s="188" t="s">
        <v>3511</v>
      </c>
      <c r="I1920" s="190">
        <v>6</v>
      </c>
      <c r="J1920" s="188" t="s">
        <v>3513</v>
      </c>
      <c r="K1920" s="262"/>
      <c r="L1920" s="193">
        <v>6</v>
      </c>
    </row>
    <row r="1921" spans="1:12" x14ac:dyDescent="0.25">
      <c r="A1921" s="261">
        <f t="shared" si="87"/>
        <v>7720502</v>
      </c>
      <c r="B1921" s="261" t="str">
        <f t="shared" si="88"/>
        <v>WOOLRICH</v>
      </c>
      <c r="C1921" s="261" t="str">
        <f t="shared" si="89"/>
        <v>Бейсболка</v>
      </c>
      <c r="D1921" s="264" t="str">
        <f>VLOOKUP(C1921,M:N,2,0)</f>
        <v>Бейсболки</v>
      </c>
      <c r="E1921" s="266" t="s">
        <v>2954</v>
      </c>
      <c r="F1921" s="184" t="s">
        <v>3262</v>
      </c>
      <c r="G1921" s="186" t="s">
        <v>118</v>
      </c>
      <c r="H1921" s="188" t="s">
        <v>3220</v>
      </c>
      <c r="I1921" s="190">
        <v>1</v>
      </c>
      <c r="J1921" s="188" t="s">
        <v>3220</v>
      </c>
      <c r="K1921" s="262"/>
      <c r="L1921" s="193">
        <v>1</v>
      </c>
    </row>
    <row r="1922" spans="1:12" x14ac:dyDescent="0.25">
      <c r="A1922" s="261">
        <f t="shared" si="87"/>
        <v>7720502</v>
      </c>
      <c r="B1922" s="261" t="str">
        <f t="shared" si="88"/>
        <v>WOOLRICH</v>
      </c>
      <c r="C1922" s="261" t="str">
        <f t="shared" si="89"/>
        <v>Бейсболка</v>
      </c>
      <c r="D1922" s="264" t="str">
        <f>VLOOKUP(C1922,M:N,2,0)</f>
        <v>Бейсболки</v>
      </c>
      <c r="E1922" s="266" t="s">
        <v>2955</v>
      </c>
      <c r="F1922" s="184" t="s">
        <v>3252</v>
      </c>
      <c r="G1922" s="186" t="s">
        <v>122</v>
      </c>
      <c r="H1922" s="188" t="s">
        <v>3253</v>
      </c>
      <c r="I1922" s="190">
        <v>1</v>
      </c>
      <c r="J1922" s="188" t="s">
        <v>3253</v>
      </c>
      <c r="K1922" s="262"/>
      <c r="L1922" s="193">
        <v>1</v>
      </c>
    </row>
    <row r="1923" spans="1:12" x14ac:dyDescent="0.25">
      <c r="A1923" s="261">
        <f t="shared" ref="A1923:A1986" si="90">_xlfn.LET(_xlpm.START,FIND("арт. ",F1923)+5,_xlpm.END,FIND(" ",F1923,_xlpm.START),VALUE(TRIM(MID(F1923,_xlpm.START,_xlpm.END-_xlpm.START))))</f>
        <v>7720502</v>
      </c>
      <c r="B1923" s="261" t="str">
        <f t="shared" ref="B1923:B1986" si="91">_xlfn.LET(_xlpm.START,FIND("арт. ",F1923)+13,_xlpm.END,FIND("(",F1923),TRIM(MID(F1923,_xlpm.START,_xlpm.END-_xlpm.START)))</f>
        <v>WOOLRICH</v>
      </c>
      <c r="C1923" s="261" t="str">
        <f t="shared" ref="C1923:C1986" si="92">_xlfn.LET(_xlpm.START,1,_xlpm.END,FIND("S",F1923),TRIM(MID(F1923,_xlpm.START,_xlpm.END-_xlpm.START)))</f>
        <v>Бейсболка</v>
      </c>
      <c r="D1923" s="264" t="str">
        <f>VLOOKUP(C1923,M:N,2,0)</f>
        <v>Бейсболки</v>
      </c>
      <c r="E1923" s="268" t="s">
        <v>2956</v>
      </c>
      <c r="F1923" s="269" t="s">
        <v>3252</v>
      </c>
      <c r="G1923" s="269" t="s">
        <v>112</v>
      </c>
      <c r="H1923" s="269" t="s">
        <v>3254</v>
      </c>
      <c r="I1923" s="269">
        <v>1</v>
      </c>
      <c r="J1923" s="269" t="s">
        <v>3255</v>
      </c>
      <c r="K1923" s="269"/>
      <c r="L1923" s="269">
        <v>1</v>
      </c>
    </row>
    <row r="1924" spans="1:12" x14ac:dyDescent="0.25">
      <c r="A1924" s="261">
        <f t="shared" si="90"/>
        <v>7720502</v>
      </c>
      <c r="B1924" s="261" t="str">
        <f t="shared" si="91"/>
        <v>WOOLRICH</v>
      </c>
      <c r="C1924" s="261" t="str">
        <f t="shared" si="92"/>
        <v>Бейсболка</v>
      </c>
      <c r="D1924" s="264" t="str">
        <f>VLOOKUP(C1924,M:N,2,0)</f>
        <v>Бейсболки</v>
      </c>
      <c r="E1924" s="268" t="s">
        <v>2957</v>
      </c>
      <c r="F1924" s="269" t="s">
        <v>3252</v>
      </c>
      <c r="G1924" s="269" t="s">
        <v>113</v>
      </c>
      <c r="H1924" s="269" t="s">
        <v>3253</v>
      </c>
      <c r="I1924" s="269">
        <v>1</v>
      </c>
      <c r="J1924" s="269" t="s">
        <v>3253</v>
      </c>
      <c r="K1924" s="269"/>
      <c r="L1924" s="269">
        <v>1</v>
      </c>
    </row>
    <row r="1925" spans="1:12" x14ac:dyDescent="0.25">
      <c r="A1925" s="261">
        <f t="shared" si="90"/>
        <v>7720502</v>
      </c>
      <c r="B1925" s="261" t="str">
        <f t="shared" si="91"/>
        <v>WOOLRICH</v>
      </c>
      <c r="C1925" s="261" t="str">
        <f t="shared" si="92"/>
        <v>Бейсболка</v>
      </c>
      <c r="D1925" s="264" t="str">
        <f>VLOOKUP(C1925,M:N,2,0)</f>
        <v>Бейсболки</v>
      </c>
      <c r="E1925" s="268" t="s">
        <v>2958</v>
      </c>
      <c r="F1925" s="269" t="s">
        <v>3252</v>
      </c>
      <c r="G1925" s="269" t="s">
        <v>118</v>
      </c>
      <c r="H1925" s="269" t="s">
        <v>3253</v>
      </c>
      <c r="I1925" s="269">
        <v>1</v>
      </c>
      <c r="J1925" s="269" t="s">
        <v>3253</v>
      </c>
      <c r="K1925" s="269"/>
      <c r="L1925" s="269">
        <v>1</v>
      </c>
    </row>
    <row r="1926" spans="1:12" x14ac:dyDescent="0.25">
      <c r="A1926" s="261">
        <f t="shared" si="90"/>
        <v>7720502</v>
      </c>
      <c r="B1926" s="261" t="str">
        <f t="shared" si="91"/>
        <v>WOOLRICH</v>
      </c>
      <c r="C1926" s="261" t="str">
        <f t="shared" si="92"/>
        <v>Бейсболка</v>
      </c>
      <c r="D1926" s="264" t="str">
        <f>VLOOKUP(C1926,M:N,2,0)</f>
        <v>Бейсболки</v>
      </c>
      <c r="E1926" s="268" t="s">
        <v>2960</v>
      </c>
      <c r="F1926" s="269" t="s">
        <v>3256</v>
      </c>
      <c r="G1926" s="269" t="s">
        <v>122</v>
      </c>
      <c r="H1926" s="269" t="s">
        <v>3220</v>
      </c>
      <c r="I1926" s="269">
        <v>6</v>
      </c>
      <c r="J1926" s="269" t="s">
        <v>3261</v>
      </c>
      <c r="K1926" s="269"/>
      <c r="L1926" s="269">
        <v>6</v>
      </c>
    </row>
    <row r="1927" spans="1:12" x14ac:dyDescent="0.25">
      <c r="A1927" s="261">
        <f t="shared" si="90"/>
        <v>7720502</v>
      </c>
      <c r="B1927" s="261" t="str">
        <f t="shared" si="91"/>
        <v>WOOLRICH</v>
      </c>
      <c r="C1927" s="261" t="str">
        <f t="shared" si="92"/>
        <v>Бейсболка</v>
      </c>
      <c r="D1927" s="264" t="str">
        <f>VLOOKUP(C1927,M:N,2,0)</f>
        <v>Бейсболки</v>
      </c>
      <c r="E1927" s="268" t="s">
        <v>2961</v>
      </c>
      <c r="F1927" s="269" t="s">
        <v>3256</v>
      </c>
      <c r="G1927" s="269" t="s">
        <v>116</v>
      </c>
      <c r="H1927" s="269" t="s">
        <v>3257</v>
      </c>
      <c r="I1927" s="269">
        <v>14</v>
      </c>
      <c r="J1927" s="269" t="s">
        <v>3260</v>
      </c>
      <c r="K1927" s="269"/>
      <c r="L1927" s="269">
        <v>14</v>
      </c>
    </row>
    <row r="1928" spans="1:12" x14ac:dyDescent="0.25">
      <c r="A1928" s="261">
        <f t="shared" si="90"/>
        <v>7720502</v>
      </c>
      <c r="B1928" s="261" t="str">
        <f t="shared" si="91"/>
        <v>WOOLRICH</v>
      </c>
      <c r="C1928" s="261" t="str">
        <f t="shared" si="92"/>
        <v>Бейсболка</v>
      </c>
      <c r="D1928" s="264" t="str">
        <f>VLOOKUP(C1928,M:N,2,0)</f>
        <v>Бейсболки</v>
      </c>
      <c r="E1928" s="268" t="s">
        <v>2962</v>
      </c>
      <c r="F1928" s="269" t="s">
        <v>3256</v>
      </c>
      <c r="G1928" s="269" t="s">
        <v>112</v>
      </c>
      <c r="H1928" s="269" t="s">
        <v>3257</v>
      </c>
      <c r="I1928" s="269">
        <v>17</v>
      </c>
      <c r="J1928" s="269" t="s">
        <v>3259</v>
      </c>
      <c r="K1928" s="269"/>
      <c r="L1928" s="269">
        <v>17</v>
      </c>
    </row>
    <row r="1929" spans="1:12" x14ac:dyDescent="0.25">
      <c r="A1929" s="261">
        <f t="shared" si="90"/>
        <v>7720502</v>
      </c>
      <c r="B1929" s="261" t="str">
        <f t="shared" si="91"/>
        <v>WOOLRICH</v>
      </c>
      <c r="C1929" s="261" t="str">
        <f t="shared" si="92"/>
        <v>Бейсболка</v>
      </c>
      <c r="D1929" s="264" t="str">
        <f>VLOOKUP(C1929,M:N,2,0)</f>
        <v>Бейсболки</v>
      </c>
      <c r="E1929" s="268" t="s">
        <v>2963</v>
      </c>
      <c r="F1929" s="269" t="s">
        <v>3256</v>
      </c>
      <c r="G1929" s="269" t="s">
        <v>113</v>
      </c>
      <c r="H1929" s="269" t="s">
        <v>3257</v>
      </c>
      <c r="I1929" s="269">
        <v>10</v>
      </c>
      <c r="J1929" s="269" t="s">
        <v>3258</v>
      </c>
      <c r="K1929" s="269"/>
      <c r="L1929" s="269">
        <v>10</v>
      </c>
    </row>
    <row r="1930" spans="1:12" x14ac:dyDescent="0.25">
      <c r="A1930" s="261">
        <f t="shared" si="90"/>
        <v>7720502</v>
      </c>
      <c r="B1930" s="261" t="str">
        <f t="shared" si="91"/>
        <v>WOOLRICH</v>
      </c>
      <c r="C1930" s="261" t="str">
        <f t="shared" si="92"/>
        <v>Бейсболка</v>
      </c>
      <c r="D1930" s="264" t="str">
        <f>VLOOKUP(C1930,M:N,2,0)</f>
        <v>Бейсболки</v>
      </c>
      <c r="E1930" s="268" t="s">
        <v>2965</v>
      </c>
      <c r="F1930" s="269" t="s">
        <v>3256</v>
      </c>
      <c r="G1930" s="269" t="s">
        <v>118</v>
      </c>
      <c r="H1930" s="269" t="s">
        <v>3220</v>
      </c>
      <c r="I1930" s="269">
        <v>1</v>
      </c>
      <c r="J1930" s="269" t="s">
        <v>3220</v>
      </c>
      <c r="K1930" s="269"/>
      <c r="L1930" s="269">
        <v>1</v>
      </c>
    </row>
    <row r="1931" spans="1:12" x14ac:dyDescent="0.25">
      <c r="A1931" s="261">
        <f t="shared" si="90"/>
        <v>7720502</v>
      </c>
      <c r="B1931" s="261" t="str">
        <f t="shared" si="91"/>
        <v>WOOLRICH</v>
      </c>
      <c r="C1931" s="261" t="str">
        <f t="shared" si="92"/>
        <v>Бейсболка</v>
      </c>
      <c r="D1931" s="264" t="str">
        <f>VLOOKUP(C1931,M:N,2,0)</f>
        <v>Бейсболки</v>
      </c>
      <c r="E1931" s="268" t="s">
        <v>2966</v>
      </c>
      <c r="F1931" s="269" t="s">
        <v>3265</v>
      </c>
      <c r="G1931" s="269" t="s">
        <v>122</v>
      </c>
      <c r="H1931" s="269" t="s">
        <v>3209</v>
      </c>
      <c r="I1931" s="269">
        <v>2</v>
      </c>
      <c r="J1931" s="269" t="s">
        <v>3215</v>
      </c>
      <c r="K1931" s="269"/>
      <c r="L1931" s="269">
        <v>2</v>
      </c>
    </row>
    <row r="1932" spans="1:12" x14ac:dyDescent="0.25">
      <c r="A1932" s="261">
        <f t="shared" si="90"/>
        <v>7720502</v>
      </c>
      <c r="B1932" s="261" t="str">
        <f t="shared" si="91"/>
        <v>WOOLRICH</v>
      </c>
      <c r="C1932" s="261" t="str">
        <f t="shared" si="92"/>
        <v>Бейсболка</v>
      </c>
      <c r="D1932" s="264" t="str">
        <f>VLOOKUP(C1932,M:N,2,0)</f>
        <v>Бейсболки</v>
      </c>
      <c r="E1932" s="268" t="s">
        <v>2968</v>
      </c>
      <c r="F1932" s="269" t="s">
        <v>3265</v>
      </c>
      <c r="G1932" s="269" t="s">
        <v>116</v>
      </c>
      <c r="H1932" s="269" t="s">
        <v>3209</v>
      </c>
      <c r="I1932" s="269">
        <v>10</v>
      </c>
      <c r="J1932" s="269" t="s">
        <v>3217</v>
      </c>
      <c r="K1932" s="269"/>
      <c r="L1932" s="269">
        <v>10</v>
      </c>
    </row>
    <row r="1933" spans="1:12" x14ac:dyDescent="0.25">
      <c r="A1933" s="261">
        <f t="shared" si="90"/>
        <v>7720502</v>
      </c>
      <c r="B1933" s="261" t="str">
        <f t="shared" si="91"/>
        <v>WOOLRICH</v>
      </c>
      <c r="C1933" s="261" t="str">
        <f t="shared" si="92"/>
        <v>Бейсболка</v>
      </c>
      <c r="D1933" s="264" t="str">
        <f>VLOOKUP(C1933,M:N,2,0)</f>
        <v>Бейсболки</v>
      </c>
      <c r="E1933" s="268" t="s">
        <v>2969</v>
      </c>
      <c r="F1933" s="269" t="s">
        <v>3265</v>
      </c>
      <c r="G1933" s="269" t="s">
        <v>112</v>
      </c>
      <c r="H1933" s="269" t="s">
        <v>3209</v>
      </c>
      <c r="I1933" s="269">
        <v>14</v>
      </c>
      <c r="J1933" s="269" t="s">
        <v>3224</v>
      </c>
      <c r="K1933" s="269"/>
      <c r="L1933" s="269">
        <v>14</v>
      </c>
    </row>
    <row r="1934" spans="1:12" x14ac:dyDescent="0.25">
      <c r="A1934" s="261">
        <f t="shared" si="90"/>
        <v>7720502</v>
      </c>
      <c r="B1934" s="261" t="str">
        <f t="shared" si="91"/>
        <v>WOOLRICH</v>
      </c>
      <c r="C1934" s="261" t="str">
        <f t="shared" si="92"/>
        <v>Бейсболка</v>
      </c>
      <c r="D1934" s="264" t="str">
        <f>VLOOKUP(C1934,M:N,2,0)</f>
        <v>Бейсболки</v>
      </c>
      <c r="E1934" s="268" t="s">
        <v>2970</v>
      </c>
      <c r="F1934" s="269" t="s">
        <v>3265</v>
      </c>
      <c r="G1934" s="269" t="s">
        <v>113</v>
      </c>
      <c r="H1934" s="269" t="s">
        <v>3209</v>
      </c>
      <c r="I1934" s="269">
        <v>9</v>
      </c>
      <c r="J1934" s="269" t="s">
        <v>3223</v>
      </c>
      <c r="K1934" s="269"/>
      <c r="L1934" s="269">
        <v>9</v>
      </c>
    </row>
    <row r="1935" spans="1:12" x14ac:dyDescent="0.25">
      <c r="A1935" s="261">
        <f t="shared" si="90"/>
        <v>7720502</v>
      </c>
      <c r="B1935" s="261" t="str">
        <f t="shared" si="91"/>
        <v>WOOLRICH</v>
      </c>
      <c r="C1935" s="261" t="str">
        <f t="shared" si="92"/>
        <v>Бейсболка</v>
      </c>
      <c r="D1935" s="264" t="str">
        <f>VLOOKUP(C1935,M:N,2,0)</f>
        <v>Бейсболки</v>
      </c>
      <c r="E1935" s="268" t="s">
        <v>2971</v>
      </c>
      <c r="F1935" s="269" t="s">
        <v>3265</v>
      </c>
      <c r="G1935" s="269" t="s">
        <v>118</v>
      </c>
      <c r="H1935" s="269" t="s">
        <v>3209</v>
      </c>
      <c r="I1935" s="269">
        <v>1</v>
      </c>
      <c r="J1935" s="269" t="s">
        <v>3209</v>
      </c>
      <c r="K1935" s="269"/>
      <c r="L1935" s="269">
        <v>1</v>
      </c>
    </row>
    <row r="1936" spans="1:12" x14ac:dyDescent="0.25">
      <c r="A1936" s="261">
        <f t="shared" si="90"/>
        <v>7720502</v>
      </c>
      <c r="B1936" s="261" t="str">
        <f t="shared" si="91"/>
        <v>WOOLRICH</v>
      </c>
      <c r="C1936" s="261" t="str">
        <f t="shared" si="92"/>
        <v>Бейсболка</v>
      </c>
      <c r="D1936" s="264" t="str">
        <f>VLOOKUP(C1936,M:N,2,0)</f>
        <v>Бейсболки</v>
      </c>
      <c r="E1936" s="268" t="s">
        <v>2973</v>
      </c>
      <c r="F1936" s="269" t="s">
        <v>3263</v>
      </c>
      <c r="G1936" s="269" t="s">
        <v>112</v>
      </c>
      <c r="H1936" s="269" t="s">
        <v>3257</v>
      </c>
      <c r="I1936" s="269">
        <v>2</v>
      </c>
      <c r="J1936" s="269" t="s">
        <v>3264</v>
      </c>
      <c r="K1936" s="269"/>
      <c r="L1936" s="269">
        <v>2</v>
      </c>
    </row>
    <row r="1937" spans="1:12" x14ac:dyDescent="0.25">
      <c r="A1937" s="261">
        <f t="shared" si="90"/>
        <v>7720502</v>
      </c>
      <c r="B1937" s="261" t="str">
        <f t="shared" si="91"/>
        <v>WOOLRICH</v>
      </c>
      <c r="C1937" s="261" t="str">
        <f t="shared" si="92"/>
        <v>Бейсболка</v>
      </c>
      <c r="D1937" s="264" t="str">
        <f>VLOOKUP(C1937,M:N,2,0)</f>
        <v>Бейсболки</v>
      </c>
      <c r="E1937" s="268" t="s">
        <v>2974</v>
      </c>
      <c r="F1937" s="269" t="s">
        <v>3266</v>
      </c>
      <c r="G1937" s="269" t="s">
        <v>116</v>
      </c>
      <c r="H1937" s="269" t="s">
        <v>3240</v>
      </c>
      <c r="I1937" s="269">
        <v>2</v>
      </c>
      <c r="J1937" s="269" t="s">
        <v>3244</v>
      </c>
      <c r="K1937" s="269"/>
      <c r="L1937" s="269">
        <v>2</v>
      </c>
    </row>
    <row r="1938" spans="1:12" x14ac:dyDescent="0.25">
      <c r="A1938" s="261">
        <f t="shared" si="90"/>
        <v>7720502</v>
      </c>
      <c r="B1938" s="261" t="str">
        <f t="shared" si="91"/>
        <v>WOOLRICH</v>
      </c>
      <c r="C1938" s="261" t="str">
        <f t="shared" si="92"/>
        <v>Бейсболка</v>
      </c>
      <c r="D1938" s="264" t="str">
        <f>VLOOKUP(C1938,M:N,2,0)</f>
        <v>Бейсболки</v>
      </c>
      <c r="E1938" s="268" t="s">
        <v>2975</v>
      </c>
      <c r="F1938" s="269" t="s">
        <v>3266</v>
      </c>
      <c r="G1938" s="269" t="s">
        <v>112</v>
      </c>
      <c r="H1938" s="269" t="s">
        <v>3240</v>
      </c>
      <c r="I1938" s="269">
        <v>1</v>
      </c>
      <c r="J1938" s="269" t="s">
        <v>3240</v>
      </c>
      <c r="K1938" s="269"/>
      <c r="L1938" s="269">
        <v>1</v>
      </c>
    </row>
    <row r="1939" spans="1:12" x14ac:dyDescent="0.25">
      <c r="A1939" s="261">
        <f t="shared" si="90"/>
        <v>7720502</v>
      </c>
      <c r="B1939" s="261" t="str">
        <f t="shared" si="91"/>
        <v>WOOLRICH</v>
      </c>
      <c r="C1939" s="261" t="str">
        <f t="shared" si="92"/>
        <v>Бейсболка</v>
      </c>
      <c r="D1939" s="264" t="str">
        <f>VLOOKUP(C1939,M:N,2,0)</f>
        <v>Бейсболки</v>
      </c>
      <c r="E1939" s="268" t="s">
        <v>2977</v>
      </c>
      <c r="F1939" s="269" t="s">
        <v>3266</v>
      </c>
      <c r="G1939" s="269" t="s">
        <v>113</v>
      </c>
      <c r="H1939" s="269" t="s">
        <v>3240</v>
      </c>
      <c r="I1939" s="269">
        <v>1</v>
      </c>
      <c r="J1939" s="269" t="s">
        <v>3240</v>
      </c>
      <c r="K1939" s="269"/>
      <c r="L1939" s="269">
        <v>1</v>
      </c>
    </row>
    <row r="1940" spans="1:12" x14ac:dyDescent="0.25">
      <c r="A1940" s="261">
        <f t="shared" si="90"/>
        <v>6620505</v>
      </c>
      <c r="B1940" s="261" t="str">
        <f t="shared" si="91"/>
        <v>DUCK</v>
      </c>
      <c r="C1940" s="261" t="str">
        <f t="shared" si="92"/>
        <v>Кепка</v>
      </c>
      <c r="D1940" s="264" t="str">
        <f>VLOOKUP(C1940,M:N,2,0)</f>
        <v>Кепки</v>
      </c>
      <c r="E1940" s="268" t="s">
        <v>2978</v>
      </c>
      <c r="F1940" s="269" t="s">
        <v>838</v>
      </c>
      <c r="G1940" s="269" t="s">
        <v>116</v>
      </c>
      <c r="H1940" s="269" t="s">
        <v>3443</v>
      </c>
      <c r="I1940" s="269">
        <v>1</v>
      </c>
      <c r="J1940" s="269" t="s">
        <v>3443</v>
      </c>
      <c r="K1940" s="269"/>
      <c r="L1940" s="269">
        <v>1</v>
      </c>
    </row>
    <row r="1941" spans="1:12" x14ac:dyDescent="0.25">
      <c r="A1941" s="261">
        <f t="shared" si="90"/>
        <v>6620505</v>
      </c>
      <c r="B1941" s="261" t="str">
        <f t="shared" si="91"/>
        <v>DUCK</v>
      </c>
      <c r="C1941" s="261" t="str">
        <f t="shared" si="92"/>
        <v>Кепка</v>
      </c>
      <c r="D1941" s="264" t="str">
        <f>VLOOKUP(C1941,M:N,2,0)</f>
        <v>Кепки</v>
      </c>
      <c r="E1941" s="268" t="s">
        <v>2979</v>
      </c>
      <c r="F1941" s="269" t="s">
        <v>838</v>
      </c>
      <c r="G1941" s="269" t="s">
        <v>112</v>
      </c>
      <c r="H1941" s="269" t="s">
        <v>3439</v>
      </c>
      <c r="I1941" s="269">
        <v>2</v>
      </c>
      <c r="J1941" s="269" t="s">
        <v>3440</v>
      </c>
      <c r="K1941" s="269"/>
      <c r="L1941" s="269">
        <v>2</v>
      </c>
    </row>
    <row r="1942" spans="1:12" x14ac:dyDescent="0.25">
      <c r="A1942" s="261">
        <f t="shared" si="90"/>
        <v>6620505</v>
      </c>
      <c r="B1942" s="261" t="str">
        <f t="shared" si="91"/>
        <v>DUCK</v>
      </c>
      <c r="C1942" s="261" t="str">
        <f t="shared" si="92"/>
        <v>Кепка</v>
      </c>
      <c r="D1942" s="264" t="str">
        <f>VLOOKUP(C1942,M:N,2,0)</f>
        <v>Кепки</v>
      </c>
      <c r="E1942" s="268" t="s">
        <v>2980</v>
      </c>
      <c r="F1942" s="269" t="s">
        <v>838</v>
      </c>
      <c r="G1942" s="269" t="s">
        <v>118</v>
      </c>
      <c r="H1942" s="269" t="s">
        <v>3444</v>
      </c>
      <c r="I1942" s="269">
        <v>1</v>
      </c>
      <c r="J1942" s="269" t="s">
        <v>3444</v>
      </c>
      <c r="K1942" s="269"/>
      <c r="L1942" s="269">
        <v>1</v>
      </c>
    </row>
    <row r="1943" spans="1:12" x14ac:dyDescent="0.25">
      <c r="A1943" s="261">
        <f t="shared" si="90"/>
        <v>6620505</v>
      </c>
      <c r="B1943" s="261" t="str">
        <f t="shared" si="91"/>
        <v>DUCK</v>
      </c>
      <c r="C1943" s="261" t="str">
        <f t="shared" si="92"/>
        <v>Кепка</v>
      </c>
      <c r="D1943" s="264" t="str">
        <f>VLOOKUP(C1943,M:N,2,0)</f>
        <v>Кепки</v>
      </c>
      <c r="E1943" s="268" t="s">
        <v>2981</v>
      </c>
      <c r="F1943" s="269" t="s">
        <v>849</v>
      </c>
      <c r="G1943" s="269" t="s">
        <v>122</v>
      </c>
      <c r="H1943" s="269" t="s">
        <v>3203</v>
      </c>
      <c r="I1943" s="269">
        <v>3</v>
      </c>
      <c r="J1943" s="269" t="s">
        <v>3445</v>
      </c>
      <c r="K1943" s="269"/>
      <c r="L1943" s="269">
        <v>3</v>
      </c>
    </row>
    <row r="1944" spans="1:12" x14ac:dyDescent="0.25">
      <c r="A1944" s="261">
        <f t="shared" si="90"/>
        <v>6620505</v>
      </c>
      <c r="B1944" s="261" t="str">
        <f t="shared" si="91"/>
        <v>DUCK</v>
      </c>
      <c r="C1944" s="261" t="str">
        <f t="shared" si="92"/>
        <v>Кепка</v>
      </c>
      <c r="D1944" s="264" t="str">
        <f>VLOOKUP(C1944,M:N,2,0)</f>
        <v>Кепки</v>
      </c>
      <c r="E1944" s="268" t="s">
        <v>2983</v>
      </c>
      <c r="F1944" s="269" t="s">
        <v>849</v>
      </c>
      <c r="G1944" s="269" t="s">
        <v>123</v>
      </c>
      <c r="H1944" s="269" t="s">
        <v>3203</v>
      </c>
      <c r="I1944" s="269">
        <v>3</v>
      </c>
      <c r="J1944" s="269" t="s">
        <v>3445</v>
      </c>
      <c r="K1944" s="269"/>
      <c r="L1944" s="269">
        <v>3</v>
      </c>
    </row>
    <row r="1945" spans="1:12" x14ac:dyDescent="0.25">
      <c r="A1945" s="261">
        <f t="shared" si="90"/>
        <v>6620505</v>
      </c>
      <c r="B1945" s="261" t="str">
        <f t="shared" si="91"/>
        <v>DUCK</v>
      </c>
      <c r="C1945" s="261" t="str">
        <f t="shared" si="92"/>
        <v>Кепка</v>
      </c>
      <c r="D1945" s="264" t="str">
        <f>VLOOKUP(C1945,M:N,2,0)</f>
        <v>Кепки</v>
      </c>
      <c r="E1945" s="268" t="s">
        <v>2984</v>
      </c>
      <c r="F1945" s="269" t="s">
        <v>849</v>
      </c>
      <c r="G1945" s="269" t="s">
        <v>116</v>
      </c>
      <c r="H1945" s="269" t="s">
        <v>3203</v>
      </c>
      <c r="I1945" s="269">
        <v>12</v>
      </c>
      <c r="J1945" s="269" t="s">
        <v>3574</v>
      </c>
      <c r="K1945" s="269"/>
      <c r="L1945" s="269">
        <v>12</v>
      </c>
    </row>
    <row r="1946" spans="1:12" x14ac:dyDescent="0.25">
      <c r="A1946" s="261">
        <f t="shared" si="90"/>
        <v>6620505</v>
      </c>
      <c r="B1946" s="261" t="str">
        <f t="shared" si="91"/>
        <v>DUCK</v>
      </c>
      <c r="C1946" s="261" t="str">
        <f t="shared" si="92"/>
        <v>Кепка</v>
      </c>
      <c r="D1946" s="264" t="str">
        <f>VLOOKUP(C1946,M:N,2,0)</f>
        <v>Кепки</v>
      </c>
      <c r="E1946" s="268" t="s">
        <v>2985</v>
      </c>
      <c r="F1946" s="269" t="s">
        <v>849</v>
      </c>
      <c r="G1946" s="269" t="s">
        <v>115</v>
      </c>
      <c r="H1946" s="269" t="s">
        <v>3206</v>
      </c>
      <c r="I1946" s="269">
        <v>2</v>
      </c>
      <c r="J1946" s="269" t="s">
        <v>3207</v>
      </c>
      <c r="K1946" s="269"/>
      <c r="L1946" s="269">
        <v>2</v>
      </c>
    </row>
    <row r="1947" spans="1:12" x14ac:dyDescent="0.25">
      <c r="A1947" s="261">
        <f t="shared" si="90"/>
        <v>6620505</v>
      </c>
      <c r="B1947" s="261" t="str">
        <f t="shared" si="91"/>
        <v>DUCK</v>
      </c>
      <c r="C1947" s="261" t="str">
        <f t="shared" si="92"/>
        <v>Кепка</v>
      </c>
      <c r="D1947" s="264" t="str">
        <f>VLOOKUP(C1947,M:N,2,0)</f>
        <v>Кепки</v>
      </c>
      <c r="E1947" s="268" t="s">
        <v>2986</v>
      </c>
      <c r="F1947" s="269" t="s">
        <v>849</v>
      </c>
      <c r="G1947" s="269" t="s">
        <v>112</v>
      </c>
      <c r="H1947" s="269" t="s">
        <v>3203</v>
      </c>
      <c r="I1947" s="269">
        <v>19</v>
      </c>
      <c r="J1947" s="269" t="s">
        <v>3576</v>
      </c>
      <c r="K1947" s="269"/>
      <c r="L1947" s="269">
        <v>19</v>
      </c>
    </row>
    <row r="1948" spans="1:12" x14ac:dyDescent="0.25">
      <c r="A1948" s="261">
        <f t="shared" si="90"/>
        <v>6620505</v>
      </c>
      <c r="B1948" s="261" t="str">
        <f t="shared" si="91"/>
        <v>DUCK</v>
      </c>
      <c r="C1948" s="261" t="str">
        <f t="shared" si="92"/>
        <v>Кепка</v>
      </c>
      <c r="D1948" s="264" t="str">
        <f>VLOOKUP(C1948,M:N,2,0)</f>
        <v>Кепки</v>
      </c>
      <c r="E1948" s="268" t="s">
        <v>2987</v>
      </c>
      <c r="F1948" s="269" t="s">
        <v>849</v>
      </c>
      <c r="G1948" s="269" t="s">
        <v>114</v>
      </c>
      <c r="H1948" s="269" t="s">
        <v>3203</v>
      </c>
      <c r="I1948" s="269">
        <v>3</v>
      </c>
      <c r="J1948" s="269" t="s">
        <v>3445</v>
      </c>
      <c r="K1948" s="269"/>
      <c r="L1948" s="269">
        <v>3</v>
      </c>
    </row>
    <row r="1949" spans="1:12" x14ac:dyDescent="0.25">
      <c r="A1949" s="261">
        <f t="shared" si="90"/>
        <v>6620505</v>
      </c>
      <c r="B1949" s="261" t="str">
        <f t="shared" si="91"/>
        <v>DUCK</v>
      </c>
      <c r="C1949" s="261" t="str">
        <f t="shared" si="92"/>
        <v>Кепка</v>
      </c>
      <c r="D1949" s="264" t="str">
        <f>VLOOKUP(C1949,M:N,2,0)</f>
        <v>Кепки</v>
      </c>
      <c r="E1949" s="268" t="s">
        <v>2989</v>
      </c>
      <c r="F1949" s="269" t="s">
        <v>849</v>
      </c>
      <c r="G1949" s="269" t="s">
        <v>113</v>
      </c>
      <c r="H1949" s="269" t="s">
        <v>3203</v>
      </c>
      <c r="I1949" s="269">
        <v>12</v>
      </c>
      <c r="J1949" s="269" t="s">
        <v>3574</v>
      </c>
      <c r="K1949" s="269"/>
      <c r="L1949" s="269">
        <v>12</v>
      </c>
    </row>
    <row r="1950" spans="1:12" x14ac:dyDescent="0.25">
      <c r="A1950" s="261">
        <f t="shared" si="90"/>
        <v>6620505</v>
      </c>
      <c r="B1950" s="261" t="str">
        <f t="shared" si="91"/>
        <v>DUCK</v>
      </c>
      <c r="C1950" s="261" t="str">
        <f t="shared" si="92"/>
        <v>Кепка</v>
      </c>
      <c r="D1950" s="264" t="str">
        <f>VLOOKUP(C1950,M:N,2,0)</f>
        <v>Кепки</v>
      </c>
      <c r="E1950" s="266" t="s">
        <v>2990</v>
      </c>
      <c r="F1950" s="184" t="s">
        <v>849</v>
      </c>
      <c r="G1950" s="186" t="s">
        <v>124</v>
      </c>
      <c r="H1950" s="188" t="s">
        <v>3206</v>
      </c>
      <c r="I1950" s="190">
        <v>2</v>
      </c>
      <c r="J1950" s="188" t="s">
        <v>3207</v>
      </c>
      <c r="K1950" s="262"/>
      <c r="L1950" s="193">
        <v>2</v>
      </c>
    </row>
    <row r="1951" spans="1:12" x14ac:dyDescent="0.25">
      <c r="A1951" s="261">
        <f t="shared" si="90"/>
        <v>6620505</v>
      </c>
      <c r="B1951" s="261" t="str">
        <f t="shared" si="91"/>
        <v>DUCK</v>
      </c>
      <c r="C1951" s="261" t="str">
        <f t="shared" si="92"/>
        <v>Кепка</v>
      </c>
      <c r="D1951" s="264" t="str">
        <f>VLOOKUP(C1951,M:N,2,0)</f>
        <v>Кепки</v>
      </c>
      <c r="E1951" s="266" t="s">
        <v>2991</v>
      </c>
      <c r="F1951" s="184" t="s">
        <v>831</v>
      </c>
      <c r="G1951" s="186" t="s">
        <v>122</v>
      </c>
      <c r="H1951" s="188" t="s">
        <v>3206</v>
      </c>
      <c r="I1951" s="190">
        <v>2</v>
      </c>
      <c r="J1951" s="188" t="s">
        <v>3207</v>
      </c>
      <c r="K1951" s="262"/>
      <c r="L1951" s="193">
        <v>2</v>
      </c>
    </row>
    <row r="1952" spans="1:12" x14ac:dyDescent="0.25">
      <c r="A1952" s="261">
        <f t="shared" si="90"/>
        <v>6620505</v>
      </c>
      <c r="B1952" s="261" t="str">
        <f t="shared" si="91"/>
        <v>DUCK</v>
      </c>
      <c r="C1952" s="261" t="str">
        <f t="shared" si="92"/>
        <v>Кепка</v>
      </c>
      <c r="D1952" s="264" t="str">
        <f>VLOOKUP(C1952,M:N,2,0)</f>
        <v>Кепки</v>
      </c>
      <c r="E1952" s="266" t="s">
        <v>2993</v>
      </c>
      <c r="F1952" s="184" t="s">
        <v>831</v>
      </c>
      <c r="G1952" s="186" t="s">
        <v>123</v>
      </c>
      <c r="H1952" s="188" t="s">
        <v>3206</v>
      </c>
      <c r="I1952" s="190">
        <v>2</v>
      </c>
      <c r="J1952" s="191" t="s">
        <v>3207</v>
      </c>
      <c r="K1952" s="262"/>
      <c r="L1952" s="193">
        <v>2</v>
      </c>
    </row>
    <row r="1953" spans="1:12" x14ac:dyDescent="0.25">
      <c r="A1953" s="261">
        <f t="shared" si="90"/>
        <v>6620505</v>
      </c>
      <c r="B1953" s="261" t="str">
        <f t="shared" si="91"/>
        <v>DUCK</v>
      </c>
      <c r="C1953" s="261" t="str">
        <f t="shared" si="92"/>
        <v>Кепка</v>
      </c>
      <c r="D1953" s="264" t="str">
        <f>VLOOKUP(C1953,M:N,2,0)</f>
        <v>Кепки</v>
      </c>
      <c r="E1953" s="266" t="s">
        <v>2994</v>
      </c>
      <c r="F1953" s="184" t="s">
        <v>831</v>
      </c>
      <c r="G1953" s="186" t="s">
        <v>116</v>
      </c>
      <c r="H1953" s="188" t="s">
        <v>3203</v>
      </c>
      <c r="I1953" s="190">
        <v>5</v>
      </c>
      <c r="J1953" s="188" t="s">
        <v>3571</v>
      </c>
      <c r="K1953" s="262"/>
      <c r="L1953" s="193">
        <v>5</v>
      </c>
    </row>
    <row r="1954" spans="1:12" x14ac:dyDescent="0.25">
      <c r="A1954" s="261">
        <f t="shared" si="90"/>
        <v>6620505</v>
      </c>
      <c r="B1954" s="261" t="str">
        <f t="shared" si="91"/>
        <v>DUCK</v>
      </c>
      <c r="C1954" s="261" t="str">
        <f t="shared" si="92"/>
        <v>Кепка</v>
      </c>
      <c r="D1954" s="264" t="str">
        <f>VLOOKUP(C1954,M:N,2,0)</f>
        <v>Кепки</v>
      </c>
      <c r="E1954" s="268" t="s">
        <v>2995</v>
      </c>
      <c r="F1954" s="269" t="s">
        <v>831</v>
      </c>
      <c r="G1954" s="269" t="s">
        <v>115</v>
      </c>
      <c r="H1954" s="269" t="s">
        <v>3206</v>
      </c>
      <c r="I1954" s="269">
        <v>2</v>
      </c>
      <c r="J1954" s="269" t="s">
        <v>3207</v>
      </c>
      <c r="K1954" s="269"/>
      <c r="L1954" s="269">
        <v>2</v>
      </c>
    </row>
    <row r="1955" spans="1:12" x14ac:dyDescent="0.25">
      <c r="A1955" s="261">
        <f t="shared" si="90"/>
        <v>6620505</v>
      </c>
      <c r="B1955" s="261" t="str">
        <f t="shared" si="91"/>
        <v>DUCK</v>
      </c>
      <c r="C1955" s="261" t="str">
        <f t="shared" si="92"/>
        <v>Кепка</v>
      </c>
      <c r="D1955" s="264" t="str">
        <f>VLOOKUP(C1955,M:N,2,0)</f>
        <v>Кепки</v>
      </c>
      <c r="E1955" s="268" t="s">
        <v>2996</v>
      </c>
      <c r="F1955" s="269" t="s">
        <v>831</v>
      </c>
      <c r="G1955" s="269" t="s">
        <v>112</v>
      </c>
      <c r="H1955" s="269" t="s">
        <v>3439</v>
      </c>
      <c r="I1955" s="269">
        <v>3</v>
      </c>
      <c r="J1955" s="269" t="s">
        <v>3570</v>
      </c>
      <c r="K1955" s="269"/>
      <c r="L1955" s="269">
        <v>3</v>
      </c>
    </row>
    <row r="1956" spans="1:12" x14ac:dyDescent="0.25">
      <c r="A1956" s="261">
        <f t="shared" si="90"/>
        <v>6620505</v>
      </c>
      <c r="B1956" s="261" t="str">
        <f t="shared" si="91"/>
        <v>DUCK</v>
      </c>
      <c r="C1956" s="261" t="str">
        <f t="shared" si="92"/>
        <v>Кепка</v>
      </c>
      <c r="D1956" s="264" t="str">
        <f>VLOOKUP(C1956,M:N,2,0)</f>
        <v>Кепки</v>
      </c>
      <c r="E1956" s="268" t="s">
        <v>2998</v>
      </c>
      <c r="F1956" s="269" t="s">
        <v>831</v>
      </c>
      <c r="G1956" s="269" t="s">
        <v>124</v>
      </c>
      <c r="H1956" s="269" t="s">
        <v>3439</v>
      </c>
      <c r="I1956" s="269">
        <v>1</v>
      </c>
      <c r="J1956" s="269" t="s">
        <v>3439</v>
      </c>
      <c r="K1956" s="269"/>
      <c r="L1956" s="269">
        <v>1</v>
      </c>
    </row>
    <row r="1957" spans="1:12" x14ac:dyDescent="0.25">
      <c r="A1957" s="261">
        <f t="shared" si="90"/>
        <v>6620505</v>
      </c>
      <c r="B1957" s="261" t="str">
        <f t="shared" si="91"/>
        <v>DUCK</v>
      </c>
      <c r="C1957" s="261" t="str">
        <f t="shared" si="92"/>
        <v>Кепка</v>
      </c>
      <c r="D1957" s="264" t="str">
        <f>VLOOKUP(C1957,M:N,2,0)</f>
        <v>Кепки</v>
      </c>
      <c r="E1957" s="268" t="s">
        <v>2999</v>
      </c>
      <c r="F1957" s="269" t="s">
        <v>842</v>
      </c>
      <c r="G1957" s="269" t="s">
        <v>122</v>
      </c>
      <c r="H1957" s="269" t="s">
        <v>3206</v>
      </c>
      <c r="I1957" s="269">
        <v>2</v>
      </c>
      <c r="J1957" s="269" t="s">
        <v>3207</v>
      </c>
      <c r="K1957" s="269"/>
      <c r="L1957" s="269">
        <v>2</v>
      </c>
    </row>
    <row r="1958" spans="1:12" x14ac:dyDescent="0.25">
      <c r="A1958" s="261">
        <f t="shared" si="90"/>
        <v>6620505</v>
      </c>
      <c r="B1958" s="261" t="str">
        <f t="shared" si="91"/>
        <v>DUCK</v>
      </c>
      <c r="C1958" s="261" t="str">
        <f t="shared" si="92"/>
        <v>Кепка</v>
      </c>
      <c r="D1958" s="264" t="str">
        <f>VLOOKUP(C1958,M:N,2,0)</f>
        <v>Кепки</v>
      </c>
      <c r="E1958" s="268" t="s">
        <v>3000</v>
      </c>
      <c r="F1958" s="269" t="s">
        <v>842</v>
      </c>
      <c r="G1958" s="269" t="s">
        <v>123</v>
      </c>
      <c r="H1958" s="269" t="s">
        <v>3444</v>
      </c>
      <c r="I1958" s="269">
        <v>2</v>
      </c>
      <c r="J1958" s="269" t="s">
        <v>3575</v>
      </c>
      <c r="K1958" s="269"/>
      <c r="L1958" s="269">
        <v>2</v>
      </c>
    </row>
    <row r="1959" spans="1:12" x14ac:dyDescent="0.25">
      <c r="A1959" s="261">
        <f t="shared" si="90"/>
        <v>6620505</v>
      </c>
      <c r="B1959" s="261" t="str">
        <f t="shared" si="91"/>
        <v>DUCK</v>
      </c>
      <c r="C1959" s="261" t="str">
        <f t="shared" si="92"/>
        <v>Кепка</v>
      </c>
      <c r="D1959" s="264" t="str">
        <f>VLOOKUP(C1959,M:N,2,0)</f>
        <v>Кепки</v>
      </c>
      <c r="E1959" s="268" t="s">
        <v>3001</v>
      </c>
      <c r="F1959" s="269" t="s">
        <v>842</v>
      </c>
      <c r="G1959" s="269" t="s">
        <v>116</v>
      </c>
      <c r="H1959" s="269" t="s">
        <v>3203</v>
      </c>
      <c r="I1959" s="269">
        <v>12</v>
      </c>
      <c r="J1959" s="269" t="s">
        <v>3574</v>
      </c>
      <c r="K1959" s="269"/>
      <c r="L1959" s="269">
        <v>12</v>
      </c>
    </row>
    <row r="1960" spans="1:12" x14ac:dyDescent="0.25">
      <c r="A1960" s="261">
        <f t="shared" si="90"/>
        <v>6620505</v>
      </c>
      <c r="B1960" s="261" t="str">
        <f t="shared" si="91"/>
        <v>DUCK</v>
      </c>
      <c r="C1960" s="261" t="str">
        <f t="shared" si="92"/>
        <v>Кепка</v>
      </c>
      <c r="D1960" s="264" t="str">
        <f>VLOOKUP(C1960,M:N,2,0)</f>
        <v>Кепки</v>
      </c>
      <c r="E1960" s="266" t="s">
        <v>3003</v>
      </c>
      <c r="F1960" s="184" t="s">
        <v>842</v>
      </c>
      <c r="G1960" s="186" t="s">
        <v>112</v>
      </c>
      <c r="H1960" s="188" t="s">
        <v>3439</v>
      </c>
      <c r="I1960" s="190">
        <v>23</v>
      </c>
      <c r="J1960" s="188" t="s">
        <v>3573</v>
      </c>
      <c r="K1960" s="262"/>
      <c r="L1960" s="193">
        <v>23</v>
      </c>
    </row>
    <row r="1961" spans="1:12" x14ac:dyDescent="0.25">
      <c r="A1961" s="261">
        <f t="shared" si="90"/>
        <v>6620505</v>
      </c>
      <c r="B1961" s="261" t="str">
        <f t="shared" si="91"/>
        <v>DUCK</v>
      </c>
      <c r="C1961" s="261" t="str">
        <f t="shared" si="92"/>
        <v>Кепка</v>
      </c>
      <c r="D1961" s="264" t="str">
        <f>VLOOKUP(C1961,M:N,2,0)</f>
        <v>Кепки</v>
      </c>
      <c r="E1961" s="266" t="s">
        <v>3004</v>
      </c>
      <c r="F1961" s="184" t="s">
        <v>842</v>
      </c>
      <c r="G1961" s="186" t="s">
        <v>114</v>
      </c>
      <c r="H1961" s="188" t="s">
        <v>3439</v>
      </c>
      <c r="I1961" s="190">
        <v>1</v>
      </c>
      <c r="J1961" s="188" t="s">
        <v>3439</v>
      </c>
      <c r="K1961" s="262"/>
      <c r="L1961" s="193">
        <v>1</v>
      </c>
    </row>
    <row r="1962" spans="1:12" x14ac:dyDescent="0.25">
      <c r="A1962" s="261">
        <f t="shared" si="90"/>
        <v>6620505</v>
      </c>
      <c r="B1962" s="261" t="str">
        <f t="shared" si="91"/>
        <v>DUCK</v>
      </c>
      <c r="C1962" s="261" t="str">
        <f t="shared" si="92"/>
        <v>Кепка</v>
      </c>
      <c r="D1962" s="264" t="str">
        <f>VLOOKUP(C1962,M:N,2,0)</f>
        <v>Кепки</v>
      </c>
      <c r="E1962" s="266" t="s">
        <v>3005</v>
      </c>
      <c r="F1962" s="184" t="s">
        <v>842</v>
      </c>
      <c r="G1962" s="186" t="s">
        <v>113</v>
      </c>
      <c r="H1962" s="188" t="s">
        <v>3439</v>
      </c>
      <c r="I1962" s="190">
        <v>9</v>
      </c>
      <c r="J1962" s="188" t="s">
        <v>3572</v>
      </c>
      <c r="K1962" s="262"/>
      <c r="L1962" s="193">
        <v>9</v>
      </c>
    </row>
    <row r="1963" spans="1:12" x14ac:dyDescent="0.25">
      <c r="A1963" s="261">
        <f t="shared" si="90"/>
        <v>6210505</v>
      </c>
      <c r="B1963" s="261" t="str">
        <f t="shared" si="91"/>
        <v>KENT EF</v>
      </c>
      <c r="C1963" s="261" t="str">
        <f t="shared" si="92"/>
        <v>Кепка</v>
      </c>
      <c r="D1963" s="264" t="str">
        <f>VLOOKUP(C1963,M:N,2,0)</f>
        <v>Кепки</v>
      </c>
      <c r="E1963" s="266" t="s">
        <v>3006</v>
      </c>
      <c r="F1963" s="184" t="s">
        <v>483</v>
      </c>
      <c r="G1963" s="186" t="s">
        <v>116</v>
      </c>
      <c r="H1963" s="188" t="s">
        <v>3443</v>
      </c>
      <c r="I1963" s="190">
        <v>1</v>
      </c>
      <c r="J1963" s="188" t="s">
        <v>3443</v>
      </c>
      <c r="K1963" s="262"/>
      <c r="L1963" s="193">
        <v>1</v>
      </c>
    </row>
    <row r="1964" spans="1:12" x14ac:dyDescent="0.25">
      <c r="A1964" s="261">
        <f t="shared" si="90"/>
        <v>6210505</v>
      </c>
      <c r="B1964" s="261" t="str">
        <f t="shared" si="91"/>
        <v>KENT EF</v>
      </c>
      <c r="C1964" s="261" t="str">
        <f t="shared" si="92"/>
        <v>Кепка</v>
      </c>
      <c r="D1964" s="264" t="str">
        <f>VLOOKUP(C1964,M:N,2,0)</f>
        <v>Кепки</v>
      </c>
      <c r="E1964" s="266" t="s">
        <v>3008</v>
      </c>
      <c r="F1964" s="184" t="s">
        <v>483</v>
      </c>
      <c r="G1964" s="186" t="s">
        <v>112</v>
      </c>
      <c r="H1964" s="188" t="s">
        <v>3443</v>
      </c>
      <c r="I1964" s="190">
        <v>1</v>
      </c>
      <c r="J1964" s="188" t="s">
        <v>3443</v>
      </c>
      <c r="K1964" s="262"/>
      <c r="L1964" s="193">
        <v>1</v>
      </c>
    </row>
    <row r="1965" spans="1:12" x14ac:dyDescent="0.25">
      <c r="A1965" s="261">
        <f t="shared" si="90"/>
        <v>6210505</v>
      </c>
      <c r="B1965" s="261" t="str">
        <f t="shared" si="91"/>
        <v>KENT EF</v>
      </c>
      <c r="C1965" s="261" t="str">
        <f t="shared" si="92"/>
        <v>Кепка</v>
      </c>
      <c r="D1965" s="264" t="str">
        <f>VLOOKUP(C1965,M:N,2,0)</f>
        <v>Кепки</v>
      </c>
      <c r="E1965" s="266" t="s">
        <v>3009</v>
      </c>
      <c r="F1965" s="184" t="s">
        <v>479</v>
      </c>
      <c r="G1965" s="186" t="s">
        <v>116</v>
      </c>
      <c r="H1965" s="188" t="s">
        <v>3206</v>
      </c>
      <c r="I1965" s="190">
        <v>2</v>
      </c>
      <c r="J1965" s="188" t="s">
        <v>3207</v>
      </c>
      <c r="K1965" s="262"/>
      <c r="L1965" s="193">
        <v>2</v>
      </c>
    </row>
    <row r="1966" spans="1:12" x14ac:dyDescent="0.25">
      <c r="A1966" s="261">
        <f t="shared" si="90"/>
        <v>6210505</v>
      </c>
      <c r="B1966" s="261" t="str">
        <f t="shared" si="91"/>
        <v>KENT EF</v>
      </c>
      <c r="C1966" s="261" t="str">
        <f t="shared" si="92"/>
        <v>Кепка</v>
      </c>
      <c r="D1966" s="264" t="str">
        <f>VLOOKUP(C1966,M:N,2,0)</f>
        <v>Кепки</v>
      </c>
      <c r="E1966" s="266" t="s">
        <v>3011</v>
      </c>
      <c r="F1966" s="184" t="s">
        <v>479</v>
      </c>
      <c r="G1966" s="186" t="s">
        <v>112</v>
      </c>
      <c r="H1966" s="188" t="s">
        <v>3203</v>
      </c>
      <c r="I1966" s="190">
        <v>4</v>
      </c>
      <c r="J1966" s="188" t="s">
        <v>3442</v>
      </c>
      <c r="K1966" s="262"/>
      <c r="L1966" s="193">
        <v>4</v>
      </c>
    </row>
    <row r="1967" spans="1:12" x14ac:dyDescent="0.25">
      <c r="A1967" s="261">
        <f t="shared" si="90"/>
        <v>6210505</v>
      </c>
      <c r="B1967" s="261" t="str">
        <f t="shared" si="91"/>
        <v>KENT EF</v>
      </c>
      <c r="C1967" s="261" t="str">
        <f t="shared" si="92"/>
        <v>Кепка</v>
      </c>
      <c r="D1967" s="264" t="str">
        <f>VLOOKUP(C1967,M:N,2,0)</f>
        <v>Кепки</v>
      </c>
      <c r="E1967" s="266" t="s">
        <v>3012</v>
      </c>
      <c r="F1967" s="184" t="s">
        <v>479</v>
      </c>
      <c r="G1967" s="186" t="s">
        <v>113</v>
      </c>
      <c r="H1967" s="188" t="s">
        <v>3206</v>
      </c>
      <c r="I1967" s="190">
        <v>2</v>
      </c>
      <c r="J1967" s="188" t="s">
        <v>3207</v>
      </c>
      <c r="K1967" s="262"/>
      <c r="L1967" s="193">
        <v>2</v>
      </c>
    </row>
    <row r="1968" spans="1:12" x14ac:dyDescent="0.25">
      <c r="A1968" s="261">
        <f t="shared" si="90"/>
        <v>6210505</v>
      </c>
      <c r="B1968" s="261" t="str">
        <f t="shared" si="91"/>
        <v>KENT EF</v>
      </c>
      <c r="C1968" s="261" t="str">
        <f t="shared" si="92"/>
        <v>Кепка</v>
      </c>
      <c r="D1968" s="264" t="str">
        <f>VLOOKUP(C1968,M:N,2,0)</f>
        <v>Кепки</v>
      </c>
      <c r="E1968" s="266" t="s">
        <v>3013</v>
      </c>
      <c r="F1968" s="184" t="s">
        <v>476</v>
      </c>
      <c r="G1968" s="186" t="s">
        <v>116</v>
      </c>
      <c r="H1968" s="188" t="s">
        <v>3441</v>
      </c>
      <c r="I1968" s="190">
        <v>1</v>
      </c>
      <c r="J1968" s="188" t="s">
        <v>3441</v>
      </c>
      <c r="K1968" s="262"/>
      <c r="L1968" s="193">
        <v>1</v>
      </c>
    </row>
    <row r="1969" spans="1:12" x14ac:dyDescent="0.25">
      <c r="A1969" s="261">
        <f t="shared" si="90"/>
        <v>6210505</v>
      </c>
      <c r="B1969" s="261" t="str">
        <f t="shared" si="91"/>
        <v>KENT EF</v>
      </c>
      <c r="C1969" s="261" t="str">
        <f t="shared" si="92"/>
        <v>Кепка</v>
      </c>
      <c r="D1969" s="264" t="str">
        <f>VLOOKUP(C1969,M:N,2,0)</f>
        <v>Кепки</v>
      </c>
      <c r="E1969" s="266" t="s">
        <v>3014</v>
      </c>
      <c r="F1969" s="184" t="s">
        <v>476</v>
      </c>
      <c r="G1969" s="186" t="s">
        <v>112</v>
      </c>
      <c r="H1969" s="188" t="s">
        <v>3439</v>
      </c>
      <c r="I1969" s="190">
        <v>1</v>
      </c>
      <c r="J1969" s="188" t="s">
        <v>3439</v>
      </c>
      <c r="K1969" s="262"/>
      <c r="L1969" s="193">
        <v>1</v>
      </c>
    </row>
    <row r="1970" spans="1:12" x14ac:dyDescent="0.25">
      <c r="A1970" s="261">
        <f t="shared" si="90"/>
        <v>6210505</v>
      </c>
      <c r="B1970" s="261" t="str">
        <f t="shared" si="91"/>
        <v>KENT EF</v>
      </c>
      <c r="C1970" s="261" t="str">
        <f t="shared" si="92"/>
        <v>Кепка</v>
      </c>
      <c r="D1970" s="264" t="str">
        <f>VLOOKUP(C1970,M:N,2,0)</f>
        <v>Кепки</v>
      </c>
      <c r="E1970" s="266" t="s">
        <v>3016</v>
      </c>
      <c r="F1970" s="184" t="s">
        <v>476</v>
      </c>
      <c r="G1970" s="186" t="s">
        <v>113</v>
      </c>
      <c r="H1970" s="188" t="s">
        <v>3439</v>
      </c>
      <c r="I1970" s="190">
        <v>1</v>
      </c>
      <c r="J1970" s="192" t="s">
        <v>3439</v>
      </c>
      <c r="K1970" s="262"/>
      <c r="L1970" s="193">
        <v>1</v>
      </c>
    </row>
    <row r="1971" spans="1:12" x14ac:dyDescent="0.25">
      <c r="A1971" s="261">
        <f t="shared" si="90"/>
        <v>6210505</v>
      </c>
      <c r="B1971" s="261" t="str">
        <f t="shared" si="91"/>
        <v>KENT EF</v>
      </c>
      <c r="C1971" s="261" t="str">
        <f t="shared" si="92"/>
        <v>Кепка</v>
      </c>
      <c r="D1971" s="264" t="str">
        <f>VLOOKUP(C1971,M:N,2,0)</f>
        <v>Кепки</v>
      </c>
      <c r="E1971" s="266" t="s">
        <v>3017</v>
      </c>
      <c r="F1971" s="184" t="s">
        <v>476</v>
      </c>
      <c r="G1971" s="186" t="s">
        <v>124</v>
      </c>
      <c r="H1971" s="188" t="s">
        <v>3439</v>
      </c>
      <c r="I1971" s="190">
        <v>2</v>
      </c>
      <c r="J1971" s="191" t="s">
        <v>3440</v>
      </c>
      <c r="K1971" s="262"/>
      <c r="L1971" s="193">
        <v>2</v>
      </c>
    </row>
    <row r="1972" spans="1:12" x14ac:dyDescent="0.25">
      <c r="A1972" s="261">
        <f t="shared" si="90"/>
        <v>6210505</v>
      </c>
      <c r="B1972" s="261" t="str">
        <f t="shared" si="91"/>
        <v>KENT EF</v>
      </c>
      <c r="C1972" s="261" t="str">
        <f t="shared" si="92"/>
        <v>Кепка</v>
      </c>
      <c r="D1972" s="264" t="str">
        <f>VLOOKUP(C1972,M:N,2,0)</f>
        <v>Кепки</v>
      </c>
      <c r="E1972" s="266" t="s">
        <v>3018</v>
      </c>
      <c r="F1972" s="184" t="s">
        <v>486</v>
      </c>
      <c r="G1972" s="186" t="s">
        <v>122</v>
      </c>
      <c r="H1972" s="188" t="s">
        <v>3203</v>
      </c>
      <c r="I1972" s="190">
        <v>2</v>
      </c>
      <c r="J1972" s="188" t="s">
        <v>3448</v>
      </c>
      <c r="K1972" s="262"/>
      <c r="L1972" s="193">
        <v>2</v>
      </c>
    </row>
    <row r="1973" spans="1:12" x14ac:dyDescent="0.25">
      <c r="A1973" s="261">
        <f t="shared" si="90"/>
        <v>6210505</v>
      </c>
      <c r="B1973" s="261" t="str">
        <f t="shared" si="91"/>
        <v>KENT EF</v>
      </c>
      <c r="C1973" s="261" t="str">
        <f t="shared" si="92"/>
        <v>Кепка</v>
      </c>
      <c r="D1973" s="264" t="str">
        <f>VLOOKUP(C1973,M:N,2,0)</f>
        <v>Кепки</v>
      </c>
      <c r="E1973" s="266" t="s">
        <v>3020</v>
      </c>
      <c r="F1973" s="184" t="s">
        <v>486</v>
      </c>
      <c r="G1973" s="186" t="s">
        <v>123</v>
      </c>
      <c r="H1973" s="188" t="s">
        <v>3206</v>
      </c>
      <c r="I1973" s="190">
        <v>2</v>
      </c>
      <c r="J1973" s="188" t="s">
        <v>3207</v>
      </c>
      <c r="K1973" s="262"/>
      <c r="L1973" s="193">
        <v>2</v>
      </c>
    </row>
    <row r="1974" spans="1:12" x14ac:dyDescent="0.25">
      <c r="A1974" s="261">
        <f t="shared" si="90"/>
        <v>6210505</v>
      </c>
      <c r="B1974" s="261" t="str">
        <f t="shared" si="91"/>
        <v>KENT EF</v>
      </c>
      <c r="C1974" s="261" t="str">
        <f t="shared" si="92"/>
        <v>Кепка</v>
      </c>
      <c r="D1974" s="264" t="str">
        <f>VLOOKUP(C1974,M:N,2,0)</f>
        <v>Кепки</v>
      </c>
      <c r="E1974" s="266" t="s">
        <v>3021</v>
      </c>
      <c r="F1974" s="184" t="s">
        <v>486</v>
      </c>
      <c r="G1974" s="186" t="s">
        <v>116</v>
      </c>
      <c r="H1974" s="188" t="s">
        <v>3203</v>
      </c>
      <c r="I1974" s="190">
        <v>10</v>
      </c>
      <c r="J1974" s="188" t="s">
        <v>3447</v>
      </c>
      <c r="K1974" s="262"/>
      <c r="L1974" s="193">
        <v>10</v>
      </c>
    </row>
    <row r="1975" spans="1:12" x14ac:dyDescent="0.25">
      <c r="A1975" s="261">
        <f t="shared" si="90"/>
        <v>6210505</v>
      </c>
      <c r="B1975" s="261" t="str">
        <f t="shared" si="91"/>
        <v>KENT EF</v>
      </c>
      <c r="C1975" s="261" t="str">
        <f t="shared" si="92"/>
        <v>Кепка</v>
      </c>
      <c r="D1975" s="264" t="str">
        <f>VLOOKUP(C1975,M:N,2,0)</f>
        <v>Кепки</v>
      </c>
      <c r="E1975" s="266" t="s">
        <v>3022</v>
      </c>
      <c r="F1975" s="184" t="s">
        <v>486</v>
      </c>
      <c r="G1975" s="186" t="s">
        <v>115</v>
      </c>
      <c r="H1975" s="188" t="s">
        <v>3203</v>
      </c>
      <c r="I1975" s="190">
        <v>3</v>
      </c>
      <c r="J1975" s="188" t="s">
        <v>3445</v>
      </c>
      <c r="K1975" s="262"/>
      <c r="L1975" s="193">
        <v>3</v>
      </c>
    </row>
    <row r="1976" spans="1:12" x14ac:dyDescent="0.25">
      <c r="A1976" s="261">
        <f t="shared" si="90"/>
        <v>6210505</v>
      </c>
      <c r="B1976" s="261" t="str">
        <f t="shared" si="91"/>
        <v>KENT EF</v>
      </c>
      <c r="C1976" s="261" t="str">
        <f t="shared" si="92"/>
        <v>Кепка</v>
      </c>
      <c r="D1976" s="264" t="str">
        <f>VLOOKUP(C1976,M:N,2,0)</f>
        <v>Кепки</v>
      </c>
      <c r="E1976" s="266" t="s">
        <v>3023</v>
      </c>
      <c r="F1976" s="184" t="s">
        <v>486</v>
      </c>
      <c r="G1976" s="186" t="s">
        <v>112</v>
      </c>
      <c r="H1976" s="188" t="s">
        <v>3203</v>
      </c>
      <c r="I1976" s="190">
        <v>13</v>
      </c>
      <c r="J1976" s="188" t="s">
        <v>3446</v>
      </c>
      <c r="K1976" s="262"/>
      <c r="L1976" s="193">
        <v>13</v>
      </c>
    </row>
    <row r="1977" spans="1:12" x14ac:dyDescent="0.25">
      <c r="A1977" s="261">
        <f t="shared" si="90"/>
        <v>6210505</v>
      </c>
      <c r="B1977" s="261" t="str">
        <f t="shared" si="91"/>
        <v>KENT EF</v>
      </c>
      <c r="C1977" s="261" t="str">
        <f t="shared" si="92"/>
        <v>Кепка</v>
      </c>
      <c r="D1977" s="264" t="str">
        <f>VLOOKUP(C1977,M:N,2,0)</f>
        <v>Кепки</v>
      </c>
      <c r="E1977" s="266" t="s">
        <v>3025</v>
      </c>
      <c r="F1977" s="184" t="s">
        <v>486</v>
      </c>
      <c r="G1977" s="186" t="s">
        <v>114</v>
      </c>
      <c r="H1977" s="188" t="s">
        <v>3203</v>
      </c>
      <c r="I1977" s="190">
        <v>3</v>
      </c>
      <c r="J1977" s="188" t="s">
        <v>3445</v>
      </c>
      <c r="K1977" s="262"/>
      <c r="L1977" s="193">
        <v>3</v>
      </c>
    </row>
    <row r="1978" spans="1:12" x14ac:dyDescent="0.25">
      <c r="A1978" s="261">
        <f t="shared" si="90"/>
        <v>6210505</v>
      </c>
      <c r="B1978" s="261" t="str">
        <f t="shared" si="91"/>
        <v>KENT EF</v>
      </c>
      <c r="C1978" s="261" t="str">
        <f t="shared" si="92"/>
        <v>Кепка</v>
      </c>
      <c r="D1978" s="264" t="str">
        <f>VLOOKUP(C1978,M:N,2,0)</f>
        <v>Кепки</v>
      </c>
      <c r="E1978" s="266" t="s">
        <v>3026</v>
      </c>
      <c r="F1978" s="184" t="s">
        <v>486</v>
      </c>
      <c r="G1978" s="186" t="s">
        <v>113</v>
      </c>
      <c r="H1978" s="188" t="s">
        <v>3203</v>
      </c>
      <c r="I1978" s="190">
        <v>9</v>
      </c>
      <c r="J1978" s="188" t="s">
        <v>3204</v>
      </c>
      <c r="K1978" s="262"/>
      <c r="L1978" s="193">
        <v>9</v>
      </c>
    </row>
    <row r="1979" spans="1:12" x14ac:dyDescent="0.25">
      <c r="A1979" s="261">
        <f t="shared" si="90"/>
        <v>6210505</v>
      </c>
      <c r="B1979" s="261" t="str">
        <f t="shared" si="91"/>
        <v>KENT EF</v>
      </c>
      <c r="C1979" s="261" t="str">
        <f t="shared" si="92"/>
        <v>Кепка</v>
      </c>
      <c r="D1979" s="264" t="str">
        <f>VLOOKUP(C1979,M:N,2,0)</f>
        <v>Кепки</v>
      </c>
      <c r="E1979" s="266" t="s">
        <v>3027</v>
      </c>
      <c r="F1979" s="184" t="s">
        <v>486</v>
      </c>
      <c r="G1979" s="186" t="s">
        <v>124</v>
      </c>
      <c r="H1979" s="188" t="s">
        <v>3203</v>
      </c>
      <c r="I1979" s="190">
        <v>1</v>
      </c>
      <c r="J1979" s="188" t="s">
        <v>3203</v>
      </c>
      <c r="K1979" s="262"/>
      <c r="L1979" s="193">
        <v>1</v>
      </c>
    </row>
    <row r="1980" spans="1:12" x14ac:dyDescent="0.25">
      <c r="A1980" s="261">
        <f t="shared" si="90"/>
        <v>6210505</v>
      </c>
      <c r="B1980" s="261" t="str">
        <f t="shared" si="91"/>
        <v>KENT EF</v>
      </c>
      <c r="C1980" s="261" t="str">
        <f t="shared" si="92"/>
        <v>Кепка</v>
      </c>
      <c r="D1980" s="264" t="str">
        <f>VLOOKUP(C1980,M:N,2,0)</f>
        <v>Кепки</v>
      </c>
      <c r="E1980" s="266" t="s">
        <v>3028</v>
      </c>
      <c r="F1980" s="184" t="s">
        <v>486</v>
      </c>
      <c r="G1980" s="186" t="s">
        <v>118</v>
      </c>
      <c r="H1980" s="188" t="s">
        <v>3444</v>
      </c>
      <c r="I1980" s="190">
        <v>1</v>
      </c>
      <c r="J1980" s="191" t="s">
        <v>3444</v>
      </c>
      <c r="K1980" s="262"/>
      <c r="L1980" s="193">
        <v>1</v>
      </c>
    </row>
    <row r="1981" spans="1:12" x14ac:dyDescent="0.25">
      <c r="A1981" s="261">
        <f t="shared" si="90"/>
        <v>2598123</v>
      </c>
      <c r="B1981" s="261" t="str">
        <f t="shared" si="91"/>
        <v>POWELL</v>
      </c>
      <c r="C1981" s="261" t="str">
        <f t="shared" si="92"/>
        <v>Шляпа</v>
      </c>
      <c r="D1981" s="264" t="str">
        <f>VLOOKUP(C1981,M:N,2,0)</f>
        <v>Шляпы</v>
      </c>
      <c r="E1981" s="266" t="s">
        <v>3030</v>
      </c>
      <c r="F1981" s="184" t="s">
        <v>3024</v>
      </c>
      <c r="G1981" s="186" t="s">
        <v>122</v>
      </c>
      <c r="H1981" s="188" t="s">
        <v>3729</v>
      </c>
      <c r="I1981" s="190">
        <v>1</v>
      </c>
      <c r="J1981" s="188" t="s">
        <v>3729</v>
      </c>
      <c r="K1981" s="262"/>
      <c r="L1981" s="193">
        <v>1</v>
      </c>
    </row>
    <row r="1982" spans="1:12" x14ac:dyDescent="0.25">
      <c r="A1982" s="261">
        <f t="shared" si="90"/>
        <v>2598123</v>
      </c>
      <c r="B1982" s="261" t="str">
        <f t="shared" si="91"/>
        <v>POWELL</v>
      </c>
      <c r="C1982" s="261" t="str">
        <f t="shared" si="92"/>
        <v>Шляпа</v>
      </c>
      <c r="D1982" s="264" t="str">
        <f>VLOOKUP(C1982,M:N,2,0)</f>
        <v>Шляпы</v>
      </c>
      <c r="E1982" s="266" t="s">
        <v>3031</v>
      </c>
      <c r="F1982" s="184" t="s">
        <v>3024</v>
      </c>
      <c r="G1982" s="186" t="s">
        <v>116</v>
      </c>
      <c r="H1982" s="188" t="s">
        <v>4194</v>
      </c>
      <c r="I1982" s="190">
        <v>3</v>
      </c>
      <c r="J1982" s="188" t="s">
        <v>4195</v>
      </c>
      <c r="K1982" s="262"/>
      <c r="L1982" s="193">
        <v>3</v>
      </c>
    </row>
    <row r="1983" spans="1:12" x14ac:dyDescent="0.25">
      <c r="A1983" s="261">
        <f t="shared" si="90"/>
        <v>2598123</v>
      </c>
      <c r="B1983" s="261" t="str">
        <f t="shared" si="91"/>
        <v>POWELL</v>
      </c>
      <c r="C1983" s="261" t="str">
        <f t="shared" si="92"/>
        <v>Шляпа</v>
      </c>
      <c r="D1983" s="264" t="str">
        <f>VLOOKUP(C1983,M:N,2,0)</f>
        <v>Шляпы</v>
      </c>
      <c r="E1983" s="266" t="s">
        <v>3032</v>
      </c>
      <c r="F1983" s="184" t="s">
        <v>3024</v>
      </c>
      <c r="G1983" s="186" t="s">
        <v>112</v>
      </c>
      <c r="H1983" s="188" t="s">
        <v>4194</v>
      </c>
      <c r="I1983" s="190">
        <v>1</v>
      </c>
      <c r="J1983" s="188" t="s">
        <v>4194</v>
      </c>
      <c r="K1983" s="262"/>
      <c r="L1983" s="193">
        <v>1</v>
      </c>
    </row>
    <row r="1984" spans="1:12" x14ac:dyDescent="0.25">
      <c r="A1984" s="261">
        <f t="shared" si="90"/>
        <v>2598123</v>
      </c>
      <c r="B1984" s="261" t="str">
        <f t="shared" si="91"/>
        <v>POWELL</v>
      </c>
      <c r="C1984" s="261" t="str">
        <f t="shared" si="92"/>
        <v>Шляпа</v>
      </c>
      <c r="D1984" s="264" t="str">
        <f>VLOOKUP(C1984,M:N,2,0)</f>
        <v>Шляпы</v>
      </c>
      <c r="E1984" s="266" t="s">
        <v>3033</v>
      </c>
      <c r="F1984" s="184" t="s">
        <v>3024</v>
      </c>
      <c r="G1984" s="186" t="s">
        <v>113</v>
      </c>
      <c r="H1984" s="188" t="s">
        <v>4194</v>
      </c>
      <c r="I1984" s="190">
        <v>1</v>
      </c>
      <c r="J1984" s="188" t="s">
        <v>4194</v>
      </c>
      <c r="K1984" s="262"/>
      <c r="L1984" s="193">
        <v>1</v>
      </c>
    </row>
    <row r="1985" spans="1:12" x14ac:dyDescent="0.25">
      <c r="A1985" s="261">
        <f t="shared" si="90"/>
        <v>2598123</v>
      </c>
      <c r="B1985" s="261" t="str">
        <f t="shared" si="91"/>
        <v>POWELL</v>
      </c>
      <c r="C1985" s="261" t="str">
        <f t="shared" si="92"/>
        <v>Шляпа</v>
      </c>
      <c r="D1985" s="264" t="str">
        <f>VLOOKUP(C1985,M:N,2,0)</f>
        <v>Шляпы</v>
      </c>
      <c r="E1985" s="266" t="s">
        <v>3035</v>
      </c>
      <c r="F1985" s="184" t="s">
        <v>3019</v>
      </c>
      <c r="G1985" s="186" t="s">
        <v>122</v>
      </c>
      <c r="H1985" s="188" t="s">
        <v>4190</v>
      </c>
      <c r="I1985" s="190">
        <v>1</v>
      </c>
      <c r="J1985" s="188" t="s">
        <v>4190</v>
      </c>
      <c r="K1985" s="262"/>
      <c r="L1985" s="193">
        <v>1</v>
      </c>
    </row>
    <row r="1986" spans="1:12" x14ac:dyDescent="0.25">
      <c r="A1986" s="261">
        <f t="shared" si="90"/>
        <v>2598123</v>
      </c>
      <c r="B1986" s="261" t="str">
        <f t="shared" si="91"/>
        <v>POWELL</v>
      </c>
      <c r="C1986" s="261" t="str">
        <f t="shared" si="92"/>
        <v>Шляпа</v>
      </c>
      <c r="D1986" s="264" t="str">
        <f>VLOOKUP(C1986,M:N,2,0)</f>
        <v>Шляпы</v>
      </c>
      <c r="E1986" s="266" t="s">
        <v>3037</v>
      </c>
      <c r="F1986" s="184" t="s">
        <v>3019</v>
      </c>
      <c r="G1986" s="186" t="s">
        <v>116</v>
      </c>
      <c r="H1986" s="188" t="s">
        <v>4190</v>
      </c>
      <c r="I1986" s="190">
        <v>2</v>
      </c>
      <c r="J1986" s="188" t="s">
        <v>4193</v>
      </c>
      <c r="K1986" s="262"/>
      <c r="L1986" s="193">
        <v>2</v>
      </c>
    </row>
    <row r="1987" spans="1:12" x14ac:dyDescent="0.25">
      <c r="A1987" s="261">
        <f t="shared" ref="A1987:A2050" si="93">_xlfn.LET(_xlpm.START,FIND("арт. ",F1987)+5,_xlpm.END,FIND(" ",F1987,_xlpm.START),VALUE(TRIM(MID(F1987,_xlpm.START,_xlpm.END-_xlpm.START))))</f>
        <v>2598123</v>
      </c>
      <c r="B1987" s="261" t="str">
        <f t="shared" ref="B1987:B2050" si="94">_xlfn.LET(_xlpm.START,FIND("арт. ",F1987)+13,_xlpm.END,FIND("(",F1987),TRIM(MID(F1987,_xlpm.START,_xlpm.END-_xlpm.START)))</f>
        <v>POWELL</v>
      </c>
      <c r="C1987" s="261" t="str">
        <f t="shared" ref="C1987:C2050" si="95">_xlfn.LET(_xlpm.START,1,_xlpm.END,FIND("S",F1987),TRIM(MID(F1987,_xlpm.START,_xlpm.END-_xlpm.START)))</f>
        <v>Шляпа</v>
      </c>
      <c r="D1987" s="264" t="str">
        <f>VLOOKUP(C1987,M:N,2,0)</f>
        <v>Шляпы</v>
      </c>
      <c r="E1987" s="266" t="s">
        <v>3038</v>
      </c>
      <c r="F1987" s="184" t="s">
        <v>3019</v>
      </c>
      <c r="G1987" s="186" t="s">
        <v>112</v>
      </c>
      <c r="H1987" s="188" t="s">
        <v>4190</v>
      </c>
      <c r="I1987" s="190">
        <v>5</v>
      </c>
      <c r="J1987" s="188" t="s">
        <v>4192</v>
      </c>
      <c r="K1987" s="262"/>
      <c r="L1987" s="193">
        <v>5</v>
      </c>
    </row>
    <row r="1988" spans="1:12" x14ac:dyDescent="0.25">
      <c r="A1988" s="261">
        <f t="shared" si="93"/>
        <v>2598123</v>
      </c>
      <c r="B1988" s="261" t="str">
        <f t="shared" si="94"/>
        <v>POWELL</v>
      </c>
      <c r="C1988" s="261" t="str">
        <f t="shared" si="95"/>
        <v>Шляпа</v>
      </c>
      <c r="D1988" s="264" t="str">
        <f>VLOOKUP(C1988,M:N,2,0)</f>
        <v>Шляпы</v>
      </c>
      <c r="E1988" s="266" t="s">
        <v>3039</v>
      </c>
      <c r="F1988" s="184" t="s">
        <v>3019</v>
      </c>
      <c r="G1988" s="186" t="s">
        <v>113</v>
      </c>
      <c r="H1988" s="188" t="s">
        <v>4190</v>
      </c>
      <c r="I1988" s="190">
        <v>3</v>
      </c>
      <c r="J1988" s="188" t="s">
        <v>4191</v>
      </c>
      <c r="K1988" s="262"/>
      <c r="L1988" s="193">
        <v>3</v>
      </c>
    </row>
    <row r="1989" spans="1:12" x14ac:dyDescent="0.25">
      <c r="A1989" s="261">
        <f t="shared" si="93"/>
        <v>2598123</v>
      </c>
      <c r="B1989" s="261" t="str">
        <f t="shared" si="94"/>
        <v>POWELL</v>
      </c>
      <c r="C1989" s="261" t="str">
        <f t="shared" si="95"/>
        <v>Шляпа</v>
      </c>
      <c r="D1989" s="264" t="str">
        <f>VLOOKUP(C1989,M:N,2,0)</f>
        <v>Шляпы</v>
      </c>
      <c r="E1989" s="266" t="s">
        <v>3040</v>
      </c>
      <c r="F1989" s="184" t="s">
        <v>3029</v>
      </c>
      <c r="G1989" s="186" t="s">
        <v>122</v>
      </c>
      <c r="H1989" s="188" t="s">
        <v>3597</v>
      </c>
      <c r="I1989" s="190">
        <v>1</v>
      </c>
      <c r="J1989" s="188" t="s">
        <v>3597</v>
      </c>
      <c r="K1989" s="262"/>
      <c r="L1989" s="193">
        <v>1</v>
      </c>
    </row>
    <row r="1990" spans="1:12" x14ac:dyDescent="0.25">
      <c r="A1990" s="261">
        <f t="shared" si="93"/>
        <v>2598123</v>
      </c>
      <c r="B1990" s="261" t="str">
        <f t="shared" si="94"/>
        <v>POWELL</v>
      </c>
      <c r="C1990" s="261" t="str">
        <f t="shared" si="95"/>
        <v>Шляпа</v>
      </c>
      <c r="D1990" s="264" t="str">
        <f>VLOOKUP(C1990,M:N,2,0)</f>
        <v>Шляпы</v>
      </c>
      <c r="E1990" s="266" t="s">
        <v>3042</v>
      </c>
      <c r="F1990" s="184" t="s">
        <v>3029</v>
      </c>
      <c r="G1990" s="186" t="s">
        <v>116</v>
      </c>
      <c r="H1990" s="188" t="s">
        <v>3597</v>
      </c>
      <c r="I1990" s="190">
        <v>3</v>
      </c>
      <c r="J1990" s="188" t="s">
        <v>4198</v>
      </c>
      <c r="K1990" s="262"/>
      <c r="L1990" s="193">
        <v>3</v>
      </c>
    </row>
    <row r="1991" spans="1:12" x14ac:dyDescent="0.25">
      <c r="A1991" s="261">
        <f t="shared" si="93"/>
        <v>2598123</v>
      </c>
      <c r="B1991" s="261" t="str">
        <f t="shared" si="94"/>
        <v>POWELL</v>
      </c>
      <c r="C1991" s="261" t="str">
        <f t="shared" si="95"/>
        <v>Шляпа</v>
      </c>
      <c r="D1991" s="264" t="str">
        <f>VLOOKUP(C1991,M:N,2,0)</f>
        <v>Шляпы</v>
      </c>
      <c r="E1991" s="266" t="s">
        <v>3043</v>
      </c>
      <c r="F1991" s="184" t="s">
        <v>3029</v>
      </c>
      <c r="G1991" s="186" t="s">
        <v>112</v>
      </c>
      <c r="H1991" s="188" t="s">
        <v>3597</v>
      </c>
      <c r="I1991" s="190">
        <v>1</v>
      </c>
      <c r="J1991" s="188" t="s">
        <v>3597</v>
      </c>
      <c r="K1991" s="262"/>
      <c r="L1991" s="193">
        <v>1</v>
      </c>
    </row>
    <row r="1992" spans="1:12" x14ac:dyDescent="0.25">
      <c r="A1992" s="261">
        <f t="shared" si="93"/>
        <v>2598123</v>
      </c>
      <c r="B1992" s="261" t="str">
        <f t="shared" si="94"/>
        <v>POWELL</v>
      </c>
      <c r="C1992" s="261" t="str">
        <f t="shared" si="95"/>
        <v>Шляпа</v>
      </c>
      <c r="D1992" s="264" t="str">
        <f>VLOOKUP(C1992,M:N,2,0)</f>
        <v>Шляпы</v>
      </c>
      <c r="E1992" s="266" t="s">
        <v>3044</v>
      </c>
      <c r="F1992" s="184" t="s">
        <v>3029</v>
      </c>
      <c r="G1992" s="186" t="s">
        <v>113</v>
      </c>
      <c r="H1992" s="188" t="s">
        <v>4196</v>
      </c>
      <c r="I1992" s="190">
        <v>1</v>
      </c>
      <c r="J1992" s="188" t="s">
        <v>4197</v>
      </c>
      <c r="K1992" s="262"/>
      <c r="L1992" s="193">
        <v>1</v>
      </c>
    </row>
    <row r="1993" spans="1:12" x14ac:dyDescent="0.25">
      <c r="A1993" s="261">
        <f t="shared" si="93"/>
        <v>2598123</v>
      </c>
      <c r="B1993" s="261" t="str">
        <f t="shared" si="94"/>
        <v>POWELL</v>
      </c>
      <c r="C1993" s="261" t="str">
        <f t="shared" si="95"/>
        <v>Шляпа</v>
      </c>
      <c r="D1993" s="264" t="str">
        <f>VLOOKUP(C1993,M:N,2,0)</f>
        <v>Шляпы</v>
      </c>
      <c r="E1993" s="266" t="s">
        <v>3045</v>
      </c>
      <c r="F1993" s="184" t="s">
        <v>3015</v>
      </c>
      <c r="G1993" s="186" t="s">
        <v>116</v>
      </c>
      <c r="H1993" s="188" t="s">
        <v>4188</v>
      </c>
      <c r="I1993" s="190">
        <v>2</v>
      </c>
      <c r="J1993" s="188" t="s">
        <v>4189</v>
      </c>
      <c r="K1993" s="262"/>
      <c r="L1993" s="193">
        <v>2</v>
      </c>
    </row>
    <row r="1994" spans="1:12" x14ac:dyDescent="0.25">
      <c r="A1994" s="261">
        <f t="shared" si="93"/>
        <v>2598123</v>
      </c>
      <c r="B1994" s="261" t="str">
        <f t="shared" si="94"/>
        <v>POWELL</v>
      </c>
      <c r="C1994" s="261" t="str">
        <f t="shared" si="95"/>
        <v>Шляпа</v>
      </c>
      <c r="D1994" s="264" t="str">
        <f>VLOOKUP(C1994,M:N,2,0)</f>
        <v>Шляпы</v>
      </c>
      <c r="E1994" s="266" t="s">
        <v>3047</v>
      </c>
      <c r="F1994" s="184" t="s">
        <v>3015</v>
      </c>
      <c r="G1994" s="186" t="s">
        <v>112</v>
      </c>
      <c r="H1994" s="188" t="s">
        <v>4190</v>
      </c>
      <c r="I1994" s="190">
        <v>3</v>
      </c>
      <c r="J1994" s="188" t="s">
        <v>4191</v>
      </c>
      <c r="K1994" s="262"/>
      <c r="L1994" s="193">
        <v>3</v>
      </c>
    </row>
    <row r="1995" spans="1:12" x14ac:dyDescent="0.25">
      <c r="A1995" s="261">
        <f t="shared" si="93"/>
        <v>2598123</v>
      </c>
      <c r="B1995" s="261" t="str">
        <f t="shared" si="94"/>
        <v>POWELL</v>
      </c>
      <c r="C1995" s="261" t="str">
        <f t="shared" si="95"/>
        <v>Шляпа</v>
      </c>
      <c r="D1995" s="264" t="str">
        <f>VLOOKUP(C1995,M:N,2,0)</f>
        <v>Шляпы</v>
      </c>
      <c r="E1995" s="266" t="s">
        <v>3048</v>
      </c>
      <c r="F1995" s="184" t="s">
        <v>3015</v>
      </c>
      <c r="G1995" s="186" t="s">
        <v>113</v>
      </c>
      <c r="H1995" s="188" t="s">
        <v>4188</v>
      </c>
      <c r="I1995" s="190">
        <v>2</v>
      </c>
      <c r="J1995" s="191" t="s">
        <v>4189</v>
      </c>
      <c r="K1995" s="262"/>
      <c r="L1995" s="193">
        <v>2</v>
      </c>
    </row>
    <row r="1996" spans="1:12" x14ac:dyDescent="0.25">
      <c r="A1996" s="261">
        <f t="shared" si="93"/>
        <v>2598125</v>
      </c>
      <c r="B1996" s="261" t="str">
        <f t="shared" si="94"/>
        <v>ATLANTA</v>
      </c>
      <c r="C1996" s="261" t="str">
        <f t="shared" si="95"/>
        <v>Шляпа</v>
      </c>
      <c r="D1996" s="264" t="str">
        <f>VLOOKUP(C1996,M:N,2,0)</f>
        <v>Шляпы</v>
      </c>
      <c r="E1996" s="266" t="s">
        <v>3050</v>
      </c>
      <c r="F1996" s="184" t="s">
        <v>3034</v>
      </c>
      <c r="G1996" s="186" t="s">
        <v>112</v>
      </c>
      <c r="H1996" s="188" t="s">
        <v>4199</v>
      </c>
      <c r="I1996" s="190">
        <v>1</v>
      </c>
      <c r="J1996" s="188" t="s">
        <v>4199</v>
      </c>
      <c r="K1996" s="262"/>
      <c r="L1996" s="193">
        <v>1</v>
      </c>
    </row>
    <row r="1997" spans="1:12" x14ac:dyDescent="0.25">
      <c r="A1997" s="261">
        <f t="shared" si="93"/>
        <v>2198117</v>
      </c>
      <c r="B1997" s="261" t="str">
        <f t="shared" si="94"/>
        <v>VIRGINIA</v>
      </c>
      <c r="C1997" s="261" t="str">
        <f t="shared" si="95"/>
        <v>Шляпа</v>
      </c>
      <c r="D1997" s="264" t="str">
        <f>VLOOKUP(C1997,M:N,2,0)</f>
        <v>Шляпы</v>
      </c>
      <c r="E1997" s="266" t="s">
        <v>3052</v>
      </c>
      <c r="F1997" s="184" t="s">
        <v>2678</v>
      </c>
      <c r="G1997" s="186" t="s">
        <v>112</v>
      </c>
      <c r="H1997" s="188" t="s">
        <v>4102</v>
      </c>
      <c r="I1997" s="190">
        <v>1</v>
      </c>
      <c r="J1997" s="191" t="s">
        <v>4102</v>
      </c>
      <c r="K1997" s="262"/>
      <c r="L1997" s="193">
        <v>1</v>
      </c>
    </row>
    <row r="1998" spans="1:12" x14ac:dyDescent="0.25">
      <c r="A1998" s="261">
        <f t="shared" si="93"/>
        <v>7717105</v>
      </c>
      <c r="B1998" s="261" t="str">
        <f t="shared" si="94"/>
        <v>RAWLINS</v>
      </c>
      <c r="C1998" s="261" t="str">
        <f t="shared" si="95"/>
        <v>Бейсболка</v>
      </c>
      <c r="D1998" s="264" t="str">
        <f>VLOOKUP(C1998,M:N,2,0)</f>
        <v>Бейсболки</v>
      </c>
      <c r="E1998" s="266" t="s">
        <v>3054</v>
      </c>
      <c r="F1998" s="184" t="s">
        <v>3196</v>
      </c>
      <c r="G1998" s="186" t="s">
        <v>117</v>
      </c>
      <c r="H1998" s="188" t="s">
        <v>3197</v>
      </c>
      <c r="I1998" s="190">
        <v>12</v>
      </c>
      <c r="J1998" s="191" t="s">
        <v>3198</v>
      </c>
      <c r="K1998" s="262"/>
      <c r="L1998" s="193">
        <v>12</v>
      </c>
    </row>
    <row r="1999" spans="1:12" x14ac:dyDescent="0.25">
      <c r="A1999" s="261">
        <f t="shared" si="93"/>
        <v>7717105</v>
      </c>
      <c r="B1999" s="261" t="str">
        <f t="shared" si="94"/>
        <v>RAWLINS</v>
      </c>
      <c r="C1999" s="261" t="str">
        <f t="shared" si="95"/>
        <v>Бейсболка</v>
      </c>
      <c r="D1999" s="264" t="str">
        <f>VLOOKUP(C1999,M:N,2,0)</f>
        <v>Бейсболки</v>
      </c>
      <c r="E1999" s="266" t="s">
        <v>3056</v>
      </c>
      <c r="F1999" s="184" t="s">
        <v>3190</v>
      </c>
      <c r="G1999" s="186" t="s">
        <v>117</v>
      </c>
      <c r="H1999" s="188" t="s">
        <v>3191</v>
      </c>
      <c r="I1999" s="190">
        <v>2</v>
      </c>
      <c r="J1999" s="191" t="s">
        <v>3192</v>
      </c>
      <c r="K1999" s="262"/>
      <c r="L1999" s="193">
        <v>2</v>
      </c>
    </row>
    <row r="2000" spans="1:12" x14ac:dyDescent="0.25">
      <c r="A2000" s="261">
        <f t="shared" si="93"/>
        <v>7717105</v>
      </c>
      <c r="B2000" s="261" t="str">
        <f t="shared" si="94"/>
        <v>RAWLINS</v>
      </c>
      <c r="C2000" s="261" t="str">
        <f t="shared" si="95"/>
        <v>Бейсболка</v>
      </c>
      <c r="D2000" s="264" t="str">
        <f>VLOOKUP(C2000,M:N,2,0)</f>
        <v>Бейсболки</v>
      </c>
      <c r="E2000" s="266" t="s">
        <v>3057</v>
      </c>
      <c r="F2000" s="184" t="s">
        <v>3199</v>
      </c>
      <c r="G2000" s="186" t="s">
        <v>117</v>
      </c>
      <c r="H2000" s="188" t="s">
        <v>3200</v>
      </c>
      <c r="I2000" s="190">
        <v>8</v>
      </c>
      <c r="J2000" s="188" t="s">
        <v>3201</v>
      </c>
      <c r="K2000" s="262"/>
      <c r="L2000" s="193">
        <v>8</v>
      </c>
    </row>
    <row r="2001" spans="1:12" x14ac:dyDescent="0.25">
      <c r="A2001" s="261">
        <f t="shared" si="93"/>
        <v>7717105</v>
      </c>
      <c r="B2001" s="261" t="str">
        <f t="shared" si="94"/>
        <v>RAWLINS</v>
      </c>
      <c r="C2001" s="261" t="str">
        <f t="shared" si="95"/>
        <v>Бейсболка</v>
      </c>
      <c r="D2001" s="264" t="str">
        <f>VLOOKUP(C2001,M:N,2,0)</f>
        <v>Бейсболки</v>
      </c>
      <c r="E2001" s="266" t="s">
        <v>3058</v>
      </c>
      <c r="F2001" s="184" t="s">
        <v>3193</v>
      </c>
      <c r="G2001" s="186" t="s">
        <v>117</v>
      </c>
      <c r="H2001" s="188" t="s">
        <v>3194</v>
      </c>
      <c r="I2001" s="190">
        <v>8</v>
      </c>
      <c r="J2001" s="191" t="s">
        <v>3195</v>
      </c>
      <c r="K2001" s="262"/>
      <c r="L2001" s="193">
        <v>8</v>
      </c>
    </row>
    <row r="2002" spans="1:12" x14ac:dyDescent="0.25">
      <c r="A2002" s="261">
        <f t="shared" si="93"/>
        <v>6847102</v>
      </c>
      <c r="B2002" s="261" t="str">
        <f t="shared" si="94"/>
        <v>HATTERAS</v>
      </c>
      <c r="C2002" s="261" t="str">
        <f t="shared" si="95"/>
        <v>Кепка</v>
      </c>
      <c r="D2002" s="264" t="str">
        <f>VLOOKUP(C2002,M:N,2,0)</f>
        <v>Кепки</v>
      </c>
      <c r="E2002" s="266" t="s">
        <v>3059</v>
      </c>
      <c r="F2002" s="184" t="s">
        <v>1538</v>
      </c>
      <c r="G2002" s="186" t="s">
        <v>122</v>
      </c>
      <c r="H2002" s="188" t="s">
        <v>3622</v>
      </c>
      <c r="I2002" s="190">
        <v>2</v>
      </c>
      <c r="J2002" s="188" t="s">
        <v>3767</v>
      </c>
      <c r="K2002" s="262"/>
      <c r="L2002" s="193">
        <v>2</v>
      </c>
    </row>
    <row r="2003" spans="1:12" x14ac:dyDescent="0.25">
      <c r="A2003" s="261">
        <f t="shared" si="93"/>
        <v>6847102</v>
      </c>
      <c r="B2003" s="261" t="str">
        <f t="shared" si="94"/>
        <v>HATTERAS</v>
      </c>
      <c r="C2003" s="261" t="str">
        <f t="shared" si="95"/>
        <v>Кепка</v>
      </c>
      <c r="D2003" s="264" t="str">
        <f>VLOOKUP(C2003,M:N,2,0)</f>
        <v>Кепки</v>
      </c>
      <c r="E2003" s="266" t="s">
        <v>3060</v>
      </c>
      <c r="F2003" s="184" t="s">
        <v>1538</v>
      </c>
      <c r="G2003" s="186" t="s">
        <v>116</v>
      </c>
      <c r="H2003" s="188" t="s">
        <v>3622</v>
      </c>
      <c r="I2003" s="190">
        <v>1</v>
      </c>
      <c r="J2003" s="191" t="s">
        <v>3622</v>
      </c>
      <c r="K2003" s="262"/>
      <c r="L2003" s="193">
        <v>1</v>
      </c>
    </row>
    <row r="2004" spans="1:12" x14ac:dyDescent="0.25">
      <c r="A2004" s="261">
        <f t="shared" si="93"/>
        <v>6847102</v>
      </c>
      <c r="B2004" s="261" t="str">
        <f t="shared" si="94"/>
        <v>HATTERAS</v>
      </c>
      <c r="C2004" s="261" t="str">
        <f t="shared" si="95"/>
        <v>Кепка</v>
      </c>
      <c r="D2004" s="264" t="str">
        <f>VLOOKUP(C2004,M:N,2,0)</f>
        <v>Кепки</v>
      </c>
      <c r="E2004" s="266" t="s">
        <v>3062</v>
      </c>
      <c r="F2004" s="184" t="s">
        <v>1538</v>
      </c>
      <c r="G2004" s="186" t="s">
        <v>112</v>
      </c>
      <c r="H2004" s="188" t="s">
        <v>3622</v>
      </c>
      <c r="I2004" s="190">
        <v>1</v>
      </c>
      <c r="J2004" s="191" t="s">
        <v>3622</v>
      </c>
      <c r="K2004" s="262"/>
      <c r="L2004" s="193">
        <v>1</v>
      </c>
    </row>
    <row r="2005" spans="1:12" x14ac:dyDescent="0.25">
      <c r="A2005" s="261">
        <f t="shared" si="93"/>
        <v>6847102</v>
      </c>
      <c r="B2005" s="261" t="str">
        <f t="shared" si="94"/>
        <v>HATTERAS</v>
      </c>
      <c r="C2005" s="261" t="str">
        <f t="shared" si="95"/>
        <v>Кепка</v>
      </c>
      <c r="D2005" s="264" t="str">
        <f>VLOOKUP(C2005,M:N,2,0)</f>
        <v>Кепки</v>
      </c>
      <c r="E2005" s="266" t="s">
        <v>3063</v>
      </c>
      <c r="F2005" s="184" t="s">
        <v>1538</v>
      </c>
      <c r="G2005" s="186" t="s">
        <v>113</v>
      </c>
      <c r="H2005" s="188" t="s">
        <v>3628</v>
      </c>
      <c r="I2005" s="190">
        <v>3</v>
      </c>
      <c r="J2005" s="191" t="s">
        <v>3810</v>
      </c>
      <c r="K2005" s="262"/>
      <c r="L2005" s="193">
        <v>3</v>
      </c>
    </row>
    <row r="2006" spans="1:12" x14ac:dyDescent="0.25">
      <c r="A2006" s="261">
        <f t="shared" si="93"/>
        <v>6847102</v>
      </c>
      <c r="B2006" s="261" t="str">
        <f t="shared" si="94"/>
        <v>HATTERAS</v>
      </c>
      <c r="C2006" s="261" t="str">
        <f t="shared" si="95"/>
        <v>Кепка</v>
      </c>
      <c r="D2006" s="264" t="str">
        <f>VLOOKUP(C2006,M:N,2,0)</f>
        <v>Кепки</v>
      </c>
      <c r="E2006" s="266" t="s">
        <v>3064</v>
      </c>
      <c r="F2006" s="184" t="s">
        <v>1543</v>
      </c>
      <c r="G2006" s="186" t="s">
        <v>116</v>
      </c>
      <c r="H2006" s="188" t="s">
        <v>3621</v>
      </c>
      <c r="I2006" s="190">
        <v>4</v>
      </c>
      <c r="J2006" s="191" t="s">
        <v>3813</v>
      </c>
      <c r="K2006" s="262"/>
      <c r="L2006" s="193">
        <v>4</v>
      </c>
    </row>
    <row r="2007" spans="1:12" x14ac:dyDescent="0.25">
      <c r="A2007" s="261">
        <f t="shared" si="93"/>
        <v>6847102</v>
      </c>
      <c r="B2007" s="261" t="str">
        <f t="shared" si="94"/>
        <v>HATTERAS</v>
      </c>
      <c r="C2007" s="261" t="str">
        <f t="shared" si="95"/>
        <v>Кепка</v>
      </c>
      <c r="D2007" s="264" t="str">
        <f>VLOOKUP(C2007,M:N,2,0)</f>
        <v>Кепки</v>
      </c>
      <c r="E2007" s="266" t="s">
        <v>3065</v>
      </c>
      <c r="F2007" s="184" t="s">
        <v>1543</v>
      </c>
      <c r="G2007" s="186" t="s">
        <v>112</v>
      </c>
      <c r="H2007" s="188" t="s">
        <v>3621</v>
      </c>
      <c r="I2007" s="190">
        <v>4</v>
      </c>
      <c r="J2007" s="188" t="s">
        <v>3813</v>
      </c>
      <c r="K2007" s="262"/>
      <c r="L2007" s="193">
        <v>4</v>
      </c>
    </row>
    <row r="2008" spans="1:12" x14ac:dyDescent="0.25">
      <c r="A2008" s="261">
        <f t="shared" si="93"/>
        <v>6847102</v>
      </c>
      <c r="B2008" s="261" t="str">
        <f t="shared" si="94"/>
        <v>HATTERAS</v>
      </c>
      <c r="C2008" s="261" t="str">
        <f t="shared" si="95"/>
        <v>Кепка</v>
      </c>
      <c r="D2008" s="264" t="str">
        <f>VLOOKUP(C2008,M:N,2,0)</f>
        <v>Кепки</v>
      </c>
      <c r="E2008" s="266" t="s">
        <v>3067</v>
      </c>
      <c r="F2008" s="184" t="s">
        <v>1543</v>
      </c>
      <c r="G2008" s="186" t="s">
        <v>113</v>
      </c>
      <c r="H2008" s="188" t="s">
        <v>3811</v>
      </c>
      <c r="I2008" s="190">
        <v>6</v>
      </c>
      <c r="J2008" s="188" t="s">
        <v>3812</v>
      </c>
      <c r="K2008" s="262"/>
      <c r="L2008" s="193">
        <v>6</v>
      </c>
    </row>
    <row r="2009" spans="1:12" x14ac:dyDescent="0.25">
      <c r="A2009" s="261">
        <f t="shared" si="93"/>
        <v>6847102</v>
      </c>
      <c r="B2009" s="261" t="str">
        <f t="shared" si="94"/>
        <v>HATTERAS</v>
      </c>
      <c r="C2009" s="261" t="str">
        <f t="shared" si="95"/>
        <v>Кепка</v>
      </c>
      <c r="D2009" s="264" t="str">
        <f>VLOOKUP(C2009,M:N,2,0)</f>
        <v>Кепки</v>
      </c>
      <c r="E2009" s="266" t="s">
        <v>3068</v>
      </c>
      <c r="F2009" s="184" t="s">
        <v>1543</v>
      </c>
      <c r="G2009" s="186" t="s">
        <v>118</v>
      </c>
      <c r="H2009" s="188" t="s">
        <v>3811</v>
      </c>
      <c r="I2009" s="190">
        <v>1</v>
      </c>
      <c r="J2009" s="188" t="s">
        <v>3811</v>
      </c>
      <c r="K2009" s="262"/>
      <c r="L2009" s="193">
        <v>1</v>
      </c>
    </row>
    <row r="2010" spans="1:12" x14ac:dyDescent="0.25">
      <c r="A2010" s="261">
        <f t="shared" si="93"/>
        <v>6847102</v>
      </c>
      <c r="B2010" s="261" t="str">
        <f t="shared" si="94"/>
        <v>HATTERAS PIGSKIN</v>
      </c>
      <c r="C2010" s="261" t="str">
        <f t="shared" si="95"/>
        <v>Кепка</v>
      </c>
      <c r="D2010" s="264" t="str">
        <f>VLOOKUP(C2010,M:N,2,0)</f>
        <v>Кепки</v>
      </c>
      <c r="E2010" s="266" t="s">
        <v>3069</v>
      </c>
      <c r="F2010" s="184" t="s">
        <v>1548</v>
      </c>
      <c r="G2010" s="186" t="s">
        <v>116</v>
      </c>
      <c r="H2010" s="188" t="s">
        <v>3600</v>
      </c>
      <c r="I2010" s="190">
        <v>2</v>
      </c>
      <c r="J2010" s="188" t="s">
        <v>3605</v>
      </c>
      <c r="K2010" s="262"/>
      <c r="L2010" s="193">
        <v>2</v>
      </c>
    </row>
    <row r="2011" spans="1:12" x14ac:dyDescent="0.25">
      <c r="A2011" s="261">
        <f t="shared" si="93"/>
        <v>2598101</v>
      </c>
      <c r="B2011" s="261" t="str">
        <f t="shared" si="94"/>
        <v>YUTAN</v>
      </c>
      <c r="C2011" s="261" t="str">
        <f t="shared" si="95"/>
        <v>Шляпа</v>
      </c>
      <c r="D2011" s="264" t="str">
        <f>VLOOKUP(C2011,M:N,2,0)</f>
        <v>Шляпы</v>
      </c>
      <c r="E2011" s="266" t="s">
        <v>3070</v>
      </c>
      <c r="F2011" s="184" t="s">
        <v>2992</v>
      </c>
      <c r="G2011" s="186" t="s">
        <v>122</v>
      </c>
      <c r="H2011" s="188" t="s">
        <v>3640</v>
      </c>
      <c r="I2011" s="190">
        <v>2</v>
      </c>
      <c r="J2011" s="188" t="s">
        <v>3641</v>
      </c>
      <c r="K2011" s="262"/>
      <c r="L2011" s="193">
        <v>2</v>
      </c>
    </row>
    <row r="2012" spans="1:12" x14ac:dyDescent="0.25">
      <c r="A2012" s="261">
        <f t="shared" si="93"/>
        <v>2598101</v>
      </c>
      <c r="B2012" s="261" t="str">
        <f t="shared" si="94"/>
        <v>YUTAN</v>
      </c>
      <c r="C2012" s="261" t="str">
        <f t="shared" si="95"/>
        <v>Шляпа</v>
      </c>
      <c r="D2012" s="264" t="str">
        <f>VLOOKUP(C2012,M:N,2,0)</f>
        <v>Шляпы</v>
      </c>
      <c r="E2012" s="266" t="s">
        <v>3072</v>
      </c>
      <c r="F2012" s="184" t="s">
        <v>2992</v>
      </c>
      <c r="G2012" s="186" t="s">
        <v>116</v>
      </c>
      <c r="H2012" s="188" t="s">
        <v>3699</v>
      </c>
      <c r="I2012" s="190">
        <v>6</v>
      </c>
      <c r="J2012" s="191" t="s">
        <v>4185</v>
      </c>
      <c r="K2012" s="262"/>
      <c r="L2012" s="193">
        <v>6</v>
      </c>
    </row>
    <row r="2013" spans="1:12" x14ac:dyDescent="0.25">
      <c r="A2013" s="261">
        <f t="shared" si="93"/>
        <v>2598101</v>
      </c>
      <c r="B2013" s="261" t="str">
        <f t="shared" si="94"/>
        <v>YUTAN</v>
      </c>
      <c r="C2013" s="261" t="str">
        <f t="shared" si="95"/>
        <v>Шляпа</v>
      </c>
      <c r="D2013" s="264" t="str">
        <f>VLOOKUP(C2013,M:N,2,0)</f>
        <v>Шляпы</v>
      </c>
      <c r="E2013" s="266" t="s">
        <v>3074</v>
      </c>
      <c r="F2013" s="184" t="s">
        <v>2992</v>
      </c>
      <c r="G2013" s="186" t="s">
        <v>112</v>
      </c>
      <c r="H2013" s="188" t="s">
        <v>4183</v>
      </c>
      <c r="I2013" s="190">
        <v>7</v>
      </c>
      <c r="J2013" s="188" t="s">
        <v>4184</v>
      </c>
      <c r="K2013" s="262"/>
      <c r="L2013" s="193">
        <v>7</v>
      </c>
    </row>
    <row r="2014" spans="1:12" x14ac:dyDescent="0.25">
      <c r="A2014" s="261">
        <f t="shared" si="93"/>
        <v>2598101</v>
      </c>
      <c r="B2014" s="261" t="str">
        <f t="shared" si="94"/>
        <v>YUTAN</v>
      </c>
      <c r="C2014" s="261" t="str">
        <f t="shared" si="95"/>
        <v>Шляпа</v>
      </c>
      <c r="D2014" s="264" t="str">
        <f>VLOOKUP(C2014,M:N,2,0)</f>
        <v>Шляпы</v>
      </c>
      <c r="E2014" s="266" t="s">
        <v>3075</v>
      </c>
      <c r="F2014" s="184" t="s">
        <v>2992</v>
      </c>
      <c r="G2014" s="186" t="s">
        <v>113</v>
      </c>
      <c r="H2014" s="188" t="s">
        <v>3699</v>
      </c>
      <c r="I2014" s="190">
        <v>1</v>
      </c>
      <c r="J2014" s="188" t="s">
        <v>3699</v>
      </c>
      <c r="K2014" s="262"/>
      <c r="L2014" s="193">
        <v>1</v>
      </c>
    </row>
    <row r="2015" spans="1:12" x14ac:dyDescent="0.25">
      <c r="A2015" s="261">
        <f t="shared" si="93"/>
        <v>2598101</v>
      </c>
      <c r="B2015" s="261" t="str">
        <f t="shared" si="94"/>
        <v>YUTAN</v>
      </c>
      <c r="C2015" s="261" t="str">
        <f t="shared" si="95"/>
        <v>Шляпа</v>
      </c>
      <c r="D2015" s="264" t="str">
        <f>VLOOKUP(C2015,M:N,2,0)</f>
        <v>Шляпы</v>
      </c>
      <c r="E2015" s="266" t="s">
        <v>3076</v>
      </c>
      <c r="F2015" s="184" t="s">
        <v>2988</v>
      </c>
      <c r="G2015" s="186" t="s">
        <v>116</v>
      </c>
      <c r="H2015" s="188" t="s">
        <v>3697</v>
      </c>
      <c r="I2015" s="190">
        <v>3</v>
      </c>
      <c r="J2015" s="188" t="s">
        <v>3704</v>
      </c>
      <c r="K2015" s="262"/>
      <c r="L2015" s="193">
        <v>3</v>
      </c>
    </row>
    <row r="2016" spans="1:12" x14ac:dyDescent="0.25">
      <c r="A2016" s="261">
        <f t="shared" si="93"/>
        <v>2598101</v>
      </c>
      <c r="B2016" s="261" t="str">
        <f t="shared" si="94"/>
        <v>YUTAN</v>
      </c>
      <c r="C2016" s="261" t="str">
        <f t="shared" si="95"/>
        <v>Шляпа</v>
      </c>
      <c r="D2016" s="264" t="str">
        <f>VLOOKUP(C2016,M:N,2,0)</f>
        <v>Шляпы</v>
      </c>
      <c r="E2016" s="266" t="s">
        <v>3077</v>
      </c>
      <c r="F2016" s="184" t="s">
        <v>2988</v>
      </c>
      <c r="G2016" s="186" t="s">
        <v>112</v>
      </c>
      <c r="H2016" s="188" t="s">
        <v>3697</v>
      </c>
      <c r="I2016" s="190">
        <v>5</v>
      </c>
      <c r="J2016" s="188" t="s">
        <v>4182</v>
      </c>
      <c r="K2016" s="262"/>
      <c r="L2016" s="193">
        <v>5</v>
      </c>
    </row>
    <row r="2017" spans="1:12" x14ac:dyDescent="0.25">
      <c r="A2017" s="261">
        <f t="shared" si="93"/>
        <v>2598101</v>
      </c>
      <c r="B2017" s="261" t="str">
        <f t="shared" si="94"/>
        <v>YUTAN</v>
      </c>
      <c r="C2017" s="261" t="str">
        <f t="shared" si="95"/>
        <v>Шляпа</v>
      </c>
      <c r="D2017" s="264" t="str">
        <f>VLOOKUP(C2017,M:N,2,0)</f>
        <v>Шляпы</v>
      </c>
      <c r="E2017" s="266" t="s">
        <v>3079</v>
      </c>
      <c r="F2017" s="184" t="s">
        <v>2988</v>
      </c>
      <c r="G2017" s="186" t="s">
        <v>113</v>
      </c>
      <c r="H2017" s="188" t="s">
        <v>3697</v>
      </c>
      <c r="I2017" s="190">
        <v>3</v>
      </c>
      <c r="J2017" s="188" t="s">
        <v>3704</v>
      </c>
      <c r="K2017" s="262"/>
      <c r="L2017" s="193">
        <v>3</v>
      </c>
    </row>
    <row r="2018" spans="1:12" x14ac:dyDescent="0.25">
      <c r="A2018" s="261">
        <f t="shared" si="93"/>
        <v>2158401</v>
      </c>
      <c r="B2018" s="261" t="str">
        <f t="shared" si="94"/>
        <v>FEDORA PANAMA 2-3</v>
      </c>
      <c r="C2018" s="261" t="str">
        <f t="shared" si="95"/>
        <v>Шляпа</v>
      </c>
      <c r="D2018" s="264" t="str">
        <f>VLOOKUP(C2018,M:N,2,0)</f>
        <v>Шляпы</v>
      </c>
      <c r="E2018" s="266" t="s">
        <v>3080</v>
      </c>
      <c r="F2018" s="184" t="s">
        <v>2654</v>
      </c>
      <c r="G2018" s="186" t="s">
        <v>113</v>
      </c>
      <c r="H2018" s="188" t="s">
        <v>4096</v>
      </c>
      <c r="I2018" s="190">
        <v>1</v>
      </c>
      <c r="J2018" s="191" t="s">
        <v>4097</v>
      </c>
      <c r="K2018" s="262"/>
      <c r="L2018" s="193">
        <v>1</v>
      </c>
    </row>
    <row r="2019" spans="1:12" x14ac:dyDescent="0.25">
      <c r="A2019" s="261">
        <f t="shared" si="93"/>
        <v>1238101</v>
      </c>
      <c r="B2019" s="261" t="str">
        <f t="shared" si="94"/>
        <v>TRILBY</v>
      </c>
      <c r="C2019" s="261" t="str">
        <f t="shared" si="95"/>
        <v>Шляпа</v>
      </c>
      <c r="D2019" s="264" t="str">
        <f>VLOOKUP(C2019,M:N,2,0)</f>
        <v>Шляпы</v>
      </c>
      <c r="E2019" s="266" t="s">
        <v>3081</v>
      </c>
      <c r="F2019" s="184" t="s">
        <v>2456</v>
      </c>
      <c r="G2019" s="186" t="s">
        <v>116</v>
      </c>
      <c r="H2019" s="188" t="s">
        <v>4027</v>
      </c>
      <c r="I2019" s="190">
        <v>1</v>
      </c>
      <c r="J2019" s="191" t="s">
        <v>4027</v>
      </c>
      <c r="K2019" s="262"/>
      <c r="L2019" s="193">
        <v>1</v>
      </c>
    </row>
    <row r="2020" spans="1:12" x14ac:dyDescent="0.25">
      <c r="A2020" s="261">
        <f t="shared" si="93"/>
        <v>1238101</v>
      </c>
      <c r="B2020" s="261" t="str">
        <f t="shared" si="94"/>
        <v>TRILBY</v>
      </c>
      <c r="C2020" s="261" t="str">
        <f t="shared" si="95"/>
        <v>Шляпа</v>
      </c>
      <c r="D2020" s="264" t="str">
        <f>VLOOKUP(C2020,M:N,2,0)</f>
        <v>Шляпы</v>
      </c>
      <c r="E2020" s="266" t="s">
        <v>3082</v>
      </c>
      <c r="F2020" s="184" t="s">
        <v>2453</v>
      </c>
      <c r="G2020" s="186" t="s">
        <v>112</v>
      </c>
      <c r="H2020" s="188" t="s">
        <v>4034</v>
      </c>
      <c r="I2020" s="190">
        <v>3</v>
      </c>
      <c r="J2020" s="188" t="s">
        <v>4035</v>
      </c>
      <c r="K2020" s="262"/>
      <c r="L2020" s="193">
        <v>3</v>
      </c>
    </row>
    <row r="2021" spans="1:12" x14ac:dyDescent="0.25">
      <c r="A2021" s="261">
        <f t="shared" si="93"/>
        <v>1238101</v>
      </c>
      <c r="B2021" s="261" t="str">
        <f t="shared" si="94"/>
        <v>TRILBY</v>
      </c>
      <c r="C2021" s="261" t="str">
        <f t="shared" si="95"/>
        <v>Шляпа</v>
      </c>
      <c r="D2021" s="264" t="str">
        <f>VLOOKUP(C2021,M:N,2,0)</f>
        <v>Шляпы</v>
      </c>
      <c r="E2021" s="266" t="s">
        <v>3084</v>
      </c>
      <c r="F2021" s="184" t="s">
        <v>2453</v>
      </c>
      <c r="G2021" s="186" t="s">
        <v>113</v>
      </c>
      <c r="H2021" s="188" t="s">
        <v>4033</v>
      </c>
      <c r="I2021" s="190">
        <v>2</v>
      </c>
      <c r="J2021" s="188" t="s">
        <v>4013</v>
      </c>
      <c r="K2021" s="262"/>
      <c r="L2021" s="193">
        <v>2</v>
      </c>
    </row>
    <row r="2022" spans="1:12" x14ac:dyDescent="0.25">
      <c r="A2022" s="261">
        <f t="shared" si="93"/>
        <v>2528010</v>
      </c>
      <c r="B2022" s="261" t="str">
        <f t="shared" si="94"/>
        <v>TRAVELLER</v>
      </c>
      <c r="C2022" s="261" t="str">
        <f t="shared" si="95"/>
        <v>Шляпа</v>
      </c>
      <c r="D2022" s="264" t="str">
        <f>VLOOKUP(C2022,M:N,2,0)</f>
        <v>Шляпы</v>
      </c>
      <c r="E2022" s="266" t="s">
        <v>3085</v>
      </c>
      <c r="F2022" s="184" t="s">
        <v>2871</v>
      </c>
      <c r="G2022" s="186" t="s">
        <v>113</v>
      </c>
      <c r="H2022" s="188" t="s">
        <v>4152</v>
      </c>
      <c r="I2022" s="190">
        <v>1</v>
      </c>
      <c r="J2022" s="188" t="s">
        <v>4152</v>
      </c>
      <c r="K2022" s="262"/>
      <c r="L2022" s="193">
        <v>1</v>
      </c>
    </row>
    <row r="2023" spans="1:12" x14ac:dyDescent="0.25">
      <c r="A2023" s="261">
        <f t="shared" si="93"/>
        <v>2528010</v>
      </c>
      <c r="B2023" s="261" t="str">
        <f t="shared" si="94"/>
        <v>TRAVELLER</v>
      </c>
      <c r="C2023" s="261" t="str">
        <f t="shared" si="95"/>
        <v>Шляпа</v>
      </c>
      <c r="D2023" s="264" t="str">
        <f>VLOOKUP(C2023,M:N,2,0)</f>
        <v>Шляпы</v>
      </c>
      <c r="E2023" s="266" t="s">
        <v>3086</v>
      </c>
      <c r="F2023" s="184" t="s">
        <v>2873</v>
      </c>
      <c r="G2023" s="186" t="s">
        <v>112</v>
      </c>
      <c r="H2023" s="188" t="s">
        <v>4153</v>
      </c>
      <c r="I2023" s="190">
        <v>1</v>
      </c>
      <c r="J2023" s="188" t="s">
        <v>4153</v>
      </c>
      <c r="K2023" s="262"/>
      <c r="L2023" s="193">
        <v>1</v>
      </c>
    </row>
    <row r="2024" spans="1:12" x14ac:dyDescent="0.25">
      <c r="A2024" s="261">
        <f t="shared" si="93"/>
        <v>2528010</v>
      </c>
      <c r="B2024" s="261" t="str">
        <f t="shared" si="94"/>
        <v>TRAVELLER</v>
      </c>
      <c r="C2024" s="261" t="str">
        <f t="shared" si="95"/>
        <v>Шляпа</v>
      </c>
      <c r="D2024" s="264" t="str">
        <f>VLOOKUP(C2024,M:N,2,0)</f>
        <v>Шляпы</v>
      </c>
      <c r="E2024" s="266" t="s">
        <v>3087</v>
      </c>
      <c r="F2024" s="184" t="s">
        <v>2873</v>
      </c>
      <c r="G2024" s="186" t="s">
        <v>113</v>
      </c>
      <c r="H2024" s="188" t="s">
        <v>4153</v>
      </c>
      <c r="I2024" s="190">
        <v>1</v>
      </c>
      <c r="J2024" s="188" t="s">
        <v>4153</v>
      </c>
      <c r="K2024" s="262"/>
      <c r="L2024" s="193">
        <v>1</v>
      </c>
    </row>
    <row r="2025" spans="1:12" x14ac:dyDescent="0.25">
      <c r="A2025" s="261">
        <f t="shared" si="93"/>
        <v>2638211</v>
      </c>
      <c r="B2025" s="261" t="str">
        <f t="shared" si="94"/>
        <v>PARKLAND</v>
      </c>
      <c r="C2025" s="261" t="str">
        <f t="shared" si="95"/>
        <v>Шляпа</v>
      </c>
      <c r="D2025" s="264" t="str">
        <f>VLOOKUP(C2025,M:N,2,0)</f>
        <v>Шляпы</v>
      </c>
      <c r="E2025" s="266" t="s">
        <v>3088</v>
      </c>
      <c r="F2025" s="184" t="s">
        <v>3049</v>
      </c>
      <c r="G2025" s="186" t="s">
        <v>112</v>
      </c>
      <c r="H2025" s="188" t="s">
        <v>4199</v>
      </c>
      <c r="I2025" s="190">
        <v>1</v>
      </c>
      <c r="J2025" s="188" t="s">
        <v>4199</v>
      </c>
      <c r="K2025" s="262"/>
      <c r="L2025" s="193">
        <v>1</v>
      </c>
    </row>
    <row r="2026" spans="1:12" x14ac:dyDescent="0.25">
      <c r="A2026" s="261">
        <f t="shared" si="93"/>
        <v>2638211</v>
      </c>
      <c r="B2026" s="261" t="str">
        <f t="shared" si="94"/>
        <v>PARKLAND</v>
      </c>
      <c r="C2026" s="261" t="str">
        <f t="shared" si="95"/>
        <v>Шляпа</v>
      </c>
      <c r="D2026" s="264" t="str">
        <f>VLOOKUP(C2026,M:N,2,0)</f>
        <v>Шляпы</v>
      </c>
      <c r="E2026" s="266" t="s">
        <v>3090</v>
      </c>
      <c r="F2026" s="184" t="s">
        <v>3046</v>
      </c>
      <c r="G2026" s="186" t="s">
        <v>116</v>
      </c>
      <c r="H2026" s="188" t="s">
        <v>4200</v>
      </c>
      <c r="I2026" s="190">
        <v>1</v>
      </c>
      <c r="J2026" s="188" t="s">
        <v>4200</v>
      </c>
      <c r="K2026" s="262"/>
      <c r="L2026" s="193">
        <v>1</v>
      </c>
    </row>
    <row r="2027" spans="1:12" x14ac:dyDescent="0.25">
      <c r="A2027" s="261">
        <f t="shared" si="93"/>
        <v>2638211</v>
      </c>
      <c r="B2027" s="261" t="str">
        <f t="shared" si="94"/>
        <v>PARKLAND</v>
      </c>
      <c r="C2027" s="261" t="str">
        <f t="shared" si="95"/>
        <v>Шляпа</v>
      </c>
      <c r="D2027" s="264" t="str">
        <f>VLOOKUP(C2027,M:N,2,0)</f>
        <v>Шляпы</v>
      </c>
      <c r="E2027" s="266" t="s">
        <v>3091</v>
      </c>
      <c r="F2027" s="184" t="s">
        <v>3046</v>
      </c>
      <c r="G2027" s="186" t="s">
        <v>112</v>
      </c>
      <c r="H2027" s="188" t="s">
        <v>4200</v>
      </c>
      <c r="I2027" s="190">
        <v>1</v>
      </c>
      <c r="J2027" s="188" t="s">
        <v>4200</v>
      </c>
      <c r="K2027" s="262"/>
      <c r="L2027" s="193">
        <v>1</v>
      </c>
    </row>
    <row r="2028" spans="1:12" x14ac:dyDescent="0.25">
      <c r="A2028" s="261">
        <f t="shared" si="93"/>
        <v>2638211</v>
      </c>
      <c r="B2028" s="261" t="str">
        <f t="shared" si="94"/>
        <v>PARKLAND</v>
      </c>
      <c r="C2028" s="261" t="str">
        <f t="shared" si="95"/>
        <v>Шляпа</v>
      </c>
      <c r="D2028" s="264" t="str">
        <f>VLOOKUP(C2028,M:N,2,0)</f>
        <v>Шляпы</v>
      </c>
      <c r="E2028" s="268" t="s">
        <v>3092</v>
      </c>
      <c r="F2028" s="269" t="s">
        <v>3051</v>
      </c>
      <c r="G2028" s="269" t="s">
        <v>116</v>
      </c>
      <c r="H2028" s="269" t="s">
        <v>4200</v>
      </c>
      <c r="I2028" s="269">
        <v>1</v>
      </c>
      <c r="J2028" s="269" t="s">
        <v>4200</v>
      </c>
      <c r="K2028" s="269"/>
      <c r="L2028" s="269">
        <v>1</v>
      </c>
    </row>
    <row r="2029" spans="1:12" x14ac:dyDescent="0.25">
      <c r="A2029" s="261">
        <f t="shared" si="93"/>
        <v>1698107</v>
      </c>
      <c r="B2029" s="261" t="str">
        <f t="shared" si="94"/>
        <v>PORKPIE</v>
      </c>
      <c r="C2029" s="261" t="str">
        <f t="shared" si="95"/>
        <v>Шляпа</v>
      </c>
      <c r="D2029" s="264" t="str">
        <f>VLOOKUP(C2029,M:N,2,0)</f>
        <v>Шляпы</v>
      </c>
      <c r="E2029" s="268" t="s">
        <v>3093</v>
      </c>
      <c r="F2029" s="269" t="s">
        <v>2588</v>
      </c>
      <c r="G2029" s="269" t="s">
        <v>116</v>
      </c>
      <c r="H2029" s="269" t="s">
        <v>3697</v>
      </c>
      <c r="I2029" s="269">
        <v>2</v>
      </c>
      <c r="J2029" s="269" t="s">
        <v>3698</v>
      </c>
      <c r="K2029" s="269"/>
      <c r="L2029" s="269">
        <v>2</v>
      </c>
    </row>
    <row r="2030" spans="1:12" x14ac:dyDescent="0.25">
      <c r="A2030" s="261">
        <f t="shared" si="93"/>
        <v>1698107</v>
      </c>
      <c r="B2030" s="261" t="str">
        <f t="shared" si="94"/>
        <v>PORKPIE</v>
      </c>
      <c r="C2030" s="261" t="str">
        <f t="shared" si="95"/>
        <v>Шляпа</v>
      </c>
      <c r="D2030" s="264" t="str">
        <f>VLOOKUP(C2030,M:N,2,0)</f>
        <v>Шляпы</v>
      </c>
      <c r="E2030" s="268" t="s">
        <v>3095</v>
      </c>
      <c r="F2030" s="269" t="s">
        <v>2588</v>
      </c>
      <c r="G2030" s="269" t="s">
        <v>112</v>
      </c>
      <c r="H2030" s="269" t="s">
        <v>3697</v>
      </c>
      <c r="I2030" s="269">
        <v>4</v>
      </c>
      <c r="J2030" s="269" t="s">
        <v>3712</v>
      </c>
      <c r="K2030" s="269"/>
      <c r="L2030" s="269">
        <v>4</v>
      </c>
    </row>
    <row r="2031" spans="1:12" x14ac:dyDescent="0.25">
      <c r="A2031" s="261">
        <f t="shared" si="93"/>
        <v>1698107</v>
      </c>
      <c r="B2031" s="261" t="str">
        <f t="shared" si="94"/>
        <v>PORKPIE</v>
      </c>
      <c r="C2031" s="261" t="str">
        <f t="shared" si="95"/>
        <v>Шляпа</v>
      </c>
      <c r="D2031" s="264" t="str">
        <f>VLOOKUP(C2031,M:N,2,0)</f>
        <v>Шляпы</v>
      </c>
      <c r="E2031" s="268" t="s">
        <v>3096</v>
      </c>
      <c r="F2031" s="269" t="s">
        <v>2588</v>
      </c>
      <c r="G2031" s="269" t="s">
        <v>113</v>
      </c>
      <c r="H2031" s="269" t="s">
        <v>3697</v>
      </c>
      <c r="I2031" s="269">
        <v>1</v>
      </c>
      <c r="J2031" s="269" t="s">
        <v>3702</v>
      </c>
      <c r="K2031" s="269"/>
      <c r="L2031" s="269">
        <v>1</v>
      </c>
    </row>
    <row r="2032" spans="1:12" x14ac:dyDescent="0.25">
      <c r="A2032" s="261">
        <f t="shared" si="93"/>
        <v>2138401</v>
      </c>
      <c r="B2032" s="261" t="str">
        <f t="shared" si="94"/>
        <v>JENKINS</v>
      </c>
      <c r="C2032" s="261" t="str">
        <f t="shared" si="95"/>
        <v>Шляпа</v>
      </c>
      <c r="D2032" s="264" t="str">
        <f>VLOOKUP(C2032,M:N,2,0)</f>
        <v>Шляпы</v>
      </c>
      <c r="E2032" s="268" t="s">
        <v>3098</v>
      </c>
      <c r="F2032" s="269" t="s">
        <v>2646</v>
      </c>
      <c r="G2032" s="269" t="s">
        <v>112</v>
      </c>
      <c r="H2032" s="269" t="s">
        <v>4092</v>
      </c>
      <c r="I2032" s="269">
        <v>1</v>
      </c>
      <c r="J2032" s="269" t="s">
        <v>4092</v>
      </c>
      <c r="K2032" s="269"/>
      <c r="L2032" s="269">
        <v>1</v>
      </c>
    </row>
    <row r="2033" spans="1:12" x14ac:dyDescent="0.25">
      <c r="A2033" s="261">
        <f t="shared" si="93"/>
        <v>2418502</v>
      </c>
      <c r="B2033" s="261" t="str">
        <f t="shared" si="94"/>
        <v>ARIPEKA</v>
      </c>
      <c r="C2033" s="261" t="str">
        <f t="shared" si="95"/>
        <v>Шляпа</v>
      </c>
      <c r="D2033" s="264" t="str">
        <f>VLOOKUP(C2033,M:N,2,0)</f>
        <v>Шляпы</v>
      </c>
      <c r="E2033" s="268" t="s">
        <v>3099</v>
      </c>
      <c r="F2033" s="269" t="s">
        <v>2735</v>
      </c>
      <c r="G2033" s="269" t="s">
        <v>122</v>
      </c>
      <c r="H2033" s="269" t="s">
        <v>3798</v>
      </c>
      <c r="I2033" s="269">
        <v>3</v>
      </c>
      <c r="J2033" s="269" t="s">
        <v>3799</v>
      </c>
      <c r="K2033" s="269"/>
      <c r="L2033" s="269">
        <v>3</v>
      </c>
    </row>
    <row r="2034" spans="1:12" x14ac:dyDescent="0.25">
      <c r="A2034" s="261">
        <f t="shared" si="93"/>
        <v>2418502</v>
      </c>
      <c r="B2034" s="261" t="str">
        <f t="shared" si="94"/>
        <v>ARIPEKA</v>
      </c>
      <c r="C2034" s="261" t="str">
        <f t="shared" si="95"/>
        <v>Шляпа</v>
      </c>
      <c r="D2034" s="264" t="str">
        <f>VLOOKUP(C2034,M:N,2,0)</f>
        <v>Шляпы</v>
      </c>
      <c r="E2034" s="268" t="s">
        <v>3100</v>
      </c>
      <c r="F2034" s="269" t="s">
        <v>2735</v>
      </c>
      <c r="G2034" s="269" t="s">
        <v>116</v>
      </c>
      <c r="H2034" s="269" t="s">
        <v>4116</v>
      </c>
      <c r="I2034" s="269">
        <v>3</v>
      </c>
      <c r="J2034" s="269" t="s">
        <v>4117</v>
      </c>
      <c r="K2034" s="269"/>
      <c r="L2034" s="269">
        <v>3</v>
      </c>
    </row>
    <row r="2035" spans="1:12" x14ac:dyDescent="0.25">
      <c r="A2035" s="261">
        <f t="shared" si="93"/>
        <v>2418502</v>
      </c>
      <c r="B2035" s="261" t="str">
        <f t="shared" si="94"/>
        <v>ARIPEKA</v>
      </c>
      <c r="C2035" s="261" t="str">
        <f t="shared" si="95"/>
        <v>Шляпа</v>
      </c>
      <c r="D2035" s="264" t="str">
        <f>VLOOKUP(C2035,M:N,2,0)</f>
        <v>Шляпы</v>
      </c>
      <c r="E2035" s="268" t="s">
        <v>3102</v>
      </c>
      <c r="F2035" s="269" t="s">
        <v>2735</v>
      </c>
      <c r="G2035" s="269" t="s">
        <v>112</v>
      </c>
      <c r="H2035" s="269" t="s">
        <v>3798</v>
      </c>
      <c r="I2035" s="269">
        <v>3</v>
      </c>
      <c r="J2035" s="269" t="s">
        <v>3799</v>
      </c>
      <c r="K2035" s="269"/>
      <c r="L2035" s="269">
        <v>3</v>
      </c>
    </row>
    <row r="2036" spans="1:12" x14ac:dyDescent="0.25">
      <c r="A2036" s="261">
        <f t="shared" si="93"/>
        <v>2418502</v>
      </c>
      <c r="B2036" s="261" t="str">
        <f t="shared" si="94"/>
        <v>ARIPEKA</v>
      </c>
      <c r="C2036" s="261" t="str">
        <f t="shared" si="95"/>
        <v>Шляпа</v>
      </c>
      <c r="D2036" s="264" t="str">
        <f>VLOOKUP(C2036,M:N,2,0)</f>
        <v>Шляпы</v>
      </c>
      <c r="E2036" s="268" t="s">
        <v>3103</v>
      </c>
      <c r="F2036" s="269" t="s">
        <v>2735</v>
      </c>
      <c r="G2036" s="269" t="s">
        <v>113</v>
      </c>
      <c r="H2036" s="269" t="s">
        <v>4116</v>
      </c>
      <c r="I2036" s="269">
        <v>3</v>
      </c>
      <c r="J2036" s="269" t="s">
        <v>4117</v>
      </c>
      <c r="K2036" s="269"/>
      <c r="L2036" s="269">
        <v>3</v>
      </c>
    </row>
    <row r="2037" spans="1:12" x14ac:dyDescent="0.25">
      <c r="A2037" s="261">
        <f t="shared" si="93"/>
        <v>2418502</v>
      </c>
      <c r="B2037" s="261" t="str">
        <f t="shared" si="94"/>
        <v>ARIPEKA</v>
      </c>
      <c r="C2037" s="261" t="str">
        <f t="shared" si="95"/>
        <v>Шляпа</v>
      </c>
      <c r="D2037" s="264" t="str">
        <f>VLOOKUP(C2037,M:N,2,0)</f>
        <v>Шляпы</v>
      </c>
      <c r="E2037" s="268" t="s">
        <v>3104</v>
      </c>
      <c r="F2037" s="269" t="s">
        <v>2735</v>
      </c>
      <c r="G2037" s="269" t="s">
        <v>118</v>
      </c>
      <c r="H2037" s="269" t="s">
        <v>3798</v>
      </c>
      <c r="I2037" s="269">
        <v>1</v>
      </c>
      <c r="J2037" s="269" t="s">
        <v>3798</v>
      </c>
      <c r="K2037" s="269"/>
      <c r="L2037" s="269">
        <v>1</v>
      </c>
    </row>
    <row r="2038" spans="1:12" x14ac:dyDescent="0.25">
      <c r="A2038" s="261">
        <f t="shared" si="93"/>
        <v>2528005</v>
      </c>
      <c r="B2038" s="261" t="str">
        <f t="shared" si="94"/>
        <v>SARDIS</v>
      </c>
      <c r="C2038" s="261" t="str">
        <f t="shared" si="95"/>
        <v>Шляпа</v>
      </c>
      <c r="D2038" s="264" t="str">
        <f>VLOOKUP(C2038,M:N,2,0)</f>
        <v>Шляпы</v>
      </c>
      <c r="E2038" s="268" t="s">
        <v>3105</v>
      </c>
      <c r="F2038" s="269" t="s">
        <v>2863</v>
      </c>
      <c r="G2038" s="269" t="s">
        <v>116</v>
      </c>
      <c r="H2038" s="269" t="s">
        <v>4149</v>
      </c>
      <c r="I2038" s="269">
        <v>1</v>
      </c>
      <c r="J2038" s="269" t="s">
        <v>4149</v>
      </c>
      <c r="K2038" s="269"/>
      <c r="L2038" s="269">
        <v>1</v>
      </c>
    </row>
    <row r="2039" spans="1:12" x14ac:dyDescent="0.25">
      <c r="A2039" s="261">
        <f t="shared" si="93"/>
        <v>2528005</v>
      </c>
      <c r="B2039" s="261" t="str">
        <f t="shared" si="94"/>
        <v>SARDIS</v>
      </c>
      <c r="C2039" s="261" t="str">
        <f t="shared" si="95"/>
        <v>Шляпа</v>
      </c>
      <c r="D2039" s="264" t="str">
        <f>VLOOKUP(C2039,M:N,2,0)</f>
        <v>Шляпы</v>
      </c>
      <c r="E2039" s="268" t="s">
        <v>3107</v>
      </c>
      <c r="F2039" s="269" t="s">
        <v>2863</v>
      </c>
      <c r="G2039" s="269" t="s">
        <v>112</v>
      </c>
      <c r="H2039" s="269" t="s">
        <v>4150</v>
      </c>
      <c r="I2039" s="269">
        <v>2</v>
      </c>
      <c r="J2039" s="269" t="s">
        <v>4151</v>
      </c>
      <c r="K2039" s="269"/>
      <c r="L2039" s="269">
        <v>2</v>
      </c>
    </row>
    <row r="2040" spans="1:12" x14ac:dyDescent="0.25">
      <c r="A2040" s="261">
        <f t="shared" si="93"/>
        <v>2528005</v>
      </c>
      <c r="B2040" s="261" t="str">
        <f t="shared" si="94"/>
        <v>SARDIS</v>
      </c>
      <c r="C2040" s="261" t="str">
        <f t="shared" si="95"/>
        <v>Шляпа</v>
      </c>
      <c r="D2040" s="264" t="str">
        <f>VLOOKUP(C2040,M:N,2,0)</f>
        <v>Шляпы</v>
      </c>
      <c r="E2040" s="268" t="s">
        <v>3109</v>
      </c>
      <c r="F2040" s="269" t="s">
        <v>2863</v>
      </c>
      <c r="G2040" s="269" t="s">
        <v>113</v>
      </c>
      <c r="H2040" s="269" t="s">
        <v>4149</v>
      </c>
      <c r="I2040" s="269">
        <v>1</v>
      </c>
      <c r="J2040" s="269" t="s">
        <v>4149</v>
      </c>
      <c r="K2040" s="269"/>
      <c r="L2040" s="269">
        <v>1</v>
      </c>
    </row>
    <row r="2041" spans="1:12" x14ac:dyDescent="0.25">
      <c r="A2041" s="261">
        <f t="shared" si="93"/>
        <v>2528005</v>
      </c>
      <c r="B2041" s="261" t="str">
        <f t="shared" si="94"/>
        <v>SARDIS</v>
      </c>
      <c r="C2041" s="261" t="str">
        <f t="shared" si="95"/>
        <v>Шляпа</v>
      </c>
      <c r="D2041" s="264" t="str">
        <f>VLOOKUP(C2041,M:N,2,0)</f>
        <v>Шляпы</v>
      </c>
      <c r="E2041" s="268" t="s">
        <v>3110</v>
      </c>
      <c r="F2041" s="269" t="s">
        <v>2867</v>
      </c>
      <c r="G2041" s="269" t="s">
        <v>116</v>
      </c>
      <c r="H2041" s="269" t="s">
        <v>4149</v>
      </c>
      <c r="I2041" s="269">
        <v>1</v>
      </c>
      <c r="J2041" s="269" t="s">
        <v>4149</v>
      </c>
      <c r="K2041" s="269"/>
      <c r="L2041" s="269">
        <v>1</v>
      </c>
    </row>
    <row r="2042" spans="1:12" x14ac:dyDescent="0.25">
      <c r="A2042" s="261">
        <f t="shared" si="93"/>
        <v>2528005</v>
      </c>
      <c r="B2042" s="261" t="str">
        <f t="shared" si="94"/>
        <v>SARDIS</v>
      </c>
      <c r="C2042" s="261" t="str">
        <f t="shared" si="95"/>
        <v>Шляпа</v>
      </c>
      <c r="D2042" s="264" t="str">
        <f>VLOOKUP(C2042,M:N,2,0)</f>
        <v>Шляпы</v>
      </c>
      <c r="E2042" s="268" t="s">
        <v>3111</v>
      </c>
      <c r="F2042" s="269" t="s">
        <v>2867</v>
      </c>
      <c r="G2042" s="269" t="s">
        <v>112</v>
      </c>
      <c r="H2042" s="269" t="s">
        <v>4150</v>
      </c>
      <c r="I2042" s="269">
        <v>2</v>
      </c>
      <c r="J2042" s="269" t="s">
        <v>4151</v>
      </c>
      <c r="K2042" s="269"/>
      <c r="L2042" s="269">
        <v>2</v>
      </c>
    </row>
    <row r="2043" spans="1:12" x14ac:dyDescent="0.25">
      <c r="A2043" s="261">
        <f t="shared" si="93"/>
        <v>2528005</v>
      </c>
      <c r="B2043" s="261" t="str">
        <f t="shared" si="94"/>
        <v>SARDIS</v>
      </c>
      <c r="C2043" s="261" t="str">
        <f t="shared" si="95"/>
        <v>Шляпа</v>
      </c>
      <c r="D2043" s="264" t="str">
        <f>VLOOKUP(C2043,M:N,2,0)</f>
        <v>Шляпы</v>
      </c>
      <c r="E2043" s="268" t="s">
        <v>3113</v>
      </c>
      <c r="F2043" s="269" t="s">
        <v>2867</v>
      </c>
      <c r="G2043" s="269" t="s">
        <v>113</v>
      </c>
      <c r="H2043" s="269" t="s">
        <v>4149</v>
      </c>
      <c r="I2043" s="269">
        <v>1</v>
      </c>
      <c r="J2043" s="269" t="s">
        <v>4149</v>
      </c>
      <c r="K2043" s="269"/>
      <c r="L2043" s="269">
        <v>1</v>
      </c>
    </row>
    <row r="2044" spans="1:12" x14ac:dyDescent="0.25">
      <c r="A2044" s="261">
        <f t="shared" si="93"/>
        <v>2118201</v>
      </c>
      <c r="B2044" s="261" t="str">
        <f t="shared" si="94"/>
        <v>PENN</v>
      </c>
      <c r="C2044" s="261" t="str">
        <f t="shared" si="95"/>
        <v>Шляпа</v>
      </c>
      <c r="D2044" s="264" t="str">
        <f>VLOOKUP(C2044,M:N,2,0)</f>
        <v>Шляпы</v>
      </c>
      <c r="E2044" s="268" t="s">
        <v>3114</v>
      </c>
      <c r="F2044" s="269" t="s">
        <v>2606</v>
      </c>
      <c r="G2044" s="269" t="s">
        <v>116</v>
      </c>
      <c r="H2044" s="269" t="s">
        <v>4073</v>
      </c>
      <c r="I2044" s="269">
        <v>2</v>
      </c>
      <c r="J2044" s="269" t="s">
        <v>4074</v>
      </c>
      <c r="K2044" s="269"/>
      <c r="L2044" s="269">
        <v>2</v>
      </c>
    </row>
    <row r="2045" spans="1:12" x14ac:dyDescent="0.25">
      <c r="A2045" s="261">
        <f t="shared" si="93"/>
        <v>2118201</v>
      </c>
      <c r="B2045" s="261" t="str">
        <f t="shared" si="94"/>
        <v>PENN</v>
      </c>
      <c r="C2045" s="261" t="str">
        <f t="shared" si="95"/>
        <v>Шляпа</v>
      </c>
      <c r="D2045" s="264" t="str">
        <f>VLOOKUP(C2045,M:N,2,0)</f>
        <v>Шляпы</v>
      </c>
      <c r="E2045" s="268" t="s">
        <v>3115</v>
      </c>
      <c r="F2045" s="269" t="s">
        <v>2606</v>
      </c>
      <c r="G2045" s="269" t="s">
        <v>115</v>
      </c>
      <c r="H2045" s="269" t="s">
        <v>4073</v>
      </c>
      <c r="I2045" s="269">
        <v>1</v>
      </c>
      <c r="J2045" s="269" t="s">
        <v>4073</v>
      </c>
      <c r="K2045" s="269"/>
      <c r="L2045" s="269">
        <v>1</v>
      </c>
    </row>
    <row r="2046" spans="1:12" x14ac:dyDescent="0.25">
      <c r="A2046" s="261">
        <f t="shared" si="93"/>
        <v>2118201</v>
      </c>
      <c r="B2046" s="261" t="str">
        <f t="shared" si="94"/>
        <v>PENN</v>
      </c>
      <c r="C2046" s="261" t="str">
        <f t="shared" si="95"/>
        <v>Шляпа</v>
      </c>
      <c r="D2046" s="264" t="str">
        <f>VLOOKUP(C2046,M:N,2,0)</f>
        <v>Шляпы</v>
      </c>
      <c r="E2046" s="268" t="s">
        <v>3117</v>
      </c>
      <c r="F2046" s="269" t="s">
        <v>2606</v>
      </c>
      <c r="G2046" s="269" t="s">
        <v>112</v>
      </c>
      <c r="H2046" s="269" t="s">
        <v>4073</v>
      </c>
      <c r="I2046" s="269">
        <v>2</v>
      </c>
      <c r="J2046" s="269" t="s">
        <v>4074</v>
      </c>
      <c r="K2046" s="269"/>
      <c r="L2046" s="269">
        <v>2</v>
      </c>
    </row>
    <row r="2047" spans="1:12" x14ac:dyDescent="0.25">
      <c r="A2047" s="261">
        <f t="shared" si="93"/>
        <v>2118201</v>
      </c>
      <c r="B2047" s="261" t="str">
        <f t="shared" si="94"/>
        <v>PENN</v>
      </c>
      <c r="C2047" s="261" t="str">
        <f t="shared" si="95"/>
        <v>Шляпа</v>
      </c>
      <c r="D2047" s="264" t="str">
        <f>VLOOKUP(C2047,M:N,2,0)</f>
        <v>Шляпы</v>
      </c>
      <c r="E2047" s="268" t="s">
        <v>3118</v>
      </c>
      <c r="F2047" s="269" t="s">
        <v>2621</v>
      </c>
      <c r="G2047" s="269" t="s">
        <v>123</v>
      </c>
      <c r="H2047" s="269" t="s">
        <v>4083</v>
      </c>
      <c r="I2047" s="269">
        <v>1</v>
      </c>
      <c r="J2047" s="269" t="s">
        <v>4083</v>
      </c>
      <c r="K2047" s="269"/>
      <c r="L2047" s="269">
        <v>1</v>
      </c>
    </row>
    <row r="2048" spans="1:12" x14ac:dyDescent="0.25">
      <c r="A2048" s="261">
        <f t="shared" si="93"/>
        <v>2118201</v>
      </c>
      <c r="B2048" s="261" t="str">
        <f t="shared" si="94"/>
        <v>PENN</v>
      </c>
      <c r="C2048" s="261" t="str">
        <f t="shared" si="95"/>
        <v>Шляпа</v>
      </c>
      <c r="D2048" s="264" t="str">
        <f>VLOOKUP(C2048,M:N,2,0)</f>
        <v>Шляпы</v>
      </c>
      <c r="E2048" s="266" t="s">
        <v>3119</v>
      </c>
      <c r="F2048" s="184" t="s">
        <v>2621</v>
      </c>
      <c r="G2048" s="186" t="s">
        <v>115</v>
      </c>
      <c r="H2048" s="188" t="s">
        <v>4082</v>
      </c>
      <c r="I2048" s="190">
        <v>1</v>
      </c>
      <c r="J2048" s="191" t="s">
        <v>4082</v>
      </c>
      <c r="K2048" s="262"/>
      <c r="L2048" s="193">
        <v>1</v>
      </c>
    </row>
    <row r="2049" spans="1:12" x14ac:dyDescent="0.25">
      <c r="A2049" s="261">
        <f t="shared" si="93"/>
        <v>2118201</v>
      </c>
      <c r="B2049" s="261" t="str">
        <f t="shared" si="94"/>
        <v>PENN</v>
      </c>
      <c r="C2049" s="261" t="str">
        <f t="shared" si="95"/>
        <v>Шляпа</v>
      </c>
      <c r="D2049" s="264" t="str">
        <f>VLOOKUP(C2049,M:N,2,0)</f>
        <v>Шляпы</v>
      </c>
      <c r="E2049" s="266" t="s">
        <v>3120</v>
      </c>
      <c r="F2049" s="184" t="s">
        <v>2621</v>
      </c>
      <c r="G2049" s="186" t="s">
        <v>112</v>
      </c>
      <c r="H2049" s="188" t="s">
        <v>4080</v>
      </c>
      <c r="I2049" s="190">
        <v>5</v>
      </c>
      <c r="J2049" s="188" t="s">
        <v>4081</v>
      </c>
      <c r="K2049" s="262"/>
      <c r="L2049" s="193">
        <v>5</v>
      </c>
    </row>
    <row r="2050" spans="1:12" x14ac:dyDescent="0.25">
      <c r="A2050" s="261">
        <f t="shared" si="93"/>
        <v>2118201</v>
      </c>
      <c r="B2050" s="261" t="str">
        <f t="shared" si="94"/>
        <v>PENN</v>
      </c>
      <c r="C2050" s="261" t="str">
        <f t="shared" si="95"/>
        <v>Шляпа</v>
      </c>
      <c r="D2050" s="264" t="str">
        <f>VLOOKUP(C2050,M:N,2,0)</f>
        <v>Шляпы</v>
      </c>
      <c r="E2050" s="266" t="s">
        <v>3122</v>
      </c>
      <c r="F2050" s="184" t="s">
        <v>2621</v>
      </c>
      <c r="G2050" s="186" t="s">
        <v>113</v>
      </c>
      <c r="H2050" s="188" t="s">
        <v>4078</v>
      </c>
      <c r="I2050" s="190">
        <v>2</v>
      </c>
      <c r="J2050" s="188" t="s">
        <v>4079</v>
      </c>
      <c r="K2050" s="262"/>
      <c r="L2050" s="193">
        <v>2</v>
      </c>
    </row>
    <row r="2051" spans="1:12" x14ac:dyDescent="0.25">
      <c r="A2051" s="261">
        <f t="shared" ref="A2051:A2068" si="96">_xlfn.LET(_xlpm.START,FIND("арт. ",F2051)+5,_xlpm.END,FIND(" ",F2051,_xlpm.START),VALUE(TRIM(MID(F2051,_xlpm.START,_xlpm.END-_xlpm.START))))</f>
        <v>2118201</v>
      </c>
      <c r="B2051" s="261" t="str">
        <f t="shared" ref="B2051:B2068" si="97">_xlfn.LET(_xlpm.START,FIND("арт. ",F2051)+13,_xlpm.END,FIND("(",F2051),TRIM(MID(F2051,_xlpm.START,_xlpm.END-_xlpm.START)))</f>
        <v>PENN</v>
      </c>
      <c r="C2051" s="261" t="str">
        <f t="shared" ref="C2051:C2068" si="98">_xlfn.LET(_xlpm.START,1,_xlpm.END,FIND("S",F2051),TRIM(MID(F2051,_xlpm.START,_xlpm.END-_xlpm.START)))</f>
        <v>Шляпа</v>
      </c>
      <c r="D2051" s="264" t="str">
        <f>VLOOKUP(C2051,M:N,2,0)</f>
        <v>Шляпы</v>
      </c>
      <c r="E2051" s="266" t="s">
        <v>3123</v>
      </c>
      <c r="F2051" s="184" t="s">
        <v>2602</v>
      </c>
      <c r="G2051" s="186" t="s">
        <v>122</v>
      </c>
      <c r="H2051" s="188" t="s">
        <v>4069</v>
      </c>
      <c r="I2051" s="190">
        <v>1</v>
      </c>
      <c r="J2051" s="188" t="s">
        <v>4070</v>
      </c>
      <c r="K2051" s="262"/>
      <c r="L2051" s="193">
        <v>1</v>
      </c>
    </row>
    <row r="2052" spans="1:12" x14ac:dyDescent="0.25">
      <c r="A2052" s="261">
        <f t="shared" si="96"/>
        <v>2118201</v>
      </c>
      <c r="B2052" s="261" t="str">
        <f t="shared" si="97"/>
        <v>PENN</v>
      </c>
      <c r="C2052" s="261" t="str">
        <f t="shared" si="98"/>
        <v>Шляпа</v>
      </c>
      <c r="D2052" s="264" t="str">
        <f>VLOOKUP(C2052,M:N,2,0)</f>
        <v>Шляпы</v>
      </c>
      <c r="E2052" s="266" t="s">
        <v>3124</v>
      </c>
      <c r="F2052" s="184" t="s">
        <v>2602</v>
      </c>
      <c r="G2052" s="186" t="s">
        <v>116</v>
      </c>
      <c r="H2052" s="188" t="s">
        <v>4071</v>
      </c>
      <c r="I2052" s="190">
        <v>2</v>
      </c>
      <c r="J2052" s="188" t="s">
        <v>4072</v>
      </c>
      <c r="K2052" s="262"/>
      <c r="L2052" s="193">
        <v>2</v>
      </c>
    </row>
    <row r="2053" spans="1:12" x14ac:dyDescent="0.25">
      <c r="A2053" s="261">
        <f t="shared" si="96"/>
        <v>2118201</v>
      </c>
      <c r="B2053" s="261" t="str">
        <f t="shared" si="97"/>
        <v>PENN</v>
      </c>
      <c r="C2053" s="261" t="str">
        <f t="shared" si="98"/>
        <v>Шляпа</v>
      </c>
      <c r="D2053" s="264" t="str">
        <f>VLOOKUP(C2053,M:N,2,0)</f>
        <v>Шляпы</v>
      </c>
      <c r="E2053" s="266" t="s">
        <v>3126</v>
      </c>
      <c r="F2053" s="184" t="s">
        <v>2602</v>
      </c>
      <c r="G2053" s="186" t="s">
        <v>115</v>
      </c>
      <c r="H2053" s="188" t="s">
        <v>4069</v>
      </c>
      <c r="I2053" s="190">
        <v>1</v>
      </c>
      <c r="J2053" s="188" t="s">
        <v>4070</v>
      </c>
      <c r="K2053" s="262"/>
      <c r="L2053" s="193">
        <v>1</v>
      </c>
    </row>
    <row r="2054" spans="1:12" x14ac:dyDescent="0.25">
      <c r="A2054" s="261">
        <f t="shared" si="96"/>
        <v>2118201</v>
      </c>
      <c r="B2054" s="261" t="str">
        <f t="shared" si="97"/>
        <v>PENN</v>
      </c>
      <c r="C2054" s="261" t="str">
        <f t="shared" si="98"/>
        <v>Шляпа</v>
      </c>
      <c r="D2054" s="264" t="str">
        <f>VLOOKUP(C2054,M:N,2,0)</f>
        <v>Шляпы</v>
      </c>
      <c r="E2054" s="266" t="s">
        <v>3127</v>
      </c>
      <c r="F2054" s="184" t="s">
        <v>2626</v>
      </c>
      <c r="G2054" s="186" t="s">
        <v>122</v>
      </c>
      <c r="H2054" s="188" t="s">
        <v>4084</v>
      </c>
      <c r="I2054" s="190">
        <v>2</v>
      </c>
      <c r="J2054" s="188" t="s">
        <v>4087</v>
      </c>
      <c r="K2054" s="262"/>
      <c r="L2054" s="193">
        <v>2</v>
      </c>
    </row>
    <row r="2055" spans="1:12" x14ac:dyDescent="0.25">
      <c r="A2055" s="261">
        <f t="shared" si="96"/>
        <v>2118201</v>
      </c>
      <c r="B2055" s="261" t="str">
        <f t="shared" si="97"/>
        <v>PENN</v>
      </c>
      <c r="C2055" s="261" t="str">
        <f t="shared" si="98"/>
        <v>Шляпа</v>
      </c>
      <c r="D2055" s="264" t="str">
        <f>VLOOKUP(C2055,M:N,2,0)</f>
        <v>Шляпы</v>
      </c>
      <c r="E2055" s="266" t="s">
        <v>3128</v>
      </c>
      <c r="F2055" s="184" t="s">
        <v>2626</v>
      </c>
      <c r="G2055" s="186" t="s">
        <v>123</v>
      </c>
      <c r="H2055" s="188" t="s">
        <v>4071</v>
      </c>
      <c r="I2055" s="190">
        <v>2</v>
      </c>
      <c r="J2055" s="188" t="s">
        <v>4072</v>
      </c>
      <c r="K2055" s="262"/>
      <c r="L2055" s="193">
        <v>2</v>
      </c>
    </row>
    <row r="2056" spans="1:12" x14ac:dyDescent="0.25">
      <c r="A2056" s="261">
        <f t="shared" si="96"/>
        <v>2118201</v>
      </c>
      <c r="B2056" s="261" t="str">
        <f t="shared" si="97"/>
        <v>PENN</v>
      </c>
      <c r="C2056" s="261" t="str">
        <f t="shared" si="98"/>
        <v>Шляпа</v>
      </c>
      <c r="D2056" s="264" t="str">
        <f>VLOOKUP(C2056,M:N,2,0)</f>
        <v>Шляпы</v>
      </c>
      <c r="E2056" s="266" t="s">
        <v>3129</v>
      </c>
      <c r="F2056" s="184" t="s">
        <v>2626</v>
      </c>
      <c r="G2056" s="186" t="s">
        <v>116</v>
      </c>
      <c r="H2056" s="188" t="s">
        <v>4084</v>
      </c>
      <c r="I2056" s="190">
        <v>1</v>
      </c>
      <c r="J2056" s="191" t="s">
        <v>4084</v>
      </c>
      <c r="K2056" s="262"/>
      <c r="L2056" s="193">
        <v>1</v>
      </c>
    </row>
    <row r="2057" spans="1:12" x14ac:dyDescent="0.25">
      <c r="A2057" s="261">
        <f t="shared" si="96"/>
        <v>2118201</v>
      </c>
      <c r="B2057" s="261" t="str">
        <f t="shared" si="97"/>
        <v>PENN</v>
      </c>
      <c r="C2057" s="261" t="str">
        <f t="shared" si="98"/>
        <v>Шляпа</v>
      </c>
      <c r="D2057" s="264" t="str">
        <f>VLOOKUP(C2057,M:N,2,0)</f>
        <v>Шляпы</v>
      </c>
      <c r="E2057" s="266" t="s">
        <v>3131</v>
      </c>
      <c r="F2057" s="184" t="s">
        <v>2626</v>
      </c>
      <c r="G2057" s="186" t="s">
        <v>115</v>
      </c>
      <c r="H2057" s="188" t="s">
        <v>4069</v>
      </c>
      <c r="I2057" s="190">
        <v>2</v>
      </c>
      <c r="J2057" s="188" t="s">
        <v>4086</v>
      </c>
      <c r="K2057" s="262"/>
      <c r="L2057" s="193">
        <v>2</v>
      </c>
    </row>
    <row r="2058" spans="1:12" x14ac:dyDescent="0.25">
      <c r="A2058" s="261">
        <f t="shared" si="96"/>
        <v>2118201</v>
      </c>
      <c r="B2058" s="261" t="str">
        <f t="shared" si="97"/>
        <v>PENN</v>
      </c>
      <c r="C2058" s="261" t="str">
        <f t="shared" si="98"/>
        <v>Шляпа</v>
      </c>
      <c r="D2058" s="264" t="str">
        <f>VLOOKUP(C2058,M:N,2,0)</f>
        <v>Шляпы</v>
      </c>
      <c r="E2058" s="266" t="s">
        <v>3132</v>
      </c>
      <c r="F2058" s="184" t="s">
        <v>2626</v>
      </c>
      <c r="G2058" s="186" t="s">
        <v>112</v>
      </c>
      <c r="H2058" s="188" t="s">
        <v>4084</v>
      </c>
      <c r="I2058" s="190">
        <v>4</v>
      </c>
      <c r="J2058" s="188" t="s">
        <v>4085</v>
      </c>
      <c r="K2058" s="262"/>
      <c r="L2058" s="193">
        <v>4</v>
      </c>
    </row>
    <row r="2059" spans="1:12" x14ac:dyDescent="0.25">
      <c r="A2059" s="261">
        <f t="shared" si="96"/>
        <v>2118201</v>
      </c>
      <c r="B2059" s="261" t="str">
        <f t="shared" si="97"/>
        <v>PENN</v>
      </c>
      <c r="C2059" s="261" t="str">
        <f t="shared" si="98"/>
        <v>Шляпа</v>
      </c>
      <c r="D2059" s="264" t="str">
        <f>VLOOKUP(C2059,M:N,2,0)</f>
        <v>Шляпы</v>
      </c>
      <c r="E2059" s="266" t="s">
        <v>3133</v>
      </c>
      <c r="F2059" s="184" t="s">
        <v>2626</v>
      </c>
      <c r="G2059" s="186" t="s">
        <v>113</v>
      </c>
      <c r="H2059" s="188" t="s">
        <v>4084</v>
      </c>
      <c r="I2059" s="190">
        <v>1</v>
      </c>
      <c r="J2059" s="188" t="s">
        <v>4084</v>
      </c>
      <c r="K2059" s="262"/>
      <c r="L2059" s="193">
        <v>1</v>
      </c>
    </row>
    <row r="2060" spans="1:12" x14ac:dyDescent="0.25">
      <c r="A2060" s="261">
        <f t="shared" si="96"/>
        <v>2118201</v>
      </c>
      <c r="B2060" s="261" t="str">
        <f t="shared" si="97"/>
        <v>PENN</v>
      </c>
      <c r="C2060" s="261" t="str">
        <f t="shared" si="98"/>
        <v>Шляпа</v>
      </c>
      <c r="D2060" s="264" t="str">
        <f>VLOOKUP(C2060,M:N,2,0)</f>
        <v>Шляпы</v>
      </c>
      <c r="E2060" s="266" t="s">
        <v>3134</v>
      </c>
      <c r="F2060" s="184" t="s">
        <v>2617</v>
      </c>
      <c r="G2060" s="186" t="s">
        <v>116</v>
      </c>
      <c r="H2060" s="188" t="s">
        <v>4078</v>
      </c>
      <c r="I2060" s="190">
        <v>1</v>
      </c>
      <c r="J2060" s="188" t="s">
        <v>4078</v>
      </c>
      <c r="K2060" s="262"/>
      <c r="L2060" s="193">
        <v>1</v>
      </c>
    </row>
    <row r="2061" spans="1:12" x14ac:dyDescent="0.25">
      <c r="A2061" s="261">
        <f t="shared" si="96"/>
        <v>2118201</v>
      </c>
      <c r="B2061" s="261" t="str">
        <f t="shared" si="97"/>
        <v>PENN</v>
      </c>
      <c r="C2061" s="261" t="str">
        <f t="shared" si="98"/>
        <v>Шляпа</v>
      </c>
      <c r="D2061" s="264" t="str">
        <f>VLOOKUP(C2061,M:N,2,0)</f>
        <v>Шляпы</v>
      </c>
      <c r="E2061" s="266" t="s">
        <v>3136</v>
      </c>
      <c r="F2061" s="184" t="s">
        <v>2617</v>
      </c>
      <c r="G2061" s="186" t="s">
        <v>112</v>
      </c>
      <c r="H2061" s="188" t="s">
        <v>4078</v>
      </c>
      <c r="I2061" s="190">
        <v>1</v>
      </c>
      <c r="J2061" s="188" t="s">
        <v>4078</v>
      </c>
      <c r="K2061" s="262"/>
      <c r="L2061" s="193">
        <v>1</v>
      </c>
    </row>
    <row r="2062" spans="1:12" x14ac:dyDescent="0.25">
      <c r="A2062" s="261">
        <f t="shared" si="96"/>
        <v>2118201</v>
      </c>
      <c r="B2062" s="261" t="str">
        <f t="shared" si="97"/>
        <v>PENN</v>
      </c>
      <c r="C2062" s="261" t="str">
        <f t="shared" si="98"/>
        <v>Шляпа</v>
      </c>
      <c r="D2062" s="264" t="str">
        <f>VLOOKUP(C2062,M:N,2,0)</f>
        <v>Шляпы</v>
      </c>
      <c r="E2062" s="266" t="s">
        <v>3137</v>
      </c>
      <c r="F2062" s="184" t="s">
        <v>2617</v>
      </c>
      <c r="G2062" s="186" t="s">
        <v>113</v>
      </c>
      <c r="H2062" s="188" t="s">
        <v>4078</v>
      </c>
      <c r="I2062" s="190">
        <v>1</v>
      </c>
      <c r="J2062" s="188" t="s">
        <v>4078</v>
      </c>
      <c r="K2062" s="262"/>
      <c r="L2062" s="193">
        <v>1</v>
      </c>
    </row>
    <row r="2063" spans="1:12" x14ac:dyDescent="0.25">
      <c r="A2063" s="261">
        <f t="shared" si="96"/>
        <v>2118201</v>
      </c>
      <c r="B2063" s="261" t="str">
        <f t="shared" si="97"/>
        <v>PENN</v>
      </c>
      <c r="C2063" s="261" t="str">
        <f t="shared" si="98"/>
        <v>Шляпа</v>
      </c>
      <c r="D2063" s="264" t="str">
        <f>VLOOKUP(C2063,M:N,2,0)</f>
        <v>Шляпы</v>
      </c>
      <c r="E2063" s="268" t="s">
        <v>3138</v>
      </c>
      <c r="F2063" s="269" t="s">
        <v>2610</v>
      </c>
      <c r="G2063" s="269" t="s">
        <v>123</v>
      </c>
      <c r="H2063" s="269" t="s">
        <v>4075</v>
      </c>
      <c r="I2063" s="269">
        <v>1</v>
      </c>
      <c r="J2063" s="269" t="s">
        <v>4075</v>
      </c>
      <c r="K2063" s="269"/>
      <c r="L2063" s="269">
        <v>1</v>
      </c>
    </row>
    <row r="2064" spans="1:12" x14ac:dyDescent="0.25">
      <c r="A2064" s="261">
        <f t="shared" si="96"/>
        <v>2118201</v>
      </c>
      <c r="B2064" s="261" t="str">
        <f t="shared" si="97"/>
        <v>PENN</v>
      </c>
      <c r="C2064" s="261" t="str">
        <f t="shared" si="98"/>
        <v>Шляпа</v>
      </c>
      <c r="D2064" s="264" t="str">
        <f>VLOOKUP(C2064,M:N,2,0)</f>
        <v>Шляпы</v>
      </c>
      <c r="E2064" s="266" t="s">
        <v>3139</v>
      </c>
      <c r="F2064" s="184" t="s">
        <v>2610</v>
      </c>
      <c r="G2064" s="186" t="s">
        <v>116</v>
      </c>
      <c r="H2064" s="188" t="s">
        <v>4075</v>
      </c>
      <c r="I2064" s="190">
        <v>1</v>
      </c>
      <c r="J2064" s="188" t="s">
        <v>4075</v>
      </c>
      <c r="K2064" s="262"/>
      <c r="L2064" s="193">
        <v>1</v>
      </c>
    </row>
    <row r="2065" spans="1:12" x14ac:dyDescent="0.25">
      <c r="A2065" s="261">
        <f t="shared" si="96"/>
        <v>2118201</v>
      </c>
      <c r="B2065" s="261" t="str">
        <f t="shared" si="97"/>
        <v>PENN</v>
      </c>
      <c r="C2065" s="261" t="str">
        <f t="shared" si="98"/>
        <v>Шляпа</v>
      </c>
      <c r="D2065" s="264" t="str">
        <f>VLOOKUP(C2065,M:N,2,0)</f>
        <v>Шляпы</v>
      </c>
      <c r="E2065" s="268" t="s">
        <v>3140</v>
      </c>
      <c r="F2065" s="269" t="s">
        <v>2610</v>
      </c>
      <c r="G2065" s="269" t="s">
        <v>115</v>
      </c>
      <c r="H2065" s="269" t="s">
        <v>4075</v>
      </c>
      <c r="I2065" s="269">
        <v>2</v>
      </c>
      <c r="J2065" s="269" t="s">
        <v>4077</v>
      </c>
      <c r="K2065" s="269"/>
      <c r="L2065" s="269">
        <v>2</v>
      </c>
    </row>
    <row r="2066" spans="1:12" x14ac:dyDescent="0.25">
      <c r="A2066" s="261">
        <f t="shared" si="96"/>
        <v>2118201</v>
      </c>
      <c r="B2066" s="261" t="str">
        <f t="shared" si="97"/>
        <v>PENN</v>
      </c>
      <c r="C2066" s="261" t="str">
        <f t="shared" si="98"/>
        <v>Шляпа</v>
      </c>
      <c r="D2066" s="264" t="str">
        <f>VLOOKUP(C2066,M:N,2,0)</f>
        <v>Шляпы</v>
      </c>
      <c r="E2066" s="268" t="s">
        <v>3142</v>
      </c>
      <c r="F2066" s="269" t="s">
        <v>2610</v>
      </c>
      <c r="G2066" s="269" t="s">
        <v>112</v>
      </c>
      <c r="H2066" s="269" t="s">
        <v>4075</v>
      </c>
      <c r="I2066" s="269">
        <v>4</v>
      </c>
      <c r="J2066" s="269" t="s">
        <v>4076</v>
      </c>
      <c r="K2066" s="269"/>
      <c r="L2066" s="269">
        <v>4</v>
      </c>
    </row>
    <row r="2067" spans="1:12" x14ac:dyDescent="0.25">
      <c r="A2067" s="261">
        <f t="shared" si="96"/>
        <v>2118201</v>
      </c>
      <c r="B2067" s="261" t="str">
        <f t="shared" si="97"/>
        <v>PENN</v>
      </c>
      <c r="C2067" s="261" t="str">
        <f t="shared" si="98"/>
        <v>Шляпа</v>
      </c>
      <c r="D2067" s="264" t="str">
        <f>VLOOKUP(C2067,M:N,2,0)</f>
        <v>Шляпы</v>
      </c>
      <c r="E2067" s="268" t="s">
        <v>3144</v>
      </c>
      <c r="F2067" s="269" t="s">
        <v>2610</v>
      </c>
      <c r="G2067" s="269" t="s">
        <v>114</v>
      </c>
      <c r="H2067" s="269" t="s">
        <v>4075</v>
      </c>
      <c r="I2067" s="269">
        <v>1</v>
      </c>
      <c r="J2067" s="269" t="s">
        <v>4075</v>
      </c>
      <c r="K2067" s="269"/>
      <c r="L2067" s="269">
        <v>1</v>
      </c>
    </row>
    <row r="2068" spans="1:12" x14ac:dyDescent="0.25">
      <c r="A2068" s="261">
        <f t="shared" si="96"/>
        <v>2118201</v>
      </c>
      <c r="B2068" s="261" t="str">
        <f t="shared" si="97"/>
        <v>PENN</v>
      </c>
      <c r="C2068" s="261" t="str">
        <f t="shared" si="98"/>
        <v>Шляпа</v>
      </c>
      <c r="D2068" s="264" t="str">
        <f>VLOOKUP(C2068,M:N,2,0)</f>
        <v>Шляпы</v>
      </c>
      <c r="E2068" s="268" t="s">
        <v>3145</v>
      </c>
      <c r="F2068" s="269" t="s">
        <v>2610</v>
      </c>
      <c r="G2068" s="269" t="s">
        <v>113</v>
      </c>
      <c r="H2068" s="269" t="s">
        <v>4075</v>
      </c>
      <c r="I2068" s="269">
        <v>1</v>
      </c>
      <c r="J2068" s="269" t="s">
        <v>4075</v>
      </c>
      <c r="K2068" s="269"/>
      <c r="L2068" s="269">
        <v>1</v>
      </c>
    </row>
  </sheetData>
  <autoFilter ref="E1:L2068" xr:uid="{00000000-0001-0000-0100-000000000000}">
    <sortState xmlns:xlrd2="http://schemas.microsoft.com/office/spreadsheetml/2017/richdata2" ref="E2:L2068">
      <sortCondition descending="1" ref="E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Заказ</vt:lpstr>
      <vt:lpstr>Склад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commerce</dc:creator>
  <cp:lastModifiedBy>BUH</cp:lastModifiedBy>
  <cp:lastPrinted>2020-02-26T12:31:40Z</cp:lastPrinted>
  <dcterms:created xsi:type="dcterms:W3CDTF">2018-02-07T12:25:50Z</dcterms:created>
  <dcterms:modified xsi:type="dcterms:W3CDTF">2022-01-20T13:01:59Z</dcterms:modified>
</cp:coreProperties>
</file>