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American Needle\"/>
    </mc:Choice>
  </mc:AlternateContent>
  <xr:revisionPtr revIDLastSave="0" documentId="13_ncr:1_{C7AD7A25-3D4B-439B-9298-6120051C51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s22_order" sheetId="1" r:id="rId1"/>
    <sheet name="invoice" sheetId="2" r:id="rId2"/>
    <sheet name="Лист5" sheetId="7" r:id="rId3"/>
    <sheet name="1C Names" sheetId="5" r:id="rId4"/>
    <sheet name="Лист4" sheetId="6" r:id="rId5"/>
  </sheets>
  <definedNames>
    <definedName name="_xlnm._FilterDatabase" localSheetId="1" hidden="1">invoice!$A$1:$N$229</definedName>
    <definedName name="_xlnm._FilterDatabase" localSheetId="0" hidden="1">ss22_order!#REF!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9" i="2" l="1"/>
  <c r="K37" i="2"/>
  <c r="N37" i="2" s="1"/>
  <c r="K38" i="2"/>
  <c r="N38" i="2" s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N18" i="2" s="1"/>
  <c r="K19" i="2"/>
  <c r="K20" i="2"/>
  <c r="K21" i="2"/>
  <c r="K22" i="2"/>
  <c r="N22" i="2" s="1"/>
  <c r="K23" i="2"/>
  <c r="K24" i="2"/>
  <c r="K25" i="2"/>
  <c r="N25" i="2" s="1"/>
  <c r="K26" i="2"/>
  <c r="K27" i="2"/>
  <c r="K28" i="2"/>
  <c r="K29" i="2"/>
  <c r="K30" i="2"/>
  <c r="K31" i="2"/>
  <c r="K32" i="2"/>
  <c r="K33" i="2"/>
  <c r="N33" i="2" s="1"/>
  <c r="K34" i="2"/>
  <c r="N34" i="2" s="1"/>
  <c r="K35" i="2"/>
  <c r="K36" i="2"/>
  <c r="K39" i="2"/>
  <c r="K40" i="2"/>
  <c r="N40" i="2" s="1"/>
  <c r="K41" i="2"/>
  <c r="N41" i="2" s="1"/>
  <c r="K42" i="2"/>
  <c r="N42" i="2" s="1"/>
  <c r="K43" i="2"/>
  <c r="K44" i="2"/>
  <c r="N44" i="2" s="1"/>
  <c r="K45" i="2"/>
  <c r="N45" i="2" s="1"/>
  <c r="K46" i="2"/>
  <c r="K47" i="2"/>
  <c r="K48" i="2"/>
  <c r="K49" i="2"/>
  <c r="K50" i="2"/>
  <c r="K51" i="2"/>
  <c r="N51" i="2" s="1"/>
  <c r="K52" i="2"/>
  <c r="N52" i="2" s="1"/>
  <c r="K53" i="2"/>
  <c r="N53" i="2" s="1"/>
  <c r="K54" i="2"/>
  <c r="N54" i="2" s="1"/>
  <c r="K55" i="2"/>
  <c r="K56" i="2"/>
  <c r="N56" i="2" s="1"/>
  <c r="K57" i="2"/>
  <c r="N57" i="2" s="1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N103" i="2" s="1"/>
  <c r="K104" i="2"/>
  <c r="K105" i="2"/>
  <c r="K106" i="2"/>
  <c r="N106" i="2" s="1"/>
  <c r="K107" i="2"/>
  <c r="N107" i="2" s="1"/>
  <c r="K108" i="2"/>
  <c r="N108" i="2" s="1"/>
  <c r="K109" i="2"/>
  <c r="N109" i="2" s="1"/>
  <c r="K110" i="2"/>
  <c r="N110" i="2" s="1"/>
  <c r="K111" i="2"/>
  <c r="K112" i="2"/>
  <c r="K113" i="2"/>
  <c r="N113" i="2" s="1"/>
  <c r="K114" i="2"/>
  <c r="N114" i="2" s="1"/>
  <c r="K115" i="2"/>
  <c r="N115" i="2" s="1"/>
  <c r="K116" i="2"/>
  <c r="N116" i="2" s="1"/>
  <c r="K117" i="2"/>
  <c r="K118" i="2"/>
  <c r="K119" i="2"/>
  <c r="N119" i="2" s="1"/>
  <c r="K120" i="2"/>
  <c r="N120" i="2" s="1"/>
  <c r="K121" i="2"/>
  <c r="K122" i="2"/>
  <c r="N122" i="2" s="1"/>
  <c r="K123" i="2"/>
  <c r="K124" i="2"/>
  <c r="K125" i="2"/>
  <c r="K126" i="2"/>
  <c r="N126" i="2" s="1"/>
  <c r="K127" i="2"/>
  <c r="K128" i="2"/>
  <c r="K129" i="2"/>
  <c r="K130" i="2"/>
  <c r="K131" i="2"/>
  <c r="N131" i="2" s="1"/>
  <c r="K132" i="2"/>
  <c r="K133" i="2"/>
  <c r="K134" i="2"/>
  <c r="K135" i="2"/>
  <c r="K136" i="2"/>
  <c r="N136" i="2" s="1"/>
  <c r="K137" i="2"/>
  <c r="N137" i="2" s="1"/>
  <c r="K138" i="2"/>
  <c r="N138" i="2" s="1"/>
  <c r="K139" i="2"/>
  <c r="K140" i="2"/>
  <c r="N140" i="2" s="1"/>
  <c r="K141" i="2"/>
  <c r="N141" i="2" s="1"/>
  <c r="K142" i="2"/>
  <c r="K143" i="2"/>
  <c r="K144" i="2"/>
  <c r="K145" i="2"/>
  <c r="K146" i="2"/>
  <c r="K147" i="2"/>
  <c r="N147" i="2" s="1"/>
  <c r="K148" i="2"/>
  <c r="K149" i="2"/>
  <c r="N149" i="2" s="1"/>
  <c r="K150" i="2"/>
  <c r="N150" i="2" s="1"/>
  <c r="K151" i="2"/>
  <c r="K152" i="2"/>
  <c r="N152" i="2" s="1"/>
  <c r="K153" i="2"/>
  <c r="K154" i="2"/>
  <c r="N154" i="2" s="1"/>
  <c r="K155" i="2"/>
  <c r="N155" i="2" s="1"/>
  <c r="K156" i="2"/>
  <c r="N156" i="2" s="1"/>
  <c r="K157" i="2"/>
  <c r="K158" i="2"/>
  <c r="N158" i="2" s="1"/>
  <c r="K159" i="2"/>
  <c r="K160" i="2"/>
  <c r="N160" i="2" s="1"/>
  <c r="K161" i="2"/>
  <c r="K162" i="2"/>
  <c r="K163" i="2"/>
  <c r="N163" i="2" s="1"/>
  <c r="K164" i="2"/>
  <c r="K165" i="2"/>
  <c r="K166" i="2"/>
  <c r="K167" i="2"/>
  <c r="N167" i="2" s="1"/>
  <c r="K168" i="2"/>
  <c r="N168" i="2" s="1"/>
  <c r="K169" i="2"/>
  <c r="N169" i="2" s="1"/>
  <c r="K170" i="2"/>
  <c r="N170" i="2" s="1"/>
  <c r="K171" i="2"/>
  <c r="N171" i="2" s="1"/>
  <c r="K172" i="2"/>
  <c r="K173" i="2"/>
  <c r="N173" i="2" s="1"/>
  <c r="K174" i="2"/>
  <c r="K175" i="2"/>
  <c r="N175" i="2" s="1"/>
  <c r="K176" i="2"/>
  <c r="K177" i="2"/>
  <c r="K178" i="2"/>
  <c r="K179" i="2"/>
  <c r="K180" i="2"/>
  <c r="N180" i="2" s="1"/>
  <c r="K181" i="2"/>
  <c r="K182" i="2"/>
  <c r="K183" i="2"/>
  <c r="K184" i="2"/>
  <c r="K185" i="2"/>
  <c r="K186" i="2"/>
  <c r="N186" i="2" s="1"/>
  <c r="K187" i="2"/>
  <c r="N187" i="2" s="1"/>
  <c r="K188" i="2"/>
  <c r="K189" i="2"/>
  <c r="N189" i="2" s="1"/>
  <c r="K190" i="2"/>
  <c r="K191" i="2"/>
  <c r="N191" i="2" s="1"/>
  <c r="K192" i="2"/>
  <c r="K193" i="2"/>
  <c r="K194" i="2"/>
  <c r="N194" i="2" s="1"/>
  <c r="K195" i="2"/>
  <c r="N195" i="2" s="1"/>
  <c r="K196" i="2"/>
  <c r="N196" i="2" s="1"/>
  <c r="K197" i="2"/>
  <c r="K198" i="2"/>
  <c r="K199" i="2"/>
  <c r="K200" i="2"/>
  <c r="N200" i="2" s="1"/>
  <c r="K201" i="2"/>
  <c r="N201" i="2" s="1"/>
  <c r="K202" i="2"/>
  <c r="N202" i="2" s="1"/>
  <c r="K203" i="2"/>
  <c r="K204" i="2"/>
  <c r="K205" i="2"/>
  <c r="N205" i="2" s="1"/>
  <c r="K206" i="2"/>
  <c r="N206" i="2" s="1"/>
  <c r="K207" i="2"/>
  <c r="N207" i="2" s="1"/>
  <c r="K208" i="2"/>
  <c r="N208" i="2" s="1"/>
  <c r="K209" i="2"/>
  <c r="K210" i="2"/>
  <c r="N210" i="2" s="1"/>
  <c r="K211" i="2"/>
  <c r="N211" i="2" s="1"/>
  <c r="K212" i="2"/>
  <c r="N212" i="2" s="1"/>
  <c r="K213" i="2"/>
  <c r="N213" i="2" s="1"/>
  <c r="K214" i="2"/>
  <c r="N214" i="2" s="1"/>
  <c r="K215" i="2"/>
  <c r="N215" i="2" s="1"/>
  <c r="K216" i="2"/>
  <c r="N216" i="2" s="1"/>
  <c r="K217" i="2"/>
  <c r="N217" i="2" s="1"/>
  <c r="K218" i="2"/>
  <c r="N218" i="2" s="1"/>
  <c r="K219" i="2"/>
  <c r="N219" i="2" s="1"/>
  <c r="K220" i="2"/>
  <c r="K221" i="2"/>
  <c r="K222" i="2"/>
  <c r="K223" i="2"/>
  <c r="K224" i="2"/>
  <c r="N224" i="2" s="1"/>
  <c r="K225" i="2"/>
  <c r="K226" i="2"/>
  <c r="K227" i="2"/>
  <c r="N227" i="2" s="1"/>
  <c r="K228" i="2"/>
  <c r="K229" i="2"/>
  <c r="K2" i="2"/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50" i="1"/>
  <c r="L58" i="2"/>
  <c r="L223" i="2"/>
  <c r="L193" i="2"/>
  <c r="L190" i="2"/>
  <c r="L182" i="2"/>
  <c r="L181" i="2"/>
  <c r="M181" i="2" s="1"/>
  <c r="L178" i="2"/>
  <c r="L172" i="2"/>
  <c r="L166" i="2"/>
  <c r="L165" i="2"/>
  <c r="L164" i="2"/>
  <c r="L153" i="2"/>
  <c r="L151" i="2"/>
  <c r="L146" i="2"/>
  <c r="L145" i="2"/>
  <c r="L144" i="2"/>
  <c r="L139" i="2"/>
  <c r="L99" i="2"/>
  <c r="L132" i="2"/>
  <c r="L130" i="2"/>
  <c r="L129" i="2"/>
  <c r="L125" i="2"/>
  <c r="L101" i="2"/>
  <c r="N101" i="2" s="1"/>
  <c r="L98" i="2"/>
  <c r="L97" i="2"/>
  <c r="L96" i="2"/>
  <c r="L93" i="2"/>
  <c r="L91" i="2"/>
  <c r="L87" i="2"/>
  <c r="L49" i="2"/>
  <c r="L50" i="2"/>
  <c r="L81" i="2"/>
  <c r="L79" i="2"/>
  <c r="L74" i="2"/>
  <c r="L73" i="2"/>
  <c r="L72" i="2"/>
  <c r="L43" i="2"/>
  <c r="L61" i="2"/>
  <c r="L60" i="2"/>
  <c r="L77" i="2"/>
  <c r="L76" i="2"/>
  <c r="L75" i="2"/>
  <c r="L71" i="2"/>
  <c r="L68" i="2"/>
  <c r="L65" i="2"/>
  <c r="L66" i="2"/>
  <c r="L64" i="2"/>
  <c r="L59" i="2"/>
  <c r="L39" i="2"/>
  <c r="L35" i="2"/>
  <c r="L36" i="2"/>
  <c r="L28" i="2"/>
  <c r="L29" i="2"/>
  <c r="L27" i="2"/>
  <c r="L20" i="2"/>
  <c r="L11" i="2"/>
  <c r="L10" i="2"/>
  <c r="M101" i="2"/>
  <c r="L5" i="2"/>
  <c r="L6" i="2"/>
  <c r="L7" i="2"/>
  <c r="L8" i="2"/>
  <c r="L9" i="2"/>
  <c r="L12" i="2"/>
  <c r="L13" i="2"/>
  <c r="L14" i="2"/>
  <c r="L15" i="2"/>
  <c r="L16" i="2"/>
  <c r="L17" i="2"/>
  <c r="L19" i="2"/>
  <c r="L21" i="2"/>
  <c r="L23" i="2"/>
  <c r="L24" i="2"/>
  <c r="L26" i="2"/>
  <c r="L30" i="2"/>
  <c r="L31" i="2"/>
  <c r="L32" i="2"/>
  <c r="L46" i="2"/>
  <c r="L47" i="2"/>
  <c r="L48" i="2"/>
  <c r="L55" i="2"/>
  <c r="L62" i="2"/>
  <c r="L63" i="2"/>
  <c r="L67" i="2"/>
  <c r="L69" i="2"/>
  <c r="L70" i="2"/>
  <c r="L78" i="2"/>
  <c r="L80" i="2"/>
  <c r="L82" i="2"/>
  <c r="L83" i="2"/>
  <c r="L84" i="2"/>
  <c r="L85" i="2"/>
  <c r="L86" i="2"/>
  <c r="L88" i="2"/>
  <c r="L89" i="2"/>
  <c r="L90" i="2"/>
  <c r="L92" i="2"/>
  <c r="L94" i="2"/>
  <c r="L95" i="2"/>
  <c r="L100" i="2"/>
  <c r="L102" i="2"/>
  <c r="L104" i="2"/>
  <c r="L105" i="2"/>
  <c r="L111" i="2"/>
  <c r="L112" i="2"/>
  <c r="L117" i="2"/>
  <c r="L118" i="2"/>
  <c r="L121" i="2"/>
  <c r="L123" i="2"/>
  <c r="L124" i="2"/>
  <c r="L127" i="2"/>
  <c r="L128" i="2"/>
  <c r="L133" i="2"/>
  <c r="L134" i="2"/>
  <c r="L135" i="2"/>
  <c r="L142" i="2"/>
  <c r="L143" i="2"/>
  <c r="L148" i="2"/>
  <c r="L157" i="2"/>
  <c r="L159" i="2"/>
  <c r="L161" i="2"/>
  <c r="L162" i="2"/>
  <c r="L174" i="2"/>
  <c r="L176" i="2"/>
  <c r="L177" i="2"/>
  <c r="L179" i="2"/>
  <c r="L183" i="2"/>
  <c r="L184" i="2"/>
  <c r="L185" i="2"/>
  <c r="L188" i="2"/>
  <c r="L192" i="2"/>
  <c r="L197" i="2"/>
  <c r="L198" i="2"/>
  <c r="L199" i="2"/>
  <c r="L203" i="2"/>
  <c r="M203" i="2" s="1"/>
  <c r="L204" i="2"/>
  <c r="M204" i="2" s="1"/>
  <c r="L220" i="2"/>
  <c r="L221" i="2"/>
  <c r="L225" i="2"/>
  <c r="L228" i="2"/>
  <c r="L222" i="2"/>
  <c r="L226" i="2"/>
  <c r="L4" i="2"/>
  <c r="L3" i="2"/>
  <c r="L2" i="2"/>
  <c r="N127" i="2" l="1"/>
  <c r="N89" i="2"/>
  <c r="N124" i="2"/>
  <c r="N229" i="2"/>
  <c r="N121" i="2"/>
  <c r="N67" i="2"/>
  <c r="N16" i="2"/>
  <c r="N36" i="2"/>
  <c r="N132" i="2"/>
  <c r="N193" i="2"/>
  <c r="N192" i="2"/>
  <c r="N134" i="2"/>
  <c r="N94" i="2"/>
  <c r="N96" i="2"/>
  <c r="N63" i="2"/>
  <c r="N174" i="2"/>
  <c r="N83" i="2"/>
  <c r="N14" i="2"/>
  <c r="N55" i="2"/>
  <c r="N13" i="2"/>
  <c r="N97" i="2"/>
  <c r="N226" i="2"/>
  <c r="N90" i="2"/>
  <c r="N11" i="2"/>
  <c r="N81" i="2"/>
  <c r="N157" i="2"/>
  <c r="N222" i="2"/>
  <c r="N105" i="2"/>
  <c r="N199" i="2"/>
  <c r="N8" i="2"/>
  <c r="N20" i="2"/>
  <c r="N228" i="2"/>
  <c r="M50" i="2"/>
  <c r="N50" i="2" s="1"/>
  <c r="N181" i="2"/>
  <c r="N203" i="2"/>
  <c r="N204" i="2"/>
  <c r="M28" i="2"/>
  <c r="N28" i="2" s="1"/>
  <c r="M64" i="2"/>
  <c r="N64" i="2" s="1"/>
  <c r="M60" i="2"/>
  <c r="N60" i="2" s="1"/>
  <c r="M81" i="2"/>
  <c r="M97" i="2"/>
  <c r="M129" i="2"/>
  <c r="N129" i="2" s="1"/>
  <c r="M146" i="2"/>
  <c r="N146" i="2" s="1"/>
  <c r="M193" i="2"/>
  <c r="M134" i="2"/>
  <c r="M100" i="2"/>
  <c r="N100" i="2" s="1"/>
  <c r="M85" i="2"/>
  <c r="N85" i="2" s="1"/>
  <c r="M67" i="2"/>
  <c r="M66" i="2"/>
  <c r="N66" i="2" s="1"/>
  <c r="M98" i="2"/>
  <c r="N98" i="2" s="1"/>
  <c r="M130" i="2"/>
  <c r="N130" i="2" s="1"/>
  <c r="M3" i="2"/>
  <c r="N3" i="2" s="1"/>
  <c r="M36" i="2"/>
  <c r="M65" i="2"/>
  <c r="N65" i="2" s="1"/>
  <c r="M43" i="2"/>
  <c r="N43" i="2" s="1"/>
  <c r="M118" i="2"/>
  <c r="N118" i="2" s="1"/>
  <c r="M162" i="2"/>
  <c r="N162" i="2" s="1"/>
  <c r="M117" i="2"/>
  <c r="N117" i="2" s="1"/>
  <c r="M83" i="2"/>
  <c r="M62" i="2"/>
  <c r="N62" i="2" s="1"/>
  <c r="M47" i="2"/>
  <c r="N47" i="2" s="1"/>
  <c r="M31" i="2"/>
  <c r="N31" i="2" s="1"/>
  <c r="M10" i="2"/>
  <c r="N10" i="2" s="1"/>
  <c r="M35" i="2"/>
  <c r="N35" i="2" s="1"/>
  <c r="M68" i="2"/>
  <c r="N68" i="2" s="1"/>
  <c r="M49" i="2"/>
  <c r="N49" i="2" s="1"/>
  <c r="M132" i="2"/>
  <c r="M164" i="2"/>
  <c r="N164" i="2" s="1"/>
  <c r="M172" i="2"/>
  <c r="N172" i="2" s="1"/>
  <c r="M142" i="2"/>
  <c r="N142" i="2" s="1"/>
  <c r="M92" i="2"/>
  <c r="N92" i="2" s="1"/>
  <c r="M82" i="2"/>
  <c r="N82" i="2" s="1"/>
  <c r="M46" i="2"/>
  <c r="N46" i="2" s="1"/>
  <c r="M30" i="2"/>
  <c r="N30" i="2" s="1"/>
  <c r="M11" i="2"/>
  <c r="M71" i="2"/>
  <c r="N71" i="2" s="1"/>
  <c r="M87" i="2"/>
  <c r="N87" i="2" s="1"/>
  <c r="M99" i="2"/>
  <c r="N99" i="2" s="1"/>
  <c r="M151" i="2"/>
  <c r="N151" i="2" s="1"/>
  <c r="M165" i="2"/>
  <c r="N165" i="2" s="1"/>
  <c r="M178" i="2"/>
  <c r="N178" i="2" s="1"/>
  <c r="M223" i="2"/>
  <c r="N223" i="2" s="1"/>
  <c r="M192" i="2"/>
  <c r="M63" i="2"/>
  <c r="M48" i="2"/>
  <c r="N48" i="2" s="1"/>
  <c r="M4" i="2"/>
  <c r="N4" i="2" s="1"/>
  <c r="M226" i="2"/>
  <c r="M209" i="2"/>
  <c r="N209" i="2" s="1"/>
  <c r="M179" i="2"/>
  <c r="N179" i="2" s="1"/>
  <c r="M161" i="2"/>
  <c r="N161" i="2" s="1"/>
  <c r="M222" i="2"/>
  <c r="M199" i="2"/>
  <c r="M188" i="2"/>
  <c r="N188" i="2" s="1"/>
  <c r="M177" i="2"/>
  <c r="N177" i="2" s="1"/>
  <c r="M124" i="2"/>
  <c r="M90" i="2"/>
  <c r="M80" i="2"/>
  <c r="N80" i="2" s="1"/>
  <c r="M7" i="2"/>
  <c r="N7" i="2" s="1"/>
  <c r="M20" i="2"/>
  <c r="M75" i="2"/>
  <c r="N75" i="2" s="1"/>
  <c r="M73" i="2"/>
  <c r="N73" i="2" s="1"/>
  <c r="M91" i="2"/>
  <c r="N91" i="2" s="1"/>
  <c r="M139" i="2"/>
  <c r="N139" i="2" s="1"/>
  <c r="M166" i="2"/>
  <c r="N166" i="2" s="1"/>
  <c r="M176" i="2"/>
  <c r="N176" i="2" s="1"/>
  <c r="M123" i="2"/>
  <c r="N123" i="2" s="1"/>
  <c r="M105" i="2"/>
  <c r="M55" i="2"/>
  <c r="M6" i="2"/>
  <c r="N6" i="2" s="1"/>
  <c r="M27" i="2"/>
  <c r="N27" i="2" s="1"/>
  <c r="M39" i="2"/>
  <c r="N39" i="2" s="1"/>
  <c r="M76" i="2"/>
  <c r="N76" i="2" s="1"/>
  <c r="M74" i="2"/>
  <c r="N74" i="2" s="1"/>
  <c r="M93" i="2"/>
  <c r="N93" i="2" s="1"/>
  <c r="M125" i="2"/>
  <c r="N125" i="2" s="1"/>
  <c r="M144" i="2"/>
  <c r="N144" i="2" s="1"/>
  <c r="M153" i="2"/>
  <c r="N153" i="2" s="1"/>
  <c r="M197" i="2"/>
  <c r="N197" i="2" s="1"/>
  <c r="M121" i="2"/>
  <c r="M104" i="2"/>
  <c r="N104" i="2" s="1"/>
  <c r="M15" i="2"/>
  <c r="N15" i="2" s="1"/>
  <c r="M5" i="2"/>
  <c r="N5" i="2" s="1"/>
  <c r="M29" i="2"/>
  <c r="N29" i="2" s="1"/>
  <c r="M59" i="2"/>
  <c r="N59" i="2" s="1"/>
  <c r="M77" i="2"/>
  <c r="N77" i="2" s="1"/>
  <c r="M79" i="2"/>
  <c r="N79" i="2" s="1"/>
  <c r="M96" i="2"/>
  <c r="M145" i="2"/>
  <c r="N145" i="2" s="1"/>
  <c r="M190" i="2"/>
  <c r="N190" i="2" s="1"/>
  <c r="M58" i="2"/>
  <c r="N58" i="2" s="1"/>
  <c r="M16" i="2"/>
  <c r="M2" i="2"/>
  <c r="N2" i="2" s="1"/>
  <c r="M221" i="2"/>
  <c r="N221" i="2" s="1"/>
  <c r="M198" i="2"/>
  <c r="N198" i="2" s="1"/>
  <c r="M157" i="2"/>
  <c r="M133" i="2"/>
  <c r="N133" i="2" s="1"/>
  <c r="M112" i="2"/>
  <c r="N112" i="2" s="1"/>
  <c r="M102" i="2"/>
  <c r="N102" i="2" s="1"/>
  <c r="M89" i="2"/>
  <c r="M78" i="2"/>
  <c r="N78" i="2" s="1"/>
  <c r="M61" i="2"/>
  <c r="N61" i="2" s="1"/>
  <c r="M23" i="2"/>
  <c r="N23" i="2" s="1"/>
  <c r="M14" i="2"/>
  <c r="M182" i="2"/>
  <c r="N182" i="2" s="1"/>
  <c r="M220" i="2"/>
  <c r="N220" i="2" s="1"/>
  <c r="M185" i="2"/>
  <c r="N185" i="2" s="1"/>
  <c r="M174" i="2"/>
  <c r="M111" i="2"/>
  <c r="N111" i="2" s="1"/>
  <c r="M88" i="2"/>
  <c r="N88" i="2" s="1"/>
  <c r="M32" i="2"/>
  <c r="N32" i="2" s="1"/>
  <c r="M13" i="2"/>
  <c r="M72" i="2"/>
  <c r="N72" i="2" s="1"/>
  <c r="M184" i="2"/>
  <c r="N184" i="2" s="1"/>
  <c r="M128" i="2"/>
  <c r="N128" i="2" s="1"/>
  <c r="M86" i="2"/>
  <c r="N86" i="2" s="1"/>
  <c r="M21" i="2"/>
  <c r="N21" i="2" s="1"/>
  <c r="M12" i="2"/>
  <c r="N12" i="2" s="1"/>
  <c r="M183" i="2"/>
  <c r="N183" i="2" s="1"/>
  <c r="M127" i="2"/>
  <c r="M19" i="2"/>
  <c r="N19" i="2" s="1"/>
  <c r="M9" i="2"/>
  <c r="N9" i="2" s="1"/>
  <c r="M70" i="2"/>
  <c r="N70" i="2" s="1"/>
  <c r="M8" i="2"/>
  <c r="M228" i="2"/>
  <c r="M95" i="2"/>
  <c r="N95" i="2" s="1"/>
  <c r="M26" i="2"/>
  <c r="N26" i="2" s="1"/>
  <c r="M17" i="2"/>
  <c r="N17" i="2" s="1"/>
  <c r="M225" i="2"/>
  <c r="N225" i="2" s="1"/>
  <c r="M159" i="2"/>
  <c r="N159" i="2" s="1"/>
  <c r="M135" i="2"/>
  <c r="N135" i="2" s="1"/>
  <c r="M94" i="2"/>
  <c r="M24" i="2"/>
  <c r="N24" i="2" s="1"/>
  <c r="M148" i="2"/>
  <c r="N148" i="2" s="1"/>
  <c r="M143" i="2"/>
  <c r="N143" i="2" s="1"/>
  <c r="M84" i="2"/>
  <c r="N84" i="2" s="1"/>
  <c r="M69" i="2"/>
  <c r="N69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L127" i="1" l="1"/>
  <c r="L2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7" i="2"/>
  <c r="J221" i="2"/>
  <c r="J229" i="2"/>
  <c r="J224" i="2"/>
  <c r="J225" i="2"/>
  <c r="J228" i="2"/>
  <c r="J223" i="2"/>
  <c r="J222" i="2"/>
  <c r="J226" i="2"/>
  <c r="J2" i="2"/>
  <c r="L182" i="1" l="1"/>
  <c r="L145" i="1"/>
  <c r="L203" i="1"/>
  <c r="L190" i="1"/>
  <c r="L204" i="1"/>
  <c r="L146" i="1"/>
  <c r="L58" i="1"/>
  <c r="L205" i="1"/>
  <c r="L185" i="1"/>
  <c r="L56" i="1"/>
  <c r="L177" i="1"/>
  <c r="L206" i="1"/>
  <c r="L174" i="1"/>
  <c r="L42" i="1"/>
  <c r="L40" i="1"/>
  <c r="L38" i="1"/>
  <c r="L224" i="1" l="1"/>
  <c r="L225" i="1"/>
  <c r="L100" i="1"/>
  <c r="L68" i="1"/>
  <c r="L4" i="1"/>
  <c r="L170" i="1"/>
  <c r="L163" i="1"/>
  <c r="L172" i="1"/>
  <c r="L22" i="1"/>
  <c r="L140" i="1"/>
  <c r="L143" i="1"/>
  <c r="L139" i="1"/>
  <c r="L71" i="1"/>
  <c r="L126" i="1"/>
  <c r="L128" i="1"/>
  <c r="L131" i="1"/>
  <c r="L135" i="1"/>
  <c r="L101" i="1"/>
  <c r="L60" i="1"/>
  <c r="L66" i="1"/>
  <c r="L63" i="1"/>
  <c r="L3" i="1"/>
  <c r="L7" i="1"/>
  <c r="L16" i="1"/>
  <c r="L167" i="1"/>
  <c r="L171" i="1"/>
  <c r="L156" i="1"/>
  <c r="L165" i="1"/>
  <c r="L162" i="1"/>
  <c r="L210" i="1"/>
  <c r="L11" i="1"/>
  <c r="L78" i="1"/>
  <c r="L86" i="1"/>
  <c r="L95" i="1"/>
  <c r="L98" i="1"/>
  <c r="L92" i="1"/>
  <c r="L82" i="1"/>
  <c r="L89" i="1"/>
  <c r="L218" i="1"/>
  <c r="L213" i="1"/>
  <c r="L99" i="1"/>
  <c r="L116" i="1"/>
  <c r="L120" i="1"/>
  <c r="L124" i="1"/>
  <c r="L59" i="1"/>
  <c r="L221" i="1"/>
  <c r="L149" i="1"/>
  <c r="L26" i="1"/>
  <c r="L29" i="1"/>
  <c r="L30" i="1"/>
  <c r="L153" i="1"/>
  <c r="L45" i="1"/>
  <c r="L39" i="1"/>
  <c r="L34" i="1"/>
  <c r="L52" i="1"/>
  <c r="L47" i="1"/>
  <c r="L183" i="1"/>
  <c r="L186" i="1"/>
  <c r="L181" i="1"/>
  <c r="L199" i="1"/>
  <c r="L198" i="1"/>
  <c r="L184" i="1"/>
  <c r="L188" i="1"/>
  <c r="L108" i="1"/>
  <c r="L147" i="1"/>
  <c r="L72" i="1"/>
  <c r="L227" i="1"/>
  <c r="L136" i="1"/>
  <c r="L102" i="1"/>
  <c r="L64" i="1"/>
  <c r="L2" i="1"/>
  <c r="L166" i="1"/>
  <c r="L160" i="1"/>
  <c r="L13" i="1"/>
  <c r="L14" i="1"/>
  <c r="L88" i="1"/>
  <c r="L85" i="1"/>
  <c r="L94" i="1"/>
  <c r="L97" i="1"/>
  <c r="L75" i="1"/>
  <c r="L216" i="1"/>
  <c r="L212" i="1"/>
  <c r="L109" i="1"/>
  <c r="L113" i="1"/>
  <c r="L122" i="1"/>
  <c r="L119" i="1"/>
  <c r="L125" i="1"/>
  <c r="L151" i="1"/>
  <c r="L228" i="1"/>
  <c r="L19" i="1"/>
  <c r="L21" i="1"/>
  <c r="L36" i="1"/>
  <c r="L37" i="1"/>
  <c r="L32" i="1"/>
  <c r="L54" i="1"/>
  <c r="L46" i="1"/>
  <c r="L178" i="1"/>
  <c r="L180" i="1"/>
  <c r="L189" i="1"/>
  <c r="L196" i="1"/>
  <c r="L202" i="1"/>
  <c r="L176" i="1"/>
  <c r="L194" i="1"/>
  <c r="L105" i="1"/>
  <c r="L229" i="1"/>
  <c r="L18" i="1"/>
  <c r="L148" i="1"/>
  <c r="L73" i="1"/>
  <c r="L226" i="1"/>
  <c r="L129" i="1"/>
  <c r="L134" i="1"/>
  <c r="L61" i="1"/>
  <c r="L69" i="1"/>
  <c r="L6" i="1"/>
  <c r="L17" i="1"/>
  <c r="L207" i="1"/>
  <c r="L157" i="1"/>
  <c r="L80" i="1"/>
  <c r="L141" i="1"/>
  <c r="L144" i="1"/>
  <c r="L142" i="1"/>
  <c r="L137" i="1"/>
  <c r="L74" i="1"/>
  <c r="L155" i="1"/>
  <c r="L223" i="1"/>
  <c r="L130" i="1"/>
  <c r="L209" i="1"/>
  <c r="L222" i="1"/>
  <c r="L104" i="1"/>
  <c r="L65" i="1"/>
  <c r="L62" i="1"/>
  <c r="L67" i="1"/>
  <c r="L5" i="1"/>
  <c r="L9" i="1"/>
  <c r="L15" i="1"/>
  <c r="L169" i="1"/>
  <c r="L159" i="1"/>
  <c r="L164" i="1"/>
  <c r="L158" i="1"/>
  <c r="L152" i="1"/>
  <c r="L10" i="1"/>
  <c r="L93" i="1"/>
  <c r="L90" i="1"/>
  <c r="L87" i="1"/>
  <c r="L81" i="1"/>
  <c r="L91" i="1"/>
  <c r="L217" i="1"/>
  <c r="L214" i="1"/>
  <c r="L111" i="1"/>
  <c r="L121" i="1"/>
  <c r="L114" i="1"/>
  <c r="L123" i="1"/>
  <c r="L118" i="1"/>
  <c r="L154" i="1"/>
  <c r="L28" i="1"/>
  <c r="L27" i="1"/>
  <c r="L49" i="1"/>
  <c r="L35" i="1"/>
  <c r="L44" i="1"/>
  <c r="L33" i="1"/>
  <c r="L48" i="1"/>
  <c r="L173" i="1"/>
  <c r="L201" i="1"/>
  <c r="L195" i="1"/>
  <c r="L197" i="1"/>
  <c r="L179" i="1"/>
  <c r="L106" i="1"/>
  <c r="L57" i="1"/>
  <c r="L25" i="1"/>
  <c r="L138" i="1"/>
  <c r="L208" i="1"/>
  <c r="L133" i="1"/>
  <c r="L103" i="1"/>
  <c r="L70" i="1"/>
  <c r="L8" i="1"/>
  <c r="L168" i="1"/>
  <c r="L161" i="1"/>
  <c r="L12" i="1"/>
  <c r="L83" i="1"/>
  <c r="L96" i="1"/>
  <c r="L77" i="1"/>
  <c r="L79" i="1"/>
  <c r="L76" i="1"/>
  <c r="L84" i="1"/>
  <c r="L211" i="1"/>
  <c r="L219" i="1"/>
  <c r="L215" i="1"/>
  <c r="L112" i="1"/>
  <c r="L110" i="1"/>
  <c r="L115" i="1"/>
  <c r="L117" i="1"/>
  <c r="L220" i="1"/>
  <c r="L150" i="1"/>
  <c r="L31" i="1"/>
  <c r="L23" i="1"/>
  <c r="L24" i="1"/>
  <c r="L132" i="1"/>
  <c r="L51" i="1"/>
  <c r="L41" i="1"/>
  <c r="L43" i="1"/>
  <c r="L53" i="1"/>
  <c r="L55" i="1"/>
  <c r="L50" i="1"/>
  <c r="L187" i="1"/>
  <c r="L193" i="1"/>
  <c r="L200" i="1"/>
  <c r="L192" i="1"/>
  <c r="L191" i="1"/>
  <c r="L175" i="1"/>
  <c r="L107" i="1"/>
</calcChain>
</file>

<file path=xl/sharedStrings.xml><?xml version="1.0" encoding="utf-8"?>
<sst xmlns="http://schemas.openxmlformats.org/spreadsheetml/2006/main" count="5022" uniqueCount="1583">
  <si>
    <t>Name</t>
  </si>
  <si>
    <t>Style #</t>
  </si>
  <si>
    <t>white</t>
  </si>
  <si>
    <t>ARCHIVE 400 SERIES</t>
  </si>
  <si>
    <t>black</t>
  </si>
  <si>
    <t>21006A-NYC</t>
  </si>
  <si>
    <t>navy</t>
  </si>
  <si>
    <t>400 SERIES</t>
  </si>
  <si>
    <t>400A1V-CHF</t>
  </si>
  <si>
    <t>royal</t>
  </si>
  <si>
    <t>400A1V-HOS</t>
  </si>
  <si>
    <t>grey-red</t>
  </si>
  <si>
    <t>400A1V-HAI</t>
  </si>
  <si>
    <t>kelly green</t>
  </si>
  <si>
    <t>400A1V-CXG</t>
  </si>
  <si>
    <t>black-purple</t>
  </si>
  <si>
    <t>black-red</t>
  </si>
  <si>
    <t>olive</t>
  </si>
  <si>
    <t>ARCHIVE</t>
  </si>
  <si>
    <t>44747A-MILB</t>
  </si>
  <si>
    <t>44740A-YOW</t>
  </si>
  <si>
    <t>dark royal</t>
  </si>
  <si>
    <t>44740A-BSH</t>
  </si>
  <si>
    <t>dark green</t>
  </si>
  <si>
    <t>44740A-HTC</t>
  </si>
  <si>
    <t>red</t>
  </si>
  <si>
    <t>44740A-CHF</t>
  </si>
  <si>
    <t>44740A-NAH</t>
  </si>
  <si>
    <t>black-dk red</t>
  </si>
  <si>
    <t>grey-black</t>
  </si>
  <si>
    <t>44747A-CNT</t>
  </si>
  <si>
    <t>44747A-NBY</t>
  </si>
  <si>
    <t>44747A-SLS</t>
  </si>
  <si>
    <t>deep royal</t>
  </si>
  <si>
    <t>44747A-NYC</t>
  </si>
  <si>
    <t>44747A-KCM</t>
  </si>
  <si>
    <t>44747A-MML</t>
  </si>
  <si>
    <t>black-orange</t>
  </si>
  <si>
    <t>44747A-MOU</t>
  </si>
  <si>
    <t>navy - orange</t>
  </si>
  <si>
    <t>44747A-OAO</t>
  </si>
  <si>
    <t>navy-dk red</t>
  </si>
  <si>
    <t>44747A-POB</t>
  </si>
  <si>
    <t>44747A-SER</t>
  </si>
  <si>
    <t>ivory-navy</t>
  </si>
  <si>
    <t>44742A-OAS</t>
  </si>
  <si>
    <t>44740A-LAA</t>
  </si>
  <si>
    <t>44747A-LAW</t>
  </si>
  <si>
    <t>44740A-ANA</t>
  </si>
  <si>
    <t>44740A-KCK</t>
  </si>
  <si>
    <t>44740A-STE</t>
  </si>
  <si>
    <t>stone-khaki/navy</t>
  </si>
  <si>
    <t>44740A-WHA</t>
  </si>
  <si>
    <t>navy b'</t>
  </si>
  <si>
    <t>ARCHIVE COCKTAIL</t>
  </si>
  <si>
    <t>green</t>
  </si>
  <si>
    <t>44740A-GINTON</t>
  </si>
  <si>
    <t>44740A-MJULEP</t>
  </si>
  <si>
    <t>seafoam</t>
  </si>
  <si>
    <t>ARCHIVE LEGEND</t>
  </si>
  <si>
    <t>ivory-royal</t>
  </si>
  <si>
    <t>21005A-NHL</t>
  </si>
  <si>
    <t>21005A-MMAR</t>
  </si>
  <si>
    <t>ivyory-maroon</t>
  </si>
  <si>
    <t>21005A-LAK</t>
  </si>
  <si>
    <t>21005A-LOS</t>
  </si>
  <si>
    <t>21005C-LOS</t>
  </si>
  <si>
    <t>21005A-WHA</t>
  </si>
  <si>
    <t>21005A-SAF</t>
  </si>
  <si>
    <t>21005A-STE</t>
  </si>
  <si>
    <t>21005A-BAT</t>
  </si>
  <si>
    <t>21005A-ASE</t>
  </si>
  <si>
    <t>heather gray - black</t>
  </si>
  <si>
    <t>21005A-BBB</t>
  </si>
  <si>
    <t>21005A-DWE</t>
  </si>
  <si>
    <t>21005A-HOG</t>
  </si>
  <si>
    <t>heather grey</t>
  </si>
  <si>
    <t>21005A-BTT</t>
  </si>
  <si>
    <t>21005A-CCU</t>
  </si>
  <si>
    <t>21005A-CUG</t>
  </si>
  <si>
    <t>ivory - black</t>
  </si>
  <si>
    <t>21005A-BEG</t>
  </si>
  <si>
    <t>21005A-BRG</t>
  </si>
  <si>
    <t>21005A-KCP</t>
  </si>
  <si>
    <t>21005A-NYC</t>
  </si>
  <si>
    <t>21005A-NBY</t>
  </si>
  <si>
    <t>BADGER</t>
  </si>
  <si>
    <t>43260A-CALI</t>
  </si>
  <si>
    <t>BALL GAME</t>
  </si>
  <si>
    <t>42642A-LAK</t>
  </si>
  <si>
    <t>BALLPARK</t>
  </si>
  <si>
    <t>20001A-WOODSTK</t>
  </si>
  <si>
    <t>espresso</t>
  </si>
  <si>
    <t>20001B-PINKF</t>
  </si>
  <si>
    <t>classic blue</t>
  </si>
  <si>
    <t>20001A-POLICE</t>
  </si>
  <si>
    <t>20001A-MILES</t>
  </si>
  <si>
    <t>20001A-PINKF</t>
  </si>
  <si>
    <t>20001B-ACDC</t>
  </si>
  <si>
    <t>20001A-BADCO</t>
  </si>
  <si>
    <t>light blue</t>
  </si>
  <si>
    <t>20001A-SBEAR</t>
  </si>
  <si>
    <t>20001B-SBEAR</t>
  </si>
  <si>
    <t>ivory</t>
  </si>
  <si>
    <t>moss</t>
  </si>
  <si>
    <t>SMU302A-RARO</t>
  </si>
  <si>
    <t>brick red</t>
  </si>
  <si>
    <t>43020A-HAWA</t>
  </si>
  <si>
    <t>bleached sun</t>
  </si>
  <si>
    <t>43020A-MALI</t>
  </si>
  <si>
    <t>mint</t>
  </si>
  <si>
    <t>43020C-NASA</t>
  </si>
  <si>
    <t>AMN-1701B</t>
  </si>
  <si>
    <t>snow white</t>
  </si>
  <si>
    <t>AMN-1701A</t>
  </si>
  <si>
    <t>BANKS</t>
  </si>
  <si>
    <t>43622A-VGK</t>
  </si>
  <si>
    <t>BEACHWOOD</t>
  </si>
  <si>
    <t>21014A-CA</t>
  </si>
  <si>
    <t>coral</t>
  </si>
  <si>
    <t>BLUE LINE</t>
  </si>
  <si>
    <t>40742B-EDO</t>
  </si>
  <si>
    <t>40742D-AMD</t>
  </si>
  <si>
    <t>40742C-DAS</t>
  </si>
  <si>
    <t>40742B-COA</t>
  </si>
  <si>
    <t>40742B-VAC</t>
  </si>
  <si>
    <t>40742B-LAK</t>
  </si>
  <si>
    <t>40742B-MNW</t>
  </si>
  <si>
    <t>40742A-SEK</t>
  </si>
  <si>
    <t>40742B-TML</t>
  </si>
  <si>
    <t>40742A-CBJ</t>
  </si>
  <si>
    <t>40742B-PCO</t>
  </si>
  <si>
    <t>40742A-NAP</t>
  </si>
  <si>
    <t>40742A-WAC</t>
  </si>
  <si>
    <t>40742A-MNW</t>
  </si>
  <si>
    <t>forest green</t>
  </si>
  <si>
    <t>40742A-HAW</t>
  </si>
  <si>
    <t>40742A-CBH</t>
  </si>
  <si>
    <t>CANOPY</t>
  </si>
  <si>
    <t>emerald</t>
  </si>
  <si>
    <t>khaki</t>
  </si>
  <si>
    <t>21021A-DVNP</t>
  </si>
  <si>
    <t>stone</t>
  </si>
  <si>
    <t>CONRAD</t>
  </si>
  <si>
    <t>45020A-CALI</t>
  </si>
  <si>
    <t>light olive</t>
  </si>
  <si>
    <t>45020A-AMER</t>
  </si>
  <si>
    <t>45020A-USA</t>
  </si>
  <si>
    <t>off white</t>
  </si>
  <si>
    <t>CUFFED KNIT</t>
  </si>
  <si>
    <t>21019A-SAF</t>
  </si>
  <si>
    <t>21019A-PINKF</t>
  </si>
  <si>
    <t>21019A-LOS</t>
  </si>
  <si>
    <t>21019A-ACDC</t>
  </si>
  <si>
    <t>21019A-HTC</t>
  </si>
  <si>
    <t>21019A-BOWI</t>
  </si>
  <si>
    <t>21019A-FEND</t>
  </si>
  <si>
    <t>21019A-YOG</t>
  </si>
  <si>
    <t>21019A-SBEAR</t>
  </si>
  <si>
    <t>21019A-CHEVY</t>
  </si>
  <si>
    <t>21019A-USA</t>
  </si>
  <si>
    <t>21019B-NASA</t>
  </si>
  <si>
    <t>21019A-CALI</t>
  </si>
  <si>
    <t>21019A-NASA</t>
  </si>
  <si>
    <t>21019A-QND</t>
  </si>
  <si>
    <t>blue</t>
  </si>
  <si>
    <t>21019A-VAC</t>
  </si>
  <si>
    <t>21019A-VGK</t>
  </si>
  <si>
    <t>21019A-TML</t>
  </si>
  <si>
    <t>21019A-MNW</t>
  </si>
  <si>
    <t>21019A-NAP</t>
  </si>
  <si>
    <t>21019A-PCO</t>
  </si>
  <si>
    <t>21019A-LAK</t>
  </si>
  <si>
    <t>21019A-DAS</t>
  </si>
  <si>
    <t>21019A-CBH</t>
  </si>
  <si>
    <t>DRIFTER</t>
  </si>
  <si>
    <t>19H005A-SWEET</t>
  </si>
  <si>
    <t>19H005A-FLCO</t>
  </si>
  <si>
    <t>19H005A-HAWAO</t>
  </si>
  <si>
    <t>orange</t>
  </si>
  <si>
    <t>19H005A-CONDOR</t>
  </si>
  <si>
    <t>19H005A-LAOPEN</t>
  </si>
  <si>
    <t>butter yellow</t>
  </si>
  <si>
    <t>45000A-NASA</t>
  </si>
  <si>
    <t>powder blue</t>
  </si>
  <si>
    <t>DURHAM</t>
  </si>
  <si>
    <t>44590A-TX</t>
  </si>
  <si>
    <t>DYER</t>
  </si>
  <si>
    <t>43082A-DRW</t>
  </si>
  <si>
    <t>red - black</t>
  </si>
  <si>
    <t>true yellow</t>
  </si>
  <si>
    <t>HEPCAT</t>
  </si>
  <si>
    <t>43870A-SBEAR</t>
  </si>
  <si>
    <t>43870A-KCK</t>
  </si>
  <si>
    <t>43870A-HTI</t>
  </si>
  <si>
    <t>43877A-SAF</t>
  </si>
  <si>
    <t>43877A-ASE</t>
  </si>
  <si>
    <t>43877A-LOS</t>
  </si>
  <si>
    <t>43870A-NASA</t>
  </si>
  <si>
    <t>43870A-CALI</t>
  </si>
  <si>
    <t>43870A-OLNP</t>
  </si>
  <si>
    <t>43870A-MTEV</t>
  </si>
  <si>
    <t>HOOVER</t>
  </si>
  <si>
    <t>44820A-NASA</t>
  </si>
  <si>
    <t>ICONIC</t>
  </si>
  <si>
    <t>43912A-VGK</t>
  </si>
  <si>
    <t>43912A-LAK</t>
  </si>
  <si>
    <t>43910A-GNP</t>
  </si>
  <si>
    <t>43910A-BOWI</t>
  </si>
  <si>
    <t>43910A-CALI</t>
  </si>
  <si>
    <t>camoflage</t>
  </si>
  <si>
    <t>LIGHTWEIGHT HEPCAT</t>
  </si>
  <si>
    <t>19H006A-TXO</t>
  </si>
  <si>
    <t>19H006A-HAWAO</t>
  </si>
  <si>
    <t>lemon ice</t>
  </si>
  <si>
    <t>19H006A-DESERT</t>
  </si>
  <si>
    <t>LIGHTWEIGHT ROPE</t>
  </si>
  <si>
    <t>19H001A-HAWAO</t>
  </si>
  <si>
    <t>19H001A-MUSICC</t>
  </si>
  <si>
    <t>19H001A-TUSCON</t>
  </si>
  <si>
    <t>19H001A-GOLFD</t>
  </si>
  <si>
    <t>grass green</t>
  </si>
  <si>
    <t>19H001A-CANYON</t>
  </si>
  <si>
    <t>19H001A-CHGOO</t>
  </si>
  <si>
    <t>19H001A-DESERT</t>
  </si>
  <si>
    <t>19H001A-AMGC</t>
  </si>
  <si>
    <t>MICRO SLOUCH</t>
  </si>
  <si>
    <t>21015A-SAA</t>
  </si>
  <si>
    <t>bay blue</t>
  </si>
  <si>
    <t>21015A-YOG</t>
  </si>
  <si>
    <t>light orange</t>
  </si>
  <si>
    <t>21015A-HTI</t>
  </si>
  <si>
    <t>21015B-YOW</t>
  </si>
  <si>
    <t>21015A-HTC</t>
  </si>
  <si>
    <t>21015A-KING</t>
  </si>
  <si>
    <t>21015A-PEAC</t>
  </si>
  <si>
    <t>21015A-TIKI</t>
  </si>
  <si>
    <t>21015A-KNIGHT</t>
  </si>
  <si>
    <t>21015A-CALI</t>
  </si>
  <si>
    <t>21015A-ARCADE</t>
  </si>
  <si>
    <t>pro blue</t>
  </si>
  <si>
    <t>NEW RAGLAN</t>
  </si>
  <si>
    <t>36672A-NHL</t>
  </si>
  <si>
    <t>36672A-SJS</t>
  </si>
  <si>
    <t>36672A-MNW</t>
  </si>
  <si>
    <t>36672A-LAK</t>
  </si>
  <si>
    <t>NEW RAGLIN</t>
  </si>
  <si>
    <t>36670A-SBEAR</t>
  </si>
  <si>
    <t>NEW TIMER SLOUCH</t>
  </si>
  <si>
    <t>AMN-1712A</t>
  </si>
  <si>
    <t>stone-black</t>
  </si>
  <si>
    <t>42772A-CBH</t>
  </si>
  <si>
    <t>42777A-OAO</t>
  </si>
  <si>
    <t>gray-kelly</t>
  </si>
  <si>
    <t>42770A-BAT</t>
  </si>
  <si>
    <t>PACE SLOUCH</t>
  </si>
  <si>
    <t>44930A-CALI</t>
  </si>
  <si>
    <t>white - black</t>
  </si>
  <si>
    <t>PILLOW LINE KNIT</t>
  </si>
  <si>
    <t>42810A-CALI</t>
  </si>
  <si>
    <t>black-ivory-red</t>
  </si>
  <si>
    <t>42050A-YNP</t>
  </si>
  <si>
    <t>navy-ivory-old gold</t>
  </si>
  <si>
    <t>RAGLAN BONES</t>
  </si>
  <si>
    <t>41152B-TML</t>
  </si>
  <si>
    <t>41152B-LAK</t>
  </si>
  <si>
    <t>41152A-PCO</t>
  </si>
  <si>
    <t>41152A-COA</t>
  </si>
  <si>
    <t>SMU277A-NASA</t>
  </si>
  <si>
    <t>GM-1909B</t>
  </si>
  <si>
    <t>FEND-1908A</t>
  </si>
  <si>
    <t>GM-1909C</t>
  </si>
  <si>
    <t>41150A-NASA</t>
  </si>
  <si>
    <t>RIPTIDE VALIN</t>
  </si>
  <si>
    <t>44890D-CALI</t>
  </si>
  <si>
    <t>SUNDOWN</t>
  </si>
  <si>
    <t>43692A-NHL</t>
  </si>
  <si>
    <t>black-camo</t>
  </si>
  <si>
    <t>TRAILHEAD</t>
  </si>
  <si>
    <t>21016A-SAGNP</t>
  </si>
  <si>
    <t>oxide</t>
  </si>
  <si>
    <t>21016A-GSMT</t>
  </si>
  <si>
    <t>vapor blue</t>
  </si>
  <si>
    <t>canopy</t>
  </si>
  <si>
    <t>21016A-YNP</t>
  </si>
  <si>
    <t>21016A-OLNP</t>
  </si>
  <si>
    <t>cinder</t>
  </si>
  <si>
    <t>UNITED</t>
  </si>
  <si>
    <t>42932C-VGK</t>
  </si>
  <si>
    <t>ivory-blk-gold</t>
  </si>
  <si>
    <t>42932A-PPN</t>
  </si>
  <si>
    <t>42932A-NYR</t>
  </si>
  <si>
    <t>ivory-royal-red</t>
  </si>
  <si>
    <t>VALIN</t>
  </si>
  <si>
    <t>ivory-blk-lt hazel</t>
  </si>
  <si>
    <t>42960A-RKM</t>
  </si>
  <si>
    <t>black-ivory-smoke blue</t>
  </si>
  <si>
    <t>42960B-SBEAR</t>
  </si>
  <si>
    <t>chocolate ivory</t>
  </si>
  <si>
    <t>42960A-SBEAR</t>
  </si>
  <si>
    <t>evergreen ivory</t>
  </si>
  <si>
    <t>SMU500A-TAHOE</t>
  </si>
  <si>
    <t>grey-slate blue-navy</t>
  </si>
  <si>
    <t>42960A-TX</t>
  </si>
  <si>
    <t>42960B-CALI</t>
  </si>
  <si>
    <t>42960A-CALI</t>
  </si>
  <si>
    <t>GM-1907B</t>
  </si>
  <si>
    <t>42960A-LOSA</t>
  </si>
  <si>
    <t>WASHED SLOUCH</t>
  </si>
  <si>
    <t>20001A-AUSTINMO</t>
  </si>
  <si>
    <t>20001A-NWILKES</t>
  </si>
  <si>
    <t>crimson</t>
  </si>
  <si>
    <t>20001A-SAUGUS</t>
  </si>
  <si>
    <t>Sum</t>
  </si>
  <si>
    <t>photo</t>
  </si>
  <si>
    <t>сolor</t>
  </si>
  <si>
    <t>size</t>
  </si>
  <si>
    <t>№</t>
  </si>
  <si>
    <t>Black</t>
  </si>
  <si>
    <t>Navy</t>
  </si>
  <si>
    <t>21005A-DTW</t>
  </si>
  <si>
    <t>Archive Legend - Detroit Wolverines</t>
  </si>
  <si>
    <t>Ivory - Navy</t>
  </si>
  <si>
    <t>21005A-CHO</t>
  </si>
  <si>
    <t>Archive Legend - Chicago Orphans</t>
  </si>
  <si>
    <t>21005A-CBS</t>
  </si>
  <si>
    <t>Archive Legend - Chicago Blue Stockings</t>
  </si>
  <si>
    <t>Royal - Ivory</t>
  </si>
  <si>
    <t>42960A-USA</t>
  </si>
  <si>
    <t>Valin - USA</t>
  </si>
  <si>
    <t>21010A-CHEVELLE</t>
  </si>
  <si>
    <t>Valin - V GLDN KNT</t>
  </si>
  <si>
    <t>Ivory Black</t>
  </si>
  <si>
    <t>42960A-ZNP</t>
  </si>
  <si>
    <t>Valin - Zion National Park</t>
  </si>
  <si>
    <t>21006A-LOS</t>
  </si>
  <si>
    <t>Archive 400 series - LA Angels</t>
  </si>
  <si>
    <t>44740A-MANHAT</t>
  </si>
  <si>
    <t>Archive Cocktail - Manhattan</t>
  </si>
  <si>
    <t>44740A-BMARY</t>
  </si>
  <si>
    <t>Archive Cocktail - Bloody Mary</t>
  </si>
  <si>
    <t>Dark Red</t>
  </si>
  <si>
    <t>44740A-OLDFASH</t>
  </si>
  <si>
    <t>Archive Cocktail - Old Fashioned</t>
  </si>
  <si>
    <t>44747B-NBY</t>
  </si>
  <si>
    <t>Archive - NY Black Yankees</t>
  </si>
  <si>
    <t>Archive - Homestead Grays</t>
  </si>
  <si>
    <t>44747A-CAG</t>
  </si>
  <si>
    <t>Archive - Chi American Giants</t>
  </si>
  <si>
    <t>44747B-SER</t>
  </si>
  <si>
    <t>Archive - Seattle Rainers</t>
  </si>
  <si>
    <t>Dk Red-Ivory</t>
  </si>
  <si>
    <t>44747B-POB</t>
  </si>
  <si>
    <t>Archive - Portland Beavers</t>
  </si>
  <si>
    <t>Grey-Navy</t>
  </si>
  <si>
    <t>44740A-DAE</t>
  </si>
  <si>
    <t>Archive - Dallas Eagles</t>
  </si>
  <si>
    <t>44747B-HOG</t>
  </si>
  <si>
    <t>19H001A</t>
  </si>
  <si>
    <t>AMGC</t>
  </si>
  <si>
    <t>WHT</t>
  </si>
  <si>
    <t>Bangladesh</t>
  </si>
  <si>
    <t>100% Cotton</t>
  </si>
  <si>
    <t>CANYON</t>
  </si>
  <si>
    <t>Canyon CC Lightweight Rope</t>
  </si>
  <si>
    <t>KHAK</t>
  </si>
  <si>
    <t>CHGOO</t>
  </si>
  <si>
    <t>Chicago Open Lightweight Rope</t>
  </si>
  <si>
    <t>NAVY</t>
  </si>
  <si>
    <t>DESERT</t>
  </si>
  <si>
    <t>ROY</t>
  </si>
  <si>
    <t>DGRN</t>
  </si>
  <si>
    <t>GOLFD</t>
  </si>
  <si>
    <t>Golf Day Lightweight Rope</t>
  </si>
  <si>
    <t>GRAS</t>
  </si>
  <si>
    <t>HAWAO</t>
  </si>
  <si>
    <t>Hawaiian Open Lightweight Rope</t>
  </si>
  <si>
    <t>LICE</t>
  </si>
  <si>
    <t>MUSICC</t>
  </si>
  <si>
    <t>Music City Lightweight Rope</t>
  </si>
  <si>
    <t>STN</t>
  </si>
  <si>
    <t>TUSCON</t>
  </si>
  <si>
    <t>Tuscon Open Lightweight Rope</t>
  </si>
  <si>
    <t>19H005A</t>
  </si>
  <si>
    <t>CONDOR</t>
  </si>
  <si>
    <t>Condor Drifter</t>
  </si>
  <si>
    <t>IVOR</t>
  </si>
  <si>
    <t>China</t>
  </si>
  <si>
    <t>58%Polyester 42%Nylon</t>
  </si>
  <si>
    <t>FLCO</t>
  </si>
  <si>
    <t>Florida Citrus Open Drifter</t>
  </si>
  <si>
    <t>MINT</t>
  </si>
  <si>
    <t>Hawaiian Open Drifter</t>
  </si>
  <si>
    <t>ORG</t>
  </si>
  <si>
    <t>LAOPEN</t>
  </si>
  <si>
    <t>LA Open Drifter</t>
  </si>
  <si>
    <t>BUTR</t>
  </si>
  <si>
    <t>SWEET</t>
  </si>
  <si>
    <t>Sweet Spot Drifter</t>
  </si>
  <si>
    <t>LBLU</t>
  </si>
  <si>
    <t>19H006A</t>
  </si>
  <si>
    <t>BLK</t>
  </si>
  <si>
    <t>TXO</t>
  </si>
  <si>
    <t>Texas Open Lightweight Hepcat</t>
  </si>
  <si>
    <t>20001A</t>
  </si>
  <si>
    <t>AUSTINMO</t>
  </si>
  <si>
    <t>Austin Moto Washed Slouch</t>
  </si>
  <si>
    <t>MOSS</t>
  </si>
  <si>
    <t>BADCO</t>
  </si>
  <si>
    <t>Bad Co Ballpark</t>
  </si>
  <si>
    <t>BOWI</t>
  </si>
  <si>
    <t>BOWIE Ballpark</t>
  </si>
  <si>
    <t>MILES</t>
  </si>
  <si>
    <t>Miles Davis Ballpark</t>
  </si>
  <si>
    <t>CLBL</t>
  </si>
  <si>
    <t>NWILKES</t>
  </si>
  <si>
    <t>North Wilkesboro Washed Slouch</t>
  </si>
  <si>
    <t>CRIM</t>
  </si>
  <si>
    <t>PINKF</t>
  </si>
  <si>
    <t>Pink Floyd Ballpark</t>
  </si>
  <si>
    <t>POLICE</t>
  </si>
  <si>
    <t>The Police Ballpark</t>
  </si>
  <si>
    <t>SAUGUS</t>
  </si>
  <si>
    <t>Saugus Speedway Washed Slouch</t>
  </si>
  <si>
    <t>SEAF</t>
  </si>
  <si>
    <t>SBEAR</t>
  </si>
  <si>
    <t>Smokey Bear Washed Slouch</t>
  </si>
  <si>
    <t>ESPR</t>
  </si>
  <si>
    <t>WOODSTK</t>
  </si>
  <si>
    <t>Woodstock Ballpark</t>
  </si>
  <si>
    <t>20001B</t>
  </si>
  <si>
    <t>ACDC</t>
  </si>
  <si>
    <t>ACDC Ballpark</t>
  </si>
  <si>
    <t>21005A</t>
  </si>
  <si>
    <t>ASE</t>
  </si>
  <si>
    <t>AUSTIN SENATORS Archive Legend</t>
  </si>
  <si>
    <t>HGBL</t>
  </si>
  <si>
    <t>60%Polyester/ 40%Wool</t>
  </si>
  <si>
    <t>BAT</t>
  </si>
  <si>
    <t>BBB</t>
  </si>
  <si>
    <t>BEG</t>
  </si>
  <si>
    <t>BLRD</t>
  </si>
  <si>
    <t>BRG</t>
  </si>
  <si>
    <t>BTT</t>
  </si>
  <si>
    <t>IROY</t>
  </si>
  <si>
    <t>CBS</t>
  </si>
  <si>
    <t>RYIV</t>
  </si>
  <si>
    <t>CCU</t>
  </si>
  <si>
    <t>CHO</t>
  </si>
  <si>
    <t>Chgo Orphans Archive Legend</t>
  </si>
  <si>
    <t>INVY</t>
  </si>
  <si>
    <t>CUG</t>
  </si>
  <si>
    <t>IBLK</t>
  </si>
  <si>
    <t>DTW</t>
  </si>
  <si>
    <t>DWE</t>
  </si>
  <si>
    <t>KGRN</t>
  </si>
  <si>
    <t>HOG</t>
  </si>
  <si>
    <t>HGRY</t>
  </si>
  <si>
    <t>KCP</t>
  </si>
  <si>
    <t>KC Packers Archive Legend</t>
  </si>
  <si>
    <t>LAK</t>
  </si>
  <si>
    <t>LOS</t>
  </si>
  <si>
    <t>MMAR</t>
  </si>
  <si>
    <t>IMAR</t>
  </si>
  <si>
    <t>NBY</t>
  </si>
  <si>
    <t>NHL</t>
  </si>
  <si>
    <t>NYC</t>
  </si>
  <si>
    <t>SAF</t>
  </si>
  <si>
    <t>STE</t>
  </si>
  <si>
    <t>STL TERRIERS Archive Legend</t>
  </si>
  <si>
    <t>WHA</t>
  </si>
  <si>
    <t>CHICAGO WHALES Archive Legend</t>
  </si>
  <si>
    <t>21005C</t>
  </si>
  <si>
    <t>21006A</t>
  </si>
  <si>
    <t>21010A</t>
  </si>
  <si>
    <t>CHEVELLE</t>
  </si>
  <si>
    <t>GM Chevelle VMoto Valin</t>
  </si>
  <si>
    <t>100%Cotton/ 100%Polyester</t>
  </si>
  <si>
    <t>21014A</t>
  </si>
  <si>
    <t>CA</t>
  </si>
  <si>
    <t>CALIFORNIA Beachwood</t>
  </si>
  <si>
    <t>COR</t>
  </si>
  <si>
    <t>60%Cotton/35% Nylon/5%Spande</t>
  </si>
  <si>
    <t>21015A</t>
  </si>
  <si>
    <t>ARCADE</t>
  </si>
  <si>
    <t>Arcade Micro Slouch</t>
  </si>
  <si>
    <t>PROB</t>
  </si>
  <si>
    <t>100%Cotton</t>
  </si>
  <si>
    <t>CALI</t>
  </si>
  <si>
    <t>CALI Micro Slouch</t>
  </si>
  <si>
    <t>HTC</t>
  </si>
  <si>
    <t>HIROSHIMA CARP Micro Slouch</t>
  </si>
  <si>
    <t>HTI</t>
  </si>
  <si>
    <t>TRUY</t>
  </si>
  <si>
    <t>KING</t>
  </si>
  <si>
    <t>King Micro Slouch</t>
  </si>
  <si>
    <t>KNIGHT</t>
  </si>
  <si>
    <t>Knight Micro Slouch</t>
  </si>
  <si>
    <t>PEAC</t>
  </si>
  <si>
    <t>Peace Micro Slouch</t>
  </si>
  <si>
    <t>SAA</t>
  </si>
  <si>
    <t>SANKEI ATOMS Micro Slouch</t>
  </si>
  <si>
    <t>BBLU</t>
  </si>
  <si>
    <t>TIKI</t>
  </si>
  <si>
    <t>Tiki Micro Slouch</t>
  </si>
  <si>
    <t>YOG</t>
  </si>
  <si>
    <t>LTOR</t>
  </si>
  <si>
    <t>21015B</t>
  </si>
  <si>
    <t>YOW</t>
  </si>
  <si>
    <t>Yokohama Whales Micro Slouch</t>
  </si>
  <si>
    <t>EMRL</t>
  </si>
  <si>
    <t>21016A</t>
  </si>
  <si>
    <t>GSMT</t>
  </si>
  <si>
    <t>VBLU</t>
  </si>
  <si>
    <t>OLNP</t>
  </si>
  <si>
    <t>CIND</t>
  </si>
  <si>
    <t>SAGNP</t>
  </si>
  <si>
    <t>OXI</t>
  </si>
  <si>
    <t>YNP</t>
  </si>
  <si>
    <t>CANO</t>
  </si>
  <si>
    <t>21019A</t>
  </si>
  <si>
    <t>ACDC Cuffed Knit</t>
  </si>
  <si>
    <t>100%Acrylic</t>
  </si>
  <si>
    <t>BOWIE Cuffed Knit</t>
  </si>
  <si>
    <t>CBH</t>
  </si>
  <si>
    <t>CHI BLACKHAWKS Cuffed Knit NHL</t>
  </si>
  <si>
    <t>CHEVY</t>
  </si>
  <si>
    <t>Chevrolet Cuffed Knit</t>
  </si>
  <si>
    <t>DAS</t>
  </si>
  <si>
    <t>DAL STARS Cuffed Knit NHL</t>
  </si>
  <si>
    <t>FEND</t>
  </si>
  <si>
    <t>FENDER Cuffed Knit</t>
  </si>
  <si>
    <t>HIROSHIMA CARP Cuffed Knit</t>
  </si>
  <si>
    <t>LA KINGS Cuffed Knit NHL</t>
  </si>
  <si>
    <t>MNW</t>
  </si>
  <si>
    <t>MN WILD Cuffed Knit NHL</t>
  </si>
  <si>
    <t>NAP</t>
  </si>
  <si>
    <t>NAS PREDATORS Cuffed Knit NHL</t>
  </si>
  <si>
    <t>NASA</t>
  </si>
  <si>
    <t>PCO</t>
  </si>
  <si>
    <t>PHO COYOTES Cuffed Knit NHL</t>
  </si>
  <si>
    <t>Pink Floyd Cuffed Knit</t>
  </si>
  <si>
    <t>QND</t>
  </si>
  <si>
    <t>BLUE</t>
  </si>
  <si>
    <t>Smokey Bear Cuffed Knit</t>
  </si>
  <si>
    <t>OLIV</t>
  </si>
  <si>
    <t>TML</t>
  </si>
  <si>
    <t>TOR MAPLE LEAFS Cuffed Knit NH</t>
  </si>
  <si>
    <t>USA</t>
  </si>
  <si>
    <t>VAC</t>
  </si>
  <si>
    <t>VAN CANUCKS Cuffed Knit NHL</t>
  </si>
  <si>
    <t>VGK</t>
  </si>
  <si>
    <t>V GLDN KNT Cuffed Knit NHL</t>
  </si>
  <si>
    <t>YOMIURI GIANTS NPN Cuffed Knit</t>
  </si>
  <si>
    <t>21019B</t>
  </si>
  <si>
    <t>21021A</t>
  </si>
  <si>
    <t>DVNP</t>
  </si>
  <si>
    <t>40%Acrylic/30% Poly/30%Cotton</t>
  </si>
  <si>
    <t>36670A</t>
  </si>
  <si>
    <t>Smokey Bear New Raglin</t>
  </si>
  <si>
    <t>36672A</t>
  </si>
  <si>
    <t>LOS ANGELES KINGS New Raglin</t>
  </si>
  <si>
    <t>MN WILD New Raglin</t>
  </si>
  <si>
    <t>GRN</t>
  </si>
  <si>
    <t>NHL Org 6 New Raglin</t>
  </si>
  <si>
    <t>SJS</t>
  </si>
  <si>
    <t>SJ SHARKS New Raglin</t>
  </si>
  <si>
    <t>400A1V</t>
  </si>
  <si>
    <t>CHF</t>
  </si>
  <si>
    <t>Chicago Federals Replica Wool</t>
  </si>
  <si>
    <t>80% Acryllic/ 20% Wool</t>
  </si>
  <si>
    <t>CXG</t>
  </si>
  <si>
    <t>BKPU</t>
  </si>
  <si>
    <t>HAI</t>
  </si>
  <si>
    <t>HAWAIIN ISLANDERS Replica Wool</t>
  </si>
  <si>
    <t>HOS</t>
  </si>
  <si>
    <t>GYRD</t>
  </si>
  <si>
    <t>40742A</t>
  </si>
  <si>
    <t>CHI BLACKHAWKS Blue Line</t>
  </si>
  <si>
    <t>CBJ</t>
  </si>
  <si>
    <t>COL BLUE JACKETS Blue Line</t>
  </si>
  <si>
    <t>HAW</t>
  </si>
  <si>
    <t>HAR WHALERS Blue Line</t>
  </si>
  <si>
    <t>KELG</t>
  </si>
  <si>
    <t>MN WILD Blue Line</t>
  </si>
  <si>
    <t>FGRN</t>
  </si>
  <si>
    <t>NAS PREDATORS Blue Line</t>
  </si>
  <si>
    <t>SEK</t>
  </si>
  <si>
    <t>SEATTLE KRAKEN Blue Line</t>
  </si>
  <si>
    <t>WAC</t>
  </si>
  <si>
    <t>WA CAPITALS Blue Line</t>
  </si>
  <si>
    <t>RED</t>
  </si>
  <si>
    <t>40742B</t>
  </si>
  <si>
    <t>COA</t>
  </si>
  <si>
    <t>CO AVALANCHE Blue Line NHL</t>
  </si>
  <si>
    <t>EDO</t>
  </si>
  <si>
    <t>EDM OILERS Blue Line NHL</t>
  </si>
  <si>
    <t>LA KINGS Blue Line</t>
  </si>
  <si>
    <t>PHO COYOTES Blue Line</t>
  </si>
  <si>
    <t>TOR MAPLE LEAFS Blue Line</t>
  </si>
  <si>
    <t>VAN CANUCKS Blue Line NHL</t>
  </si>
  <si>
    <t>40742C</t>
  </si>
  <si>
    <t>DAL STARS Blue Line NHL</t>
  </si>
  <si>
    <t>40742D</t>
  </si>
  <si>
    <t>AMD</t>
  </si>
  <si>
    <t>ANA MIGHTY DUCKS Blue Line NHL</t>
  </si>
  <si>
    <t>41150A</t>
  </si>
  <si>
    <t>NASA Raglan Bones</t>
  </si>
  <si>
    <t>41152A</t>
  </si>
  <si>
    <t>CO AVALANCHE Raglan Bones</t>
  </si>
  <si>
    <t>PHO COYOTES Raglan Bones</t>
  </si>
  <si>
    <t>41152B</t>
  </si>
  <si>
    <t>TOR MAPLE LEAFS Raglan Bones</t>
  </si>
  <si>
    <t>42050A</t>
  </si>
  <si>
    <t>NIOG</t>
  </si>
  <si>
    <t>42642A</t>
  </si>
  <si>
    <t>GYBL</t>
  </si>
  <si>
    <t>42770A</t>
  </si>
  <si>
    <t>Baltimore Terrapins New Timer</t>
  </si>
  <si>
    <t>42772A</t>
  </si>
  <si>
    <t>42777A</t>
  </si>
  <si>
    <t>OAO</t>
  </si>
  <si>
    <t>Oakland Oaks New Timer Slouch</t>
  </si>
  <si>
    <t>GYKL</t>
  </si>
  <si>
    <t>42810A</t>
  </si>
  <si>
    <t>CALI Pillow Line TC Knit</t>
  </si>
  <si>
    <t>BLIR</t>
  </si>
  <si>
    <t>42932A</t>
  </si>
  <si>
    <t>NYR</t>
  </si>
  <si>
    <t>NY RANGERS United</t>
  </si>
  <si>
    <t>IRR</t>
  </si>
  <si>
    <t>80% Acryillic 20% Wool</t>
  </si>
  <si>
    <t>PPN</t>
  </si>
  <si>
    <t>PIT PENGUINS United</t>
  </si>
  <si>
    <t>IBG</t>
  </si>
  <si>
    <t>42932C</t>
  </si>
  <si>
    <t>VEGAS GOLDEN KNIGHTS United</t>
  </si>
  <si>
    <t>42960A</t>
  </si>
  <si>
    <t>LOSA</t>
  </si>
  <si>
    <t>RKM</t>
  </si>
  <si>
    <t>BISB</t>
  </si>
  <si>
    <t>EVIV</t>
  </si>
  <si>
    <t>TX</t>
  </si>
  <si>
    <t>TEXAS Valin</t>
  </si>
  <si>
    <t>USA Valin</t>
  </si>
  <si>
    <t>ZNP</t>
  </si>
  <si>
    <t>Zion Nat'l Park Valin</t>
  </si>
  <si>
    <t>IBLH</t>
  </si>
  <si>
    <t>42960B</t>
  </si>
  <si>
    <t>CHOI</t>
  </si>
  <si>
    <t>43020A</t>
  </si>
  <si>
    <t>HAWA</t>
  </si>
  <si>
    <t>Hawaii Ballpark</t>
  </si>
  <si>
    <t>BSUN</t>
  </si>
  <si>
    <t>MALI</t>
  </si>
  <si>
    <t>MALIBU Ballpark</t>
  </si>
  <si>
    <t>43020C</t>
  </si>
  <si>
    <t>NASA Ballpark</t>
  </si>
  <si>
    <t>43082A</t>
  </si>
  <si>
    <t>DRW</t>
  </si>
  <si>
    <t>DET RED WINGS DYER</t>
  </si>
  <si>
    <t>RDBL</t>
  </si>
  <si>
    <t>43260A</t>
  </si>
  <si>
    <t>CALI Badger</t>
  </si>
  <si>
    <t>43622A</t>
  </si>
  <si>
    <t>VEGAS GOLDEN KNIGHTS Banks</t>
  </si>
  <si>
    <t>43692A</t>
  </si>
  <si>
    <t>NHL Sundown</t>
  </si>
  <si>
    <t>BLCA</t>
  </si>
  <si>
    <t>80%Acrylic/ 20%Wool</t>
  </si>
  <si>
    <t>43870A</t>
  </si>
  <si>
    <t>CALI Hepcat</t>
  </si>
  <si>
    <t>HANSHIN TIGERS Hepcat</t>
  </si>
  <si>
    <t>KCK</t>
  </si>
  <si>
    <t>KC KATZ Hepcat</t>
  </si>
  <si>
    <t>MTEV</t>
  </si>
  <si>
    <t>Mt Everest Hepcat</t>
  </si>
  <si>
    <t>NASA Hepcat</t>
  </si>
  <si>
    <t>Olympic NP Hepcat</t>
  </si>
  <si>
    <t>Smokey Bear Hepcat</t>
  </si>
  <si>
    <t>43877A</t>
  </si>
  <si>
    <t>AUSTIN SENATORS Hepcat</t>
  </si>
  <si>
    <t>SAN FRANCISCO SEALS Hepcat</t>
  </si>
  <si>
    <t>43910A</t>
  </si>
  <si>
    <t>BOWIE Iconic</t>
  </si>
  <si>
    <t>CALI Iconic</t>
  </si>
  <si>
    <t>CAMO</t>
  </si>
  <si>
    <t>GNP</t>
  </si>
  <si>
    <t>Glacier Nat'l Park Iconic</t>
  </si>
  <si>
    <t>43912A</t>
  </si>
  <si>
    <t>VEGAS GOLDEN KNIGHTS Iconic</t>
  </si>
  <si>
    <t>44590A</t>
  </si>
  <si>
    <t>TEXAS Durham</t>
  </si>
  <si>
    <t>44740A</t>
  </si>
  <si>
    <t>ANA</t>
  </si>
  <si>
    <t>Anahiem Aces Archive</t>
  </si>
  <si>
    <t>BLDR</t>
  </si>
  <si>
    <t>BMARY</t>
  </si>
  <si>
    <t>Bloody Mary Archive</t>
  </si>
  <si>
    <t>DKRD</t>
  </si>
  <si>
    <t>BSH</t>
  </si>
  <si>
    <t>Boston Shamrocks Archive</t>
  </si>
  <si>
    <t>Chicago Federals Archive</t>
  </si>
  <si>
    <t>DAE</t>
  </si>
  <si>
    <t>Dallas Eagles Archive</t>
  </si>
  <si>
    <t>GINTON</t>
  </si>
  <si>
    <t>Gin &amp; Tonic Archive</t>
  </si>
  <si>
    <t>HIROSHIMA CARP Archive</t>
  </si>
  <si>
    <t>KC Katz Archive</t>
  </si>
  <si>
    <t>LAA</t>
  </si>
  <si>
    <t>DERO</t>
  </si>
  <si>
    <t>MANHAT</t>
  </si>
  <si>
    <t>Manhattan Archive</t>
  </si>
  <si>
    <t>MJULEP</t>
  </si>
  <si>
    <t>Mint Julep Archive</t>
  </si>
  <si>
    <t>NAH</t>
  </si>
  <si>
    <t>NANKAI HAWKS Archive</t>
  </si>
  <si>
    <t>OLDFASH</t>
  </si>
  <si>
    <t>Old Fashion Archive</t>
  </si>
  <si>
    <t>STL TERRIERS Archive</t>
  </si>
  <si>
    <t>SKNA</t>
  </si>
  <si>
    <t>CHICAGO WHALES Archive</t>
  </si>
  <si>
    <t>NAVB</t>
  </si>
  <si>
    <t>Yokohama Whales Archive</t>
  </si>
  <si>
    <t>DROY</t>
  </si>
  <si>
    <t>44742A</t>
  </si>
  <si>
    <t>OAS</t>
  </si>
  <si>
    <t>OAKLAND SEALS Archive</t>
  </si>
  <si>
    <t>44747A</t>
  </si>
  <si>
    <t>CAG</t>
  </si>
  <si>
    <t>CHI AMERICAN GIANTS Archive NL</t>
  </si>
  <si>
    <t>CNT</t>
  </si>
  <si>
    <t>Cinc Tigers Archive NL</t>
  </si>
  <si>
    <t>KCM</t>
  </si>
  <si>
    <t>LAW</t>
  </si>
  <si>
    <t>MILB</t>
  </si>
  <si>
    <t>MINOR LEAGUE Archive</t>
  </si>
  <si>
    <t>MML</t>
  </si>
  <si>
    <t>BLOR</t>
  </si>
  <si>
    <t>MOU</t>
  </si>
  <si>
    <t>Moultrie .22's Archive MILB</t>
  </si>
  <si>
    <t>NVOR</t>
  </si>
  <si>
    <t>NY BLACK YANKEES NL Archive NL</t>
  </si>
  <si>
    <t>NEY CUBANS NL Archive NL</t>
  </si>
  <si>
    <t>Oakland Oaks Archive MILB</t>
  </si>
  <si>
    <t>NVDR</t>
  </si>
  <si>
    <t>POB</t>
  </si>
  <si>
    <t>PORTLAND BEAVERS Archive MILB</t>
  </si>
  <si>
    <t>SER</t>
  </si>
  <si>
    <t>SEATTLE RAINERS Archive MILB</t>
  </si>
  <si>
    <t>SLS</t>
  </si>
  <si>
    <t>ST LOUIS STARS Archive NL</t>
  </si>
  <si>
    <t>44747B</t>
  </si>
  <si>
    <t>GYNV</t>
  </si>
  <si>
    <t>DKI</t>
  </si>
  <si>
    <t>44820A</t>
  </si>
  <si>
    <t>NASA Hoover</t>
  </si>
  <si>
    <t>44890D</t>
  </si>
  <si>
    <t>CALI Riptide Valin</t>
  </si>
  <si>
    <t>85%Nylon/ 15%Spandex</t>
  </si>
  <si>
    <t>44930A</t>
  </si>
  <si>
    <t>CALI Pace SL</t>
  </si>
  <si>
    <t>WHBL</t>
  </si>
  <si>
    <t>97%Polyester/ 3%Spandex</t>
  </si>
  <si>
    <t>45000A</t>
  </si>
  <si>
    <t>NASA Drifter</t>
  </si>
  <si>
    <t>PBLU</t>
  </si>
  <si>
    <t>45020A</t>
  </si>
  <si>
    <t>AMER</t>
  </si>
  <si>
    <t>AMERICANA Conrad</t>
  </si>
  <si>
    <t>LOLI</t>
  </si>
  <si>
    <t>CALI Conrad</t>
  </si>
  <si>
    <t>USA Conrad</t>
  </si>
  <si>
    <t>OWHT</t>
  </si>
  <si>
    <t>AMN</t>
  </si>
  <si>
    <t>1701A</t>
  </si>
  <si>
    <t>American Needle Ballpark</t>
  </si>
  <si>
    <t>1701B</t>
  </si>
  <si>
    <t>SNOW</t>
  </si>
  <si>
    <t>1712A</t>
  </si>
  <si>
    <t>American Needle New Timer</t>
  </si>
  <si>
    <t>STBK</t>
  </si>
  <si>
    <t>1908A</t>
  </si>
  <si>
    <t>FENDER Raglan Bones</t>
  </si>
  <si>
    <t>GM</t>
  </si>
  <si>
    <t>1907B</t>
  </si>
  <si>
    <t>GM Pontiac Valin</t>
  </si>
  <si>
    <t>1909B</t>
  </si>
  <si>
    <t>GM Cadillac Raglan Bones</t>
  </si>
  <si>
    <t>1909C</t>
  </si>
  <si>
    <t>GM Camaro Raglan Bones</t>
  </si>
  <si>
    <t>SMU277A</t>
  </si>
  <si>
    <t>SMU302A</t>
  </si>
  <si>
    <t>RARO</t>
  </si>
  <si>
    <t>Rainbow Room Slouch</t>
  </si>
  <si>
    <t>BRED</t>
  </si>
  <si>
    <t>SMU500A</t>
  </si>
  <si>
    <t>TAHOE</t>
  </si>
  <si>
    <t>Lake Tahoe Valin</t>
  </si>
  <si>
    <t>GSBN</t>
  </si>
  <si>
    <t>20001A-BOWI</t>
  </si>
  <si>
    <t>20001B-BOWI</t>
  </si>
  <si>
    <t>ONE</t>
  </si>
  <si>
    <t>Price</t>
  </si>
  <si>
    <t>Q</t>
  </si>
  <si>
    <t>CO</t>
  </si>
  <si>
    <t>Fabrics</t>
  </si>
  <si>
    <t>Style / Color</t>
  </si>
  <si>
    <t>100% Acrylic</t>
  </si>
  <si>
    <t>60% Cotton/35% Nylon/5% Spande</t>
  </si>
  <si>
    <t>40% Acrylic/30% Poly/30% Cotton</t>
  </si>
  <si>
    <t>58% Polyester - 42% Nylon</t>
  </si>
  <si>
    <t>60% Polyester - 40% Wool</t>
  </si>
  <si>
    <t>100% Cotton - 100% Polyester</t>
  </si>
  <si>
    <t>80% Acryllic - 20% Wool</t>
  </si>
  <si>
    <t>80% Acryillic - 20% Wool</t>
  </si>
  <si>
    <t>80% Acrylic - 20% Wool</t>
  </si>
  <si>
    <t>85% Nylon - 15% Spandex</t>
  </si>
  <si>
    <t>97% Polyester - 3% Spandex</t>
  </si>
  <si>
    <t>Style</t>
  </si>
  <si>
    <t>Color</t>
  </si>
  <si>
    <t>400A1V-TML</t>
  </si>
  <si>
    <t>21006A-TML</t>
  </si>
  <si>
    <t>400A1V-NYR</t>
  </si>
  <si>
    <t>21006A-ATFL</t>
  </si>
  <si>
    <t>400A1V-DRW</t>
  </si>
  <si>
    <t>21006A-HAW</t>
  </si>
  <si>
    <t>SMU672A-AMD</t>
  </si>
  <si>
    <t>21006A-COA</t>
  </si>
  <si>
    <t>SMU672A-BBR</t>
  </si>
  <si>
    <t>21006A-VAC</t>
  </si>
  <si>
    <t>21006A-CRO</t>
  </si>
  <si>
    <t>21006A-SJS</t>
  </si>
  <si>
    <t>SMU672A-CBH</t>
  </si>
  <si>
    <t>400A1V-LAK</t>
  </si>
  <si>
    <t>21006A-QND</t>
  </si>
  <si>
    <t>SMU672A-PPN</t>
  </si>
  <si>
    <t>SMU672A-PHF</t>
  </si>
  <si>
    <t>21006A-NHL</t>
  </si>
  <si>
    <t>21006A-WPJ</t>
  </si>
  <si>
    <t>21006A-OAS</t>
  </si>
  <si>
    <t>SMU653A-WAC</t>
  </si>
  <si>
    <t>SMU653A-EDO</t>
  </si>
  <si>
    <t>SMU672A-SEK</t>
  </si>
  <si>
    <t>SMU653A-DAS</t>
  </si>
  <si>
    <t>SMU653A-COA</t>
  </si>
  <si>
    <t>SMU653A-SJS</t>
  </si>
  <si>
    <t>SMU653A-VGK</t>
  </si>
  <si>
    <t>SMU653A-PPN</t>
  </si>
  <si>
    <t>SMU653A-CBH</t>
  </si>
  <si>
    <t>21005A-ATFL</t>
  </si>
  <si>
    <t>21005A-BBR</t>
  </si>
  <si>
    <t>21005A-CBH</t>
  </si>
  <si>
    <t>21005A-CRO</t>
  </si>
  <si>
    <t>21005A-DRW</t>
  </si>
  <si>
    <t>21005A-HAW</t>
  </si>
  <si>
    <t>21005A-MNN</t>
  </si>
  <si>
    <t>21005A-MOC</t>
  </si>
  <si>
    <t>21005A-NYR</t>
  </si>
  <si>
    <t>21005A-QND</t>
  </si>
  <si>
    <t>21005A-TML</t>
  </si>
  <si>
    <t>21005A-TSP</t>
  </si>
  <si>
    <t>21005A-VAC</t>
  </si>
  <si>
    <t>21005A-VAM</t>
  </si>
  <si>
    <t>21005A-WPJ</t>
  </si>
  <si>
    <t>40742B-DAS</t>
  </si>
  <si>
    <t>40742A-EDO</t>
  </si>
  <si>
    <t>40742A-MOC</t>
  </si>
  <si>
    <t>40742A-COA</t>
  </si>
  <si>
    <t>40742A-SJS</t>
  </si>
  <si>
    <t>40742C-AMD</t>
  </si>
  <si>
    <t>40742A-NYR</t>
  </si>
  <si>
    <t>40742A-VGK</t>
  </si>
  <si>
    <t>40742B-PPN</t>
  </si>
  <si>
    <t>40742A-BBR</t>
  </si>
  <si>
    <t>39712A-SEK-BLK</t>
  </si>
  <si>
    <t>21019A-BUS</t>
  </si>
  <si>
    <t>21019A-HAW</t>
  </si>
  <si>
    <t>21019A-CRO</t>
  </si>
  <si>
    <t>21019A-COA</t>
  </si>
  <si>
    <t>21019A-DRW</t>
  </si>
  <si>
    <t>39712A-BBR</t>
  </si>
  <si>
    <t>21019A-CBJ</t>
  </si>
  <si>
    <t>21019A-PHF</t>
  </si>
  <si>
    <t>21019A-NYI</t>
  </si>
  <si>
    <t>21019A-NJD</t>
  </si>
  <si>
    <t>21019A-PPN</t>
  </si>
  <si>
    <t>21019A-TBL</t>
  </si>
  <si>
    <t>21019A-SJS</t>
  </si>
  <si>
    <t>39712A-SEK</t>
  </si>
  <si>
    <t>21019A-SLB</t>
  </si>
  <si>
    <t>21019A-FLP</t>
  </si>
  <si>
    <t>SMU333A-AMD</t>
  </si>
  <si>
    <t>SMU333A-EDO</t>
  </si>
  <si>
    <t>SMU333A-COA</t>
  </si>
  <si>
    <t>SMU333A-CAH</t>
  </si>
  <si>
    <t>21019A-NYR</t>
  </si>
  <si>
    <t>21019A-WAC</t>
  </si>
  <si>
    <t>SMU655A-FLP</t>
  </si>
  <si>
    <t>SMU655A-AMD</t>
  </si>
  <si>
    <t>SMU655A-EDO</t>
  </si>
  <si>
    <t>SMU655A-COA</t>
  </si>
  <si>
    <t>SMU655A-CAH</t>
  </si>
  <si>
    <t>SMU655A-DAS</t>
  </si>
  <si>
    <t>SMU655A-BBR</t>
  </si>
  <si>
    <t>SMU655A-NYR</t>
  </si>
  <si>
    <t>SMU655A-TML</t>
  </si>
  <si>
    <t>SMU655A-CBH</t>
  </si>
  <si>
    <t>43652A-CBH</t>
  </si>
  <si>
    <t>43652A-DRW</t>
  </si>
  <si>
    <t>43652A-LAK</t>
  </si>
  <si>
    <t>43652A-NYR</t>
  </si>
  <si>
    <t>43652A-PPN</t>
  </si>
  <si>
    <t>45082A-SEK</t>
  </si>
  <si>
    <t>45082A-PCO</t>
  </si>
  <si>
    <t>45082A-NYR</t>
  </si>
  <si>
    <t>45082A-LAK</t>
  </si>
  <si>
    <t>45082A-HAW</t>
  </si>
  <si>
    <t>45082A-DRW</t>
  </si>
  <si>
    <t>45082A-CBH</t>
  </si>
  <si>
    <t>41152A-HAW</t>
  </si>
  <si>
    <t>41152A-NYI</t>
  </si>
  <si>
    <t>36672-BNYI</t>
  </si>
  <si>
    <t>41152A-FLP</t>
  </si>
  <si>
    <t>41152A-DAS</t>
  </si>
  <si>
    <t>21001A-VGK</t>
  </si>
  <si>
    <t>21001A-SLB</t>
  </si>
  <si>
    <t>21001A-SEK</t>
  </si>
  <si>
    <t>21001A-NYR</t>
  </si>
  <si>
    <t>21001A-NHL</t>
  </si>
  <si>
    <t>21001A-NAP</t>
  </si>
  <si>
    <t>21001A-LAK</t>
  </si>
  <si>
    <t>21001A-HAW</t>
  </si>
  <si>
    <t>21001A-FLP</t>
  </si>
  <si>
    <t>21001A-CBH</t>
  </si>
  <si>
    <t>SMU652A-DAS</t>
  </si>
  <si>
    <t>SMU652A-EDO</t>
  </si>
  <si>
    <t>SMU652A-VAC</t>
  </si>
  <si>
    <t>SMU652A-COA</t>
  </si>
  <si>
    <t>SMU652A-WAC</t>
  </si>
  <si>
    <t>SMU652A-SJS</t>
  </si>
  <si>
    <t>SMU652A-AMD</t>
  </si>
  <si>
    <t>SMU652A-NYR</t>
  </si>
  <si>
    <t>SMU652A-VGK</t>
  </si>
  <si>
    <t>SMU652A-PPN</t>
  </si>
  <si>
    <t>SMU652A-TML</t>
  </si>
  <si>
    <t>SMU652A-CBH</t>
  </si>
  <si>
    <t>SMU652A-BBR</t>
  </si>
  <si>
    <t>SMU652A-SEK</t>
  </si>
  <si>
    <t>SMU677A-CRO</t>
  </si>
  <si>
    <t>SMU677A-KCS</t>
  </si>
  <si>
    <t>SMU677A-HAW</t>
  </si>
  <si>
    <t>SMU677A-OAS</t>
  </si>
  <si>
    <t>SMU677A-ATFL</t>
  </si>
  <si>
    <t>SMU677A-PPN</t>
  </si>
  <si>
    <t>SMU677A-SLB</t>
  </si>
  <si>
    <t>SMU677A-PHF</t>
  </si>
  <si>
    <t>SMU677A-CBH</t>
  </si>
  <si>
    <t>SMU677A-QND</t>
  </si>
  <si>
    <t>SMU677A-EDO</t>
  </si>
  <si>
    <t>SMU677A-LAK</t>
  </si>
  <si>
    <t>42962A-VGK</t>
  </si>
  <si>
    <t>42962A-SLB</t>
  </si>
  <si>
    <t>42962A-PPN</t>
  </si>
  <si>
    <t>42962A-NYR</t>
  </si>
  <si>
    <t>42962A-NAP</t>
  </si>
  <si>
    <t>42962A-LAK</t>
  </si>
  <si>
    <t>42962A-HAW</t>
  </si>
  <si>
    <t>42962A-FLP</t>
  </si>
  <si>
    <t>42962A-DAS</t>
  </si>
  <si>
    <t>42962A-COA</t>
  </si>
  <si>
    <t>42962A-CBH</t>
  </si>
  <si>
    <t>42962A-BBR</t>
  </si>
  <si>
    <t>SMU500A-VAC</t>
  </si>
  <si>
    <t>SMU500A-PCO</t>
  </si>
  <si>
    <t>SMU500A-NYI</t>
  </si>
  <si>
    <t>SMU500A-LAK</t>
  </si>
  <si>
    <t>SMU500A-FLP</t>
  </si>
  <si>
    <t>SMU500A-COA</t>
  </si>
  <si>
    <t>SMU500A-CAH</t>
  </si>
  <si>
    <t>SMU500A-BBR</t>
  </si>
  <si>
    <t>SMU500A-AMD</t>
  </si>
  <si>
    <t>Manufacturer</t>
  </si>
  <si>
    <t>Count</t>
  </si>
  <si>
    <t>Name League Collection</t>
  </si>
  <si>
    <t>Desert Classic Lightweight Rope</t>
  </si>
  <si>
    <t>American Golf Classic Lightweight Rope</t>
  </si>
  <si>
    <t>Hawaiian Open Lightweight Hepcat</t>
  </si>
  <si>
    <t>Desert Classic Lightweight Hepcat</t>
  </si>
  <si>
    <t>Los Angeles Kings Raglan Bones</t>
  </si>
  <si>
    <t>Los Angeles Kings Ball Game</t>
  </si>
  <si>
    <t>Los Angeles Kings Iconic</t>
  </si>
  <si>
    <t>Los Angeles Angels Hepcat</t>
  </si>
  <si>
    <t>Los Angeles Angels Archive MILB</t>
  </si>
  <si>
    <t>Formula Name</t>
  </si>
  <si>
    <t>Formula Result</t>
  </si>
  <si>
    <t>CALI Cuffed Knit</t>
  </si>
  <si>
    <t>Detroit Wolverines Archive Legend</t>
  </si>
  <si>
    <t>BIRM BLACK BARONS Archive Legend NL</t>
  </si>
  <si>
    <t>BALT ELITE GIANTS Archive Legend NL</t>
  </si>
  <si>
    <t>BRKLYN ROYAL GIANTS Archive Legend NL</t>
  </si>
  <si>
    <t>Cleveland Cubs Archive Legend NL</t>
  </si>
  <si>
    <t>Chgo Union Giants Archive Legend NL</t>
  </si>
  <si>
    <t>Denv Wht Elephants Archive Legend NL</t>
  </si>
  <si>
    <t>HOMESTEAD GRAYS Archive Legend NL</t>
  </si>
  <si>
    <t>NHL Archive Legend NHL</t>
  </si>
  <si>
    <t>LA KINGS Archive Legend NHL</t>
  </si>
  <si>
    <t>LA ANGELS Archive Legend MILB</t>
  </si>
  <si>
    <t>Montreal Maroons Archive Legend NHL</t>
  </si>
  <si>
    <t>NY CUBANS Archive Legend NL</t>
  </si>
  <si>
    <t>SAN FRAN SEALS Archive Legend MILB</t>
  </si>
  <si>
    <t>NY BLACK YANKEES Archive Legend NL</t>
  </si>
  <si>
    <t>QUEBEC NORDIQUES Cuffed Knit NHL</t>
  </si>
  <si>
    <t>SAN FRAN SEALS Cuffed Knit MILB</t>
  </si>
  <si>
    <t>NASA Cuffed Knit</t>
  </si>
  <si>
    <t>YELLOWSTONE NP Pillow Line Knit</t>
  </si>
  <si>
    <t>CHI BLACKHAWKS New Timer Slouch</t>
  </si>
  <si>
    <t>Rocky Mnt Valin NP</t>
  </si>
  <si>
    <t>HOLLYWOOD STARS Replica Wool</t>
  </si>
  <si>
    <t>MINNEAPOLIS MILLERS Archive MILB</t>
  </si>
  <si>
    <t>HOMESTEAD GRAYS Archive NL</t>
  </si>
  <si>
    <t>YOMIURI GIANTS Micro Slouch NPN</t>
  </si>
  <si>
    <t>LA ANGELS Cuffed Knit MILB</t>
  </si>
  <si>
    <t>LA ANGELS Archive 400 MILB</t>
  </si>
  <si>
    <t>NY CUBANS Archive 400 NL</t>
  </si>
  <si>
    <t>CALI Valin SMU</t>
  </si>
  <si>
    <t>Los Angeles Valin</t>
  </si>
  <si>
    <t>Smokey Bear Valin</t>
  </si>
  <si>
    <t>CALI Valin</t>
  </si>
  <si>
    <t>Formula Collection And League</t>
  </si>
  <si>
    <t>HANSHIN TIGERS Micro Slouch NPN</t>
  </si>
  <si>
    <t>USA Cuffed Knit</t>
  </si>
  <si>
    <t>Death Valley Canopy NP</t>
  </si>
  <si>
    <t>NY BLACK YANKEES Archive NL</t>
  </si>
  <si>
    <t>KC MONARCHS Archive NL</t>
  </si>
  <si>
    <t>Los Angeles White Sox Archive NL</t>
  </si>
  <si>
    <t>CUBAN X-GIANTS Replica Wool</t>
  </si>
  <si>
    <t>Great Smoky Mnt Trailhead NP</t>
  </si>
  <si>
    <t>Olympic Trailhead NP</t>
  </si>
  <si>
    <t>Saguaro Trailhead NP</t>
  </si>
  <si>
    <t>YELLOWSTONE Trailhead NP</t>
  </si>
  <si>
    <t>California New Raglan</t>
  </si>
  <si>
    <t>Space with NASA New Raglan</t>
  </si>
  <si>
    <t>New York New Raglan</t>
  </si>
  <si>
    <t>Texas New Raglan</t>
  </si>
  <si>
    <t>Nashville Predators New Raglan NHL</t>
  </si>
  <si>
    <t>Chicago Blackhawks 400 Series NHL</t>
  </si>
  <si>
    <t>Calgary Flames 400 Series NHL</t>
  </si>
  <si>
    <t>Cuban X-Giants 400 Series MILB</t>
  </si>
  <si>
    <t>Detroit Red Wings 400 Series NHL</t>
  </si>
  <si>
    <t>Hawaii Islanders 400 Series MILB</t>
  </si>
  <si>
    <t>Hollywood Stars 400 Series MILB</t>
  </si>
  <si>
    <t>Los Angeles Kings 400 Series NHL</t>
  </si>
  <si>
    <t>Los Angeles Angels 400 Series MILB</t>
  </si>
  <si>
    <t>Montreal Canadiens 400 Series NHL</t>
  </si>
  <si>
    <t>New York Rangers 400 Series NHL</t>
  </si>
  <si>
    <t>Arizona Coyotes 400 Series NHL</t>
  </si>
  <si>
    <t>Philadelphia Flyers 400 Series NHL</t>
  </si>
  <si>
    <t>Toronto Maple Leafs 400 Series NHL</t>
  </si>
  <si>
    <t>Washington Capitals 400 Series NHL</t>
  </si>
  <si>
    <t>New York Islanders 400 Series NHL</t>
  </si>
  <si>
    <t>Anaheim Ducks Blue Line NHL</t>
  </si>
  <si>
    <t>Columbus Blue Jackets Blue Line NHL</t>
  </si>
  <si>
    <t>Detroit Red Wings Blue Line NHL</t>
  </si>
  <si>
    <t>Minnesota North Stars Blue Line NHL</t>
  </si>
  <si>
    <t>Montreal Canadiens Blue Line NHL</t>
  </si>
  <si>
    <t>Nashville Predators Blue Line NHL</t>
  </si>
  <si>
    <t>Ottawa Senators Blue Line NHL</t>
  </si>
  <si>
    <t>Arizona Coyotes Blue Line NHL</t>
  </si>
  <si>
    <t>Seattle Kraken Blue Line NHL</t>
  </si>
  <si>
    <t>San Jose Sharks Blue Line NHL</t>
  </si>
  <si>
    <t>Vancouver Canucks Blue Line NHL</t>
  </si>
  <si>
    <t>Vegas Golden Knights Blue Line NHL</t>
  </si>
  <si>
    <t>Washington Capitals Blue Line NHL</t>
  </si>
  <si>
    <t>Winnipeg Jets Blue Line NHL</t>
  </si>
  <si>
    <t>Carolina Hurricanes Blue Line NHL</t>
  </si>
  <si>
    <t>Carolina Panthers Blue Line NHL</t>
  </si>
  <si>
    <t>Philadelphia Flyers Blue Line NHL</t>
  </si>
  <si>
    <t>Pittsburgh Penguins Blue Line NHL</t>
  </si>
  <si>
    <t>Toronto Maple Leafs Blue Line NHL</t>
  </si>
  <si>
    <t>Space with NASA</t>
  </si>
  <si>
    <t>Mars with NASA</t>
  </si>
  <si>
    <t>Nashville Predators Raglan Bones NHL</t>
  </si>
  <si>
    <t>Seattle Kraken Raglan Bones NHL</t>
  </si>
  <si>
    <t>Vegas Golden Knights Raglan Bones NHL</t>
  </si>
  <si>
    <t>Fuji Mountain National Park Pillow</t>
  </si>
  <si>
    <t>Yellowstone National Park Pillow</t>
  </si>
  <si>
    <t>California</t>
  </si>
  <si>
    <t>California Valin</t>
  </si>
  <si>
    <t>New York Valin</t>
  </si>
  <si>
    <t>Mars with NASA Ballpark</t>
  </si>
  <si>
    <t>California Ballpark</t>
  </si>
  <si>
    <t>Hollywood Stars Ballpark MILB</t>
  </si>
  <si>
    <t>San Francisco Seals Ballpark MILB</t>
  </si>
  <si>
    <t>Seattle Rainiers Ballpark MILB</t>
  </si>
  <si>
    <t>Chicago Whales Ballpark MILB</t>
  </si>
  <si>
    <t>Texas</t>
  </si>
  <si>
    <t>Vegas Golden Knights United NHL</t>
  </si>
  <si>
    <t>Vegas Golden Knights NHL</t>
  </si>
  <si>
    <t>Malibu Beach</t>
  </si>
  <si>
    <t>Nashville Predators NHL</t>
  </si>
  <si>
    <t>Chicago Blackhawks NHL</t>
  </si>
  <si>
    <t>Los Angeles Kings NHL</t>
  </si>
  <si>
    <t>New York Rangers NHL</t>
  </si>
  <si>
    <t>Malibu</t>
  </si>
  <si>
    <t>New York</t>
  </si>
  <si>
    <t>Los Angeles</t>
  </si>
  <si>
    <t>Space with NASA Roughage</t>
  </si>
  <si>
    <t>Anaheim Aces Archive MILB</t>
  </si>
  <si>
    <t>Austin Senators Archive MILB</t>
  </si>
  <si>
    <t>Boston Shamrocks Archive MILB</t>
  </si>
  <si>
    <t>Daiei Unions Archive NLB</t>
  </si>
  <si>
    <t>Houston Buffalos Archive TLB</t>
  </si>
  <si>
    <t>Kansas City Katz Archive MILB</t>
  </si>
  <si>
    <t>Los Angeles Jets Archive ABL</t>
  </si>
  <si>
    <t>Las Vegas Stars Archive MILB</t>
  </si>
  <si>
    <t>Chicago Whales Archive MILB</t>
  </si>
  <si>
    <t>New York Americans Archive NHL</t>
  </si>
  <si>
    <t>Oakland Seals Archive NHL</t>
  </si>
  <si>
    <t>Cincinnati Tigers Archive NL</t>
  </si>
  <si>
    <t>Minneapolis Millers Archive MILB</t>
  </si>
  <si>
    <t>Portland Beavers Archive MILB</t>
  </si>
  <si>
    <t>Seattle Rainers Archive MILB</t>
  </si>
  <si>
    <t>California Replay</t>
  </si>
  <si>
    <t>Apollo 50 years</t>
  </si>
  <si>
    <t>California Twill</t>
  </si>
  <si>
    <t>California Conrad</t>
  </si>
  <si>
    <t>Space with NASA General</t>
  </si>
  <si>
    <t>California Surplus</t>
  </si>
  <si>
    <t>Space with NASA Surplus</t>
  </si>
  <si>
    <t>Firebird</t>
  </si>
  <si>
    <t>Chevrolet</t>
  </si>
  <si>
    <t>Cadillac</t>
  </si>
  <si>
    <t>Yellowstone</t>
  </si>
  <si>
    <t>Palm Springs</t>
  </si>
  <si>
    <t>Lake Tahoe</t>
  </si>
  <si>
    <t>Vermont Iconic</t>
  </si>
  <si>
    <t>Vermont</t>
  </si>
  <si>
    <t>Austin Motor Company</t>
  </si>
  <si>
    <t>Ironside Motorcycle</t>
  </si>
  <si>
    <t>Los Angeles Motordrome</t>
  </si>
  <si>
    <t>North Wilkesboro Speedway</t>
  </si>
  <si>
    <t>Saugus Speedway</t>
  </si>
  <si>
    <t>The Super Track</t>
  </si>
  <si>
    <t>California Sinclair</t>
  </si>
  <si>
    <t>California Pacific Coast</t>
  </si>
  <si>
    <t>Space with NASA Pacific Coast</t>
  </si>
  <si>
    <t>Baltimore Terrapins Archive MILB</t>
  </si>
  <si>
    <t>Birmingham Black Barons Archive NL</t>
  </si>
  <si>
    <t>Brooklyn Bushwicks Archive MILB</t>
  </si>
  <si>
    <t>Brooklyn Tip-Tops Archive MILB</t>
  </si>
  <si>
    <t>Chicago American Giants Archive NL</t>
  </si>
  <si>
    <t>Chicago Blue Stockings Archive MILB</t>
  </si>
  <si>
    <t>Chicago Orphans Archive MILB</t>
  </si>
  <si>
    <t>Cleveland Spiders Archive MILB</t>
  </si>
  <si>
    <t>Chicago Union Giants Archive MILB</t>
  </si>
  <si>
    <t>Detroit Wolverines Archive MILB</t>
  </si>
  <si>
    <t>Homestead Grays Archive NL</t>
  </si>
  <si>
    <t>Kansas City Monarchs Archive NL</t>
  </si>
  <si>
    <t>Kansas City Packers Archive MILB</t>
  </si>
  <si>
    <t>Louisville Colonels Archive MILB</t>
  </si>
  <si>
    <t>New York Cubans Archive NL</t>
  </si>
  <si>
    <t>New York Knickerbocker Archive MILB</t>
  </si>
  <si>
    <t>San Francisco Seals Archive MILB</t>
  </si>
  <si>
    <t>Saint Louis Terriers Archive MILB</t>
  </si>
  <si>
    <t>Yomiuri Giants Archive NPL</t>
  </si>
  <si>
    <t>Colorado Avalanche Archive 400 NHL</t>
  </si>
  <si>
    <t>Homestead Grays Archive 400 NL</t>
  </si>
  <si>
    <t>Los Angeles Angels Archive 400 MILB</t>
  </si>
  <si>
    <t>New York Black Yankees Archive 400 NL</t>
  </si>
  <si>
    <t>New York Cubans Archive 400 NL</t>
  </si>
  <si>
    <t>San Jose Sharks Archive 400 NHL</t>
  </si>
  <si>
    <t>Toronto Maple Leafs Archive 400 NHL</t>
  </si>
  <si>
    <t>Winnipeg Jets Archive 400 NHL</t>
  </si>
  <si>
    <t>California Surf Tri-Color</t>
  </si>
  <si>
    <t>Daytona Tri-Color</t>
  </si>
  <si>
    <t>Space with NASA Tri-Color</t>
  </si>
  <si>
    <t>Corvette VMoto Valin</t>
  </si>
  <si>
    <t>Texas World Speedway VMoto Valin</t>
  </si>
  <si>
    <t>California Twill Screen</t>
  </si>
  <si>
    <t>Montauk Twill Screen</t>
  </si>
  <si>
    <t>Pink Elephant Twill Screen</t>
  </si>
  <si>
    <t>Surf USA Twill Screen</t>
  </si>
  <si>
    <t>Lake Tahoe Twill Screen</t>
  </si>
  <si>
    <t>Hansin Tigers New Raglan NPL</t>
  </si>
  <si>
    <t>San Francisco Seals New Raglan MILB</t>
  </si>
  <si>
    <t>Seattle Rainiers New Raglan MILB</t>
  </si>
  <si>
    <t>Yomiuri Giants New Raglan NPL</t>
  </si>
  <si>
    <t>Boston Bruins New Raglan NHL</t>
  </si>
  <si>
    <t>Chicago Blackhawks New Raglan NHL</t>
  </si>
  <si>
    <t>Detroit Red Wings New Raglan NHL</t>
  </si>
  <si>
    <t>Hartford Whalers New Raglan NHL</t>
  </si>
  <si>
    <t>Original 6 New Raglan NHL</t>
  </si>
  <si>
    <t>New York Rangers New Raglan NHL</t>
  </si>
  <si>
    <t>Saint Louis Blues New Raglan NHL</t>
  </si>
  <si>
    <t>Vegas Golden Knights New Raglan NHL</t>
  </si>
  <si>
    <t>Philadelphia Flyers Basic NHL</t>
  </si>
  <si>
    <t>Seattle Kraken Basic NHL</t>
  </si>
  <si>
    <t>Toronto Maple Leafs Basic NHL</t>
  </si>
  <si>
    <t>Boston Bruins Blue Line NHL</t>
  </si>
  <si>
    <t>Chicago Blackhawks Blue Line NHL</t>
  </si>
  <si>
    <t>Calgary Flames Blue Line NHL</t>
  </si>
  <si>
    <t>Colorado Avalanche Blue Line NHL</t>
  </si>
  <si>
    <t>Edmonton Oilers Blue Line NHL</t>
  </si>
  <si>
    <t>Saint Louis Blues Blue Line NHL</t>
  </si>
  <si>
    <t>Tampa Bay Lightning Blue Line NHL</t>
  </si>
  <si>
    <t>Buffalo Sabres Blue Line NHL</t>
  </si>
  <si>
    <t>Hartford Whalers Blue Line NHL</t>
  </si>
  <si>
    <t>Los Angeles Kings Blue Line NHL</t>
  </si>
  <si>
    <t>Minnesota Wild Blue Line NHL</t>
  </si>
  <si>
    <t>Boston Bruins Raglan Bones NHL</t>
  </si>
  <si>
    <t>Carolina Hurricanes Raglan Bones NHL</t>
  </si>
  <si>
    <t>Chicago Blackhawks Raglan Bones NHL</t>
  </si>
  <si>
    <t>Detroit Red Wings Raglan Bones NHL</t>
  </si>
  <si>
    <t>Philadelphia Flyers Raglan Bones NHL</t>
  </si>
  <si>
    <t>Pittsburgh Penguins Raglan Bones NHL</t>
  </si>
  <si>
    <t>Saint Louis Blues Raglan Bones NHL</t>
  </si>
  <si>
    <t>Washington Capitals Raglan Bones NHL</t>
  </si>
  <si>
    <t>Carolina Hurricanes Outfield NHL</t>
  </si>
  <si>
    <t>Dallas Stars Outfield NHL</t>
  </si>
  <si>
    <t>Detroit Red Wings Outfield NHL</t>
  </si>
  <si>
    <t>New York Rangers Outfield NHL</t>
  </si>
  <si>
    <t>Vegas Golden Knights Outfield NHL</t>
  </si>
  <si>
    <t>Joshua Tree National Park Pillow</t>
  </si>
  <si>
    <t>New York Rangers Chipper NHL</t>
  </si>
  <si>
    <t>Chicago Blackhawks Tradition NHL</t>
  </si>
  <si>
    <t>Detroit Red Wings Tradition NHL</t>
  </si>
  <si>
    <t>Los Angeles Kings Tradition NHL</t>
  </si>
  <si>
    <t>New York Rangers Tradition NHL</t>
  </si>
  <si>
    <t>Detroit Red Wings Breezy NHL</t>
  </si>
  <si>
    <t>Detroit Red Wings Gusto NHL</t>
  </si>
  <si>
    <t>Space with NASA Pillow</t>
  </si>
  <si>
    <t>Seattle Kraken Pillow NHL</t>
  </si>
  <si>
    <t>Chicago Blackhawks Cuffless</t>
  </si>
  <si>
    <t>New York Islanders Cuffless</t>
  </si>
  <si>
    <t>New York Rangers Fleck NHL</t>
  </si>
  <si>
    <t>Detroit Red Wings Conway NHL</t>
  </si>
  <si>
    <t>New York Rangers Conway NHL</t>
  </si>
  <si>
    <t>Los Angeles Kings United NHL</t>
  </si>
  <si>
    <t>New York Rangers United NHL</t>
  </si>
  <si>
    <t>Pittsburgh Penguins United NHL</t>
  </si>
  <si>
    <t>Chicago Blackhawks Stanton NHL</t>
  </si>
  <si>
    <t>Detroit Red Wings Stanton NHL</t>
  </si>
  <si>
    <t>New York Rangers Stanton NHL</t>
  </si>
  <si>
    <t>Malibu Ballpark</t>
  </si>
  <si>
    <t>Wind &amp; Sea Ballpark</t>
  </si>
  <si>
    <t>Birmingham Black Barons Ballpark NL</t>
  </si>
  <si>
    <t>Chicago American Giants Ballpark NL</t>
  </si>
  <si>
    <t>Homestead Grays Ballpark NL</t>
  </si>
  <si>
    <t>Kansas City Monarchs Ballpark NL</t>
  </si>
  <si>
    <t>Detroit Red Wings U2 Original 6 NHL</t>
  </si>
  <si>
    <t>New York Rangers U2 Original 6 NHL</t>
  </si>
  <si>
    <t>Detroit Red Wings Dyer NHL</t>
  </si>
  <si>
    <t>Los Angeles Kings Dyer NHL</t>
  </si>
  <si>
    <t>New York Islanders Dyer NHL</t>
  </si>
  <si>
    <t>Malibu Board Shorts</t>
  </si>
  <si>
    <t>Los Angeles Board Shorts</t>
  </si>
  <si>
    <t>Boston Bruins Hanover NHL</t>
  </si>
  <si>
    <t>Los Angeles Kings Hanover NHL</t>
  </si>
  <si>
    <t>Nashville Predators Hanover NHL</t>
  </si>
  <si>
    <t>Los Angeles Kings Ravenswood NHL</t>
  </si>
  <si>
    <t>Minnesota Wild United NHL</t>
  </si>
  <si>
    <t>Detroit Red Wings Gunner NHL</t>
  </si>
  <si>
    <t>Los Angeles Kings Gunner NHL</t>
  </si>
  <si>
    <t>New York Rangers Gunner NHL</t>
  </si>
  <si>
    <t>Detroit Red Wings White Out NHL</t>
  </si>
  <si>
    <t>New York Rangers White Out NHL</t>
  </si>
  <si>
    <t>Chicago Blackhawks Stafford NHL</t>
  </si>
  <si>
    <t>Detroit Red Wings Stafford NHL</t>
  </si>
  <si>
    <t>Nashville Predators Stafford NHL</t>
  </si>
  <si>
    <t>New York Rangers Stafford NHL</t>
  </si>
  <si>
    <t>Chicago Blackhawks Chromel NHL</t>
  </si>
  <si>
    <t>Detroit Red Wings Chromel NHL</t>
  </si>
  <si>
    <t>Los Angeles Kings Chromel NHL</t>
  </si>
  <si>
    <t>New York Rangers Chromel NHL</t>
  </si>
  <si>
    <t>Philadelphia Flyers Chromel NHL</t>
  </si>
  <si>
    <t>Original 6 Sundown NHL</t>
  </si>
  <si>
    <t>Carolina Hurricanes Blockhead NHL</t>
  </si>
  <si>
    <t>Minnesota Wild Blockhead NHL</t>
  </si>
  <si>
    <t>Hiroshima Carp Hepcat NLP</t>
  </si>
  <si>
    <t>Kansas City Katz Hepcat MILB</t>
  </si>
  <si>
    <t>Chicago Whales Hepcat MILB</t>
  </si>
  <si>
    <t>Yokohama Whales Hepcat NLP</t>
  </si>
  <si>
    <t>Austin Senators Hepcat MILB</t>
  </si>
  <si>
    <t>Seattle Rainiers Hepcat MILB</t>
  </si>
  <si>
    <t>City of Chicago Iconic</t>
  </si>
  <si>
    <t>Glacier National Park Iconic</t>
  </si>
  <si>
    <t>Yosemite National Park Iconic</t>
  </si>
  <si>
    <t>Detroit Red Wings Iconic NHL</t>
  </si>
  <si>
    <t>Los Angeles Kings Iconic NHL</t>
  </si>
  <si>
    <t>New York Rangers Iconic NHL</t>
  </si>
  <si>
    <t>Vegas Golden Knights Iconic NHL</t>
  </si>
  <si>
    <t>Los Angeles Kings Elston NHL</t>
  </si>
  <si>
    <t>New York Rangers Elston NHL</t>
  </si>
  <si>
    <t>Chicago Blackhawks Cross Fade NHL</t>
  </si>
  <si>
    <t>New York Rangers Cross Fade NHL</t>
  </si>
  <si>
    <t>Texas Micro Icon</t>
  </si>
  <si>
    <t>Vegas Golden Knights Roughage NHL</t>
  </si>
  <si>
    <t>Cerveceria Polar Archive CABL</t>
  </si>
  <si>
    <t>Duluth Eskimos Archive NFL</t>
  </si>
  <si>
    <t>Hanshin Tigers Archive NPL</t>
  </si>
  <si>
    <t>Los Angeles Blades Archive NHL</t>
  </si>
  <si>
    <t>Detroit Cubs Archive NL</t>
  </si>
  <si>
    <t>Durham Bulls Archive MILB</t>
  </si>
  <si>
    <t>Hollywood Stars Archive MILB</t>
  </si>
  <si>
    <t>Kansas City All Nations Archive IBL</t>
  </si>
  <si>
    <t>Minor League Baseball Archive MILB</t>
  </si>
  <si>
    <t>Moultrie Colt .22s Archive MILB</t>
  </si>
  <si>
    <t>National Baseball Hall of Fame MILB</t>
  </si>
  <si>
    <t>Seattle Rainiers Archive MILB</t>
  </si>
  <si>
    <t>Saint Louis Stars Archive NL</t>
  </si>
  <si>
    <t>Saint Paul Saints Archive MILB</t>
  </si>
  <si>
    <t>Space with NASA Replay</t>
  </si>
  <si>
    <t>Pug Replay</t>
  </si>
  <si>
    <t>Vegas Golden Knights Replay NHL</t>
  </si>
  <si>
    <t>Cauliflower Foodie Slouch</t>
  </si>
  <si>
    <t>Kale Foodie Slouch</t>
  </si>
  <si>
    <t>Ketchup Foodie Slouch</t>
  </si>
  <si>
    <t>Mayo Foodie Slouch</t>
  </si>
  <si>
    <t>Mustard Foodie Slouch</t>
  </si>
  <si>
    <t>California Riptide Valin</t>
  </si>
  <si>
    <t>Americana Conrad</t>
  </si>
  <si>
    <t>United States Conrad</t>
  </si>
  <si>
    <t>Chevrolet New Raglan</t>
  </si>
  <si>
    <t>Corvette Raglan Bones</t>
  </si>
  <si>
    <t>Chicago Blackhawks Breezy NHL</t>
  </si>
  <si>
    <t>Los Angeles Kings Cross Fade NHL</t>
  </si>
  <si>
    <t>36670A-CALI</t>
  </si>
  <si>
    <t>36670A-NASA</t>
  </si>
  <si>
    <t>36670A-NY</t>
  </si>
  <si>
    <t>36670A-TX</t>
  </si>
  <si>
    <t>36672A-NAP</t>
  </si>
  <si>
    <t>400A1V-CBH</t>
  </si>
  <si>
    <t>400A1V-CFL</t>
  </si>
  <si>
    <t>400A1V-LOS</t>
  </si>
  <si>
    <t>400A1V-MOC</t>
  </si>
  <si>
    <t>400A1V-PCO</t>
  </si>
  <si>
    <t>400A1V-PHF</t>
  </si>
  <si>
    <t>400A1V-WAC</t>
  </si>
  <si>
    <t>400A2V-CBH</t>
  </si>
  <si>
    <t>400A2V-LAK</t>
  </si>
  <si>
    <t>400A2V-NYI</t>
  </si>
  <si>
    <t>400A2V-NYR</t>
  </si>
  <si>
    <t>400A4V-CBH</t>
  </si>
  <si>
    <t>40742A-AMD</t>
  </si>
  <si>
    <t>40742A-DRW</t>
  </si>
  <si>
    <t>40742A-MNN</t>
  </si>
  <si>
    <t>40742A-OTS</t>
  </si>
  <si>
    <t>40742A-PCO</t>
  </si>
  <si>
    <t>40742A-VAC</t>
  </si>
  <si>
    <t>40742A-WPJ</t>
  </si>
  <si>
    <t>40742B-CAH</t>
  </si>
  <si>
    <t>40742B-FLP</t>
  </si>
  <si>
    <t>40742B-PHF</t>
  </si>
  <si>
    <t>40742B-SEK</t>
  </si>
  <si>
    <t>41150B-NASA</t>
  </si>
  <si>
    <t>41152A-NAP</t>
  </si>
  <si>
    <t>41152A-SEK</t>
  </si>
  <si>
    <t>41152A-VGK</t>
  </si>
  <si>
    <t>42050A-MTFU</t>
  </si>
  <si>
    <t>42760A-CALI</t>
  </si>
  <si>
    <t>42960A-NY</t>
  </si>
  <si>
    <t>43020A-NASA</t>
  </si>
  <si>
    <t>43020E-CALI</t>
  </si>
  <si>
    <t>43027A-HOS</t>
  </si>
  <si>
    <t>43027A-SAF</t>
  </si>
  <si>
    <t>43027A-SER</t>
  </si>
  <si>
    <t>43027A-WHA</t>
  </si>
  <si>
    <t>43260A-TX</t>
  </si>
  <si>
    <t>43350A-NASA</t>
  </si>
  <si>
    <t>43572B-VGK</t>
  </si>
  <si>
    <t>43710A-MB</t>
  </si>
  <si>
    <t>43732B-NAP</t>
  </si>
  <si>
    <t>43742A-CBH</t>
  </si>
  <si>
    <t>43742A-LAK</t>
  </si>
  <si>
    <t>43742A-NYR</t>
  </si>
  <si>
    <t>43880A-MALI</t>
  </si>
  <si>
    <t>43910A-NASA</t>
  </si>
  <si>
    <t>43910A-NY</t>
  </si>
  <si>
    <t>43910A-TX</t>
  </si>
  <si>
    <t>44500A-NY</t>
  </si>
  <si>
    <t>44700B-LOSA</t>
  </si>
  <si>
    <t>44730A-NASA</t>
  </si>
  <si>
    <t>44740A-ASE</t>
  </si>
  <si>
    <t>44740A-DAU</t>
  </si>
  <si>
    <t>44740A-HBU</t>
  </si>
  <si>
    <t>44740A-LAJ</t>
  </si>
  <si>
    <t>44740A-LST</t>
  </si>
  <si>
    <t>44742A-NYA</t>
  </si>
  <si>
    <t>44810A-CALI</t>
  </si>
  <si>
    <t>44860A-CALI</t>
  </si>
  <si>
    <t>44870A-CALI</t>
  </si>
  <si>
    <t>44900A-CALI</t>
  </si>
  <si>
    <t>44900B-CALI</t>
  </si>
  <si>
    <t>44910A-NASA</t>
  </si>
  <si>
    <t>44940A-NASA</t>
  </si>
  <si>
    <t>44970A-CALI</t>
  </si>
  <si>
    <t>45010A-CALI</t>
  </si>
  <si>
    <t>45030A-NASA</t>
  </si>
  <si>
    <t>45060A-CA</t>
  </si>
  <si>
    <t>45060A-NASA</t>
  </si>
  <si>
    <t>GM-1904A</t>
  </si>
  <si>
    <t>GM-1908A</t>
  </si>
  <si>
    <t>GM-1909A</t>
  </si>
  <si>
    <t>GM-1910A</t>
  </si>
  <si>
    <t>GM-2002A</t>
  </si>
  <si>
    <t>GMC-2001A</t>
  </si>
  <si>
    <t>GMC-2001B</t>
  </si>
  <si>
    <t>SMU277A-YNP</t>
  </si>
  <si>
    <t>SMU302A-PALMS</t>
  </si>
  <si>
    <t>SMU302D-GM</t>
  </si>
  <si>
    <t>SMU562-VT</t>
  </si>
  <si>
    <t>SMU598A-VT</t>
  </si>
  <si>
    <t>20001A-IRONSIDE</t>
  </si>
  <si>
    <t>20001A-LAMOTOR</t>
  </si>
  <si>
    <t>20001A-SUPERT</t>
  </si>
  <si>
    <t>21001A-CA</t>
  </si>
  <si>
    <t>21002A-CALI</t>
  </si>
  <si>
    <t>21002A-NASA</t>
  </si>
  <si>
    <t>21005A-BRB</t>
  </si>
  <si>
    <t>21005A-CAG</t>
  </si>
  <si>
    <t>21005A-CSP</t>
  </si>
  <si>
    <t>21005A-KCM</t>
  </si>
  <si>
    <t>21005A-LCO</t>
  </si>
  <si>
    <t>21005A-NYKN</t>
  </si>
  <si>
    <t>21005A-SER</t>
  </si>
  <si>
    <t>21005A-YOG</t>
  </si>
  <si>
    <t>21006A-HOG</t>
  </si>
  <si>
    <t>21006A-NBY</t>
  </si>
  <si>
    <t>21007A-CA</t>
  </si>
  <si>
    <t>21007A-DAYTONA</t>
  </si>
  <si>
    <t>21007A-NASA</t>
  </si>
  <si>
    <t>21010A-CORVETTE</t>
  </si>
  <si>
    <t>21010A-TXWRLD</t>
  </si>
  <si>
    <t>21012A-CA</t>
  </si>
  <si>
    <t>21012A-CALI</t>
  </si>
  <si>
    <t>21012A-MONT</t>
  </si>
  <si>
    <t>21012A-PINKE</t>
  </si>
  <si>
    <t>21012A-SURF</t>
  </si>
  <si>
    <t>21012A-TAHOE</t>
  </si>
  <si>
    <t>36670A-HTI</t>
  </si>
  <si>
    <t>36670A-SAF</t>
  </si>
  <si>
    <t>36670A-SER</t>
  </si>
  <si>
    <t>36670A-YOG</t>
  </si>
  <si>
    <t>36672A-BBR</t>
  </si>
  <si>
    <t>36672A-CBH</t>
  </si>
  <si>
    <t>36672A-DRW</t>
  </si>
  <si>
    <t>36672A-HAW</t>
  </si>
  <si>
    <t>36672A-NYR</t>
  </si>
  <si>
    <t>36672A-SLB</t>
  </si>
  <si>
    <t>36672A-VGK</t>
  </si>
  <si>
    <t>39712A-PHF</t>
  </si>
  <si>
    <t>39712A-TML</t>
  </si>
  <si>
    <t>40742A-CFL</t>
  </si>
  <si>
    <t>40742A-SLB</t>
  </si>
  <si>
    <t>40742A-TBL</t>
  </si>
  <si>
    <t>40742B-BUS</t>
  </si>
  <si>
    <t>40742B-HAW</t>
  </si>
  <si>
    <t>41152A-BBR</t>
  </si>
  <si>
    <t>41152A-CAH</t>
  </si>
  <si>
    <t>41152A-CBH</t>
  </si>
  <si>
    <t>41152A-DRW</t>
  </si>
  <si>
    <t>41152A-PHF</t>
  </si>
  <si>
    <t>41152A-PPN</t>
  </si>
  <si>
    <t>41152A-SLB</t>
  </si>
  <si>
    <t>41152A-WAC</t>
  </si>
  <si>
    <t>41722A-CAH</t>
  </si>
  <si>
    <t>41722A-DAS</t>
  </si>
  <si>
    <t>41722A-DRW</t>
  </si>
  <si>
    <t>41722A-NYR</t>
  </si>
  <si>
    <t>41722A-VGK</t>
  </si>
  <si>
    <t>42050A-JTNP</t>
  </si>
  <si>
    <t>42652A-NYR</t>
  </si>
  <si>
    <t>42692A-CBH</t>
  </si>
  <si>
    <t>42692A-DRW</t>
  </si>
  <si>
    <t>42692A-LAK</t>
  </si>
  <si>
    <t>42692A-NYR</t>
  </si>
  <si>
    <t>42792A-DRW</t>
  </si>
  <si>
    <t>42802A-DRW</t>
  </si>
  <si>
    <t>42810A-NASA</t>
  </si>
  <si>
    <t>42812A-SEK</t>
  </si>
  <si>
    <t>42822A-CBH</t>
  </si>
  <si>
    <t>42822A-NYI</t>
  </si>
  <si>
    <t>42832A-NYR</t>
  </si>
  <si>
    <t>42862A-DRW</t>
  </si>
  <si>
    <t>42862A-NYR</t>
  </si>
  <si>
    <t>42932A-LAK</t>
  </si>
  <si>
    <t>42992A-CBH</t>
  </si>
  <si>
    <t>42992A-DRW</t>
  </si>
  <si>
    <t>42992A-NYR</t>
  </si>
  <si>
    <t>43020A-CA</t>
  </si>
  <si>
    <t>43020A-WIND</t>
  </si>
  <si>
    <t>43020B-CA</t>
  </si>
  <si>
    <t>43020C-CA</t>
  </si>
  <si>
    <t>43027A-BBB</t>
  </si>
  <si>
    <t>43027A-CAG</t>
  </si>
  <si>
    <t>43027A-HOG</t>
  </si>
  <si>
    <t>43027A-KCM</t>
  </si>
  <si>
    <t>43062A-DRW</t>
  </si>
  <si>
    <t>43062A-NYR</t>
  </si>
  <si>
    <t>43082A-LAK</t>
  </si>
  <si>
    <t>43082A-NYI</t>
  </si>
  <si>
    <t>43300A-MALI</t>
  </si>
  <si>
    <t>43300C-LOSA</t>
  </si>
  <si>
    <t>43352A-BBR</t>
  </si>
  <si>
    <t>43352A-LAK</t>
  </si>
  <si>
    <t>43352A-NAP</t>
  </si>
  <si>
    <t>43422A-LAK</t>
  </si>
  <si>
    <t>43572A-LAK</t>
  </si>
  <si>
    <t>43572A-MNW</t>
  </si>
  <si>
    <t>43572A-NYR</t>
  </si>
  <si>
    <t>43592A-DRW</t>
  </si>
  <si>
    <t>43592A-LAK</t>
  </si>
  <si>
    <t>43592A-NYR</t>
  </si>
  <si>
    <t>43642A-DRW</t>
  </si>
  <si>
    <t>43642A-NYR</t>
  </si>
  <si>
    <t>43672A-CBH</t>
  </si>
  <si>
    <t>43672A-DRW</t>
  </si>
  <si>
    <t>43672A-NAP</t>
  </si>
  <si>
    <t>43672A-NYR</t>
  </si>
  <si>
    <t>43682A-CBH</t>
  </si>
  <si>
    <t>43682A-DRW</t>
  </si>
  <si>
    <t>43682A-LAK</t>
  </si>
  <si>
    <t>43682A-NYR</t>
  </si>
  <si>
    <t>43682A-PHF</t>
  </si>
  <si>
    <t>43732A-CAH</t>
  </si>
  <si>
    <t>43732A-MNW</t>
  </si>
  <si>
    <t>43870A-HTC</t>
  </si>
  <si>
    <t>43870A-WHA</t>
  </si>
  <si>
    <t>43870A-YOW</t>
  </si>
  <si>
    <t>43877A-SER</t>
  </si>
  <si>
    <t>43910A-CHGO</t>
  </si>
  <si>
    <t>43910A-YONP</t>
  </si>
  <si>
    <t>43912A-DRW</t>
  </si>
  <si>
    <t>43912A-NYR</t>
  </si>
  <si>
    <t>43942A-LAK</t>
  </si>
  <si>
    <t>43942A-NYR</t>
  </si>
  <si>
    <t>44612A-CBH</t>
  </si>
  <si>
    <t>44612A-NYR</t>
  </si>
  <si>
    <t>44700A-TX</t>
  </si>
  <si>
    <t>44732A-VGK</t>
  </si>
  <si>
    <t>44740A-CPL</t>
  </si>
  <si>
    <t>44740A-DUE</t>
  </si>
  <si>
    <t>44740A-HTI</t>
  </si>
  <si>
    <t>44740A-LABL</t>
  </si>
  <si>
    <t>44740A-LOS</t>
  </si>
  <si>
    <t>44740A-YOG</t>
  </si>
  <si>
    <t>44747A-BBB</t>
  </si>
  <si>
    <t>44747A-DEC</t>
  </si>
  <si>
    <t>44747A-DUB</t>
  </si>
  <si>
    <t>44747A-HOS</t>
  </si>
  <si>
    <t>44747A-KCAN</t>
  </si>
  <si>
    <t>44747A-NBHOF</t>
  </si>
  <si>
    <t>44747A-SAF</t>
  </si>
  <si>
    <t>44747A-SPS</t>
  </si>
  <si>
    <t>44890E-CALI</t>
  </si>
  <si>
    <t>44900A-NASA</t>
  </si>
  <si>
    <t>44900A-PUG</t>
  </si>
  <si>
    <t>44902A-VGK</t>
  </si>
  <si>
    <t>44950A-CAUL</t>
  </si>
  <si>
    <t>44950A-KALE</t>
  </si>
  <si>
    <t>44950A-KETC</t>
  </si>
  <si>
    <t>44950A-MAYO</t>
  </si>
  <si>
    <t>44950A-MUST</t>
  </si>
  <si>
    <t>44960B-CA</t>
  </si>
  <si>
    <t>GM-1901A</t>
  </si>
  <si>
    <t>GM-1909D</t>
  </si>
  <si>
    <t>42792A-CBH</t>
  </si>
  <si>
    <t>44612A-LAK</t>
  </si>
  <si>
    <t>Name from 1C</t>
  </si>
  <si>
    <t>Коллекция</t>
  </si>
  <si>
    <t>AMERICAN NEEDLE-State</t>
  </si>
  <si>
    <t>Space</t>
  </si>
  <si>
    <t>State</t>
  </si>
  <si>
    <t>Sport</t>
  </si>
  <si>
    <t>AMERICAN NEEDLE-Sport</t>
  </si>
  <si>
    <t>AMERICAN NEEDLE-Space</t>
  </si>
  <si>
    <t>AMERICAN NEEDLE-Cars</t>
  </si>
  <si>
    <t>Cars</t>
  </si>
  <si>
    <t>Food</t>
  </si>
  <si>
    <t>Baltimore Terrapins Archive Legend MILB</t>
  </si>
  <si>
    <t>Brooklyn Tip Tops Archive Legend MILB</t>
  </si>
  <si>
    <t>Chgo Blue Stockings Archive Legend MILB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</si>
</sst>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 ;\-[$$-409]#,##0.00\ 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 wrapText="1"/>
      <protection locked="0"/>
    </xf>
    <xf numFmtId="164" fontId="2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left" vertical="center" wrapText="1"/>
    </xf>
    <xf numFmtId="164" fontId="0" fillId="0" borderId="0" xfId="0" applyNumberFormat="1" applyFill="1" applyBorder="1" applyProtection="1">
      <protection locked="0"/>
    </xf>
    <xf numFmtId="0" fontId="0" fillId="0" borderId="1" xfId="0" applyFill="1" applyBorder="1" applyAlignment="1" applyProtection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/>
    <xf numFmtId="0" fontId="4" fillId="0" borderId="0" xfId="0" applyFont="1" applyFill="1"/>
    <xf numFmtId="0" fontId="4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26" Type="http://schemas.openxmlformats.org/officeDocument/2006/relationships/image" Target="../media/image22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81" Type="http://schemas.openxmlformats.org/officeDocument/2006/relationships/image" Target="../media/image181.jpg"/><Relationship Id="rId216" Type="http://schemas.openxmlformats.org/officeDocument/2006/relationships/image" Target="../media/image216.jpg"/><Relationship Id="rId22" Type="http://schemas.openxmlformats.org/officeDocument/2006/relationships/image" Target="../media/image22.jpg"/><Relationship Id="rId43" Type="http://schemas.openxmlformats.org/officeDocument/2006/relationships/image" Target="../media/image43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39" Type="http://schemas.openxmlformats.org/officeDocument/2006/relationships/image" Target="../media/image13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71" Type="http://schemas.openxmlformats.org/officeDocument/2006/relationships/image" Target="../media/image171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27" Type="http://schemas.openxmlformats.org/officeDocument/2006/relationships/image" Target="../media/image227.jpg"/><Relationship Id="rId12" Type="http://schemas.openxmlformats.org/officeDocument/2006/relationships/image" Target="../media/image12.jpg"/><Relationship Id="rId33" Type="http://schemas.openxmlformats.org/officeDocument/2006/relationships/image" Target="../media/image33.jpg"/><Relationship Id="rId108" Type="http://schemas.openxmlformats.org/officeDocument/2006/relationships/image" Target="../media/image108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5" Type="http://schemas.openxmlformats.org/officeDocument/2006/relationships/image" Target="../media/image75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61" Type="http://schemas.openxmlformats.org/officeDocument/2006/relationships/image" Target="../media/image161.jpg"/><Relationship Id="rId182" Type="http://schemas.openxmlformats.org/officeDocument/2006/relationships/image" Target="../media/image182.jpg"/><Relationship Id="rId217" Type="http://schemas.openxmlformats.org/officeDocument/2006/relationships/image" Target="../media/image217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14" Type="http://schemas.openxmlformats.org/officeDocument/2006/relationships/image" Target="../media/image14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8" Type="http://schemas.openxmlformats.org/officeDocument/2006/relationships/image" Target="../media/image8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219" Type="http://schemas.openxmlformats.org/officeDocument/2006/relationships/image" Target="../media/image21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0" Type="http://schemas.openxmlformats.org/officeDocument/2006/relationships/image" Target="../media/image220.jpg"/><Relationship Id="rId225" Type="http://schemas.openxmlformats.org/officeDocument/2006/relationships/image" Target="../media/image225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10" Type="http://schemas.openxmlformats.org/officeDocument/2006/relationships/image" Target="../media/image210.jpg"/><Relationship Id="rId215" Type="http://schemas.openxmlformats.org/officeDocument/2006/relationships/image" Target="../media/image215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56</xdr:row>
      <xdr:rowOff>149225</xdr:rowOff>
    </xdr:from>
    <xdr:to>
      <xdr:col>8</xdr:col>
      <xdr:colOff>1063625</xdr:colOff>
      <xdr:row>56</xdr:row>
      <xdr:rowOff>939800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80E4FD-F9A4-4144-93E7-80F94C2B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35400"/>
          <a:ext cx="103822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104</xdr:row>
      <xdr:rowOff>149225</xdr:rowOff>
    </xdr:from>
    <xdr:to>
      <xdr:col>8</xdr:col>
      <xdr:colOff>1063625</xdr:colOff>
      <xdr:row>104</xdr:row>
      <xdr:rowOff>977900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8EE72C-52F5-49FB-B3AA-1AF1F27E9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97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107</xdr:row>
      <xdr:rowOff>149225</xdr:rowOff>
    </xdr:from>
    <xdr:to>
      <xdr:col>8</xdr:col>
      <xdr:colOff>1063625</xdr:colOff>
      <xdr:row>107</xdr:row>
      <xdr:rowOff>977900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DFEA196-2A72-436E-8F23-FD389875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693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106</xdr:row>
      <xdr:rowOff>149225</xdr:rowOff>
    </xdr:from>
    <xdr:to>
      <xdr:col>8</xdr:col>
      <xdr:colOff>1063625</xdr:colOff>
      <xdr:row>106</xdr:row>
      <xdr:rowOff>873125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FCD387F-5F1A-4D35-AFC7-CE207017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1836400"/>
          <a:ext cx="1038225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66770</xdr:colOff>
      <xdr:row>105</xdr:row>
      <xdr:rowOff>149225</xdr:rowOff>
    </xdr:from>
    <xdr:to>
      <xdr:col>8</xdr:col>
      <xdr:colOff>1063625</xdr:colOff>
      <xdr:row>105</xdr:row>
      <xdr:rowOff>944880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ADC95F8-7B02-47F3-9AB2-EFDB5791F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670" y="353587685"/>
          <a:ext cx="996855" cy="79565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193</xdr:row>
      <xdr:rowOff>149225</xdr:rowOff>
    </xdr:from>
    <xdr:to>
      <xdr:col>8</xdr:col>
      <xdr:colOff>1025525</xdr:colOff>
      <xdr:row>193</xdr:row>
      <xdr:rowOff>1035050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A6D9DD3-26CA-42BB-84CB-177642C3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2123400"/>
          <a:ext cx="1000125" cy="8858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187</xdr:row>
      <xdr:rowOff>149225</xdr:rowOff>
    </xdr:from>
    <xdr:to>
      <xdr:col>8</xdr:col>
      <xdr:colOff>1063625</xdr:colOff>
      <xdr:row>187</xdr:row>
      <xdr:rowOff>977900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C4B6DEE8-17B2-48B2-A029-97F7CB2BA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3266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174</xdr:row>
      <xdr:rowOff>149225</xdr:rowOff>
    </xdr:from>
    <xdr:to>
      <xdr:col>8</xdr:col>
      <xdr:colOff>1063625</xdr:colOff>
      <xdr:row>174</xdr:row>
      <xdr:rowOff>977900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946AD25-AD21-4945-8E31-711D0C6E7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440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178</xdr:row>
      <xdr:rowOff>149225</xdr:rowOff>
    </xdr:from>
    <xdr:to>
      <xdr:col>8</xdr:col>
      <xdr:colOff>1063625</xdr:colOff>
      <xdr:row>178</xdr:row>
      <xdr:rowOff>977900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1C78E4C-4A6D-4A9E-BFAF-20E1970C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8981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175</xdr:row>
      <xdr:rowOff>149225</xdr:rowOff>
    </xdr:from>
    <xdr:to>
      <xdr:col>8</xdr:col>
      <xdr:colOff>1063625</xdr:colOff>
      <xdr:row>175</xdr:row>
      <xdr:rowOff>1006475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3513E39-1DAF-4BC7-8E3C-22417E7E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012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183</xdr:row>
      <xdr:rowOff>149225</xdr:rowOff>
    </xdr:from>
    <xdr:to>
      <xdr:col>8</xdr:col>
      <xdr:colOff>1063625</xdr:colOff>
      <xdr:row>183</xdr:row>
      <xdr:rowOff>1006475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32D48B43-1458-455D-8372-8BC1BF1C6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26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190</xdr:row>
      <xdr:rowOff>149225</xdr:rowOff>
    </xdr:from>
    <xdr:to>
      <xdr:col>8</xdr:col>
      <xdr:colOff>1063625</xdr:colOff>
      <xdr:row>190</xdr:row>
      <xdr:rowOff>1006475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B41C78E8-FB13-4181-B3DE-84AB98A0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69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196</xdr:row>
      <xdr:rowOff>149225</xdr:rowOff>
    </xdr:from>
    <xdr:to>
      <xdr:col>8</xdr:col>
      <xdr:colOff>1063625</xdr:colOff>
      <xdr:row>196</xdr:row>
      <xdr:rowOff>977900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EB142895-7ACA-424E-8761-A10C637F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83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201</xdr:row>
      <xdr:rowOff>149225</xdr:rowOff>
    </xdr:from>
    <xdr:to>
      <xdr:col>8</xdr:col>
      <xdr:colOff>1063625</xdr:colOff>
      <xdr:row>201</xdr:row>
      <xdr:rowOff>977900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CBA278DE-7162-467F-B87A-5F99B41D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982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197</xdr:row>
      <xdr:rowOff>149225</xdr:rowOff>
    </xdr:from>
    <xdr:to>
      <xdr:col>8</xdr:col>
      <xdr:colOff>1063625</xdr:colOff>
      <xdr:row>197</xdr:row>
      <xdr:rowOff>1006475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A2645301-C3CD-4935-98C5-75BF26D21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12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191</xdr:row>
      <xdr:rowOff>149225</xdr:rowOff>
    </xdr:from>
    <xdr:to>
      <xdr:col>8</xdr:col>
      <xdr:colOff>1063625</xdr:colOff>
      <xdr:row>191</xdr:row>
      <xdr:rowOff>977900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170914A-A547-411D-B9A9-AC3F82EB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26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194</xdr:row>
      <xdr:rowOff>149225</xdr:rowOff>
    </xdr:from>
    <xdr:to>
      <xdr:col>8</xdr:col>
      <xdr:colOff>1044575</xdr:colOff>
      <xdr:row>194</xdr:row>
      <xdr:rowOff>939800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5A0975DA-871B-4948-9E43-04C17609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2697400"/>
          <a:ext cx="101917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195</xdr:row>
      <xdr:rowOff>149225</xdr:rowOff>
    </xdr:from>
    <xdr:to>
      <xdr:col>8</xdr:col>
      <xdr:colOff>1063625</xdr:colOff>
      <xdr:row>195</xdr:row>
      <xdr:rowOff>1006475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EAB5671-A84F-4EA6-A0D8-22938672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840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198</xdr:row>
      <xdr:rowOff>149225</xdr:rowOff>
    </xdr:from>
    <xdr:to>
      <xdr:col>8</xdr:col>
      <xdr:colOff>1063625</xdr:colOff>
      <xdr:row>198</xdr:row>
      <xdr:rowOff>977900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FA3DDC18-CEB0-4007-8FFA-707455DEF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983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199</xdr:row>
      <xdr:rowOff>149225</xdr:rowOff>
    </xdr:from>
    <xdr:to>
      <xdr:col>8</xdr:col>
      <xdr:colOff>1063625</xdr:colOff>
      <xdr:row>199</xdr:row>
      <xdr:rowOff>977900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3E62F79A-133A-4F24-9137-180ED981E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6126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200</xdr:row>
      <xdr:rowOff>149225</xdr:rowOff>
    </xdr:from>
    <xdr:to>
      <xdr:col>8</xdr:col>
      <xdr:colOff>1063625</xdr:colOff>
      <xdr:row>200</xdr:row>
      <xdr:rowOff>977900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3A52E1E4-1172-4AB5-8925-9F821D0B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726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188</xdr:row>
      <xdr:rowOff>149225</xdr:rowOff>
    </xdr:from>
    <xdr:to>
      <xdr:col>8</xdr:col>
      <xdr:colOff>1063625</xdr:colOff>
      <xdr:row>188</xdr:row>
      <xdr:rowOff>1006475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3C0FC33D-F8EB-425A-8D82-430ED4DB8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5088946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180</xdr:row>
      <xdr:rowOff>149225</xdr:rowOff>
    </xdr:from>
    <xdr:to>
      <xdr:col>8</xdr:col>
      <xdr:colOff>1063625</xdr:colOff>
      <xdr:row>180</xdr:row>
      <xdr:rowOff>1006475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67FE7E0A-0B03-48F7-A83D-78BA30EE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184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192</xdr:row>
      <xdr:rowOff>149225</xdr:rowOff>
    </xdr:from>
    <xdr:to>
      <xdr:col>8</xdr:col>
      <xdr:colOff>1063625</xdr:colOff>
      <xdr:row>192</xdr:row>
      <xdr:rowOff>1006475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BC9FEBF0-C429-4E5B-B6D5-51226456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298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99998</xdr:colOff>
      <xdr:row>172</xdr:row>
      <xdr:rowOff>149225</xdr:rowOff>
    </xdr:from>
    <xdr:to>
      <xdr:col>8</xdr:col>
      <xdr:colOff>1063625</xdr:colOff>
      <xdr:row>172</xdr:row>
      <xdr:rowOff>944880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8EE8670D-72DE-406B-A59F-45DA68293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98" y="2686685"/>
          <a:ext cx="963627" cy="79565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179</xdr:row>
      <xdr:rowOff>149225</xdr:rowOff>
    </xdr:from>
    <xdr:to>
      <xdr:col>8</xdr:col>
      <xdr:colOff>1063625</xdr:colOff>
      <xdr:row>179</xdr:row>
      <xdr:rowOff>1006475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A1090FA5-17F3-4991-931E-4A2D3208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41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185</xdr:row>
      <xdr:rowOff>149225</xdr:rowOff>
    </xdr:from>
    <xdr:to>
      <xdr:col>8</xdr:col>
      <xdr:colOff>1025525</xdr:colOff>
      <xdr:row>185</xdr:row>
      <xdr:rowOff>1006475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7DA77E07-7A50-4C12-85B2-525AE1E8E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7556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186</xdr:row>
      <xdr:rowOff>149225</xdr:rowOff>
    </xdr:from>
    <xdr:to>
      <xdr:col>8</xdr:col>
      <xdr:colOff>1063625</xdr:colOff>
      <xdr:row>186</xdr:row>
      <xdr:rowOff>1006475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485CD1FF-27DC-4609-9D28-AE6D2D97D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869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177</xdr:row>
      <xdr:rowOff>149225</xdr:rowOff>
    </xdr:from>
    <xdr:to>
      <xdr:col>8</xdr:col>
      <xdr:colOff>1025525</xdr:colOff>
      <xdr:row>177</xdr:row>
      <xdr:rowOff>1054100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A434D8BC-F104-4379-B3EF-22BF8B9A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61216801"/>
          <a:ext cx="1000125" cy="9048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182</xdr:row>
      <xdr:rowOff>149225</xdr:rowOff>
    </xdr:from>
    <xdr:to>
      <xdr:col>8</xdr:col>
      <xdr:colOff>1025525</xdr:colOff>
      <xdr:row>182</xdr:row>
      <xdr:rowOff>1073150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4FB394A7-28F1-45FF-B240-DE8570A8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62364284"/>
          <a:ext cx="10001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49</xdr:row>
      <xdr:rowOff>149225</xdr:rowOff>
    </xdr:from>
    <xdr:to>
      <xdr:col>8</xdr:col>
      <xdr:colOff>1063625</xdr:colOff>
      <xdr:row>49</xdr:row>
      <xdr:rowOff>1006475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A4151A00-CD26-4E49-AF0E-75077DAC4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68980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47</xdr:row>
      <xdr:rowOff>149225</xdr:rowOff>
    </xdr:from>
    <xdr:to>
      <xdr:col>8</xdr:col>
      <xdr:colOff>1063625</xdr:colOff>
      <xdr:row>47</xdr:row>
      <xdr:rowOff>1006475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F0E023A9-B073-4032-B3DE-48CBF8A77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7127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</xdr:colOff>
      <xdr:row>45</xdr:row>
      <xdr:rowOff>172085</xdr:rowOff>
    </xdr:from>
    <xdr:to>
      <xdr:col>8</xdr:col>
      <xdr:colOff>1078865</xdr:colOff>
      <xdr:row>45</xdr:row>
      <xdr:rowOff>1029335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DBA8F35B-2F93-44F4-B9E1-89C00877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860" y="7243254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46</xdr:row>
      <xdr:rowOff>149225</xdr:rowOff>
    </xdr:from>
    <xdr:to>
      <xdr:col>8</xdr:col>
      <xdr:colOff>1063625</xdr:colOff>
      <xdr:row>46</xdr:row>
      <xdr:rowOff>1092200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CBA85AD5-2457-456C-AA89-046EFBEA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2702400"/>
          <a:ext cx="1038225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54</xdr:row>
      <xdr:rowOff>149225</xdr:rowOff>
    </xdr:from>
    <xdr:to>
      <xdr:col>8</xdr:col>
      <xdr:colOff>1063625</xdr:colOff>
      <xdr:row>54</xdr:row>
      <xdr:rowOff>1073150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97F78E10-159C-406D-864A-D4AFBF99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3845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53</xdr:row>
      <xdr:rowOff>149225</xdr:rowOff>
    </xdr:from>
    <xdr:to>
      <xdr:col>8</xdr:col>
      <xdr:colOff>1063625</xdr:colOff>
      <xdr:row>53</xdr:row>
      <xdr:rowOff>1006475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E660C99A-47C7-435C-8651-D8421F367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613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51</xdr:row>
      <xdr:rowOff>149225</xdr:rowOff>
    </xdr:from>
    <xdr:to>
      <xdr:col>8</xdr:col>
      <xdr:colOff>1063625</xdr:colOff>
      <xdr:row>51</xdr:row>
      <xdr:rowOff>1006475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ACF689C6-F986-4A91-851A-94DDDDF26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727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52</xdr:row>
      <xdr:rowOff>149225</xdr:rowOff>
    </xdr:from>
    <xdr:to>
      <xdr:col>8</xdr:col>
      <xdr:colOff>1063625</xdr:colOff>
      <xdr:row>52</xdr:row>
      <xdr:rowOff>1044575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23AE4BD4-2A04-4222-8CF5-A3B7D69A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8417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32</xdr:row>
      <xdr:rowOff>149225</xdr:rowOff>
    </xdr:from>
    <xdr:to>
      <xdr:col>8</xdr:col>
      <xdr:colOff>1063625</xdr:colOff>
      <xdr:row>32</xdr:row>
      <xdr:rowOff>1073150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DAFF1C91-DCA9-4D7B-A809-955FD1E37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0703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31</xdr:row>
      <xdr:rowOff>149225</xdr:rowOff>
    </xdr:from>
    <xdr:to>
      <xdr:col>8</xdr:col>
      <xdr:colOff>1063625</xdr:colOff>
      <xdr:row>31</xdr:row>
      <xdr:rowOff>1006475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A3C7E1B2-E360-4F6E-B5B1-96577B253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184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33</xdr:row>
      <xdr:rowOff>149225</xdr:rowOff>
    </xdr:from>
    <xdr:to>
      <xdr:col>8</xdr:col>
      <xdr:colOff>1063625</xdr:colOff>
      <xdr:row>33</xdr:row>
      <xdr:rowOff>1044575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AF1111E8-5496-468D-88B7-8876CC7E5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298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42</xdr:row>
      <xdr:rowOff>149225</xdr:rowOff>
    </xdr:from>
    <xdr:to>
      <xdr:col>8</xdr:col>
      <xdr:colOff>1063625</xdr:colOff>
      <xdr:row>42</xdr:row>
      <xdr:rowOff>1006475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E9F02470-488D-4847-B363-4DBDAA7A2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41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43</xdr:row>
      <xdr:rowOff>149225</xdr:rowOff>
    </xdr:from>
    <xdr:to>
      <xdr:col>8</xdr:col>
      <xdr:colOff>1063625</xdr:colOff>
      <xdr:row>43</xdr:row>
      <xdr:rowOff>1044575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A1AE6080-0F56-4888-BE93-161F54EE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5275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36</xdr:row>
      <xdr:rowOff>149225</xdr:rowOff>
    </xdr:from>
    <xdr:to>
      <xdr:col>8</xdr:col>
      <xdr:colOff>1063625</xdr:colOff>
      <xdr:row>36</xdr:row>
      <xdr:rowOff>1073150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BF9EC0D6-FB01-4E3C-B31E-C611E420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7561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38</xdr:row>
      <xdr:rowOff>149225</xdr:rowOff>
    </xdr:from>
    <xdr:to>
      <xdr:col>8</xdr:col>
      <xdr:colOff>1025525</xdr:colOff>
      <xdr:row>38</xdr:row>
      <xdr:rowOff>1006475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B246A688-3FC8-4D76-9937-B05EA4635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01378684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40</xdr:row>
      <xdr:rowOff>149225</xdr:rowOff>
    </xdr:from>
    <xdr:to>
      <xdr:col>8</xdr:col>
      <xdr:colOff>1063625</xdr:colOff>
      <xdr:row>40</xdr:row>
      <xdr:rowOff>1006475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94167319-ECA1-4662-903E-8CF0B0E4B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21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34</xdr:row>
      <xdr:rowOff>149225</xdr:rowOff>
    </xdr:from>
    <xdr:to>
      <xdr:col>8</xdr:col>
      <xdr:colOff>1063625</xdr:colOff>
      <xdr:row>34</xdr:row>
      <xdr:rowOff>1073150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4958FDA5-CA5D-49E1-81A9-426494CC1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4419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35</xdr:row>
      <xdr:rowOff>149225</xdr:rowOff>
    </xdr:from>
    <xdr:to>
      <xdr:col>8</xdr:col>
      <xdr:colOff>1063625</xdr:colOff>
      <xdr:row>35</xdr:row>
      <xdr:rowOff>1044575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id="{D5CFABFE-6A72-4462-B8DD-74C9A80B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5562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44</xdr:row>
      <xdr:rowOff>149225</xdr:rowOff>
    </xdr:from>
    <xdr:to>
      <xdr:col>8</xdr:col>
      <xdr:colOff>1063625</xdr:colOff>
      <xdr:row>44</xdr:row>
      <xdr:rowOff>1006475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B9541202-1C22-485A-8546-AADBC193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7848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50</xdr:row>
      <xdr:rowOff>149225</xdr:rowOff>
    </xdr:from>
    <xdr:to>
      <xdr:col>8</xdr:col>
      <xdr:colOff>1063625</xdr:colOff>
      <xdr:row>50</xdr:row>
      <xdr:rowOff>1006475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A4292699-DA49-4EDF-AC40-EE88C3DC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899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48</xdr:row>
      <xdr:rowOff>149225</xdr:rowOff>
    </xdr:from>
    <xdr:to>
      <xdr:col>8</xdr:col>
      <xdr:colOff>1063625</xdr:colOff>
      <xdr:row>48</xdr:row>
      <xdr:rowOff>1044575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3C22392F-8BD7-43EC-8E2C-41D47341D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10134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152</xdr:row>
      <xdr:rowOff>149225</xdr:rowOff>
    </xdr:from>
    <xdr:to>
      <xdr:col>8</xdr:col>
      <xdr:colOff>1035050</xdr:colOff>
      <xdr:row>152</xdr:row>
      <xdr:rowOff>977900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E1345232-C53E-4F73-9450-53FC6371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4000990"/>
          <a:ext cx="10096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131</xdr:row>
      <xdr:rowOff>149225</xdr:rowOff>
    </xdr:from>
    <xdr:to>
      <xdr:col>8</xdr:col>
      <xdr:colOff>1063625</xdr:colOff>
      <xdr:row>131</xdr:row>
      <xdr:rowOff>1006475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EE6C4080-26A1-49E1-AD09-4EACDE99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51484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26</xdr:row>
      <xdr:rowOff>149225</xdr:rowOff>
    </xdr:from>
    <xdr:to>
      <xdr:col>8</xdr:col>
      <xdr:colOff>1063625</xdr:colOff>
      <xdr:row>26</xdr:row>
      <xdr:rowOff>1006475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ADD3D159-E62F-45EA-ACC0-26DF63498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6295954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29</xdr:row>
      <xdr:rowOff>149225</xdr:rowOff>
    </xdr:from>
    <xdr:to>
      <xdr:col>8</xdr:col>
      <xdr:colOff>1025525</xdr:colOff>
      <xdr:row>29</xdr:row>
      <xdr:rowOff>1006475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5DDD0588-32D5-452C-B2D0-3A04AC2A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8590919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34365</xdr:colOff>
      <xdr:row>23</xdr:row>
      <xdr:rowOff>149225</xdr:rowOff>
    </xdr:from>
    <xdr:to>
      <xdr:col>8</xdr:col>
      <xdr:colOff>1034490</xdr:colOff>
      <xdr:row>23</xdr:row>
      <xdr:rowOff>1044575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EF6FD49C-4956-4438-A7FF-E57BC90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318" y="119738401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</xdr:row>
      <xdr:rowOff>149225</xdr:rowOff>
    </xdr:from>
    <xdr:to>
      <xdr:col>8</xdr:col>
      <xdr:colOff>1063625</xdr:colOff>
      <xdr:row>19</xdr:row>
      <xdr:rowOff>1006475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7C371400-2FA7-4A6E-8DB9-7859DD4CF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3180849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</xdr:row>
      <xdr:rowOff>149225</xdr:rowOff>
    </xdr:from>
    <xdr:to>
      <xdr:col>8</xdr:col>
      <xdr:colOff>1063625</xdr:colOff>
      <xdr:row>20</xdr:row>
      <xdr:rowOff>1006475</xdr:rowOff>
    </xdr:to>
    <xdr:pic>
      <xdr:nvPicPr>
        <xdr:cNvPr id="112" name="Рисунок 111">
          <a:extLst>
            <a:ext uri="{FF2B5EF4-FFF2-40B4-BE49-F238E27FC236}">
              <a16:creationId xmlns:a16="http://schemas.microsoft.com/office/drawing/2014/main" id="{CF912248-ED34-4FCD-B862-B263FF1D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662329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28</xdr:row>
      <xdr:rowOff>149225</xdr:rowOff>
    </xdr:from>
    <xdr:to>
      <xdr:col>8</xdr:col>
      <xdr:colOff>1025525</xdr:colOff>
      <xdr:row>28</xdr:row>
      <xdr:rowOff>1006475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131FD546-2706-4D5D-BB79-68CEB86E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7770778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</xdr:row>
      <xdr:rowOff>149225</xdr:rowOff>
    </xdr:from>
    <xdr:to>
      <xdr:col>8</xdr:col>
      <xdr:colOff>1063625</xdr:colOff>
      <xdr:row>22</xdr:row>
      <xdr:rowOff>1006475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A0E1A3D9-8239-4077-B39F-9B15C689F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891826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27</xdr:row>
      <xdr:rowOff>149225</xdr:rowOff>
    </xdr:from>
    <xdr:to>
      <xdr:col>8</xdr:col>
      <xdr:colOff>1063625</xdr:colOff>
      <xdr:row>27</xdr:row>
      <xdr:rowOff>1044575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C01EA2A4-A4D9-439A-BECF-A07C2D4D3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0065743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</xdr:row>
      <xdr:rowOff>149225</xdr:rowOff>
    </xdr:from>
    <xdr:to>
      <xdr:col>8</xdr:col>
      <xdr:colOff>1063625</xdr:colOff>
      <xdr:row>18</xdr:row>
      <xdr:rowOff>1006475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68CEB011-8850-42A6-82D7-7BF0133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121322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25</xdr:row>
      <xdr:rowOff>149225</xdr:rowOff>
    </xdr:from>
    <xdr:to>
      <xdr:col>8</xdr:col>
      <xdr:colOff>1063625</xdr:colOff>
      <xdr:row>25</xdr:row>
      <xdr:rowOff>1111250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CD254658-E80C-4424-BCBB-5DAA80D1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350819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30</xdr:row>
      <xdr:rowOff>149225</xdr:rowOff>
    </xdr:from>
    <xdr:to>
      <xdr:col>8</xdr:col>
      <xdr:colOff>1063625</xdr:colOff>
      <xdr:row>30</xdr:row>
      <xdr:rowOff>1111250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7C769481-CFE3-4C9C-BDA8-08B30B17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4655672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227</xdr:row>
      <xdr:rowOff>149225</xdr:rowOff>
    </xdr:from>
    <xdr:to>
      <xdr:col>8</xdr:col>
      <xdr:colOff>1025525</xdr:colOff>
      <xdr:row>227</xdr:row>
      <xdr:rowOff>1044575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AF54F8A0-D00E-427A-906E-B5D2AA29F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6950637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148</xdr:row>
      <xdr:rowOff>149225</xdr:rowOff>
    </xdr:from>
    <xdr:to>
      <xdr:col>8</xdr:col>
      <xdr:colOff>1063625</xdr:colOff>
      <xdr:row>148</xdr:row>
      <xdr:rowOff>1006475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A20C81EB-310C-4CB2-A4DE-489778B87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4154056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149</xdr:row>
      <xdr:rowOff>149225</xdr:rowOff>
    </xdr:from>
    <xdr:to>
      <xdr:col>8</xdr:col>
      <xdr:colOff>1063625</xdr:colOff>
      <xdr:row>149</xdr:row>
      <xdr:rowOff>977900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4BB85B7-CC07-463E-AC7C-815E0643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4213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150</xdr:row>
      <xdr:rowOff>149225</xdr:rowOff>
    </xdr:from>
    <xdr:to>
      <xdr:col>8</xdr:col>
      <xdr:colOff>1063625</xdr:colOff>
      <xdr:row>150</xdr:row>
      <xdr:rowOff>977900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4174EA52-51C0-45BE-9476-8CB0D17E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45567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220</xdr:row>
      <xdr:rowOff>149225</xdr:rowOff>
    </xdr:from>
    <xdr:to>
      <xdr:col>8</xdr:col>
      <xdr:colOff>1063625</xdr:colOff>
      <xdr:row>220</xdr:row>
      <xdr:rowOff>1006475</xdr:rowOff>
    </xdr:to>
    <xdr:pic>
      <xdr:nvPicPr>
        <xdr:cNvPr id="133" name="Рисунок 132">
          <a:extLst>
            <a:ext uri="{FF2B5EF4-FFF2-40B4-BE49-F238E27FC236}">
              <a16:creationId xmlns:a16="http://schemas.microsoft.com/office/drawing/2014/main" id="{72D2D733-C27D-464A-8801-66E9BED0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013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219</xdr:row>
      <xdr:rowOff>149225</xdr:rowOff>
    </xdr:from>
    <xdr:to>
      <xdr:col>8</xdr:col>
      <xdr:colOff>1063625</xdr:colOff>
      <xdr:row>219</xdr:row>
      <xdr:rowOff>1006475</xdr:rowOff>
    </xdr:to>
    <xdr:pic>
      <xdr:nvPicPr>
        <xdr:cNvPr id="134" name="Рисунок 133">
          <a:extLst>
            <a:ext uri="{FF2B5EF4-FFF2-40B4-BE49-F238E27FC236}">
              <a16:creationId xmlns:a16="http://schemas.microsoft.com/office/drawing/2014/main" id="{9B20BE60-8F7A-47AC-866C-474E71980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128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153</xdr:row>
      <xdr:rowOff>149225</xdr:rowOff>
    </xdr:from>
    <xdr:to>
      <xdr:col>8</xdr:col>
      <xdr:colOff>1063625</xdr:colOff>
      <xdr:row>153</xdr:row>
      <xdr:rowOff>1006475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E9718C06-B998-4F93-9055-301599A0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541628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58</xdr:row>
      <xdr:rowOff>149225</xdr:rowOff>
    </xdr:from>
    <xdr:to>
      <xdr:col>8</xdr:col>
      <xdr:colOff>1063625</xdr:colOff>
      <xdr:row>58</xdr:row>
      <xdr:rowOff>1044575</xdr:rowOff>
    </xdr:to>
    <xdr:pic>
      <xdr:nvPicPr>
        <xdr:cNvPr id="138" name="Рисунок 137">
          <a:extLst>
            <a:ext uri="{FF2B5EF4-FFF2-40B4-BE49-F238E27FC236}">
              <a16:creationId xmlns:a16="http://schemas.microsoft.com/office/drawing/2014/main" id="{69843028-370E-4C04-AD7B-6BFB295C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5854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117</xdr:row>
      <xdr:rowOff>149225</xdr:rowOff>
    </xdr:from>
    <xdr:to>
      <xdr:col>8</xdr:col>
      <xdr:colOff>1063625</xdr:colOff>
      <xdr:row>117</xdr:row>
      <xdr:rowOff>1006475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906DCC1D-7966-4667-899D-8EDEEAE5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6104776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124</xdr:row>
      <xdr:rowOff>149225</xdr:rowOff>
    </xdr:from>
    <xdr:to>
      <xdr:col>8</xdr:col>
      <xdr:colOff>1063625</xdr:colOff>
      <xdr:row>124</xdr:row>
      <xdr:rowOff>1006475</xdr:rowOff>
    </xdr:to>
    <xdr:pic>
      <xdr:nvPicPr>
        <xdr:cNvPr id="143" name="Рисунок 142">
          <a:extLst>
            <a:ext uri="{FF2B5EF4-FFF2-40B4-BE49-F238E27FC236}">
              <a16:creationId xmlns:a16="http://schemas.microsoft.com/office/drawing/2014/main" id="{BD6A1A13-F101-477D-A486-DFBA6CD7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156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123</xdr:row>
      <xdr:rowOff>149225</xdr:rowOff>
    </xdr:from>
    <xdr:to>
      <xdr:col>8</xdr:col>
      <xdr:colOff>1054100</xdr:colOff>
      <xdr:row>123</xdr:row>
      <xdr:rowOff>1006475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61BA74FA-9754-4B85-A7C6-0CBB2631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2712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116</xdr:row>
      <xdr:rowOff>149225</xdr:rowOff>
    </xdr:from>
    <xdr:to>
      <xdr:col>8</xdr:col>
      <xdr:colOff>1063625</xdr:colOff>
      <xdr:row>116</xdr:row>
      <xdr:rowOff>1006475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4452565F-2374-4BA9-95AC-0FDEC7BFA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385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122</xdr:row>
      <xdr:rowOff>149225</xdr:rowOff>
    </xdr:from>
    <xdr:to>
      <xdr:col>8</xdr:col>
      <xdr:colOff>1063625</xdr:colOff>
      <xdr:row>122</xdr:row>
      <xdr:rowOff>1006475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2D9B7C21-51C3-452D-8132-9C0E94B8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6563769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118</xdr:row>
      <xdr:rowOff>149225</xdr:rowOff>
    </xdr:from>
    <xdr:to>
      <xdr:col>8</xdr:col>
      <xdr:colOff>1063625</xdr:colOff>
      <xdr:row>118</xdr:row>
      <xdr:rowOff>1006475</xdr:rowOff>
    </xdr:to>
    <xdr:pic>
      <xdr:nvPicPr>
        <xdr:cNvPr id="147" name="Рисунок 146">
          <a:extLst>
            <a:ext uri="{FF2B5EF4-FFF2-40B4-BE49-F238E27FC236}">
              <a16:creationId xmlns:a16="http://schemas.microsoft.com/office/drawing/2014/main" id="{3B4D5619-6970-4761-A937-C1B3DD11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614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119</xdr:row>
      <xdr:rowOff>149225</xdr:rowOff>
    </xdr:from>
    <xdr:to>
      <xdr:col>8</xdr:col>
      <xdr:colOff>1054100</xdr:colOff>
      <xdr:row>119</xdr:row>
      <xdr:rowOff>1006475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F5C90C72-168C-4EBA-8DE1-5019778D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7284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114</xdr:row>
      <xdr:rowOff>149225</xdr:rowOff>
    </xdr:from>
    <xdr:to>
      <xdr:col>8</xdr:col>
      <xdr:colOff>1063625</xdr:colOff>
      <xdr:row>114</xdr:row>
      <xdr:rowOff>1006475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134655B3-25A2-4F0F-A263-CA5BE6B9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842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113</xdr:row>
      <xdr:rowOff>149225</xdr:rowOff>
    </xdr:from>
    <xdr:to>
      <xdr:col>8</xdr:col>
      <xdr:colOff>1044575</xdr:colOff>
      <xdr:row>113</xdr:row>
      <xdr:rowOff>1006475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810C5154-BD27-4F9C-992C-17DF2F84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9570400"/>
          <a:ext cx="101917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121</xdr:row>
      <xdr:rowOff>149225</xdr:rowOff>
    </xdr:from>
    <xdr:to>
      <xdr:col>8</xdr:col>
      <xdr:colOff>1063625</xdr:colOff>
      <xdr:row>121</xdr:row>
      <xdr:rowOff>1006475</xdr:rowOff>
    </xdr:to>
    <xdr:pic>
      <xdr:nvPicPr>
        <xdr:cNvPr id="155" name="Рисунок 154">
          <a:extLst>
            <a:ext uri="{FF2B5EF4-FFF2-40B4-BE49-F238E27FC236}">
              <a16:creationId xmlns:a16="http://schemas.microsoft.com/office/drawing/2014/main" id="{DB61474E-C2BC-47E2-ABFD-600D177CC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7528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109</xdr:row>
      <xdr:rowOff>149225</xdr:rowOff>
    </xdr:from>
    <xdr:to>
      <xdr:col>8</xdr:col>
      <xdr:colOff>1063625</xdr:colOff>
      <xdr:row>109</xdr:row>
      <xdr:rowOff>977900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FB595B8F-3210-4704-80A8-FF13B77A3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78714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120</xdr:row>
      <xdr:rowOff>149225</xdr:rowOff>
    </xdr:from>
    <xdr:to>
      <xdr:col>8</xdr:col>
      <xdr:colOff>1063625</xdr:colOff>
      <xdr:row>120</xdr:row>
      <xdr:rowOff>977900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A8B55F0E-E1D5-4B50-A40A-412758C6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80554966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112</xdr:row>
      <xdr:rowOff>149225</xdr:rowOff>
    </xdr:from>
    <xdr:to>
      <xdr:col>8</xdr:col>
      <xdr:colOff>1063625</xdr:colOff>
      <xdr:row>112</xdr:row>
      <xdr:rowOff>977900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EE040C4D-0A0C-48B3-9CB8-0D4C91039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1000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115</xdr:row>
      <xdr:rowOff>149225</xdr:rowOff>
    </xdr:from>
    <xdr:to>
      <xdr:col>8</xdr:col>
      <xdr:colOff>1063625</xdr:colOff>
      <xdr:row>115</xdr:row>
      <xdr:rowOff>1006475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C0F8A253-9E43-4F02-86DD-8A240719C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328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111</xdr:row>
      <xdr:rowOff>149225</xdr:rowOff>
    </xdr:from>
    <xdr:to>
      <xdr:col>8</xdr:col>
      <xdr:colOff>1063625</xdr:colOff>
      <xdr:row>111</xdr:row>
      <xdr:rowOff>1006475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B200EDA5-1D60-4ED5-B796-36934B14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557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110</xdr:row>
      <xdr:rowOff>149225</xdr:rowOff>
    </xdr:from>
    <xdr:to>
      <xdr:col>8</xdr:col>
      <xdr:colOff>1063625</xdr:colOff>
      <xdr:row>110</xdr:row>
      <xdr:rowOff>1006475</xdr:rowOff>
    </xdr:to>
    <xdr:pic>
      <xdr:nvPicPr>
        <xdr:cNvPr id="165" name="Рисунок 164">
          <a:extLst>
            <a:ext uri="{FF2B5EF4-FFF2-40B4-BE49-F238E27FC236}">
              <a16:creationId xmlns:a16="http://schemas.microsoft.com/office/drawing/2014/main" id="{DE54F42A-7997-4B63-9D2A-2ACB8A5CF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671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108</xdr:row>
      <xdr:rowOff>149225</xdr:rowOff>
    </xdr:from>
    <xdr:to>
      <xdr:col>8</xdr:col>
      <xdr:colOff>1063625</xdr:colOff>
      <xdr:row>108</xdr:row>
      <xdr:rowOff>977900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23FE2AFE-E259-41BE-91FA-EB8282B90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785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98</xdr:row>
      <xdr:rowOff>149225</xdr:rowOff>
    </xdr:from>
    <xdr:to>
      <xdr:col>8</xdr:col>
      <xdr:colOff>1063625</xdr:colOff>
      <xdr:row>98</xdr:row>
      <xdr:rowOff>977900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CAEC3546-5607-49B1-8E77-523B3834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95472237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214</xdr:row>
      <xdr:rowOff>149225</xdr:rowOff>
    </xdr:from>
    <xdr:to>
      <xdr:col>8</xdr:col>
      <xdr:colOff>1025525</xdr:colOff>
      <xdr:row>214</xdr:row>
      <xdr:rowOff>1063625</xdr:rowOff>
    </xdr:to>
    <xdr:pic>
      <xdr:nvPicPr>
        <xdr:cNvPr id="178" name="Рисунок 177">
          <a:extLst>
            <a:ext uri="{FF2B5EF4-FFF2-40B4-BE49-F238E27FC236}">
              <a16:creationId xmlns:a16="http://schemas.microsoft.com/office/drawing/2014/main" id="{4B196312-FA87-4A3F-B2DC-34D943F8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1574400"/>
          <a:ext cx="1000125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213</xdr:row>
      <xdr:rowOff>149225</xdr:rowOff>
    </xdr:from>
    <xdr:to>
      <xdr:col>8</xdr:col>
      <xdr:colOff>1054100</xdr:colOff>
      <xdr:row>213</xdr:row>
      <xdr:rowOff>1073150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1F3E21C8-F4FA-4B63-83D2-57F6FCAEF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2717400"/>
          <a:ext cx="102870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211</xdr:row>
      <xdr:rowOff>149225</xdr:rowOff>
    </xdr:from>
    <xdr:to>
      <xdr:col>8</xdr:col>
      <xdr:colOff>996950</xdr:colOff>
      <xdr:row>211</xdr:row>
      <xdr:rowOff>1044575</xdr:rowOff>
    </xdr:to>
    <xdr:pic>
      <xdr:nvPicPr>
        <xdr:cNvPr id="180" name="Рисунок 179">
          <a:extLst>
            <a:ext uri="{FF2B5EF4-FFF2-40B4-BE49-F238E27FC236}">
              <a16:creationId xmlns:a16="http://schemas.microsoft.com/office/drawing/2014/main" id="{4F41E5E7-F86D-4C62-9689-15C807819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3860400"/>
          <a:ext cx="97155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212</xdr:row>
      <xdr:rowOff>149225</xdr:rowOff>
    </xdr:from>
    <xdr:to>
      <xdr:col>8</xdr:col>
      <xdr:colOff>1063625</xdr:colOff>
      <xdr:row>212</xdr:row>
      <xdr:rowOff>1111250</xdr:rowOff>
    </xdr:to>
    <xdr:pic>
      <xdr:nvPicPr>
        <xdr:cNvPr id="182" name="Рисунок 181">
          <a:extLst>
            <a:ext uri="{FF2B5EF4-FFF2-40B4-BE49-F238E27FC236}">
              <a16:creationId xmlns:a16="http://schemas.microsoft.com/office/drawing/2014/main" id="{EFA44023-1271-4CBB-81EF-618E541E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6146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218</xdr:row>
      <xdr:rowOff>149225</xdr:rowOff>
    </xdr:from>
    <xdr:to>
      <xdr:col>8</xdr:col>
      <xdr:colOff>996950</xdr:colOff>
      <xdr:row>218</xdr:row>
      <xdr:rowOff>1063625</xdr:rowOff>
    </xdr:to>
    <xdr:pic>
      <xdr:nvPicPr>
        <xdr:cNvPr id="183" name="Рисунок 182">
          <a:extLst>
            <a:ext uri="{FF2B5EF4-FFF2-40B4-BE49-F238E27FC236}">
              <a16:creationId xmlns:a16="http://schemas.microsoft.com/office/drawing/2014/main" id="{8FAB9CCF-3B97-44A6-9E26-7C133541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7289400"/>
          <a:ext cx="97155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216</xdr:row>
      <xdr:rowOff>149225</xdr:rowOff>
    </xdr:from>
    <xdr:to>
      <xdr:col>8</xdr:col>
      <xdr:colOff>1063625</xdr:colOff>
      <xdr:row>216</xdr:row>
      <xdr:rowOff>1006475</xdr:rowOff>
    </xdr:to>
    <xdr:pic>
      <xdr:nvPicPr>
        <xdr:cNvPr id="184" name="Рисунок 183">
          <a:extLst>
            <a:ext uri="{FF2B5EF4-FFF2-40B4-BE49-F238E27FC236}">
              <a16:creationId xmlns:a16="http://schemas.microsoft.com/office/drawing/2014/main" id="{E4EE81A0-E167-4879-BD5D-3A7FD962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84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215</xdr:row>
      <xdr:rowOff>149225</xdr:rowOff>
    </xdr:from>
    <xdr:to>
      <xdr:col>8</xdr:col>
      <xdr:colOff>996950</xdr:colOff>
      <xdr:row>215</xdr:row>
      <xdr:rowOff>1006475</xdr:rowOff>
    </xdr:to>
    <xdr:pic>
      <xdr:nvPicPr>
        <xdr:cNvPr id="185" name="Рисунок 184">
          <a:extLst>
            <a:ext uri="{FF2B5EF4-FFF2-40B4-BE49-F238E27FC236}">
              <a16:creationId xmlns:a16="http://schemas.microsoft.com/office/drawing/2014/main" id="{CE041A16-A9B1-4644-A4E9-DD280A6E1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9575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217</xdr:row>
      <xdr:rowOff>149225</xdr:rowOff>
    </xdr:from>
    <xdr:to>
      <xdr:col>8</xdr:col>
      <xdr:colOff>1054100</xdr:colOff>
      <xdr:row>217</xdr:row>
      <xdr:rowOff>1073150</xdr:rowOff>
    </xdr:to>
    <xdr:pic>
      <xdr:nvPicPr>
        <xdr:cNvPr id="188" name="Рисунок 187">
          <a:extLst>
            <a:ext uri="{FF2B5EF4-FFF2-40B4-BE49-F238E27FC236}">
              <a16:creationId xmlns:a16="http://schemas.microsoft.com/office/drawing/2014/main" id="{7FE1C336-79B3-4067-B2AF-76BAD28D2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13004400"/>
          <a:ext cx="102870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210</xdr:row>
      <xdr:rowOff>149225</xdr:rowOff>
    </xdr:from>
    <xdr:to>
      <xdr:col>8</xdr:col>
      <xdr:colOff>996950</xdr:colOff>
      <xdr:row>210</xdr:row>
      <xdr:rowOff>1016000</xdr:rowOff>
    </xdr:to>
    <xdr:pic>
      <xdr:nvPicPr>
        <xdr:cNvPr id="189" name="Рисунок 188">
          <a:extLst>
            <a:ext uri="{FF2B5EF4-FFF2-40B4-BE49-F238E27FC236}">
              <a16:creationId xmlns:a16="http://schemas.microsoft.com/office/drawing/2014/main" id="{EFA47507-93CD-423B-A03A-C2BB9DF0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14147400"/>
          <a:ext cx="971550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79190</xdr:colOff>
      <xdr:row>90</xdr:row>
      <xdr:rowOff>32680</xdr:rowOff>
    </xdr:from>
    <xdr:to>
      <xdr:col>8</xdr:col>
      <xdr:colOff>1012640</xdr:colOff>
      <xdr:row>90</xdr:row>
      <xdr:rowOff>1103962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A37DC689-F161-4740-B72F-2FAB0E7F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6131" y="232075127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124015</xdr:colOff>
      <xdr:row>88</xdr:row>
      <xdr:rowOff>32680</xdr:rowOff>
    </xdr:from>
    <xdr:to>
      <xdr:col>8</xdr:col>
      <xdr:colOff>1038415</xdr:colOff>
      <xdr:row>88</xdr:row>
      <xdr:rowOff>1132537</xdr:rowOff>
    </xdr:to>
    <xdr:pic>
      <xdr:nvPicPr>
        <xdr:cNvPr id="206" name="Рисунок 205">
          <a:extLst>
            <a:ext uri="{FF2B5EF4-FFF2-40B4-BE49-F238E27FC236}">
              <a16:creationId xmlns:a16="http://schemas.microsoft.com/office/drawing/2014/main" id="{D317A390-0C21-4150-B3A6-C5C9AA92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956" y="234370092"/>
          <a:ext cx="91440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83</xdr:row>
      <xdr:rowOff>32680</xdr:rowOff>
    </xdr:from>
    <xdr:to>
      <xdr:col>8</xdr:col>
      <xdr:colOff>1021605</xdr:colOff>
      <xdr:row>83</xdr:row>
      <xdr:rowOff>1132537</xdr:rowOff>
    </xdr:to>
    <xdr:pic>
      <xdr:nvPicPr>
        <xdr:cNvPr id="207" name="Рисунок 206">
          <a:extLst>
            <a:ext uri="{FF2B5EF4-FFF2-40B4-BE49-F238E27FC236}">
              <a16:creationId xmlns:a16="http://schemas.microsoft.com/office/drawing/2014/main" id="{6FB07930-C84D-4606-9D75-86596546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35517574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74</xdr:row>
      <xdr:rowOff>23715</xdr:rowOff>
    </xdr:from>
    <xdr:to>
      <xdr:col>8</xdr:col>
      <xdr:colOff>1040095</xdr:colOff>
      <xdr:row>74</xdr:row>
      <xdr:rowOff>1123572</xdr:rowOff>
    </xdr:to>
    <xdr:pic>
      <xdr:nvPicPr>
        <xdr:cNvPr id="209" name="Рисунок 208">
          <a:extLst>
            <a:ext uri="{FF2B5EF4-FFF2-40B4-BE49-F238E27FC236}">
              <a16:creationId xmlns:a16="http://schemas.microsoft.com/office/drawing/2014/main" id="{3E6C934E-F829-4E45-BD42-44808BA1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37803574"/>
          <a:ext cx="9429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81</xdr:row>
      <xdr:rowOff>23715</xdr:rowOff>
    </xdr:from>
    <xdr:to>
      <xdr:col>8</xdr:col>
      <xdr:colOff>1030570</xdr:colOff>
      <xdr:row>81</xdr:row>
      <xdr:rowOff>1123573</xdr:rowOff>
    </xdr:to>
    <xdr:pic>
      <xdr:nvPicPr>
        <xdr:cNvPr id="210" name="Рисунок 209">
          <a:extLst>
            <a:ext uri="{FF2B5EF4-FFF2-40B4-BE49-F238E27FC236}">
              <a16:creationId xmlns:a16="http://schemas.microsoft.com/office/drawing/2014/main" id="{584F5F06-7DE1-4F86-B22B-E315B9F9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38951056"/>
          <a:ext cx="933450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75</xdr:row>
      <xdr:rowOff>23715</xdr:rowOff>
    </xdr:from>
    <xdr:to>
      <xdr:col>8</xdr:col>
      <xdr:colOff>1011520</xdr:colOff>
      <xdr:row>75</xdr:row>
      <xdr:rowOff>1123572</xdr:rowOff>
    </xdr:to>
    <xdr:pic>
      <xdr:nvPicPr>
        <xdr:cNvPr id="211" name="Рисунок 210">
          <a:extLst>
            <a:ext uri="{FF2B5EF4-FFF2-40B4-BE49-F238E27FC236}">
              <a16:creationId xmlns:a16="http://schemas.microsoft.com/office/drawing/2014/main" id="{B47B3AC0-DD05-4B17-AE4B-D26EF7A3D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40098539"/>
          <a:ext cx="91440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80</xdr:row>
      <xdr:rowOff>41645</xdr:rowOff>
    </xdr:from>
    <xdr:to>
      <xdr:col>8</xdr:col>
      <xdr:colOff>1021605</xdr:colOff>
      <xdr:row>80</xdr:row>
      <xdr:rowOff>1112927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52D916B9-E2FE-4035-A2CF-3167F7C3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1263951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96</xdr:row>
      <xdr:rowOff>41645</xdr:rowOff>
    </xdr:from>
    <xdr:to>
      <xdr:col>8</xdr:col>
      <xdr:colOff>973980</xdr:colOff>
      <xdr:row>96</xdr:row>
      <xdr:rowOff>1112927</xdr:rowOff>
    </xdr:to>
    <xdr:pic>
      <xdr:nvPicPr>
        <xdr:cNvPr id="214" name="Рисунок 213">
          <a:extLst>
            <a:ext uri="{FF2B5EF4-FFF2-40B4-BE49-F238E27FC236}">
              <a16:creationId xmlns:a16="http://schemas.microsoft.com/office/drawing/2014/main" id="{B4587EA3-7242-4E28-B0C5-4FF7A122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3558916"/>
          <a:ext cx="88582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91</xdr:row>
      <xdr:rowOff>41645</xdr:rowOff>
    </xdr:from>
    <xdr:to>
      <xdr:col>8</xdr:col>
      <xdr:colOff>1012080</xdr:colOff>
      <xdr:row>91</xdr:row>
      <xdr:rowOff>1141502</xdr:rowOff>
    </xdr:to>
    <xdr:pic>
      <xdr:nvPicPr>
        <xdr:cNvPr id="215" name="Рисунок 214">
          <a:extLst>
            <a:ext uri="{FF2B5EF4-FFF2-40B4-BE49-F238E27FC236}">
              <a16:creationId xmlns:a16="http://schemas.microsoft.com/office/drawing/2014/main" id="{F74123AE-7478-4069-B171-2125202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4706398"/>
          <a:ext cx="92392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78</xdr:row>
      <xdr:rowOff>23715</xdr:rowOff>
    </xdr:from>
    <xdr:to>
      <xdr:col>8</xdr:col>
      <xdr:colOff>1039535</xdr:colOff>
      <xdr:row>78</xdr:row>
      <xdr:rowOff>1123573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A1860EA0-F126-4D38-985E-88E177E6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5835950"/>
          <a:ext cx="933450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93</xdr:row>
      <xdr:rowOff>23715</xdr:rowOff>
    </xdr:from>
    <xdr:to>
      <xdr:col>8</xdr:col>
      <xdr:colOff>1039535</xdr:colOff>
      <xdr:row>93</xdr:row>
      <xdr:rowOff>1056897</xdr:rowOff>
    </xdr:to>
    <xdr:pic>
      <xdr:nvPicPr>
        <xdr:cNvPr id="218" name="Рисунок 217">
          <a:extLst>
            <a:ext uri="{FF2B5EF4-FFF2-40B4-BE49-F238E27FC236}">
              <a16:creationId xmlns:a16="http://schemas.microsoft.com/office/drawing/2014/main" id="{7B75EF17-3712-4163-99A7-B3BEC3B5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8130915"/>
          <a:ext cx="933450" cy="10331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97</xdr:row>
      <xdr:rowOff>23715</xdr:rowOff>
    </xdr:from>
    <xdr:to>
      <xdr:col>8</xdr:col>
      <xdr:colOff>1039535</xdr:colOff>
      <xdr:row>97</xdr:row>
      <xdr:rowOff>1094998</xdr:rowOff>
    </xdr:to>
    <xdr:pic>
      <xdr:nvPicPr>
        <xdr:cNvPr id="219" name="Рисунок 218">
          <a:extLst>
            <a:ext uri="{FF2B5EF4-FFF2-40B4-BE49-F238E27FC236}">
              <a16:creationId xmlns:a16="http://schemas.microsoft.com/office/drawing/2014/main" id="{40972DC7-D162-4C2F-BFB1-811102781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9278397"/>
          <a:ext cx="933450" cy="10712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76</xdr:row>
      <xdr:rowOff>23715</xdr:rowOff>
    </xdr:from>
    <xdr:to>
      <xdr:col>8</xdr:col>
      <xdr:colOff>1048500</xdr:colOff>
      <xdr:row>76</xdr:row>
      <xdr:rowOff>1123572</xdr:rowOff>
    </xdr:to>
    <xdr:pic>
      <xdr:nvPicPr>
        <xdr:cNvPr id="220" name="Рисунок 219">
          <a:extLst>
            <a:ext uri="{FF2B5EF4-FFF2-40B4-BE49-F238E27FC236}">
              <a16:creationId xmlns:a16="http://schemas.microsoft.com/office/drawing/2014/main" id="{3110B471-5F8D-4960-8415-ECFDDA5C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50425880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86</xdr:row>
      <xdr:rowOff>23715</xdr:rowOff>
    </xdr:from>
    <xdr:to>
      <xdr:col>8</xdr:col>
      <xdr:colOff>1019925</xdr:colOff>
      <xdr:row>86</xdr:row>
      <xdr:rowOff>1123573</xdr:rowOff>
    </xdr:to>
    <xdr:pic>
      <xdr:nvPicPr>
        <xdr:cNvPr id="222" name="Рисунок 221">
          <a:extLst>
            <a:ext uri="{FF2B5EF4-FFF2-40B4-BE49-F238E27FC236}">
              <a16:creationId xmlns:a16="http://schemas.microsoft.com/office/drawing/2014/main" id="{2D14A62D-358B-4E54-A7B4-2365E020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52720844"/>
          <a:ext cx="904875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124015</xdr:colOff>
      <xdr:row>89</xdr:row>
      <xdr:rowOff>23715</xdr:rowOff>
    </xdr:from>
    <xdr:to>
      <xdr:col>8</xdr:col>
      <xdr:colOff>1028890</xdr:colOff>
      <xdr:row>89</xdr:row>
      <xdr:rowOff>1123572</xdr:rowOff>
    </xdr:to>
    <xdr:pic>
      <xdr:nvPicPr>
        <xdr:cNvPr id="226" name="Рисунок 225">
          <a:extLst>
            <a:ext uri="{FF2B5EF4-FFF2-40B4-BE49-F238E27FC236}">
              <a16:creationId xmlns:a16="http://schemas.microsoft.com/office/drawing/2014/main" id="{D25F12F3-A959-44B5-B3EF-18F5278F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956" y="257310774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94</xdr:row>
      <xdr:rowOff>41645</xdr:rowOff>
    </xdr:from>
    <xdr:to>
      <xdr:col>8</xdr:col>
      <xdr:colOff>975100</xdr:colOff>
      <xdr:row>94</xdr:row>
      <xdr:rowOff>1112927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1E309728-703F-49B7-892F-E4794CEE6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59623669"/>
          <a:ext cx="90487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95</xdr:row>
      <xdr:rowOff>41645</xdr:rowOff>
    </xdr:from>
    <xdr:to>
      <xdr:col>8</xdr:col>
      <xdr:colOff>975100</xdr:colOff>
      <xdr:row>95</xdr:row>
      <xdr:rowOff>1141502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8A53A637-7784-4D7A-A795-5F17EC69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0771151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92</xdr:row>
      <xdr:rowOff>41645</xdr:rowOff>
    </xdr:from>
    <xdr:to>
      <xdr:col>8</xdr:col>
      <xdr:colOff>975100</xdr:colOff>
      <xdr:row>92</xdr:row>
      <xdr:rowOff>1103403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559E8A29-B832-4D1A-BFE1-3B8924A9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1918633"/>
          <a:ext cx="904875" cy="1061758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84</xdr:row>
      <xdr:rowOff>41645</xdr:rowOff>
    </xdr:from>
    <xdr:to>
      <xdr:col>8</xdr:col>
      <xdr:colOff>975100</xdr:colOff>
      <xdr:row>84</xdr:row>
      <xdr:rowOff>1103402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C83474A0-2F05-48DD-9626-0B1EE7C3C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3066116"/>
          <a:ext cx="904875" cy="10617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85</xdr:row>
      <xdr:rowOff>32680</xdr:rowOff>
    </xdr:from>
    <xdr:to>
      <xdr:col>8</xdr:col>
      <xdr:colOff>1048500</xdr:colOff>
      <xdr:row>85</xdr:row>
      <xdr:rowOff>1132537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EE35B7D7-6E4B-487F-82AE-69B1D6075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64204633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87</xdr:row>
      <xdr:rowOff>32680</xdr:rowOff>
    </xdr:from>
    <xdr:to>
      <xdr:col>8</xdr:col>
      <xdr:colOff>1019925</xdr:colOff>
      <xdr:row>87</xdr:row>
      <xdr:rowOff>1103962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97F752EE-8ACF-445D-8E85-7C0CD65D5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67647080"/>
          <a:ext cx="90487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82</xdr:row>
      <xdr:rowOff>41645</xdr:rowOff>
    </xdr:from>
    <xdr:to>
      <xdr:col>8</xdr:col>
      <xdr:colOff>1039535</xdr:colOff>
      <xdr:row>82</xdr:row>
      <xdr:rowOff>1112927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67388941-3B49-4D65-A23F-EC3724F2D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69951010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79</xdr:row>
      <xdr:rowOff>41645</xdr:rowOff>
    </xdr:from>
    <xdr:to>
      <xdr:col>8</xdr:col>
      <xdr:colOff>1010960</xdr:colOff>
      <xdr:row>79</xdr:row>
      <xdr:rowOff>1141503</xdr:rowOff>
    </xdr:to>
    <xdr:pic>
      <xdr:nvPicPr>
        <xdr:cNvPr id="239" name="Рисунок 238">
          <a:extLst>
            <a:ext uri="{FF2B5EF4-FFF2-40B4-BE49-F238E27FC236}">
              <a16:creationId xmlns:a16="http://schemas.microsoft.com/office/drawing/2014/main" id="{A10B16B1-474D-43B4-96BB-B00A1864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72245974"/>
          <a:ext cx="904875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77</xdr:row>
      <xdr:rowOff>41645</xdr:rowOff>
    </xdr:from>
    <xdr:to>
      <xdr:col>8</xdr:col>
      <xdr:colOff>1010960</xdr:colOff>
      <xdr:row>77</xdr:row>
      <xdr:rowOff>1141502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42F8B11E-2D66-497B-932E-5BDB9C3A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73393457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</xdr:row>
      <xdr:rowOff>149225</xdr:rowOff>
    </xdr:from>
    <xdr:to>
      <xdr:col>8</xdr:col>
      <xdr:colOff>1025525</xdr:colOff>
      <xdr:row>13</xdr:row>
      <xdr:rowOff>1111250</xdr:rowOff>
    </xdr:to>
    <xdr:pic>
      <xdr:nvPicPr>
        <xdr:cNvPr id="253" name="Рисунок 252">
          <a:extLst>
            <a:ext uri="{FF2B5EF4-FFF2-40B4-BE49-F238E27FC236}">
              <a16:creationId xmlns:a16="http://schemas.microsoft.com/office/drawing/2014/main" id="{382FD7C0-DADE-47F1-8298-5405581B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88418307"/>
          <a:ext cx="10001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</xdr:row>
      <xdr:rowOff>149225</xdr:rowOff>
    </xdr:from>
    <xdr:to>
      <xdr:col>8</xdr:col>
      <xdr:colOff>1025525</xdr:colOff>
      <xdr:row>10</xdr:row>
      <xdr:rowOff>977900</xdr:rowOff>
    </xdr:to>
    <xdr:pic>
      <xdr:nvPicPr>
        <xdr:cNvPr id="254" name="Рисунок 253">
          <a:extLst>
            <a:ext uri="{FF2B5EF4-FFF2-40B4-BE49-F238E27FC236}">
              <a16:creationId xmlns:a16="http://schemas.microsoft.com/office/drawing/2014/main" id="{7458F4B4-17E2-46EE-A721-8DB209B3A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8956579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</xdr:row>
      <xdr:rowOff>149225</xdr:rowOff>
    </xdr:from>
    <xdr:to>
      <xdr:col>8</xdr:col>
      <xdr:colOff>1063625</xdr:colOff>
      <xdr:row>11</xdr:row>
      <xdr:rowOff>1111250</xdr:rowOff>
    </xdr:to>
    <xdr:pic>
      <xdr:nvPicPr>
        <xdr:cNvPr id="255" name="Рисунок 254">
          <a:extLst>
            <a:ext uri="{FF2B5EF4-FFF2-40B4-BE49-F238E27FC236}">
              <a16:creationId xmlns:a16="http://schemas.microsoft.com/office/drawing/2014/main" id="{5904A915-91DE-484E-8DC6-CC921261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0713272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</xdr:row>
      <xdr:rowOff>149225</xdr:rowOff>
    </xdr:from>
    <xdr:to>
      <xdr:col>8</xdr:col>
      <xdr:colOff>1063625</xdr:colOff>
      <xdr:row>9</xdr:row>
      <xdr:rowOff>1006475</xdr:rowOff>
    </xdr:to>
    <xdr:pic>
      <xdr:nvPicPr>
        <xdr:cNvPr id="256" name="Рисунок 255">
          <a:extLst>
            <a:ext uri="{FF2B5EF4-FFF2-40B4-BE49-F238E27FC236}">
              <a16:creationId xmlns:a16="http://schemas.microsoft.com/office/drawing/2014/main" id="{1E919B11-8C5A-4CFC-AD7E-7E397DBA6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1860754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</xdr:row>
      <xdr:rowOff>149225</xdr:rowOff>
    </xdr:from>
    <xdr:to>
      <xdr:col>8</xdr:col>
      <xdr:colOff>1025525</xdr:colOff>
      <xdr:row>12</xdr:row>
      <xdr:rowOff>977900</xdr:rowOff>
    </xdr:to>
    <xdr:pic>
      <xdr:nvPicPr>
        <xdr:cNvPr id="257" name="Рисунок 256">
          <a:extLst>
            <a:ext uri="{FF2B5EF4-FFF2-40B4-BE49-F238E27FC236}">
              <a16:creationId xmlns:a16="http://schemas.microsoft.com/office/drawing/2014/main" id="{6A3D21BE-82C7-44B9-BB5D-11D642A7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3008237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209</xdr:row>
      <xdr:rowOff>149225</xdr:rowOff>
    </xdr:from>
    <xdr:to>
      <xdr:col>8</xdr:col>
      <xdr:colOff>996950</xdr:colOff>
      <xdr:row>209</xdr:row>
      <xdr:rowOff>1006475</xdr:rowOff>
    </xdr:to>
    <xdr:pic>
      <xdr:nvPicPr>
        <xdr:cNvPr id="258" name="Рисунок 257">
          <a:extLst>
            <a:ext uri="{FF2B5EF4-FFF2-40B4-BE49-F238E27FC236}">
              <a16:creationId xmlns:a16="http://schemas.microsoft.com/office/drawing/2014/main" id="{2530C5E6-BEF5-408F-8ADB-6F16A2AF9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93014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171</xdr:row>
      <xdr:rowOff>149225</xdr:rowOff>
    </xdr:from>
    <xdr:to>
      <xdr:col>8</xdr:col>
      <xdr:colOff>1063625</xdr:colOff>
      <xdr:row>171</xdr:row>
      <xdr:rowOff>977900</xdr:rowOff>
    </xdr:to>
    <xdr:pic>
      <xdr:nvPicPr>
        <xdr:cNvPr id="259" name="Рисунок 258">
          <a:extLst>
            <a:ext uri="{FF2B5EF4-FFF2-40B4-BE49-F238E27FC236}">
              <a16:creationId xmlns:a16="http://schemas.microsoft.com/office/drawing/2014/main" id="{A5F12023-61BA-4007-898D-8E80E128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5303201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151</xdr:row>
      <xdr:rowOff>149225</xdr:rowOff>
    </xdr:from>
    <xdr:to>
      <xdr:col>8</xdr:col>
      <xdr:colOff>1063625</xdr:colOff>
      <xdr:row>151</xdr:row>
      <xdr:rowOff>1006475</xdr:rowOff>
    </xdr:to>
    <xdr:pic>
      <xdr:nvPicPr>
        <xdr:cNvPr id="260" name="Рисунок 259">
          <a:extLst>
            <a:ext uri="{FF2B5EF4-FFF2-40B4-BE49-F238E27FC236}">
              <a16:creationId xmlns:a16="http://schemas.microsoft.com/office/drawing/2014/main" id="{24571390-8972-4C3F-8633-19C37E72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95300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161</xdr:row>
      <xdr:rowOff>149225</xdr:rowOff>
    </xdr:from>
    <xdr:to>
      <xdr:col>8</xdr:col>
      <xdr:colOff>1063625</xdr:colOff>
      <xdr:row>161</xdr:row>
      <xdr:rowOff>1073150</xdr:rowOff>
    </xdr:to>
    <xdr:pic>
      <xdr:nvPicPr>
        <xdr:cNvPr id="270" name="Рисунок 269">
          <a:extLst>
            <a:ext uri="{FF2B5EF4-FFF2-40B4-BE49-F238E27FC236}">
              <a16:creationId xmlns:a16="http://schemas.microsoft.com/office/drawing/2014/main" id="{BE0A31DD-BB55-4B91-804D-B0C7E924F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0677802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157</xdr:row>
      <xdr:rowOff>149225</xdr:rowOff>
    </xdr:from>
    <xdr:to>
      <xdr:col>8</xdr:col>
      <xdr:colOff>996950</xdr:colOff>
      <xdr:row>157</xdr:row>
      <xdr:rowOff>977900</xdr:rowOff>
    </xdr:to>
    <xdr:pic>
      <xdr:nvPicPr>
        <xdr:cNvPr id="272" name="Рисунок 271">
          <a:extLst>
            <a:ext uri="{FF2B5EF4-FFF2-40B4-BE49-F238E27FC236}">
              <a16:creationId xmlns:a16="http://schemas.microsoft.com/office/drawing/2014/main" id="{0718D8EF-F00B-4572-BB3A-1026947E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09016400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156</xdr:row>
      <xdr:rowOff>149225</xdr:rowOff>
    </xdr:from>
    <xdr:to>
      <xdr:col>8</xdr:col>
      <xdr:colOff>996950</xdr:colOff>
      <xdr:row>156</xdr:row>
      <xdr:rowOff>1073150</xdr:rowOff>
    </xdr:to>
    <xdr:pic>
      <xdr:nvPicPr>
        <xdr:cNvPr id="273" name="Рисунок 272">
          <a:extLst>
            <a:ext uri="{FF2B5EF4-FFF2-40B4-BE49-F238E27FC236}">
              <a16:creationId xmlns:a16="http://schemas.microsoft.com/office/drawing/2014/main" id="{3F35E143-D318-4CB9-A032-C9C909112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0159400"/>
          <a:ext cx="97155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164</xdr:row>
      <xdr:rowOff>149225</xdr:rowOff>
    </xdr:from>
    <xdr:to>
      <xdr:col>8</xdr:col>
      <xdr:colOff>996950</xdr:colOff>
      <xdr:row>164</xdr:row>
      <xdr:rowOff>977900</xdr:rowOff>
    </xdr:to>
    <xdr:pic>
      <xdr:nvPicPr>
        <xdr:cNvPr id="274" name="Рисунок 273">
          <a:extLst>
            <a:ext uri="{FF2B5EF4-FFF2-40B4-BE49-F238E27FC236}">
              <a16:creationId xmlns:a16="http://schemas.microsoft.com/office/drawing/2014/main" id="{BDD07CFF-1CCC-485B-8587-243D7B87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11367954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162</xdr:row>
      <xdr:rowOff>149225</xdr:rowOff>
    </xdr:from>
    <xdr:to>
      <xdr:col>8</xdr:col>
      <xdr:colOff>996950</xdr:colOff>
      <xdr:row>162</xdr:row>
      <xdr:rowOff>977900</xdr:rowOff>
    </xdr:to>
    <xdr:pic>
      <xdr:nvPicPr>
        <xdr:cNvPr id="275" name="Рисунок 274">
          <a:extLst>
            <a:ext uri="{FF2B5EF4-FFF2-40B4-BE49-F238E27FC236}">
              <a16:creationId xmlns:a16="http://schemas.microsoft.com/office/drawing/2014/main" id="{E49717D3-EAF4-467F-A4BE-093D662E7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2445400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163</xdr:row>
      <xdr:rowOff>149225</xdr:rowOff>
    </xdr:from>
    <xdr:to>
      <xdr:col>8</xdr:col>
      <xdr:colOff>1025525</xdr:colOff>
      <xdr:row>163</xdr:row>
      <xdr:rowOff>1016000</xdr:rowOff>
    </xdr:to>
    <xdr:pic>
      <xdr:nvPicPr>
        <xdr:cNvPr id="276" name="Рисунок 275">
          <a:extLst>
            <a:ext uri="{FF2B5EF4-FFF2-40B4-BE49-F238E27FC236}">
              <a16:creationId xmlns:a16="http://schemas.microsoft.com/office/drawing/2014/main" id="{B46FA5C5-FD2A-491F-9FC1-3A3A0808E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3588400"/>
          <a:ext cx="1000125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159</xdr:row>
      <xdr:rowOff>149225</xdr:rowOff>
    </xdr:from>
    <xdr:to>
      <xdr:col>8</xdr:col>
      <xdr:colOff>1044575</xdr:colOff>
      <xdr:row>159</xdr:row>
      <xdr:rowOff>939800</xdr:rowOff>
    </xdr:to>
    <xdr:pic>
      <xdr:nvPicPr>
        <xdr:cNvPr id="277" name="Рисунок 276">
          <a:extLst>
            <a:ext uri="{FF2B5EF4-FFF2-40B4-BE49-F238E27FC236}">
              <a16:creationId xmlns:a16="http://schemas.microsoft.com/office/drawing/2014/main" id="{EF8B6553-2B0A-4DFC-B6C6-90DF03CF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4731400"/>
          <a:ext cx="101917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155</xdr:row>
      <xdr:rowOff>149225</xdr:rowOff>
    </xdr:from>
    <xdr:to>
      <xdr:col>8</xdr:col>
      <xdr:colOff>1054100</xdr:colOff>
      <xdr:row>155</xdr:row>
      <xdr:rowOff>1006475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BFA41249-0662-4A71-99E9-2B208B9A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5874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160</xdr:row>
      <xdr:rowOff>149225</xdr:rowOff>
    </xdr:from>
    <xdr:to>
      <xdr:col>8</xdr:col>
      <xdr:colOff>1063625</xdr:colOff>
      <xdr:row>160</xdr:row>
      <xdr:rowOff>1006475</xdr:rowOff>
    </xdr:to>
    <xdr:pic>
      <xdr:nvPicPr>
        <xdr:cNvPr id="279" name="Рисунок 278">
          <a:extLst>
            <a:ext uri="{FF2B5EF4-FFF2-40B4-BE49-F238E27FC236}">
              <a16:creationId xmlns:a16="http://schemas.microsoft.com/office/drawing/2014/main" id="{32A7CBA4-FD29-44B0-96FA-799640B7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701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158</xdr:row>
      <xdr:rowOff>149225</xdr:rowOff>
    </xdr:from>
    <xdr:to>
      <xdr:col>8</xdr:col>
      <xdr:colOff>1025525</xdr:colOff>
      <xdr:row>158</xdr:row>
      <xdr:rowOff>977900</xdr:rowOff>
    </xdr:to>
    <xdr:pic>
      <xdr:nvPicPr>
        <xdr:cNvPr id="280" name="Рисунок 279">
          <a:extLst>
            <a:ext uri="{FF2B5EF4-FFF2-40B4-BE49-F238E27FC236}">
              <a16:creationId xmlns:a16="http://schemas.microsoft.com/office/drawing/2014/main" id="{327E0356-4E3E-4329-A510-3C0485389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816040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206</xdr:row>
      <xdr:rowOff>149225</xdr:rowOff>
    </xdr:from>
    <xdr:to>
      <xdr:col>8</xdr:col>
      <xdr:colOff>1063625</xdr:colOff>
      <xdr:row>206</xdr:row>
      <xdr:rowOff>1006475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3B550B4C-3C32-429B-BB71-4EDB5EE35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27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170</xdr:row>
      <xdr:rowOff>149225</xdr:rowOff>
    </xdr:from>
    <xdr:to>
      <xdr:col>8</xdr:col>
      <xdr:colOff>1063625</xdr:colOff>
      <xdr:row>170</xdr:row>
      <xdr:rowOff>1006475</xdr:rowOff>
    </xdr:to>
    <xdr:pic>
      <xdr:nvPicPr>
        <xdr:cNvPr id="286" name="Рисунок 285">
          <a:extLst>
            <a:ext uri="{FF2B5EF4-FFF2-40B4-BE49-F238E27FC236}">
              <a16:creationId xmlns:a16="http://schemas.microsoft.com/office/drawing/2014/main" id="{026A0A88-3323-4C00-9111-36A29FBF8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5018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169</xdr:row>
      <xdr:rowOff>149225</xdr:rowOff>
    </xdr:from>
    <xdr:to>
      <xdr:col>8</xdr:col>
      <xdr:colOff>1063625</xdr:colOff>
      <xdr:row>169</xdr:row>
      <xdr:rowOff>1006475</xdr:rowOff>
    </xdr:to>
    <xdr:pic>
      <xdr:nvPicPr>
        <xdr:cNvPr id="288" name="Рисунок 287">
          <a:extLst>
            <a:ext uri="{FF2B5EF4-FFF2-40B4-BE49-F238E27FC236}">
              <a16:creationId xmlns:a16="http://schemas.microsoft.com/office/drawing/2014/main" id="{71C30E96-57BA-408A-923D-86D269ECD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730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168</xdr:row>
      <xdr:rowOff>149225</xdr:rowOff>
    </xdr:from>
    <xdr:to>
      <xdr:col>8</xdr:col>
      <xdr:colOff>1063625</xdr:colOff>
      <xdr:row>168</xdr:row>
      <xdr:rowOff>1006475</xdr:rowOff>
    </xdr:to>
    <xdr:pic>
      <xdr:nvPicPr>
        <xdr:cNvPr id="289" name="Рисунок 288">
          <a:extLst>
            <a:ext uri="{FF2B5EF4-FFF2-40B4-BE49-F238E27FC236}">
              <a16:creationId xmlns:a16="http://schemas.microsoft.com/office/drawing/2014/main" id="{37C913EE-475A-4BC0-8294-116EDD0B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844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165</xdr:row>
      <xdr:rowOff>149225</xdr:rowOff>
    </xdr:from>
    <xdr:to>
      <xdr:col>8</xdr:col>
      <xdr:colOff>1063625</xdr:colOff>
      <xdr:row>165</xdr:row>
      <xdr:rowOff>1006475</xdr:rowOff>
    </xdr:to>
    <xdr:pic>
      <xdr:nvPicPr>
        <xdr:cNvPr id="290" name="Рисунок 289">
          <a:extLst>
            <a:ext uri="{FF2B5EF4-FFF2-40B4-BE49-F238E27FC236}">
              <a16:creationId xmlns:a16="http://schemas.microsoft.com/office/drawing/2014/main" id="{071194D8-BD9E-428D-9A8B-77C6FA98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297276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166</xdr:row>
      <xdr:rowOff>149225</xdr:rowOff>
    </xdr:from>
    <xdr:to>
      <xdr:col>8</xdr:col>
      <xdr:colOff>1063625</xdr:colOff>
      <xdr:row>166</xdr:row>
      <xdr:rowOff>1006475</xdr:rowOff>
    </xdr:to>
    <xdr:pic>
      <xdr:nvPicPr>
        <xdr:cNvPr id="291" name="Рисунок 290">
          <a:extLst>
            <a:ext uri="{FF2B5EF4-FFF2-40B4-BE49-F238E27FC236}">
              <a16:creationId xmlns:a16="http://schemas.microsoft.com/office/drawing/2014/main" id="{EEF76FC0-9BEA-4EE8-B884-7736B29A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307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167</xdr:row>
      <xdr:rowOff>149225</xdr:rowOff>
    </xdr:from>
    <xdr:to>
      <xdr:col>8</xdr:col>
      <xdr:colOff>1063625</xdr:colOff>
      <xdr:row>167</xdr:row>
      <xdr:rowOff>1006475</xdr:rowOff>
    </xdr:to>
    <xdr:pic>
      <xdr:nvPicPr>
        <xdr:cNvPr id="292" name="Рисунок 291">
          <a:extLst>
            <a:ext uri="{FF2B5EF4-FFF2-40B4-BE49-F238E27FC236}">
              <a16:creationId xmlns:a16="http://schemas.microsoft.com/office/drawing/2014/main" id="{AB92361C-1D27-483F-B7DF-F8A71597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3187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</xdr:row>
      <xdr:rowOff>149225</xdr:rowOff>
    </xdr:from>
    <xdr:to>
      <xdr:col>8</xdr:col>
      <xdr:colOff>1025525</xdr:colOff>
      <xdr:row>16</xdr:row>
      <xdr:rowOff>1006475</xdr:rowOff>
    </xdr:to>
    <xdr:pic>
      <xdr:nvPicPr>
        <xdr:cNvPr id="297" name="Рисунок 296">
          <a:extLst>
            <a:ext uri="{FF2B5EF4-FFF2-40B4-BE49-F238E27FC236}">
              <a16:creationId xmlns:a16="http://schemas.microsoft.com/office/drawing/2014/main" id="{1460C1BD-E773-49A3-B7B7-348EAE7E1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37760049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</xdr:row>
      <xdr:rowOff>149225</xdr:rowOff>
    </xdr:from>
    <xdr:to>
      <xdr:col>8</xdr:col>
      <xdr:colOff>996950</xdr:colOff>
      <xdr:row>15</xdr:row>
      <xdr:rowOff>977900</xdr:rowOff>
    </xdr:to>
    <xdr:pic>
      <xdr:nvPicPr>
        <xdr:cNvPr id="298" name="Рисунок 297">
          <a:extLst>
            <a:ext uri="{FF2B5EF4-FFF2-40B4-BE49-F238E27FC236}">
              <a16:creationId xmlns:a16="http://schemas.microsoft.com/office/drawing/2014/main" id="{F32A1882-960F-4F8B-AB7B-51315A5BD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38907531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</xdr:row>
      <xdr:rowOff>149225</xdr:rowOff>
    </xdr:from>
    <xdr:to>
      <xdr:col>8</xdr:col>
      <xdr:colOff>996950</xdr:colOff>
      <xdr:row>14</xdr:row>
      <xdr:rowOff>977900</xdr:rowOff>
    </xdr:to>
    <xdr:pic>
      <xdr:nvPicPr>
        <xdr:cNvPr id="301" name="Рисунок 300">
          <a:extLst>
            <a:ext uri="{FF2B5EF4-FFF2-40B4-BE49-F238E27FC236}">
              <a16:creationId xmlns:a16="http://schemas.microsoft.com/office/drawing/2014/main" id="{63118E47-C9B1-4BBC-BCB4-33446228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41014685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</xdr:row>
      <xdr:rowOff>149225</xdr:rowOff>
    </xdr:from>
    <xdr:to>
      <xdr:col>8</xdr:col>
      <xdr:colOff>1063625</xdr:colOff>
      <xdr:row>6</xdr:row>
      <xdr:rowOff>977900</xdr:rowOff>
    </xdr:to>
    <xdr:pic>
      <xdr:nvPicPr>
        <xdr:cNvPr id="303" name="Рисунок 302">
          <a:extLst>
            <a:ext uri="{FF2B5EF4-FFF2-40B4-BE49-F238E27FC236}">
              <a16:creationId xmlns:a16="http://schemas.microsoft.com/office/drawing/2014/main" id="{B14E7634-4B9D-486B-BE39-9826A452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444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</xdr:row>
      <xdr:rowOff>149225</xdr:rowOff>
    </xdr:from>
    <xdr:to>
      <xdr:col>8</xdr:col>
      <xdr:colOff>1063625</xdr:colOff>
      <xdr:row>7</xdr:row>
      <xdr:rowOff>1044575</xdr:rowOff>
    </xdr:to>
    <xdr:pic>
      <xdr:nvPicPr>
        <xdr:cNvPr id="304" name="Рисунок 303">
          <a:extLst>
            <a:ext uri="{FF2B5EF4-FFF2-40B4-BE49-F238E27FC236}">
              <a16:creationId xmlns:a16="http://schemas.microsoft.com/office/drawing/2014/main" id="{6B30EC61-8A07-48DB-B05F-C547F731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5592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8</xdr:row>
      <xdr:rowOff>149225</xdr:rowOff>
    </xdr:from>
    <xdr:to>
      <xdr:col>8</xdr:col>
      <xdr:colOff>1025525</xdr:colOff>
      <xdr:row>8</xdr:row>
      <xdr:rowOff>977900</xdr:rowOff>
    </xdr:to>
    <xdr:pic>
      <xdr:nvPicPr>
        <xdr:cNvPr id="307" name="Рисунок 306">
          <a:extLst>
            <a:ext uri="{FF2B5EF4-FFF2-40B4-BE49-F238E27FC236}">
              <a16:creationId xmlns:a16="http://schemas.microsoft.com/office/drawing/2014/main" id="{A963EFF2-6B87-4B00-9A92-98242C7C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902140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</xdr:row>
      <xdr:rowOff>149225</xdr:rowOff>
    </xdr:from>
    <xdr:to>
      <xdr:col>8</xdr:col>
      <xdr:colOff>1063625</xdr:colOff>
      <xdr:row>5</xdr:row>
      <xdr:rowOff>1073150</xdr:rowOff>
    </xdr:to>
    <xdr:pic>
      <xdr:nvPicPr>
        <xdr:cNvPr id="308" name="Рисунок 307">
          <a:extLst>
            <a:ext uri="{FF2B5EF4-FFF2-40B4-BE49-F238E27FC236}">
              <a16:creationId xmlns:a16="http://schemas.microsoft.com/office/drawing/2014/main" id="{C41C987A-60BC-4CF8-B26C-5048F1CC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0164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</xdr:row>
      <xdr:rowOff>149225</xdr:rowOff>
    </xdr:from>
    <xdr:to>
      <xdr:col>8</xdr:col>
      <xdr:colOff>1063625</xdr:colOff>
      <xdr:row>2</xdr:row>
      <xdr:rowOff>1006475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07B56C48-2834-48E4-8340-E0208B864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130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</xdr:row>
      <xdr:rowOff>149225</xdr:rowOff>
    </xdr:from>
    <xdr:to>
      <xdr:col>8</xdr:col>
      <xdr:colOff>1063625</xdr:colOff>
      <xdr:row>3</xdr:row>
      <xdr:rowOff>1006475</xdr:rowOff>
    </xdr:to>
    <xdr:pic>
      <xdr:nvPicPr>
        <xdr:cNvPr id="310" name="Рисунок 309">
          <a:extLst>
            <a:ext uri="{FF2B5EF4-FFF2-40B4-BE49-F238E27FC236}">
              <a16:creationId xmlns:a16="http://schemas.microsoft.com/office/drawing/2014/main" id="{6FDD84D0-2C62-436C-BEC2-A478E420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51301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</xdr:row>
      <xdr:rowOff>149225</xdr:rowOff>
    </xdr:from>
    <xdr:to>
      <xdr:col>8</xdr:col>
      <xdr:colOff>1025525</xdr:colOff>
      <xdr:row>4</xdr:row>
      <xdr:rowOff>1044575</xdr:rowOff>
    </xdr:to>
    <xdr:pic>
      <xdr:nvPicPr>
        <xdr:cNvPr id="312" name="Рисунок 311">
          <a:extLst>
            <a:ext uri="{FF2B5EF4-FFF2-40B4-BE49-F238E27FC236}">
              <a16:creationId xmlns:a16="http://schemas.microsoft.com/office/drawing/2014/main" id="{73DFDB6C-8AD8-4383-BE00-3433D0175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4736400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149225</xdr:rowOff>
    </xdr:from>
    <xdr:to>
      <xdr:col>8</xdr:col>
      <xdr:colOff>1025525</xdr:colOff>
      <xdr:row>1</xdr:row>
      <xdr:rowOff>977900</xdr:rowOff>
    </xdr:to>
    <xdr:pic>
      <xdr:nvPicPr>
        <xdr:cNvPr id="313" name="Рисунок 312">
          <a:extLst>
            <a:ext uri="{FF2B5EF4-FFF2-40B4-BE49-F238E27FC236}">
              <a16:creationId xmlns:a16="http://schemas.microsoft.com/office/drawing/2014/main" id="{BC38C59D-312B-4A81-8455-9CE4FB92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54730685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66</xdr:row>
      <xdr:rowOff>149225</xdr:rowOff>
    </xdr:from>
    <xdr:to>
      <xdr:col>8</xdr:col>
      <xdr:colOff>1063625</xdr:colOff>
      <xdr:row>66</xdr:row>
      <xdr:rowOff>1111250</xdr:rowOff>
    </xdr:to>
    <xdr:pic>
      <xdr:nvPicPr>
        <xdr:cNvPr id="323" name="Рисунок 322">
          <a:extLst>
            <a:ext uri="{FF2B5EF4-FFF2-40B4-BE49-F238E27FC236}">
              <a16:creationId xmlns:a16="http://schemas.microsoft.com/office/drawing/2014/main" id="{D365276D-B84C-43B4-BEF2-9CBE6F10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7309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68</xdr:row>
      <xdr:rowOff>149225</xdr:rowOff>
    </xdr:from>
    <xdr:to>
      <xdr:col>8</xdr:col>
      <xdr:colOff>1063625</xdr:colOff>
      <xdr:row>68</xdr:row>
      <xdr:rowOff>1073150</xdr:rowOff>
    </xdr:to>
    <xdr:pic>
      <xdr:nvPicPr>
        <xdr:cNvPr id="324" name="Рисунок 323">
          <a:extLst>
            <a:ext uri="{FF2B5EF4-FFF2-40B4-BE49-F238E27FC236}">
              <a16:creationId xmlns:a16="http://schemas.microsoft.com/office/drawing/2014/main" id="{5B704A0C-37DF-4768-90F2-82B67A82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6730368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62</xdr:row>
      <xdr:rowOff>149225</xdr:rowOff>
    </xdr:from>
    <xdr:to>
      <xdr:col>8</xdr:col>
      <xdr:colOff>1025525</xdr:colOff>
      <xdr:row>62</xdr:row>
      <xdr:rowOff>1006475</xdr:rowOff>
    </xdr:to>
    <xdr:pic>
      <xdr:nvPicPr>
        <xdr:cNvPr id="325" name="Рисунок 324">
          <a:extLst>
            <a:ext uri="{FF2B5EF4-FFF2-40B4-BE49-F238E27FC236}">
              <a16:creationId xmlns:a16="http://schemas.microsoft.com/office/drawing/2014/main" id="{2AFEA732-068D-4A43-9371-ACE8B6AC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9595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69</xdr:row>
      <xdr:rowOff>149225</xdr:rowOff>
    </xdr:from>
    <xdr:to>
      <xdr:col>8</xdr:col>
      <xdr:colOff>1063625</xdr:colOff>
      <xdr:row>69</xdr:row>
      <xdr:rowOff>1111250</xdr:rowOff>
    </xdr:to>
    <xdr:pic>
      <xdr:nvPicPr>
        <xdr:cNvPr id="326" name="Рисунок 325">
          <a:extLst>
            <a:ext uri="{FF2B5EF4-FFF2-40B4-BE49-F238E27FC236}">
              <a16:creationId xmlns:a16="http://schemas.microsoft.com/office/drawing/2014/main" id="{FDD7867F-EB82-4AD6-B2CE-4C57D995B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0738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61</xdr:row>
      <xdr:rowOff>149225</xdr:rowOff>
    </xdr:from>
    <xdr:to>
      <xdr:col>8</xdr:col>
      <xdr:colOff>1063625</xdr:colOff>
      <xdr:row>61</xdr:row>
      <xdr:rowOff>1073150</xdr:rowOff>
    </xdr:to>
    <xdr:pic>
      <xdr:nvPicPr>
        <xdr:cNvPr id="328" name="Рисунок 327">
          <a:extLst>
            <a:ext uri="{FF2B5EF4-FFF2-40B4-BE49-F238E27FC236}">
              <a16:creationId xmlns:a16="http://schemas.microsoft.com/office/drawing/2014/main" id="{CED91985-9AD8-4F38-9881-FC23B8C4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3024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63</xdr:row>
      <xdr:rowOff>149225</xdr:rowOff>
    </xdr:from>
    <xdr:to>
      <xdr:col>8</xdr:col>
      <xdr:colOff>1063625</xdr:colOff>
      <xdr:row>63</xdr:row>
      <xdr:rowOff>1073150</xdr:rowOff>
    </xdr:to>
    <xdr:pic>
      <xdr:nvPicPr>
        <xdr:cNvPr id="330" name="Рисунок 329">
          <a:extLst>
            <a:ext uri="{FF2B5EF4-FFF2-40B4-BE49-F238E27FC236}">
              <a16:creationId xmlns:a16="http://schemas.microsoft.com/office/drawing/2014/main" id="{19A10538-56A0-4D11-993D-E29A7D3C7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7416168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65</xdr:row>
      <xdr:rowOff>149225</xdr:rowOff>
    </xdr:from>
    <xdr:to>
      <xdr:col>8</xdr:col>
      <xdr:colOff>1063625</xdr:colOff>
      <xdr:row>65</xdr:row>
      <xdr:rowOff>1073150</xdr:rowOff>
    </xdr:to>
    <xdr:pic>
      <xdr:nvPicPr>
        <xdr:cNvPr id="332" name="Рисунок 331">
          <a:extLst>
            <a:ext uri="{FF2B5EF4-FFF2-40B4-BE49-F238E27FC236}">
              <a16:creationId xmlns:a16="http://schemas.microsoft.com/office/drawing/2014/main" id="{3790A9E5-9BE1-4C31-8DF9-4A1E255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7596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67</xdr:row>
      <xdr:rowOff>149225</xdr:rowOff>
    </xdr:from>
    <xdr:to>
      <xdr:col>8</xdr:col>
      <xdr:colOff>1063625</xdr:colOff>
      <xdr:row>67</xdr:row>
      <xdr:rowOff>1044575</xdr:rowOff>
    </xdr:to>
    <xdr:pic>
      <xdr:nvPicPr>
        <xdr:cNvPr id="333" name="Рисунок 332">
          <a:extLst>
            <a:ext uri="{FF2B5EF4-FFF2-40B4-BE49-F238E27FC236}">
              <a16:creationId xmlns:a16="http://schemas.microsoft.com/office/drawing/2014/main" id="{190AC028-CB78-43D1-8ED3-AE2A313F7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873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64</xdr:row>
      <xdr:rowOff>149225</xdr:rowOff>
    </xdr:from>
    <xdr:to>
      <xdr:col>8</xdr:col>
      <xdr:colOff>1063625</xdr:colOff>
      <xdr:row>64</xdr:row>
      <xdr:rowOff>1006475</xdr:rowOff>
    </xdr:to>
    <xdr:pic>
      <xdr:nvPicPr>
        <xdr:cNvPr id="334" name="Рисунок 333">
          <a:extLst>
            <a:ext uri="{FF2B5EF4-FFF2-40B4-BE49-F238E27FC236}">
              <a16:creationId xmlns:a16="http://schemas.microsoft.com/office/drawing/2014/main" id="{3F85FCBB-A319-4E76-9725-8BF0D473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988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60</xdr:row>
      <xdr:rowOff>149225</xdr:rowOff>
    </xdr:from>
    <xdr:to>
      <xdr:col>8</xdr:col>
      <xdr:colOff>1063625</xdr:colOff>
      <xdr:row>60</xdr:row>
      <xdr:rowOff>1073150</xdr:rowOff>
    </xdr:to>
    <xdr:pic>
      <xdr:nvPicPr>
        <xdr:cNvPr id="335" name="Рисунок 334">
          <a:extLst>
            <a:ext uri="{FF2B5EF4-FFF2-40B4-BE49-F238E27FC236}">
              <a16:creationId xmlns:a16="http://schemas.microsoft.com/office/drawing/2014/main" id="{976F1FBD-ACE9-41A9-A2C2-EE9D92038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1025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59</xdr:row>
      <xdr:rowOff>149225</xdr:rowOff>
    </xdr:from>
    <xdr:to>
      <xdr:col>8</xdr:col>
      <xdr:colOff>1063625</xdr:colOff>
      <xdr:row>59</xdr:row>
      <xdr:rowOff>1044575</xdr:rowOff>
    </xdr:to>
    <xdr:pic>
      <xdr:nvPicPr>
        <xdr:cNvPr id="337" name="Рисунок 336">
          <a:extLst>
            <a:ext uri="{FF2B5EF4-FFF2-40B4-BE49-F238E27FC236}">
              <a16:creationId xmlns:a16="http://schemas.microsoft.com/office/drawing/2014/main" id="{CA3534B9-354F-4A5F-8090-6932C35CA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3311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102</xdr:row>
      <xdr:rowOff>149225</xdr:rowOff>
    </xdr:from>
    <xdr:to>
      <xdr:col>8</xdr:col>
      <xdr:colOff>1054100</xdr:colOff>
      <xdr:row>102</xdr:row>
      <xdr:rowOff>1044575</xdr:rowOff>
    </xdr:to>
    <xdr:pic>
      <xdr:nvPicPr>
        <xdr:cNvPr id="343" name="Рисунок 342">
          <a:extLst>
            <a:ext uri="{FF2B5EF4-FFF2-40B4-BE49-F238E27FC236}">
              <a16:creationId xmlns:a16="http://schemas.microsoft.com/office/drawing/2014/main" id="{FC8FAB82-6EC3-4A66-8CAC-51BA6D04D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86734685"/>
          <a:ext cx="102870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103</xdr:row>
      <xdr:rowOff>149225</xdr:rowOff>
    </xdr:from>
    <xdr:to>
      <xdr:col>8</xdr:col>
      <xdr:colOff>1063625</xdr:colOff>
      <xdr:row>103</xdr:row>
      <xdr:rowOff>1006475</xdr:rowOff>
    </xdr:to>
    <xdr:pic>
      <xdr:nvPicPr>
        <xdr:cNvPr id="345" name="Рисунок 344">
          <a:extLst>
            <a:ext uri="{FF2B5EF4-FFF2-40B4-BE49-F238E27FC236}">
              <a16:creationId xmlns:a16="http://schemas.microsoft.com/office/drawing/2014/main" id="{6FD2AFDB-CDC9-4A4C-AB7F-AA656E0BE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245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101</xdr:row>
      <xdr:rowOff>149225</xdr:rowOff>
    </xdr:from>
    <xdr:to>
      <xdr:col>8</xdr:col>
      <xdr:colOff>1063625</xdr:colOff>
      <xdr:row>101</xdr:row>
      <xdr:rowOff>1044575</xdr:rowOff>
    </xdr:to>
    <xdr:pic>
      <xdr:nvPicPr>
        <xdr:cNvPr id="346" name="Рисунок 345">
          <a:extLst>
            <a:ext uri="{FF2B5EF4-FFF2-40B4-BE49-F238E27FC236}">
              <a16:creationId xmlns:a16="http://schemas.microsoft.com/office/drawing/2014/main" id="{44970C7D-DDEA-4791-A159-2CC5BD9C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3598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100</xdr:row>
      <xdr:rowOff>149225</xdr:rowOff>
    </xdr:from>
    <xdr:to>
      <xdr:col>8</xdr:col>
      <xdr:colOff>1063625</xdr:colOff>
      <xdr:row>100</xdr:row>
      <xdr:rowOff>1044575</xdr:rowOff>
    </xdr:to>
    <xdr:pic>
      <xdr:nvPicPr>
        <xdr:cNvPr id="347" name="Рисунок 346">
          <a:extLst>
            <a:ext uri="{FF2B5EF4-FFF2-40B4-BE49-F238E27FC236}">
              <a16:creationId xmlns:a16="http://schemas.microsoft.com/office/drawing/2014/main" id="{6C920B06-5449-4CF3-AF82-FD457786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4741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99</xdr:row>
      <xdr:rowOff>149225</xdr:rowOff>
    </xdr:from>
    <xdr:to>
      <xdr:col>8</xdr:col>
      <xdr:colOff>1063625</xdr:colOff>
      <xdr:row>99</xdr:row>
      <xdr:rowOff>1006475</xdr:rowOff>
    </xdr:to>
    <xdr:pic>
      <xdr:nvPicPr>
        <xdr:cNvPr id="355" name="Рисунок 354">
          <a:extLst>
            <a:ext uri="{FF2B5EF4-FFF2-40B4-BE49-F238E27FC236}">
              <a16:creationId xmlns:a16="http://schemas.microsoft.com/office/drawing/2014/main" id="{57CD12BE-9A7E-4B4D-A7B2-4176519F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388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221</xdr:row>
      <xdr:rowOff>149225</xdr:rowOff>
    </xdr:from>
    <xdr:to>
      <xdr:col>8</xdr:col>
      <xdr:colOff>1063625</xdr:colOff>
      <xdr:row>221</xdr:row>
      <xdr:rowOff>977900</xdr:rowOff>
    </xdr:to>
    <xdr:pic>
      <xdr:nvPicPr>
        <xdr:cNvPr id="357" name="Рисунок 356">
          <a:extLst>
            <a:ext uri="{FF2B5EF4-FFF2-40B4-BE49-F238E27FC236}">
              <a16:creationId xmlns:a16="http://schemas.microsoft.com/office/drawing/2014/main" id="{EEB5B44C-B7DB-40C8-8533-6FB6E0EA5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6171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133</xdr:row>
      <xdr:rowOff>149225</xdr:rowOff>
    </xdr:from>
    <xdr:to>
      <xdr:col>8</xdr:col>
      <xdr:colOff>1063625</xdr:colOff>
      <xdr:row>133</xdr:row>
      <xdr:rowOff>1006475</xdr:rowOff>
    </xdr:to>
    <xdr:pic>
      <xdr:nvPicPr>
        <xdr:cNvPr id="358" name="Рисунок 357">
          <a:extLst>
            <a:ext uri="{FF2B5EF4-FFF2-40B4-BE49-F238E27FC236}">
              <a16:creationId xmlns:a16="http://schemas.microsoft.com/office/drawing/2014/main" id="{83383D20-6096-4A9E-B442-0D7ED0F5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731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134</xdr:row>
      <xdr:rowOff>149225</xdr:rowOff>
    </xdr:from>
    <xdr:to>
      <xdr:col>8</xdr:col>
      <xdr:colOff>1063625</xdr:colOff>
      <xdr:row>134</xdr:row>
      <xdr:rowOff>1063625</xdr:rowOff>
    </xdr:to>
    <xdr:pic>
      <xdr:nvPicPr>
        <xdr:cNvPr id="359" name="Рисунок 358">
          <a:extLst>
            <a:ext uri="{FF2B5EF4-FFF2-40B4-BE49-F238E27FC236}">
              <a16:creationId xmlns:a16="http://schemas.microsoft.com/office/drawing/2014/main" id="{736528C3-C90E-4C81-B139-3D7A2DD6C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8457400"/>
          <a:ext cx="1038225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132</xdr:row>
      <xdr:rowOff>149225</xdr:rowOff>
    </xdr:from>
    <xdr:to>
      <xdr:col>8</xdr:col>
      <xdr:colOff>1063625</xdr:colOff>
      <xdr:row>132</xdr:row>
      <xdr:rowOff>1044575</xdr:rowOff>
    </xdr:to>
    <xdr:pic>
      <xdr:nvPicPr>
        <xdr:cNvPr id="360" name="Рисунок 359">
          <a:extLst>
            <a:ext uri="{FF2B5EF4-FFF2-40B4-BE49-F238E27FC236}">
              <a16:creationId xmlns:a16="http://schemas.microsoft.com/office/drawing/2014/main" id="{E75FAE54-4988-4BEC-B6A6-6A8D084EA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9600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208</xdr:row>
      <xdr:rowOff>149225</xdr:rowOff>
    </xdr:from>
    <xdr:to>
      <xdr:col>8</xdr:col>
      <xdr:colOff>1063625</xdr:colOff>
      <xdr:row>208</xdr:row>
      <xdr:rowOff>1006475</xdr:rowOff>
    </xdr:to>
    <xdr:pic>
      <xdr:nvPicPr>
        <xdr:cNvPr id="361" name="Рисунок 360">
          <a:extLst>
            <a:ext uri="{FF2B5EF4-FFF2-40B4-BE49-F238E27FC236}">
              <a16:creationId xmlns:a16="http://schemas.microsoft.com/office/drawing/2014/main" id="{14A17959-C1D3-4EC3-8FA4-57ACC0FAD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1074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170180</xdr:colOff>
      <xdr:row>135</xdr:row>
      <xdr:rowOff>50165</xdr:rowOff>
    </xdr:from>
    <xdr:to>
      <xdr:col>8</xdr:col>
      <xdr:colOff>875030</xdr:colOff>
      <xdr:row>135</xdr:row>
      <xdr:rowOff>1078865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0D79DCD5-4BB1-444E-827F-C765B9549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410638625"/>
          <a:ext cx="70485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170180</xdr:colOff>
      <xdr:row>130</xdr:row>
      <xdr:rowOff>50165</xdr:rowOff>
    </xdr:from>
    <xdr:to>
      <xdr:col>8</xdr:col>
      <xdr:colOff>903605</xdr:colOff>
      <xdr:row>130</xdr:row>
      <xdr:rowOff>1116965</xdr:rowOff>
    </xdr:to>
    <xdr:pic>
      <xdr:nvPicPr>
        <xdr:cNvPr id="367" name="Рисунок 366">
          <a:extLst>
            <a:ext uri="{FF2B5EF4-FFF2-40B4-BE49-F238E27FC236}">
              <a16:creationId xmlns:a16="http://schemas.microsoft.com/office/drawing/2014/main" id="{F0EABEF0-FBB4-4B9A-BFB1-0EF12C60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411781625"/>
          <a:ext cx="733425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129</xdr:row>
      <xdr:rowOff>149225</xdr:rowOff>
    </xdr:from>
    <xdr:to>
      <xdr:col>8</xdr:col>
      <xdr:colOff>1063625</xdr:colOff>
      <xdr:row>129</xdr:row>
      <xdr:rowOff>1111250</xdr:rowOff>
    </xdr:to>
    <xdr:pic>
      <xdr:nvPicPr>
        <xdr:cNvPr id="377" name="Рисунок 376">
          <a:extLst>
            <a:ext uri="{FF2B5EF4-FFF2-40B4-BE49-F238E27FC236}">
              <a16:creationId xmlns:a16="http://schemas.microsoft.com/office/drawing/2014/main" id="{813F1751-8193-4856-9748-2D64D785A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29031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</xdr:colOff>
      <xdr:row>128</xdr:row>
      <xdr:rowOff>95885</xdr:rowOff>
    </xdr:from>
    <xdr:to>
      <xdr:col>8</xdr:col>
      <xdr:colOff>1078865</xdr:colOff>
      <xdr:row>128</xdr:row>
      <xdr:rowOff>1096010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F7304519-7A54-4D65-B189-833CDE044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860" y="424400345"/>
          <a:ext cx="1038225" cy="10001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127</xdr:row>
      <xdr:rowOff>149225</xdr:rowOff>
    </xdr:from>
    <xdr:to>
      <xdr:col>8</xdr:col>
      <xdr:colOff>1063625</xdr:colOff>
      <xdr:row>127</xdr:row>
      <xdr:rowOff>1111250</xdr:rowOff>
    </xdr:to>
    <xdr:pic>
      <xdr:nvPicPr>
        <xdr:cNvPr id="381" name="Рисунок 380">
          <a:extLst>
            <a:ext uri="{FF2B5EF4-FFF2-40B4-BE49-F238E27FC236}">
              <a16:creationId xmlns:a16="http://schemas.microsoft.com/office/drawing/2014/main" id="{11B067A1-BCAB-427B-BF34-78F9A2E22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50" y="144424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126</xdr:row>
      <xdr:rowOff>149225</xdr:rowOff>
    </xdr:from>
    <xdr:to>
      <xdr:col>8</xdr:col>
      <xdr:colOff>1063625</xdr:colOff>
      <xdr:row>126</xdr:row>
      <xdr:rowOff>1111250</xdr:rowOff>
    </xdr:to>
    <xdr:pic>
      <xdr:nvPicPr>
        <xdr:cNvPr id="385" name="Рисунок 384">
          <a:extLst>
            <a:ext uri="{FF2B5EF4-FFF2-40B4-BE49-F238E27FC236}">
              <a16:creationId xmlns:a16="http://schemas.microsoft.com/office/drawing/2014/main" id="{14168CA2-20A3-4ED3-B5E0-7AAC657CF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8175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226</xdr:row>
      <xdr:rowOff>149225</xdr:rowOff>
    </xdr:from>
    <xdr:to>
      <xdr:col>8</xdr:col>
      <xdr:colOff>996950</xdr:colOff>
      <xdr:row>226</xdr:row>
      <xdr:rowOff>1006475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AE3CB7DA-22B3-43C9-BF97-80A0FA78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9318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224</xdr:row>
      <xdr:rowOff>149225</xdr:rowOff>
    </xdr:from>
    <xdr:to>
      <xdr:col>8</xdr:col>
      <xdr:colOff>1063625</xdr:colOff>
      <xdr:row>224</xdr:row>
      <xdr:rowOff>1006475</xdr:rowOff>
    </xdr:to>
    <xdr:pic>
      <xdr:nvPicPr>
        <xdr:cNvPr id="391" name="Рисунок 390">
          <a:extLst>
            <a:ext uri="{FF2B5EF4-FFF2-40B4-BE49-F238E27FC236}">
              <a16:creationId xmlns:a16="http://schemas.microsoft.com/office/drawing/2014/main" id="{2C0F40BF-2424-4C35-8F27-7F5FD09D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50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222</xdr:row>
      <xdr:rowOff>149225</xdr:rowOff>
    </xdr:from>
    <xdr:to>
      <xdr:col>8</xdr:col>
      <xdr:colOff>1054100</xdr:colOff>
      <xdr:row>222</xdr:row>
      <xdr:rowOff>1006475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40DDF4ED-2B4D-4A26-AEA2-001E2E6BB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440455685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225</xdr:row>
      <xdr:rowOff>149225</xdr:rowOff>
    </xdr:from>
    <xdr:to>
      <xdr:col>8</xdr:col>
      <xdr:colOff>1063625</xdr:colOff>
      <xdr:row>225</xdr:row>
      <xdr:rowOff>1044575</xdr:rowOff>
    </xdr:to>
    <xdr:pic>
      <xdr:nvPicPr>
        <xdr:cNvPr id="393" name="Рисунок 392">
          <a:extLst>
            <a:ext uri="{FF2B5EF4-FFF2-40B4-BE49-F238E27FC236}">
              <a16:creationId xmlns:a16="http://schemas.microsoft.com/office/drawing/2014/main" id="{BD6FFC55-D52C-4A48-85B7-B08392168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731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125</xdr:row>
      <xdr:rowOff>149225</xdr:rowOff>
    </xdr:from>
    <xdr:to>
      <xdr:col>8</xdr:col>
      <xdr:colOff>1063625</xdr:colOff>
      <xdr:row>125</xdr:row>
      <xdr:rowOff>1006475</xdr:rowOff>
    </xdr:to>
    <xdr:pic>
      <xdr:nvPicPr>
        <xdr:cNvPr id="394" name="Рисунок 393">
          <a:extLst>
            <a:ext uri="{FF2B5EF4-FFF2-40B4-BE49-F238E27FC236}">
              <a16:creationId xmlns:a16="http://schemas.microsoft.com/office/drawing/2014/main" id="{24E44973-549F-4F1F-A9BE-BC3964A2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846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207</xdr:row>
      <xdr:rowOff>149225</xdr:rowOff>
    </xdr:from>
    <xdr:to>
      <xdr:col>8</xdr:col>
      <xdr:colOff>996950</xdr:colOff>
      <xdr:row>207</xdr:row>
      <xdr:rowOff>1044575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80723B28-D92D-4A76-9382-3CF0D18E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87324400"/>
          <a:ext cx="97155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154</xdr:row>
      <xdr:rowOff>149225</xdr:rowOff>
    </xdr:from>
    <xdr:to>
      <xdr:col>8</xdr:col>
      <xdr:colOff>1035050</xdr:colOff>
      <xdr:row>154</xdr:row>
      <xdr:rowOff>901700</xdr:rowOff>
    </xdr:to>
    <xdr:pic>
      <xdr:nvPicPr>
        <xdr:cNvPr id="459" name="Рисунок 458">
          <a:extLst>
            <a:ext uri="{FF2B5EF4-FFF2-40B4-BE49-F238E27FC236}">
              <a16:creationId xmlns:a16="http://schemas.microsoft.com/office/drawing/2014/main" id="{1E3E3701-A979-4056-AE62-547F5966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22757400"/>
          <a:ext cx="100965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72</xdr:row>
      <xdr:rowOff>149225</xdr:rowOff>
    </xdr:from>
    <xdr:to>
      <xdr:col>8</xdr:col>
      <xdr:colOff>1063625</xdr:colOff>
      <xdr:row>72</xdr:row>
      <xdr:rowOff>977900</xdr:rowOff>
    </xdr:to>
    <xdr:pic>
      <xdr:nvPicPr>
        <xdr:cNvPr id="473" name="Рисунок 472">
          <a:extLst>
            <a:ext uri="{FF2B5EF4-FFF2-40B4-BE49-F238E27FC236}">
              <a16:creationId xmlns:a16="http://schemas.microsoft.com/office/drawing/2014/main" id="{BD77A071-D630-4C38-9E91-5CFECF46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6180685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70</xdr:row>
      <xdr:rowOff>149225</xdr:rowOff>
    </xdr:from>
    <xdr:to>
      <xdr:col>8</xdr:col>
      <xdr:colOff>1063625</xdr:colOff>
      <xdr:row>70</xdr:row>
      <xdr:rowOff>1006475</xdr:rowOff>
    </xdr:to>
    <xdr:pic>
      <xdr:nvPicPr>
        <xdr:cNvPr id="474" name="Рисунок 473">
          <a:extLst>
            <a:ext uri="{FF2B5EF4-FFF2-40B4-BE49-F238E27FC236}">
              <a16:creationId xmlns:a16="http://schemas.microsoft.com/office/drawing/2014/main" id="{704E83EF-F455-4750-8EAE-A8D8507E2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7323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73</xdr:row>
      <xdr:rowOff>149225</xdr:rowOff>
    </xdr:from>
    <xdr:to>
      <xdr:col>8</xdr:col>
      <xdr:colOff>1054100</xdr:colOff>
      <xdr:row>73</xdr:row>
      <xdr:rowOff>1006475</xdr:rowOff>
    </xdr:to>
    <xdr:pic>
      <xdr:nvPicPr>
        <xdr:cNvPr id="476" name="Рисунок 475">
          <a:extLst>
            <a:ext uri="{FF2B5EF4-FFF2-40B4-BE49-F238E27FC236}">
              <a16:creationId xmlns:a16="http://schemas.microsoft.com/office/drawing/2014/main" id="{A07EEE6E-DD23-4C65-8A21-BE80630A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9609685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71</xdr:row>
      <xdr:rowOff>149225</xdr:rowOff>
    </xdr:from>
    <xdr:to>
      <xdr:col>8</xdr:col>
      <xdr:colOff>1063625</xdr:colOff>
      <xdr:row>71</xdr:row>
      <xdr:rowOff>1006475</xdr:rowOff>
    </xdr:to>
    <xdr:pic>
      <xdr:nvPicPr>
        <xdr:cNvPr id="477" name="Рисунок 476">
          <a:extLst>
            <a:ext uri="{FF2B5EF4-FFF2-40B4-BE49-F238E27FC236}">
              <a16:creationId xmlns:a16="http://schemas.microsoft.com/office/drawing/2014/main" id="{D9EA1A06-C511-45FF-9F81-17130939C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30752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138</xdr:row>
      <xdr:rowOff>149225</xdr:rowOff>
    </xdr:from>
    <xdr:to>
      <xdr:col>8</xdr:col>
      <xdr:colOff>1006475</xdr:colOff>
      <xdr:row>138</xdr:row>
      <xdr:rowOff>901700</xdr:rowOff>
    </xdr:to>
    <xdr:pic>
      <xdr:nvPicPr>
        <xdr:cNvPr id="497" name="Рисунок 496">
          <a:extLst>
            <a:ext uri="{FF2B5EF4-FFF2-40B4-BE49-F238E27FC236}">
              <a16:creationId xmlns:a16="http://schemas.microsoft.com/office/drawing/2014/main" id="{B3D4418D-950D-4F78-A105-0EB751962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6191400"/>
          <a:ext cx="981075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137</xdr:row>
      <xdr:rowOff>149225</xdr:rowOff>
    </xdr:from>
    <xdr:to>
      <xdr:col>8</xdr:col>
      <xdr:colOff>1063625</xdr:colOff>
      <xdr:row>137</xdr:row>
      <xdr:rowOff>977900</xdr:rowOff>
    </xdr:to>
    <xdr:pic>
      <xdr:nvPicPr>
        <xdr:cNvPr id="498" name="Рисунок 497">
          <a:extLst>
            <a:ext uri="{FF2B5EF4-FFF2-40B4-BE49-F238E27FC236}">
              <a16:creationId xmlns:a16="http://schemas.microsoft.com/office/drawing/2014/main" id="{92C501FE-0DBE-46B3-9529-DB6065C35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7334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136</xdr:row>
      <xdr:rowOff>149225</xdr:rowOff>
    </xdr:from>
    <xdr:to>
      <xdr:col>8</xdr:col>
      <xdr:colOff>1025525</xdr:colOff>
      <xdr:row>136</xdr:row>
      <xdr:rowOff>901700</xdr:rowOff>
    </xdr:to>
    <xdr:pic>
      <xdr:nvPicPr>
        <xdr:cNvPr id="499" name="Рисунок 498">
          <a:extLst>
            <a:ext uri="{FF2B5EF4-FFF2-40B4-BE49-F238E27FC236}">
              <a16:creationId xmlns:a16="http://schemas.microsoft.com/office/drawing/2014/main" id="{E8C3A050-D1A8-418A-BF24-B999B309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8477400"/>
          <a:ext cx="1000125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141</xdr:row>
      <xdr:rowOff>149225</xdr:rowOff>
    </xdr:from>
    <xdr:to>
      <xdr:col>8</xdr:col>
      <xdr:colOff>1063625</xdr:colOff>
      <xdr:row>141</xdr:row>
      <xdr:rowOff>1044575</xdr:rowOff>
    </xdr:to>
    <xdr:pic>
      <xdr:nvPicPr>
        <xdr:cNvPr id="520" name="Рисунок 519">
          <a:extLst>
            <a:ext uri="{FF2B5EF4-FFF2-40B4-BE49-F238E27FC236}">
              <a16:creationId xmlns:a16="http://schemas.microsoft.com/office/drawing/2014/main" id="{A8FBF1EB-41C7-438E-A880-CAA86E9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2480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147</xdr:row>
      <xdr:rowOff>149225</xdr:rowOff>
    </xdr:from>
    <xdr:to>
      <xdr:col>8</xdr:col>
      <xdr:colOff>1063625</xdr:colOff>
      <xdr:row>147</xdr:row>
      <xdr:rowOff>1044575</xdr:rowOff>
    </xdr:to>
    <xdr:pic>
      <xdr:nvPicPr>
        <xdr:cNvPr id="521" name="Рисунок 520">
          <a:extLst>
            <a:ext uri="{FF2B5EF4-FFF2-40B4-BE49-F238E27FC236}">
              <a16:creationId xmlns:a16="http://schemas.microsoft.com/office/drawing/2014/main" id="{A83C08BA-C091-4701-AC2B-B8E38F67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3623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142</xdr:row>
      <xdr:rowOff>149225</xdr:rowOff>
    </xdr:from>
    <xdr:to>
      <xdr:col>8</xdr:col>
      <xdr:colOff>1025525</xdr:colOff>
      <xdr:row>142</xdr:row>
      <xdr:rowOff>1006475</xdr:rowOff>
    </xdr:to>
    <xdr:pic>
      <xdr:nvPicPr>
        <xdr:cNvPr id="522" name="Рисунок 521">
          <a:extLst>
            <a:ext uri="{FF2B5EF4-FFF2-40B4-BE49-F238E27FC236}">
              <a16:creationId xmlns:a16="http://schemas.microsoft.com/office/drawing/2014/main" id="{C520D786-968B-4CD3-9BA3-741371CD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4766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228</xdr:row>
      <xdr:rowOff>149225</xdr:rowOff>
    </xdr:from>
    <xdr:to>
      <xdr:col>8</xdr:col>
      <xdr:colOff>1006475</xdr:colOff>
      <xdr:row>228</xdr:row>
      <xdr:rowOff>1006475</xdr:rowOff>
    </xdr:to>
    <xdr:pic>
      <xdr:nvPicPr>
        <xdr:cNvPr id="524" name="Рисунок 523">
          <a:extLst>
            <a:ext uri="{FF2B5EF4-FFF2-40B4-BE49-F238E27FC236}">
              <a16:creationId xmlns:a16="http://schemas.microsoft.com/office/drawing/2014/main" id="{60734DD1-3334-4D44-A2C6-9B299DFF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7052400"/>
          <a:ext cx="98107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143</xdr:row>
      <xdr:rowOff>149225</xdr:rowOff>
    </xdr:from>
    <xdr:to>
      <xdr:col>8</xdr:col>
      <xdr:colOff>1025525</xdr:colOff>
      <xdr:row>143</xdr:row>
      <xdr:rowOff>1006475</xdr:rowOff>
    </xdr:to>
    <xdr:pic>
      <xdr:nvPicPr>
        <xdr:cNvPr id="525" name="Рисунок 524">
          <a:extLst>
            <a:ext uri="{FF2B5EF4-FFF2-40B4-BE49-F238E27FC236}">
              <a16:creationId xmlns:a16="http://schemas.microsoft.com/office/drawing/2014/main" id="{D8A4A85F-502A-47D5-9B59-3047250FA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8195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146</xdr:row>
      <xdr:rowOff>149225</xdr:rowOff>
    </xdr:from>
    <xdr:to>
      <xdr:col>8</xdr:col>
      <xdr:colOff>1063625</xdr:colOff>
      <xdr:row>146</xdr:row>
      <xdr:rowOff>1044575</xdr:rowOff>
    </xdr:to>
    <xdr:pic>
      <xdr:nvPicPr>
        <xdr:cNvPr id="526" name="Рисунок 525">
          <a:extLst>
            <a:ext uri="{FF2B5EF4-FFF2-40B4-BE49-F238E27FC236}">
              <a16:creationId xmlns:a16="http://schemas.microsoft.com/office/drawing/2014/main" id="{DF3AB82D-7896-4C1A-BBC2-F6750B03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9338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139</xdr:row>
      <xdr:rowOff>149225</xdr:rowOff>
    </xdr:from>
    <xdr:to>
      <xdr:col>8</xdr:col>
      <xdr:colOff>1063625</xdr:colOff>
      <xdr:row>139</xdr:row>
      <xdr:rowOff>1006475</xdr:rowOff>
    </xdr:to>
    <xdr:pic>
      <xdr:nvPicPr>
        <xdr:cNvPr id="529" name="Рисунок 528">
          <a:extLst>
            <a:ext uri="{FF2B5EF4-FFF2-40B4-BE49-F238E27FC236}">
              <a16:creationId xmlns:a16="http://schemas.microsoft.com/office/drawing/2014/main" id="{3F512D7D-2BD0-40F5-A64B-A6EFE77F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276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223</xdr:row>
      <xdr:rowOff>149225</xdr:rowOff>
    </xdr:from>
    <xdr:to>
      <xdr:col>8</xdr:col>
      <xdr:colOff>1063625</xdr:colOff>
      <xdr:row>223</xdr:row>
      <xdr:rowOff>977900</xdr:rowOff>
    </xdr:to>
    <xdr:pic>
      <xdr:nvPicPr>
        <xdr:cNvPr id="530" name="Рисунок 529">
          <a:extLst>
            <a:ext uri="{FF2B5EF4-FFF2-40B4-BE49-F238E27FC236}">
              <a16:creationId xmlns:a16="http://schemas.microsoft.com/office/drawing/2014/main" id="{222A8167-63D3-4CEC-9869-77081B1A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86759685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140</xdr:row>
      <xdr:rowOff>149225</xdr:rowOff>
    </xdr:from>
    <xdr:to>
      <xdr:col>8</xdr:col>
      <xdr:colOff>1063625</xdr:colOff>
      <xdr:row>140</xdr:row>
      <xdr:rowOff>1006475</xdr:rowOff>
    </xdr:to>
    <xdr:pic>
      <xdr:nvPicPr>
        <xdr:cNvPr id="532" name="Рисунок 531">
          <a:extLst>
            <a:ext uri="{FF2B5EF4-FFF2-40B4-BE49-F238E27FC236}">
              <a16:creationId xmlns:a16="http://schemas.microsoft.com/office/drawing/2014/main" id="{E7409D2C-6CC9-4DB8-9FE4-AE640C61C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89045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</xdr:row>
      <xdr:rowOff>149225</xdr:rowOff>
    </xdr:from>
    <xdr:to>
      <xdr:col>8</xdr:col>
      <xdr:colOff>1035050</xdr:colOff>
      <xdr:row>17</xdr:row>
      <xdr:rowOff>1025525</xdr:rowOff>
    </xdr:to>
    <xdr:pic>
      <xdr:nvPicPr>
        <xdr:cNvPr id="533" name="Рисунок 532">
          <a:extLst>
            <a:ext uri="{FF2B5EF4-FFF2-40B4-BE49-F238E27FC236}">
              <a16:creationId xmlns:a16="http://schemas.microsoft.com/office/drawing/2014/main" id="{8307F48B-2329-4CB6-B866-51ED4D08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7339400"/>
          <a:ext cx="100965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</xdr:row>
      <xdr:rowOff>149225</xdr:rowOff>
    </xdr:from>
    <xdr:to>
      <xdr:col>8</xdr:col>
      <xdr:colOff>1025525</xdr:colOff>
      <xdr:row>21</xdr:row>
      <xdr:rowOff>1073150</xdr:rowOff>
    </xdr:to>
    <xdr:pic>
      <xdr:nvPicPr>
        <xdr:cNvPr id="535" name="Рисунок 534">
          <a:extLst>
            <a:ext uri="{FF2B5EF4-FFF2-40B4-BE49-F238E27FC236}">
              <a16:creationId xmlns:a16="http://schemas.microsoft.com/office/drawing/2014/main" id="{1443526D-6804-4759-BCD8-AD55618E5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9625400"/>
          <a:ext cx="10001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24</xdr:row>
      <xdr:rowOff>149225</xdr:rowOff>
    </xdr:from>
    <xdr:to>
      <xdr:col>8</xdr:col>
      <xdr:colOff>1054100</xdr:colOff>
      <xdr:row>24</xdr:row>
      <xdr:rowOff>1044575</xdr:rowOff>
    </xdr:to>
    <xdr:pic>
      <xdr:nvPicPr>
        <xdr:cNvPr id="538" name="Рисунок 537">
          <a:extLst>
            <a:ext uri="{FF2B5EF4-FFF2-40B4-BE49-F238E27FC236}">
              <a16:creationId xmlns:a16="http://schemas.microsoft.com/office/drawing/2014/main" id="{1D92F9C8-3640-4ADB-AB25-909F9E80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13054400"/>
          <a:ext cx="102870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41</xdr:row>
      <xdr:rowOff>22225</xdr:rowOff>
    </xdr:from>
    <xdr:to>
      <xdr:col>8</xdr:col>
      <xdr:colOff>1129348</xdr:colOff>
      <xdr:row>41</xdr:row>
      <xdr:rowOff>1139825</xdr:rowOff>
    </xdr:to>
    <xdr:pic>
      <xdr:nvPicPr>
        <xdr:cNvPr id="557" name="Рисунок 556">
          <a:extLst>
            <a:ext uri="{FF2B5EF4-FFF2-40B4-BE49-F238E27FC236}">
              <a16:creationId xmlns:a16="http://schemas.microsoft.com/office/drawing/2014/main" id="{4E9708B3-8E11-4921-807E-FC22673CAB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28711525"/>
          <a:ext cx="1231900" cy="1231900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39</xdr:row>
      <xdr:rowOff>22225</xdr:rowOff>
    </xdr:from>
    <xdr:to>
      <xdr:col>8</xdr:col>
      <xdr:colOff>1013460</xdr:colOff>
      <xdr:row>39</xdr:row>
      <xdr:rowOff>1127760</xdr:rowOff>
    </xdr:to>
    <xdr:pic>
      <xdr:nvPicPr>
        <xdr:cNvPr id="559" name="Рисунок 558">
          <a:extLst>
            <a:ext uri="{FF2B5EF4-FFF2-40B4-BE49-F238E27FC236}">
              <a16:creationId xmlns:a16="http://schemas.microsoft.com/office/drawing/2014/main" id="{52262117-46DE-4CE8-B700-1725C4B3D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0208" y="619947325"/>
          <a:ext cx="986472" cy="1105535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37</xdr:row>
      <xdr:rowOff>67945</xdr:rowOff>
    </xdr:from>
    <xdr:to>
      <xdr:col>8</xdr:col>
      <xdr:colOff>1106488</xdr:colOff>
      <xdr:row>37</xdr:row>
      <xdr:rowOff>1043940</xdr:rowOff>
    </xdr:to>
    <xdr:pic>
      <xdr:nvPicPr>
        <xdr:cNvPr id="561" name="Рисунок 560">
          <a:extLst>
            <a:ext uri="{FF2B5EF4-FFF2-40B4-BE49-F238E27FC236}">
              <a16:creationId xmlns:a16="http://schemas.microsoft.com/office/drawing/2014/main" id="{FD5A624E-6E87-42EF-971B-B2CC0D961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060" y="244921405"/>
          <a:ext cx="969328" cy="975995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144</xdr:row>
      <xdr:rowOff>24705</xdr:rowOff>
    </xdr:from>
    <xdr:to>
      <xdr:col>8</xdr:col>
      <xdr:colOff>1129348</xdr:colOff>
      <xdr:row>144</xdr:row>
      <xdr:rowOff>1108777</xdr:rowOff>
    </xdr:to>
    <xdr:pic>
      <xdr:nvPicPr>
        <xdr:cNvPr id="609" name="Рисунок 608">
          <a:extLst>
            <a:ext uri="{FF2B5EF4-FFF2-40B4-BE49-F238E27FC236}">
              <a16:creationId xmlns:a16="http://schemas.microsoft.com/office/drawing/2014/main" id="{5CE545AC-0460-4553-82A4-9B1241A91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914037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57</xdr:row>
      <xdr:rowOff>67945</xdr:rowOff>
    </xdr:from>
    <xdr:to>
      <xdr:col>8</xdr:col>
      <xdr:colOff>1106488</xdr:colOff>
      <xdr:row>57</xdr:row>
      <xdr:rowOff>952500</xdr:rowOff>
    </xdr:to>
    <xdr:pic>
      <xdr:nvPicPr>
        <xdr:cNvPr id="612" name="Рисунок 611">
          <a:extLst>
            <a:ext uri="{FF2B5EF4-FFF2-40B4-BE49-F238E27FC236}">
              <a16:creationId xmlns:a16="http://schemas.microsoft.com/office/drawing/2014/main" id="{D851E15D-9B3C-4937-B831-EC21B96E8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247207405"/>
          <a:ext cx="931228" cy="88455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145</xdr:row>
      <xdr:rowOff>121285</xdr:rowOff>
    </xdr:from>
    <xdr:to>
      <xdr:col>8</xdr:col>
      <xdr:colOff>1053148</xdr:colOff>
      <xdr:row>145</xdr:row>
      <xdr:rowOff>1097280</xdr:rowOff>
    </xdr:to>
    <xdr:pic>
      <xdr:nvPicPr>
        <xdr:cNvPr id="616" name="Рисунок 615">
          <a:extLst>
            <a:ext uri="{FF2B5EF4-FFF2-40B4-BE49-F238E27FC236}">
              <a16:creationId xmlns:a16="http://schemas.microsoft.com/office/drawing/2014/main" id="{F2495CB5-EECC-4492-89A2-1EE9F5CD4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820" y="248403745"/>
          <a:ext cx="931228" cy="975995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55</xdr:row>
      <xdr:rowOff>52705</xdr:rowOff>
    </xdr:from>
    <xdr:to>
      <xdr:col>8</xdr:col>
      <xdr:colOff>1068388</xdr:colOff>
      <xdr:row>55</xdr:row>
      <xdr:rowOff>1059180</xdr:rowOff>
    </xdr:to>
    <xdr:pic>
      <xdr:nvPicPr>
        <xdr:cNvPr id="631" name="Рисунок 630">
          <a:extLst>
            <a:ext uri="{FF2B5EF4-FFF2-40B4-BE49-F238E27FC236}">
              <a16:creationId xmlns:a16="http://schemas.microsoft.com/office/drawing/2014/main" id="{D29AF055-2C7D-400E-AF97-84BDD2019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249478165"/>
          <a:ext cx="908368" cy="1006475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181</xdr:row>
      <xdr:rowOff>24705</xdr:rowOff>
    </xdr:from>
    <xdr:to>
      <xdr:col>8</xdr:col>
      <xdr:colOff>1129348</xdr:colOff>
      <xdr:row>181</xdr:row>
      <xdr:rowOff>1108777</xdr:rowOff>
    </xdr:to>
    <xdr:pic>
      <xdr:nvPicPr>
        <xdr:cNvPr id="633" name="Рисунок 632">
          <a:extLst>
            <a:ext uri="{FF2B5EF4-FFF2-40B4-BE49-F238E27FC236}">
              <a16:creationId xmlns:a16="http://schemas.microsoft.com/office/drawing/2014/main" id="{71291554-0499-498E-83AE-7274C8DEF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1865286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173</xdr:row>
      <xdr:rowOff>24705</xdr:rowOff>
    </xdr:from>
    <xdr:to>
      <xdr:col>8</xdr:col>
      <xdr:colOff>1129348</xdr:colOff>
      <xdr:row>173</xdr:row>
      <xdr:rowOff>1108777</xdr:rowOff>
    </xdr:to>
    <xdr:pic>
      <xdr:nvPicPr>
        <xdr:cNvPr id="634" name="Рисунок 633">
          <a:extLst>
            <a:ext uri="{FF2B5EF4-FFF2-40B4-BE49-F238E27FC236}">
              <a16:creationId xmlns:a16="http://schemas.microsoft.com/office/drawing/2014/main" id="{DAF32B41-FC64-4519-847C-A277EE8DB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197882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184</xdr:row>
      <xdr:rowOff>24705</xdr:rowOff>
    </xdr:from>
    <xdr:to>
      <xdr:col>8</xdr:col>
      <xdr:colOff>1129348</xdr:colOff>
      <xdr:row>184</xdr:row>
      <xdr:rowOff>1108777</xdr:rowOff>
    </xdr:to>
    <xdr:pic>
      <xdr:nvPicPr>
        <xdr:cNvPr id="635" name="Рисунок 634">
          <a:extLst>
            <a:ext uri="{FF2B5EF4-FFF2-40B4-BE49-F238E27FC236}">
              <a16:creationId xmlns:a16="http://schemas.microsoft.com/office/drawing/2014/main" id="{07391A72-8D57-4726-ADE8-BCFADB471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209236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203</xdr:row>
      <xdr:rowOff>24705</xdr:rowOff>
    </xdr:from>
    <xdr:to>
      <xdr:col>8</xdr:col>
      <xdr:colOff>1129348</xdr:colOff>
      <xdr:row>203</xdr:row>
      <xdr:rowOff>1108777</xdr:rowOff>
    </xdr:to>
    <xdr:pic>
      <xdr:nvPicPr>
        <xdr:cNvPr id="640" name="Рисунок 639">
          <a:extLst>
            <a:ext uri="{FF2B5EF4-FFF2-40B4-BE49-F238E27FC236}">
              <a16:creationId xmlns:a16="http://schemas.microsoft.com/office/drawing/2014/main" id="{4B5271CF-2F40-47AF-8287-4BE3396C0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266005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189</xdr:row>
      <xdr:rowOff>24705</xdr:rowOff>
    </xdr:from>
    <xdr:to>
      <xdr:col>8</xdr:col>
      <xdr:colOff>1129348</xdr:colOff>
      <xdr:row>189</xdr:row>
      <xdr:rowOff>1108777</xdr:rowOff>
    </xdr:to>
    <xdr:pic>
      <xdr:nvPicPr>
        <xdr:cNvPr id="644" name="Рисунок 643">
          <a:extLst>
            <a:ext uri="{FF2B5EF4-FFF2-40B4-BE49-F238E27FC236}">
              <a16:creationId xmlns:a16="http://schemas.microsoft.com/office/drawing/2014/main" id="{8A92EC2B-6210-427B-8737-94252AFB8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11420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205</xdr:row>
      <xdr:rowOff>24705</xdr:rowOff>
    </xdr:from>
    <xdr:to>
      <xdr:col>8</xdr:col>
      <xdr:colOff>1129348</xdr:colOff>
      <xdr:row>205</xdr:row>
      <xdr:rowOff>1108777</xdr:rowOff>
    </xdr:to>
    <xdr:pic>
      <xdr:nvPicPr>
        <xdr:cNvPr id="646" name="Рисунок 645">
          <a:extLst>
            <a:ext uri="{FF2B5EF4-FFF2-40B4-BE49-F238E27FC236}">
              <a16:creationId xmlns:a16="http://schemas.microsoft.com/office/drawing/2014/main" id="{D9176A7B-F22D-417B-883A-FFEBC761F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341280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204</xdr:row>
      <xdr:rowOff>24705</xdr:rowOff>
    </xdr:from>
    <xdr:to>
      <xdr:col>8</xdr:col>
      <xdr:colOff>1129348</xdr:colOff>
      <xdr:row>204</xdr:row>
      <xdr:rowOff>1108777</xdr:rowOff>
    </xdr:to>
    <xdr:pic>
      <xdr:nvPicPr>
        <xdr:cNvPr id="647" name="Рисунок 646">
          <a:extLst>
            <a:ext uri="{FF2B5EF4-FFF2-40B4-BE49-F238E27FC236}">
              <a16:creationId xmlns:a16="http://schemas.microsoft.com/office/drawing/2014/main" id="{0ED112F0-D9F4-4113-9F5D-82DC0B93E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454818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176</xdr:row>
      <xdr:rowOff>24705</xdr:rowOff>
    </xdr:from>
    <xdr:to>
      <xdr:col>8</xdr:col>
      <xdr:colOff>1129348</xdr:colOff>
      <xdr:row>176</xdr:row>
      <xdr:rowOff>1108777</xdr:rowOff>
    </xdr:to>
    <xdr:pic>
      <xdr:nvPicPr>
        <xdr:cNvPr id="650" name="Рисунок 649">
          <a:extLst>
            <a:ext uri="{FF2B5EF4-FFF2-40B4-BE49-F238E27FC236}">
              <a16:creationId xmlns:a16="http://schemas.microsoft.com/office/drawing/2014/main" id="{1D55BC39-C194-4998-B7DC-2DBE8E72A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79543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202</xdr:row>
      <xdr:rowOff>24705</xdr:rowOff>
    </xdr:from>
    <xdr:to>
      <xdr:col>8</xdr:col>
      <xdr:colOff>1129348</xdr:colOff>
      <xdr:row>202</xdr:row>
      <xdr:rowOff>1108777</xdr:rowOff>
    </xdr:to>
    <xdr:pic>
      <xdr:nvPicPr>
        <xdr:cNvPr id="656" name="Рисунок 655">
          <a:extLst>
            <a:ext uri="{FF2B5EF4-FFF2-40B4-BE49-F238E27FC236}">
              <a16:creationId xmlns:a16="http://schemas.microsoft.com/office/drawing/2014/main" id="{4B431088-2B88-4A42-88E4-3E46873C5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44911385"/>
          <a:ext cx="1231900" cy="1084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>
    <pageSetUpPr fitToPage="1"/>
  </sheetPr>
  <dimension ref="A1:L411"/>
  <sheetViews>
    <sheetView tabSelected="1" zoomScaleNormal="100" workbookViewId="0">
      <pane ySplit="1" topLeftCell="A20" activePane="bottomLeft" state="frozen"/>
      <selection pane="bottomLeft" activeCell="D23" sqref="D23"/>
    </sheetView>
  </sheetViews>
  <sheetFormatPr defaultColWidth="9.140625" defaultRowHeight="90" customHeight="1" x14ac:dyDescent="0.25"/>
  <cols>
    <col min="1" max="1" width="4" style="14" bestFit="1" customWidth="1"/>
    <col min="2" max="2" width="13.28515625" style="14" bestFit="1" customWidth="1"/>
    <col min="3" max="3" width="18.140625" style="15" customWidth="1"/>
    <col min="4" max="4" width="16.5703125" style="15" bestFit="1" customWidth="1"/>
    <col min="5" max="5" width="8.85546875" style="15" customWidth="1"/>
    <col min="6" max="6" width="4.7109375" style="15" bestFit="1" customWidth="1"/>
    <col min="7" max="8" width="8.85546875" style="15" customWidth="1"/>
    <col min="9" max="9" width="18.140625" style="11" customWidth="1"/>
    <col min="10" max="10" width="6.42578125" style="11" customWidth="1"/>
    <col min="11" max="11" width="6.7109375" style="16" bestFit="1" customWidth="1"/>
    <col min="12" max="12" width="10.28515625" style="11" bestFit="1" customWidth="1"/>
    <col min="13" max="16384" width="9.140625" style="11"/>
  </cols>
  <sheetData>
    <row r="1" spans="1:12" s="4" customFormat="1" ht="20.25" customHeight="1" x14ac:dyDescent="0.25">
      <c r="A1" s="1" t="s">
        <v>317</v>
      </c>
      <c r="B1" s="1" t="s">
        <v>807</v>
      </c>
      <c r="C1" s="1" t="s">
        <v>0</v>
      </c>
      <c r="D1" s="1" t="s">
        <v>1</v>
      </c>
      <c r="E1" s="1" t="s">
        <v>315</v>
      </c>
      <c r="F1" s="1" t="s">
        <v>316</v>
      </c>
      <c r="G1" s="1" t="s">
        <v>805</v>
      </c>
      <c r="H1" s="1" t="s">
        <v>806</v>
      </c>
      <c r="I1" s="3" t="s">
        <v>314</v>
      </c>
      <c r="J1" s="3" t="s">
        <v>804</v>
      </c>
      <c r="K1" s="2" t="s">
        <v>803</v>
      </c>
      <c r="L1" s="3" t="s">
        <v>313</v>
      </c>
    </row>
    <row r="2" spans="1:12" ht="90" customHeight="1" x14ac:dyDescent="0.25">
      <c r="A2" s="5">
        <v>312</v>
      </c>
      <c r="B2" s="20" t="str">
        <f>D2&amp;E2</f>
        <v>19H001A-AMGCwhite</v>
      </c>
      <c r="C2" s="6" t="s">
        <v>216</v>
      </c>
      <c r="D2" s="6" t="s">
        <v>225</v>
      </c>
      <c r="E2" s="6" t="s">
        <v>2</v>
      </c>
      <c r="F2" s="6" t="s">
        <v>802</v>
      </c>
      <c r="G2" s="6" t="s">
        <v>361</v>
      </c>
      <c r="H2" s="6" t="s">
        <v>362</v>
      </c>
      <c r="I2" s="10"/>
      <c r="J2" s="9">
        <v>6</v>
      </c>
      <c r="K2" s="8">
        <v>8.9249999999999989</v>
      </c>
      <c r="L2" s="7">
        <f t="shared" ref="L2:L65" si="0">J2*K2</f>
        <v>53.55</v>
      </c>
    </row>
    <row r="3" spans="1:12" ht="90" customHeight="1" x14ac:dyDescent="0.25">
      <c r="A3" s="5">
        <v>308</v>
      </c>
      <c r="B3" s="5" t="str">
        <f>D3&amp;E3</f>
        <v>19H001A-CANYONkhaki</v>
      </c>
      <c r="C3" s="6" t="s">
        <v>216</v>
      </c>
      <c r="D3" s="6" t="s">
        <v>222</v>
      </c>
      <c r="E3" s="6" t="s">
        <v>140</v>
      </c>
      <c r="F3" s="6" t="s">
        <v>802</v>
      </c>
      <c r="G3" s="6" t="s">
        <v>361</v>
      </c>
      <c r="H3" s="6" t="s">
        <v>362</v>
      </c>
      <c r="I3" s="10"/>
      <c r="J3" s="9">
        <v>6</v>
      </c>
      <c r="K3" s="8">
        <v>8.9249999999999989</v>
      </c>
      <c r="L3" s="7">
        <f t="shared" si="0"/>
        <v>53.55</v>
      </c>
    </row>
    <row r="4" spans="1:12" ht="90" customHeight="1" x14ac:dyDescent="0.25">
      <c r="A4" s="5">
        <v>309</v>
      </c>
      <c r="B4" s="5" t="str">
        <f>D4&amp;E4</f>
        <v>19H001A-CHGOOnavy</v>
      </c>
      <c r="C4" s="6" t="s">
        <v>216</v>
      </c>
      <c r="D4" s="6" t="s">
        <v>223</v>
      </c>
      <c r="E4" s="6" t="s">
        <v>6</v>
      </c>
      <c r="F4" s="6" t="s">
        <v>802</v>
      </c>
      <c r="G4" s="6" t="s">
        <v>361</v>
      </c>
      <c r="H4" s="6" t="s">
        <v>362</v>
      </c>
      <c r="I4" s="10"/>
      <c r="J4" s="9">
        <v>6</v>
      </c>
      <c r="K4" s="8">
        <v>8.9249999999999989</v>
      </c>
      <c r="L4" s="7">
        <f t="shared" si="0"/>
        <v>53.55</v>
      </c>
    </row>
    <row r="5" spans="1:12" ht="90" customHeight="1" x14ac:dyDescent="0.25">
      <c r="A5" s="5">
        <v>311</v>
      </c>
      <c r="B5" s="5" t="str">
        <f>D5&amp;E5</f>
        <v>19H001A-DESERTroyal</v>
      </c>
      <c r="C5" s="6" t="s">
        <v>216</v>
      </c>
      <c r="D5" s="6" t="s">
        <v>224</v>
      </c>
      <c r="E5" s="6" t="s">
        <v>9</v>
      </c>
      <c r="F5" s="6" t="s">
        <v>802</v>
      </c>
      <c r="G5" s="6" t="s">
        <v>361</v>
      </c>
      <c r="H5" s="6" t="s">
        <v>362</v>
      </c>
      <c r="I5" s="10"/>
      <c r="J5" s="9">
        <v>12</v>
      </c>
      <c r="K5" s="8">
        <v>8.9249999999999989</v>
      </c>
      <c r="L5" s="7">
        <f t="shared" si="0"/>
        <v>107.1</v>
      </c>
    </row>
    <row r="6" spans="1:12" ht="90" customHeight="1" x14ac:dyDescent="0.25">
      <c r="A6" s="5">
        <v>307</v>
      </c>
      <c r="B6" s="5" t="str">
        <f>D6&amp;E6</f>
        <v>19H001A-GOLFDgrass green</v>
      </c>
      <c r="C6" s="6" t="s">
        <v>216</v>
      </c>
      <c r="D6" s="6" t="s">
        <v>220</v>
      </c>
      <c r="E6" s="6" t="s">
        <v>221</v>
      </c>
      <c r="F6" s="6" t="s">
        <v>802</v>
      </c>
      <c r="G6" s="6" t="s">
        <v>361</v>
      </c>
      <c r="H6" s="6" t="s">
        <v>362</v>
      </c>
      <c r="I6" s="10"/>
      <c r="J6" s="9">
        <v>6</v>
      </c>
      <c r="K6" s="8">
        <v>8.9249999999999989</v>
      </c>
      <c r="L6" s="7">
        <f t="shared" si="0"/>
        <v>53.55</v>
      </c>
    </row>
    <row r="7" spans="1:12" ht="90" customHeight="1" x14ac:dyDescent="0.25">
      <c r="A7" s="5">
        <v>302</v>
      </c>
      <c r="B7" s="5" t="str">
        <f>D7&amp;E7</f>
        <v>19H001A-HAWAOlemon ice</v>
      </c>
      <c r="C7" s="6" t="s">
        <v>216</v>
      </c>
      <c r="D7" s="6" t="s">
        <v>217</v>
      </c>
      <c r="E7" s="6" t="s">
        <v>214</v>
      </c>
      <c r="F7" s="6" t="s">
        <v>802</v>
      </c>
      <c r="G7" s="6" t="s">
        <v>361</v>
      </c>
      <c r="H7" s="6" t="s">
        <v>362</v>
      </c>
      <c r="I7" s="10"/>
      <c r="J7" s="9">
        <v>12</v>
      </c>
      <c r="K7" s="8">
        <v>8.9249999999999989</v>
      </c>
      <c r="L7" s="7">
        <f t="shared" si="0"/>
        <v>107.1</v>
      </c>
    </row>
    <row r="8" spans="1:12" ht="90" customHeight="1" x14ac:dyDescent="0.25">
      <c r="A8" s="5">
        <v>303</v>
      </c>
      <c r="B8" s="5" t="str">
        <f>D8&amp;E8</f>
        <v>19H001A-MUSICCstone</v>
      </c>
      <c r="C8" s="6" t="s">
        <v>216</v>
      </c>
      <c r="D8" s="6" t="s">
        <v>218</v>
      </c>
      <c r="E8" s="6" t="s">
        <v>142</v>
      </c>
      <c r="F8" s="6" t="s">
        <v>802</v>
      </c>
      <c r="G8" s="6" t="s">
        <v>361</v>
      </c>
      <c r="H8" s="6" t="s">
        <v>362</v>
      </c>
      <c r="I8" s="10"/>
      <c r="J8" s="9">
        <v>6</v>
      </c>
      <c r="K8" s="8">
        <v>8.9249999999999989</v>
      </c>
      <c r="L8" s="7">
        <f t="shared" si="0"/>
        <v>53.55</v>
      </c>
    </row>
    <row r="9" spans="1:12" ht="90" customHeight="1" x14ac:dyDescent="0.25">
      <c r="A9" s="5">
        <v>306</v>
      </c>
      <c r="B9" s="5" t="str">
        <f>D9&amp;E9</f>
        <v>19H001A-TUSCONnavy</v>
      </c>
      <c r="C9" s="6" t="s">
        <v>216</v>
      </c>
      <c r="D9" s="6" t="s">
        <v>219</v>
      </c>
      <c r="E9" s="6" t="s">
        <v>6</v>
      </c>
      <c r="F9" s="6" t="s">
        <v>802</v>
      </c>
      <c r="G9" s="6" t="s">
        <v>361</v>
      </c>
      <c r="H9" s="6" t="s">
        <v>362</v>
      </c>
      <c r="I9" s="10"/>
      <c r="J9" s="9">
        <v>12</v>
      </c>
      <c r="K9" s="8">
        <v>8.9249999999999989</v>
      </c>
      <c r="L9" s="7">
        <f t="shared" si="0"/>
        <v>107.1</v>
      </c>
    </row>
    <row r="10" spans="1:12" ht="90" customHeight="1" x14ac:dyDescent="0.25">
      <c r="A10" s="5">
        <v>255</v>
      </c>
      <c r="B10" s="5" t="str">
        <f>D10&amp;E10</f>
        <v>19H005A-CONDORivory</v>
      </c>
      <c r="C10" s="6" t="s">
        <v>175</v>
      </c>
      <c r="D10" s="6" t="s">
        <v>180</v>
      </c>
      <c r="E10" s="6" t="s">
        <v>103</v>
      </c>
      <c r="F10" s="6" t="s">
        <v>802</v>
      </c>
      <c r="G10" s="6" t="s">
        <v>387</v>
      </c>
      <c r="H10" s="6" t="s">
        <v>811</v>
      </c>
      <c r="I10" s="10"/>
      <c r="J10" s="9">
        <v>29</v>
      </c>
      <c r="K10" s="8">
        <v>8.9251724137931028</v>
      </c>
      <c r="L10" s="7">
        <f t="shared" si="0"/>
        <v>258.83</v>
      </c>
    </row>
    <row r="11" spans="1:12" ht="90" customHeight="1" x14ac:dyDescent="0.25">
      <c r="A11" s="5">
        <v>253</v>
      </c>
      <c r="B11" s="5" t="str">
        <f>D11&amp;E11</f>
        <v>19H005A-FLCOmint</v>
      </c>
      <c r="C11" s="6" t="s">
        <v>175</v>
      </c>
      <c r="D11" s="6" t="s">
        <v>177</v>
      </c>
      <c r="E11" s="6" t="s">
        <v>110</v>
      </c>
      <c r="F11" s="6" t="s">
        <v>802</v>
      </c>
      <c r="G11" s="6" t="s">
        <v>387</v>
      </c>
      <c r="H11" s="6" t="s">
        <v>811</v>
      </c>
      <c r="I11" s="10"/>
      <c r="J11" s="9">
        <v>29</v>
      </c>
      <c r="K11" s="8">
        <v>8.9251724137931028</v>
      </c>
      <c r="L11" s="7">
        <f t="shared" si="0"/>
        <v>258.83</v>
      </c>
    </row>
    <row r="12" spans="1:12" ht="90" customHeight="1" x14ac:dyDescent="0.25">
      <c r="A12" s="5">
        <v>254</v>
      </c>
      <c r="B12" s="5" t="str">
        <f>D12&amp;E12</f>
        <v>19H005A-HAWAOorange</v>
      </c>
      <c r="C12" s="6" t="s">
        <v>175</v>
      </c>
      <c r="D12" s="6" t="s">
        <v>178</v>
      </c>
      <c r="E12" s="6" t="s">
        <v>179</v>
      </c>
      <c r="F12" s="6" t="s">
        <v>802</v>
      </c>
      <c r="G12" s="6" t="s">
        <v>387</v>
      </c>
      <c r="H12" s="6" t="s">
        <v>811</v>
      </c>
      <c r="I12" s="10"/>
      <c r="J12" s="9">
        <v>26</v>
      </c>
      <c r="K12" s="8">
        <v>8.9250000000000007</v>
      </c>
      <c r="L12" s="7">
        <f t="shared" si="0"/>
        <v>232.05</v>
      </c>
    </row>
    <row r="13" spans="1:12" ht="90" customHeight="1" x14ac:dyDescent="0.25">
      <c r="A13" s="5">
        <v>256</v>
      </c>
      <c r="B13" s="5" t="str">
        <f>D13&amp;E13</f>
        <v>19H005A-LAOPENbutter yellow</v>
      </c>
      <c r="C13" s="6" t="s">
        <v>175</v>
      </c>
      <c r="D13" s="6" t="s">
        <v>181</v>
      </c>
      <c r="E13" s="6" t="s">
        <v>182</v>
      </c>
      <c r="F13" s="6" t="s">
        <v>802</v>
      </c>
      <c r="G13" s="6" t="s">
        <v>387</v>
      </c>
      <c r="H13" s="6" t="s">
        <v>811</v>
      </c>
      <c r="I13" s="10"/>
      <c r="J13" s="9">
        <v>26</v>
      </c>
      <c r="K13" s="8">
        <v>8.9250000000000007</v>
      </c>
      <c r="L13" s="7">
        <f t="shared" si="0"/>
        <v>232.05</v>
      </c>
    </row>
    <row r="14" spans="1:12" ht="90" customHeight="1" x14ac:dyDescent="0.25">
      <c r="A14" s="5">
        <v>252</v>
      </c>
      <c r="B14" s="5" t="str">
        <f>D14&amp;E14</f>
        <v>19H005A-SWEETlight blue</v>
      </c>
      <c r="C14" s="6" t="s">
        <v>175</v>
      </c>
      <c r="D14" s="6" t="s">
        <v>176</v>
      </c>
      <c r="E14" s="6" t="s">
        <v>100</v>
      </c>
      <c r="F14" s="6" t="s">
        <v>802</v>
      </c>
      <c r="G14" s="6" t="s">
        <v>387</v>
      </c>
      <c r="H14" s="6" t="s">
        <v>811</v>
      </c>
      <c r="I14" s="10"/>
      <c r="J14" s="9">
        <v>29</v>
      </c>
      <c r="K14" s="8">
        <v>8.9251724137931028</v>
      </c>
      <c r="L14" s="7">
        <f t="shared" si="0"/>
        <v>258.83</v>
      </c>
    </row>
    <row r="15" spans="1:12" ht="90" customHeight="1" x14ac:dyDescent="0.25">
      <c r="A15" s="5">
        <v>300</v>
      </c>
      <c r="B15" s="5" t="str">
        <f>D15&amp;E15</f>
        <v>19H006A-DESERTblack</v>
      </c>
      <c r="C15" s="6" t="s">
        <v>211</v>
      </c>
      <c r="D15" s="6" t="s">
        <v>215</v>
      </c>
      <c r="E15" s="6" t="s">
        <v>4</v>
      </c>
      <c r="F15" s="6" t="s">
        <v>802</v>
      </c>
      <c r="G15" s="6" t="s">
        <v>387</v>
      </c>
      <c r="H15" s="6" t="s">
        <v>362</v>
      </c>
      <c r="I15" s="10"/>
      <c r="J15" s="9">
        <v>12</v>
      </c>
      <c r="K15" s="8">
        <v>8.9249999999999989</v>
      </c>
      <c r="L15" s="7">
        <f t="shared" si="0"/>
        <v>107.1</v>
      </c>
    </row>
    <row r="16" spans="1:12" ht="90" customHeight="1" x14ac:dyDescent="0.25">
      <c r="A16" s="5">
        <v>297</v>
      </c>
      <c r="B16" s="5" t="str">
        <f>D16&amp;E16</f>
        <v>19H006A-HAWAOlemon ice</v>
      </c>
      <c r="C16" s="6" t="s">
        <v>211</v>
      </c>
      <c r="D16" s="6" t="s">
        <v>213</v>
      </c>
      <c r="E16" s="6" t="s">
        <v>214</v>
      </c>
      <c r="F16" s="6" t="s">
        <v>802</v>
      </c>
      <c r="G16" s="6" t="s">
        <v>387</v>
      </c>
      <c r="H16" s="6" t="s">
        <v>362</v>
      </c>
      <c r="I16" s="10"/>
      <c r="J16" s="9">
        <v>6</v>
      </c>
      <c r="K16" s="8">
        <v>8.9249999999999989</v>
      </c>
      <c r="L16" s="7">
        <f t="shared" si="0"/>
        <v>53.55</v>
      </c>
    </row>
    <row r="17" spans="1:12" ht="90" customHeight="1" x14ac:dyDescent="0.25">
      <c r="A17" s="5">
        <v>296</v>
      </c>
      <c r="B17" s="5" t="str">
        <f>D17&amp;E17</f>
        <v>19H006A-TXOnavy</v>
      </c>
      <c r="C17" s="6" t="s">
        <v>211</v>
      </c>
      <c r="D17" s="6" t="s">
        <v>212</v>
      </c>
      <c r="E17" s="6" t="s">
        <v>6</v>
      </c>
      <c r="F17" s="6" t="s">
        <v>802</v>
      </c>
      <c r="G17" s="6" t="s">
        <v>387</v>
      </c>
      <c r="H17" s="6" t="s">
        <v>362</v>
      </c>
      <c r="I17" s="10"/>
      <c r="J17" s="9">
        <v>12</v>
      </c>
      <c r="K17" s="8">
        <v>8.9249999999999989</v>
      </c>
      <c r="L17" s="7">
        <f t="shared" si="0"/>
        <v>107.1</v>
      </c>
    </row>
    <row r="18" spans="1:12" ht="90" customHeight="1" x14ac:dyDescent="0.25">
      <c r="A18" s="5">
        <v>532</v>
      </c>
      <c r="B18" s="5" t="str">
        <f>D18&amp;E18</f>
        <v>20001A-AUSTINMOmoss</v>
      </c>
      <c r="C18" s="6" t="s">
        <v>308</v>
      </c>
      <c r="D18" s="6" t="s">
        <v>309</v>
      </c>
      <c r="E18" s="6" t="s">
        <v>104</v>
      </c>
      <c r="F18" s="6" t="s">
        <v>802</v>
      </c>
      <c r="G18" s="6" t="s">
        <v>361</v>
      </c>
      <c r="H18" s="6" t="s">
        <v>362</v>
      </c>
      <c r="I18" s="10"/>
      <c r="J18" s="9">
        <v>46</v>
      </c>
      <c r="K18" s="8">
        <v>5.7376086956521739</v>
      </c>
      <c r="L18" s="7">
        <f t="shared" si="0"/>
        <v>263.93</v>
      </c>
    </row>
    <row r="19" spans="1:12" ht="90" customHeight="1" x14ac:dyDescent="0.25">
      <c r="A19" s="5">
        <v>115</v>
      </c>
      <c r="B19" s="5" t="str">
        <f>D19&amp;E19</f>
        <v>20001A-BADCOblack</v>
      </c>
      <c r="C19" s="6" t="s">
        <v>90</v>
      </c>
      <c r="D19" s="6" t="s">
        <v>99</v>
      </c>
      <c r="E19" s="6" t="s">
        <v>4</v>
      </c>
      <c r="F19" s="6" t="s">
        <v>802</v>
      </c>
      <c r="G19" s="6" t="s">
        <v>361</v>
      </c>
      <c r="H19" s="6" t="s">
        <v>362</v>
      </c>
      <c r="I19" s="10"/>
      <c r="J19" s="9">
        <v>12</v>
      </c>
      <c r="K19" s="8">
        <v>7.4375</v>
      </c>
      <c r="L19" s="7">
        <f t="shared" si="0"/>
        <v>89.25</v>
      </c>
    </row>
    <row r="20" spans="1:12" ht="90" customHeight="1" x14ac:dyDescent="0.25">
      <c r="A20" s="5">
        <v>108</v>
      </c>
      <c r="B20" s="5" t="str">
        <f>D20&amp;E20</f>
        <v>20001A-BOWIblack</v>
      </c>
      <c r="C20" s="6" t="s">
        <v>90</v>
      </c>
      <c r="D20" s="6" t="s">
        <v>800</v>
      </c>
      <c r="E20" s="6" t="s">
        <v>4</v>
      </c>
      <c r="F20" s="6" t="s">
        <v>802</v>
      </c>
      <c r="G20" s="6" t="s">
        <v>361</v>
      </c>
      <c r="H20" s="6" t="s">
        <v>362</v>
      </c>
      <c r="I20" s="10"/>
      <c r="J20" s="9">
        <v>15</v>
      </c>
      <c r="K20" s="8">
        <v>7.4373333333333331</v>
      </c>
      <c r="L20" s="7">
        <f t="shared" si="0"/>
        <v>111.56</v>
      </c>
    </row>
    <row r="21" spans="1:12" ht="90" customHeight="1" x14ac:dyDescent="0.25">
      <c r="A21" s="5">
        <v>111</v>
      </c>
      <c r="B21" s="5" t="str">
        <f>D21&amp;E21</f>
        <v>20001A-MILESclassic blue</v>
      </c>
      <c r="C21" s="6" t="s">
        <v>90</v>
      </c>
      <c r="D21" s="6" t="s">
        <v>96</v>
      </c>
      <c r="E21" s="6" t="s">
        <v>94</v>
      </c>
      <c r="F21" s="6" t="s">
        <v>802</v>
      </c>
      <c r="G21" s="6" t="s">
        <v>361</v>
      </c>
      <c r="H21" s="6" t="s">
        <v>362</v>
      </c>
      <c r="I21" s="10"/>
      <c r="J21" s="9">
        <v>35</v>
      </c>
      <c r="K21" s="8">
        <v>7.4374285714285717</v>
      </c>
      <c r="L21" s="7">
        <f t="shared" si="0"/>
        <v>260.31</v>
      </c>
    </row>
    <row r="22" spans="1:12" ht="90" customHeight="1" x14ac:dyDescent="0.25">
      <c r="A22" s="5">
        <v>534</v>
      </c>
      <c r="B22" s="5" t="str">
        <f>D22&amp;E22</f>
        <v>20001A-NWILKEScrimson</v>
      </c>
      <c r="C22" s="6" t="s">
        <v>308</v>
      </c>
      <c r="D22" s="6" t="s">
        <v>310</v>
      </c>
      <c r="E22" s="6" t="s">
        <v>311</v>
      </c>
      <c r="F22" s="6" t="s">
        <v>802</v>
      </c>
      <c r="G22" s="6" t="s">
        <v>361</v>
      </c>
      <c r="H22" s="6" t="s">
        <v>362</v>
      </c>
      <c r="I22" s="10"/>
      <c r="J22" s="9">
        <v>12</v>
      </c>
      <c r="K22" s="8">
        <v>5.7374999999999998</v>
      </c>
      <c r="L22" s="7">
        <f t="shared" si="0"/>
        <v>68.849999999999994</v>
      </c>
    </row>
    <row r="23" spans="1:12" ht="90" customHeight="1" x14ac:dyDescent="0.25">
      <c r="A23" s="5">
        <v>113</v>
      </c>
      <c r="B23" s="5" t="str">
        <f>D23&amp;E23</f>
        <v>20001A-PINKFblack</v>
      </c>
      <c r="C23" s="6" t="s">
        <v>90</v>
      </c>
      <c r="D23" s="6" t="s">
        <v>97</v>
      </c>
      <c r="E23" s="6" t="s">
        <v>4</v>
      </c>
      <c r="F23" s="6" t="s">
        <v>802</v>
      </c>
      <c r="G23" s="6" t="s">
        <v>361</v>
      </c>
      <c r="H23" s="6" t="s">
        <v>362</v>
      </c>
      <c r="I23" s="10"/>
      <c r="J23" s="9">
        <v>35</v>
      </c>
      <c r="K23" s="8">
        <v>7.4374285714285717</v>
      </c>
      <c r="L23" s="7">
        <f t="shared" si="0"/>
        <v>260.31</v>
      </c>
    </row>
    <row r="24" spans="1:12" ht="90" customHeight="1" x14ac:dyDescent="0.25">
      <c r="A24" s="5">
        <v>105</v>
      </c>
      <c r="B24" s="5" t="str">
        <f>D24&amp;E24</f>
        <v>20001A-POLICEwhite</v>
      </c>
      <c r="C24" s="6" t="s">
        <v>90</v>
      </c>
      <c r="D24" s="6" t="s">
        <v>95</v>
      </c>
      <c r="E24" s="6" t="s">
        <v>2</v>
      </c>
      <c r="F24" s="6" t="s">
        <v>802</v>
      </c>
      <c r="G24" s="6" t="s">
        <v>361</v>
      </c>
      <c r="H24" s="6" t="s">
        <v>362</v>
      </c>
      <c r="I24" s="10"/>
      <c r="J24" s="9">
        <v>12</v>
      </c>
      <c r="K24" s="8">
        <v>7.4375</v>
      </c>
      <c r="L24" s="7">
        <f t="shared" si="0"/>
        <v>89.25</v>
      </c>
    </row>
    <row r="25" spans="1:12" ht="90" customHeight="1" x14ac:dyDescent="0.25">
      <c r="A25" s="5">
        <v>537</v>
      </c>
      <c r="B25" s="5" t="str">
        <f>D25&amp;E25</f>
        <v>20001A-SAUGUSseafoam</v>
      </c>
      <c r="C25" s="6" t="s">
        <v>308</v>
      </c>
      <c r="D25" s="6" t="s">
        <v>312</v>
      </c>
      <c r="E25" s="6" t="s">
        <v>58</v>
      </c>
      <c r="F25" s="6" t="s">
        <v>802</v>
      </c>
      <c r="G25" s="6" t="s">
        <v>361</v>
      </c>
      <c r="H25" s="6" t="s">
        <v>362</v>
      </c>
      <c r="I25" s="10"/>
      <c r="J25" s="9">
        <v>12</v>
      </c>
      <c r="K25" s="8">
        <v>5.7374999999999998</v>
      </c>
      <c r="L25" s="7">
        <f t="shared" si="0"/>
        <v>68.849999999999994</v>
      </c>
    </row>
    <row r="26" spans="1:12" ht="90" customHeight="1" x14ac:dyDescent="0.25">
      <c r="A26" s="5">
        <v>117</v>
      </c>
      <c r="B26" s="5" t="str">
        <f>D26&amp;E26</f>
        <v>20001A-SBEARespresso</v>
      </c>
      <c r="C26" s="6" t="s">
        <v>90</v>
      </c>
      <c r="D26" s="6" t="s">
        <v>101</v>
      </c>
      <c r="E26" s="6" t="s">
        <v>92</v>
      </c>
      <c r="F26" s="6" t="s">
        <v>802</v>
      </c>
      <c r="G26" s="6" t="s">
        <v>361</v>
      </c>
      <c r="H26" s="6" t="s">
        <v>362</v>
      </c>
      <c r="I26" s="10"/>
      <c r="J26" s="9">
        <v>6</v>
      </c>
      <c r="K26" s="8">
        <v>7.8633333333333333</v>
      </c>
      <c r="L26" s="7">
        <f t="shared" si="0"/>
        <v>47.18</v>
      </c>
    </row>
    <row r="27" spans="1:12" ht="90" customHeight="1" x14ac:dyDescent="0.25">
      <c r="A27" s="5">
        <v>102</v>
      </c>
      <c r="B27" s="5" t="str">
        <f>D27&amp;E27</f>
        <v>20001A-WOODSTKblack</v>
      </c>
      <c r="C27" s="6" t="s">
        <v>90</v>
      </c>
      <c r="D27" s="6" t="s">
        <v>91</v>
      </c>
      <c r="E27" s="6" t="s">
        <v>4</v>
      </c>
      <c r="F27" s="6" t="s">
        <v>802</v>
      </c>
      <c r="G27" s="6" t="s">
        <v>361</v>
      </c>
      <c r="H27" s="6" t="s">
        <v>362</v>
      </c>
      <c r="I27" s="10"/>
      <c r="J27" s="9">
        <v>15</v>
      </c>
      <c r="K27" s="8">
        <v>7.4373333333333331</v>
      </c>
      <c r="L27" s="7">
        <f t="shared" si="0"/>
        <v>111.56</v>
      </c>
    </row>
    <row r="28" spans="1:12" ht="90" customHeight="1" x14ac:dyDescent="0.25">
      <c r="A28" s="5">
        <v>114</v>
      </c>
      <c r="B28" s="5" t="str">
        <f>D28&amp;E28</f>
        <v>20001B-ACDCblack</v>
      </c>
      <c r="C28" s="6" t="s">
        <v>90</v>
      </c>
      <c r="D28" s="6" t="s">
        <v>98</v>
      </c>
      <c r="E28" s="6" t="s">
        <v>4</v>
      </c>
      <c r="F28" s="6" t="s">
        <v>802</v>
      </c>
      <c r="G28" s="6" t="s">
        <v>361</v>
      </c>
      <c r="H28" s="6" t="s">
        <v>362</v>
      </c>
      <c r="I28" s="10"/>
      <c r="J28" s="9">
        <v>44</v>
      </c>
      <c r="K28" s="8">
        <v>7.4375</v>
      </c>
      <c r="L28" s="7">
        <f t="shared" si="0"/>
        <v>327.25</v>
      </c>
    </row>
    <row r="29" spans="1:12" ht="90" customHeight="1" x14ac:dyDescent="0.25">
      <c r="A29" s="5">
        <v>112</v>
      </c>
      <c r="B29" s="5" t="str">
        <f>D29&amp;E29</f>
        <v>20001B-BOWIwhite</v>
      </c>
      <c r="C29" s="6" t="s">
        <v>90</v>
      </c>
      <c r="D29" s="6" t="s">
        <v>801</v>
      </c>
      <c r="E29" s="6" t="s">
        <v>2</v>
      </c>
      <c r="F29" s="6" t="s">
        <v>802</v>
      </c>
      <c r="G29" s="6" t="s">
        <v>361</v>
      </c>
      <c r="H29" s="6" t="s">
        <v>362</v>
      </c>
      <c r="I29" s="10"/>
      <c r="J29" s="9">
        <v>12</v>
      </c>
      <c r="K29" s="8">
        <v>7.4375</v>
      </c>
      <c r="L29" s="7">
        <f t="shared" si="0"/>
        <v>89.25</v>
      </c>
    </row>
    <row r="30" spans="1:12" ht="90" customHeight="1" x14ac:dyDescent="0.25">
      <c r="A30" s="5">
        <v>104</v>
      </c>
      <c r="B30" s="5" t="str">
        <f>D30&amp;E30</f>
        <v>20001B-PINKFclassic blue</v>
      </c>
      <c r="C30" s="6" t="s">
        <v>90</v>
      </c>
      <c r="D30" s="6" t="s">
        <v>93</v>
      </c>
      <c r="E30" s="6" t="s">
        <v>94</v>
      </c>
      <c r="F30" s="6" t="s">
        <v>802</v>
      </c>
      <c r="G30" s="6" t="s">
        <v>361</v>
      </c>
      <c r="H30" s="6" t="s">
        <v>362</v>
      </c>
      <c r="I30" s="10"/>
      <c r="J30" s="9">
        <v>38</v>
      </c>
      <c r="K30" s="8">
        <v>7.4376315789473679</v>
      </c>
      <c r="L30" s="7">
        <f t="shared" si="0"/>
        <v>282.63</v>
      </c>
    </row>
    <row r="31" spans="1:12" ht="90" customHeight="1" x14ac:dyDescent="0.25">
      <c r="A31" s="5">
        <v>118</v>
      </c>
      <c r="B31" s="5" t="str">
        <f>D31&amp;E31</f>
        <v>20001B-SBEARivory</v>
      </c>
      <c r="C31" s="6" t="s">
        <v>90</v>
      </c>
      <c r="D31" s="6" t="s">
        <v>102</v>
      </c>
      <c r="E31" s="6" t="s">
        <v>103</v>
      </c>
      <c r="F31" s="6" t="s">
        <v>802</v>
      </c>
      <c r="G31" s="6" t="s">
        <v>361</v>
      </c>
      <c r="H31" s="6" t="s">
        <v>362</v>
      </c>
      <c r="I31" s="10"/>
      <c r="J31" s="9">
        <v>6</v>
      </c>
      <c r="K31" s="8">
        <v>7.8633333333333333</v>
      </c>
      <c r="L31" s="7">
        <f t="shared" si="0"/>
        <v>47.18</v>
      </c>
    </row>
    <row r="32" spans="1:12" ht="90" customHeight="1" x14ac:dyDescent="0.25">
      <c r="A32" s="5">
        <v>81</v>
      </c>
      <c r="B32" s="5" t="str">
        <f>D32&amp;E32</f>
        <v>21005A-ASEheather gray - black</v>
      </c>
      <c r="C32" s="6" t="s">
        <v>59</v>
      </c>
      <c r="D32" s="6" t="s">
        <v>71</v>
      </c>
      <c r="E32" s="6" t="s">
        <v>72</v>
      </c>
      <c r="F32" s="6" t="s">
        <v>802</v>
      </c>
      <c r="G32" s="6" t="s">
        <v>387</v>
      </c>
      <c r="H32" s="6" t="s">
        <v>812</v>
      </c>
      <c r="I32" s="10"/>
      <c r="J32" s="9">
        <v>12</v>
      </c>
      <c r="K32" s="8">
        <v>10.625</v>
      </c>
      <c r="L32" s="7">
        <f t="shared" si="0"/>
        <v>127.5</v>
      </c>
    </row>
    <row r="33" spans="1:12" ht="90" customHeight="1" x14ac:dyDescent="0.25">
      <c r="A33" s="5">
        <v>80</v>
      </c>
      <c r="B33" s="5" t="str">
        <f>D33&amp;E33</f>
        <v>21005A-BATblack</v>
      </c>
      <c r="C33" s="6" t="s">
        <v>59</v>
      </c>
      <c r="D33" s="6" t="s">
        <v>70</v>
      </c>
      <c r="E33" s="6" t="s">
        <v>4</v>
      </c>
      <c r="F33" s="6" t="s">
        <v>802</v>
      </c>
      <c r="G33" s="6" t="s">
        <v>387</v>
      </c>
      <c r="H33" s="6" t="s">
        <v>812</v>
      </c>
      <c r="I33" s="10"/>
      <c r="J33" s="9">
        <v>17</v>
      </c>
      <c r="K33" s="8">
        <v>10.625294117647059</v>
      </c>
      <c r="L33" s="7">
        <f t="shared" si="0"/>
        <v>180.63</v>
      </c>
    </row>
    <row r="34" spans="1:12" ht="90" customHeight="1" x14ac:dyDescent="0.25">
      <c r="A34" s="5">
        <v>82</v>
      </c>
      <c r="B34" s="5" t="str">
        <f>D34&amp;E34</f>
        <v>21005A-BBBblack</v>
      </c>
      <c r="C34" s="6" t="s">
        <v>59</v>
      </c>
      <c r="D34" s="6" t="s">
        <v>73</v>
      </c>
      <c r="E34" s="6" t="s">
        <v>4</v>
      </c>
      <c r="F34" s="6" t="s">
        <v>802</v>
      </c>
      <c r="G34" s="6" t="s">
        <v>387</v>
      </c>
      <c r="H34" s="6" t="s">
        <v>812</v>
      </c>
      <c r="I34" s="10"/>
      <c r="J34" s="9">
        <v>17</v>
      </c>
      <c r="K34" s="8">
        <v>10.625294117647059</v>
      </c>
      <c r="L34" s="7">
        <f t="shared" si="0"/>
        <v>180.63</v>
      </c>
    </row>
    <row r="35" spans="1:12" ht="90" customHeight="1" x14ac:dyDescent="0.25">
      <c r="A35" s="5">
        <v>92</v>
      </c>
      <c r="B35" s="5" t="str">
        <f>D35&amp;E35</f>
        <v>21005A-BEGblack-red</v>
      </c>
      <c r="C35" s="6" t="s">
        <v>59</v>
      </c>
      <c r="D35" s="6" t="s">
        <v>81</v>
      </c>
      <c r="E35" s="6" t="s">
        <v>16</v>
      </c>
      <c r="F35" s="6" t="s">
        <v>802</v>
      </c>
      <c r="G35" s="6" t="s">
        <v>387</v>
      </c>
      <c r="H35" s="6" t="s">
        <v>812</v>
      </c>
      <c r="I35" s="10"/>
      <c r="J35" s="9">
        <v>17</v>
      </c>
      <c r="K35" s="8">
        <v>10.625294117647059</v>
      </c>
      <c r="L35" s="7">
        <f t="shared" si="0"/>
        <v>180.63</v>
      </c>
    </row>
    <row r="36" spans="1:12" ht="90" customHeight="1" x14ac:dyDescent="0.25">
      <c r="A36" s="5">
        <v>93</v>
      </c>
      <c r="B36" s="5" t="str">
        <f>D36&amp;E36</f>
        <v>21005A-BRGblack</v>
      </c>
      <c r="C36" s="6" t="s">
        <v>59</v>
      </c>
      <c r="D36" s="6" t="s">
        <v>82</v>
      </c>
      <c r="E36" s="6" t="s">
        <v>4</v>
      </c>
      <c r="F36" s="6" t="s">
        <v>802</v>
      </c>
      <c r="G36" s="6" t="s">
        <v>387</v>
      </c>
      <c r="H36" s="6" t="s">
        <v>812</v>
      </c>
      <c r="I36" s="10"/>
      <c r="J36" s="9">
        <v>17</v>
      </c>
      <c r="K36" s="8">
        <v>10.625294117647059</v>
      </c>
      <c r="L36" s="7">
        <f t="shared" si="0"/>
        <v>180.63</v>
      </c>
    </row>
    <row r="37" spans="1:12" ht="90" customHeight="1" x14ac:dyDescent="0.25">
      <c r="A37" s="5">
        <v>86</v>
      </c>
      <c r="B37" s="5" t="str">
        <f>D37&amp;E37</f>
        <v>21005A-BTTivory-royal</v>
      </c>
      <c r="C37" s="6" t="s">
        <v>59</v>
      </c>
      <c r="D37" s="6" t="s">
        <v>77</v>
      </c>
      <c r="E37" s="6" t="s">
        <v>60</v>
      </c>
      <c r="F37" s="6" t="s">
        <v>802</v>
      </c>
      <c r="G37" s="6" t="s">
        <v>387</v>
      </c>
      <c r="H37" s="6" t="s">
        <v>812</v>
      </c>
      <c r="I37" s="10"/>
      <c r="J37" s="9">
        <v>3</v>
      </c>
      <c r="K37" s="8">
        <v>10.626666666666667</v>
      </c>
      <c r="L37" s="7">
        <f t="shared" si="0"/>
        <v>31.880000000000003</v>
      </c>
    </row>
    <row r="38" spans="1:12" ht="90" customHeight="1" x14ac:dyDescent="0.25">
      <c r="A38" s="5">
        <v>562</v>
      </c>
      <c r="B38" s="5" t="str">
        <f>D38&amp;E38</f>
        <v>21005A-CBSRoyal - Ivory</v>
      </c>
      <c r="C38" s="12" t="s">
        <v>326</v>
      </c>
      <c r="D38" s="12" t="s">
        <v>325</v>
      </c>
      <c r="E38" s="18" t="s">
        <v>327</v>
      </c>
      <c r="F38" s="18" t="s">
        <v>802</v>
      </c>
      <c r="G38" s="18" t="s">
        <v>387</v>
      </c>
      <c r="H38" s="18" t="s">
        <v>812</v>
      </c>
      <c r="I38" s="12"/>
      <c r="J38" s="9">
        <v>12</v>
      </c>
      <c r="K38" s="8">
        <v>10.625</v>
      </c>
      <c r="L38" s="7">
        <f t="shared" si="0"/>
        <v>127.5</v>
      </c>
    </row>
    <row r="39" spans="1:12" ht="90" customHeight="1" x14ac:dyDescent="0.25">
      <c r="A39" s="5">
        <v>89</v>
      </c>
      <c r="B39" s="5" t="str">
        <f>D39&amp;E39</f>
        <v>21005A-CCUroyal</v>
      </c>
      <c r="C39" s="6" t="s">
        <v>59</v>
      </c>
      <c r="D39" s="6" t="s">
        <v>78</v>
      </c>
      <c r="E39" s="6" t="s">
        <v>9</v>
      </c>
      <c r="F39" s="6" t="s">
        <v>802</v>
      </c>
      <c r="G39" s="6" t="s">
        <v>387</v>
      </c>
      <c r="H39" s="6" t="s">
        <v>812</v>
      </c>
      <c r="I39" s="10"/>
      <c r="J39" s="9">
        <v>29</v>
      </c>
      <c r="K39" s="8">
        <v>10.625172413793104</v>
      </c>
      <c r="L39" s="7">
        <f t="shared" si="0"/>
        <v>308.13</v>
      </c>
    </row>
    <row r="40" spans="1:12" ht="90" customHeight="1" x14ac:dyDescent="0.25">
      <c r="A40" s="5">
        <v>560</v>
      </c>
      <c r="B40" s="5" t="str">
        <f>D40&amp;E40</f>
        <v>21005A-CHOIvory - Navy</v>
      </c>
      <c r="C40" s="12" t="s">
        <v>324</v>
      </c>
      <c r="D40" s="12" t="s">
        <v>323</v>
      </c>
      <c r="E40" s="18" t="s">
        <v>322</v>
      </c>
      <c r="F40" s="18" t="s">
        <v>802</v>
      </c>
      <c r="G40" s="18" t="s">
        <v>387</v>
      </c>
      <c r="H40" s="18" t="s">
        <v>812</v>
      </c>
      <c r="I40" s="12"/>
      <c r="J40" s="9">
        <v>12</v>
      </c>
      <c r="K40" s="8">
        <v>10.625</v>
      </c>
      <c r="L40" s="7">
        <f t="shared" si="0"/>
        <v>127.5</v>
      </c>
    </row>
    <row r="41" spans="1:12" ht="90" customHeight="1" x14ac:dyDescent="0.25">
      <c r="A41" s="5">
        <v>90</v>
      </c>
      <c r="B41" s="5" t="str">
        <f>D41&amp;E41</f>
        <v>21005A-CUGivory - black</v>
      </c>
      <c r="C41" s="6" t="s">
        <v>59</v>
      </c>
      <c r="D41" s="6" t="s">
        <v>79</v>
      </c>
      <c r="E41" s="6" t="s">
        <v>80</v>
      </c>
      <c r="F41" s="6" t="s">
        <v>802</v>
      </c>
      <c r="G41" s="6" t="s">
        <v>387</v>
      </c>
      <c r="H41" s="6" t="s">
        <v>812</v>
      </c>
      <c r="I41" s="10"/>
      <c r="J41" s="9">
        <v>10</v>
      </c>
      <c r="K41" s="8">
        <v>10.625</v>
      </c>
      <c r="L41" s="7">
        <f t="shared" si="0"/>
        <v>106.25</v>
      </c>
    </row>
    <row r="42" spans="1:12" ht="90" customHeight="1" x14ac:dyDescent="0.25">
      <c r="A42" s="5">
        <v>558</v>
      </c>
      <c r="B42" s="5" t="str">
        <f>D42&amp;E42</f>
        <v>21005A-DTWIvory - Navy</v>
      </c>
      <c r="C42" s="12" t="s">
        <v>321</v>
      </c>
      <c r="D42" s="12" t="s">
        <v>320</v>
      </c>
      <c r="E42" s="18" t="s">
        <v>322</v>
      </c>
      <c r="F42" s="18" t="s">
        <v>802</v>
      </c>
      <c r="G42" s="18" t="s">
        <v>387</v>
      </c>
      <c r="H42" s="18" t="s">
        <v>812</v>
      </c>
      <c r="I42" s="12"/>
      <c r="J42" s="9">
        <v>12</v>
      </c>
      <c r="K42" s="8">
        <v>10.625</v>
      </c>
      <c r="L42" s="7">
        <f t="shared" si="0"/>
        <v>127.5</v>
      </c>
    </row>
    <row r="43" spans="1:12" ht="90" customHeight="1" x14ac:dyDescent="0.25">
      <c r="A43" s="5">
        <v>83</v>
      </c>
      <c r="B43" s="5" t="str">
        <f>D43&amp;E43</f>
        <v>21005A-DWEkelly green</v>
      </c>
      <c r="C43" s="6" t="s">
        <v>59</v>
      </c>
      <c r="D43" s="6" t="s">
        <v>74</v>
      </c>
      <c r="E43" s="6" t="s">
        <v>13</v>
      </c>
      <c r="F43" s="6" t="s">
        <v>802</v>
      </c>
      <c r="G43" s="6" t="s">
        <v>387</v>
      </c>
      <c r="H43" s="6" t="s">
        <v>812</v>
      </c>
      <c r="I43" s="10"/>
      <c r="J43" s="9">
        <v>12</v>
      </c>
      <c r="K43" s="8">
        <v>10.625</v>
      </c>
      <c r="L43" s="7">
        <f t="shared" si="0"/>
        <v>127.5</v>
      </c>
    </row>
    <row r="44" spans="1:12" ht="90" customHeight="1" x14ac:dyDescent="0.25">
      <c r="A44" s="5">
        <v>84</v>
      </c>
      <c r="B44" s="5" t="str">
        <f>D44&amp;E44</f>
        <v>21005A-HOGheather grey</v>
      </c>
      <c r="C44" s="6" t="s">
        <v>59</v>
      </c>
      <c r="D44" s="6" t="s">
        <v>75</v>
      </c>
      <c r="E44" s="6" t="s">
        <v>76</v>
      </c>
      <c r="F44" s="6" t="s">
        <v>802</v>
      </c>
      <c r="G44" s="6" t="s">
        <v>387</v>
      </c>
      <c r="H44" s="6" t="s">
        <v>812</v>
      </c>
      <c r="I44" s="10"/>
      <c r="J44" s="9">
        <v>29</v>
      </c>
      <c r="K44" s="8">
        <v>10.625172413793104</v>
      </c>
      <c r="L44" s="7">
        <f t="shared" si="0"/>
        <v>308.13</v>
      </c>
    </row>
    <row r="45" spans="1:12" ht="90" customHeight="1" x14ac:dyDescent="0.25">
      <c r="A45" s="5">
        <v>95</v>
      </c>
      <c r="B45" s="5" t="str">
        <f>D45&amp;E45</f>
        <v>21005A-KCPivory-navy</v>
      </c>
      <c r="C45" s="6" t="s">
        <v>59</v>
      </c>
      <c r="D45" s="6" t="s">
        <v>83</v>
      </c>
      <c r="E45" s="6" t="s">
        <v>44</v>
      </c>
      <c r="F45" s="6" t="s">
        <v>802</v>
      </c>
      <c r="G45" s="6" t="s">
        <v>387</v>
      </c>
      <c r="H45" s="6" t="s">
        <v>812</v>
      </c>
      <c r="I45" s="10"/>
      <c r="J45" s="9">
        <v>29</v>
      </c>
      <c r="K45" s="8">
        <v>10.625172413793104</v>
      </c>
      <c r="L45" s="7">
        <f t="shared" si="0"/>
        <v>308.13</v>
      </c>
    </row>
    <row r="46" spans="1:12" ht="90" customHeight="1" x14ac:dyDescent="0.25">
      <c r="A46" s="5">
        <v>64</v>
      </c>
      <c r="B46" s="5" t="str">
        <f>D46&amp;E46</f>
        <v>21005A-LAKblack</v>
      </c>
      <c r="C46" s="6" t="s">
        <v>59</v>
      </c>
      <c r="D46" s="6" t="s">
        <v>64</v>
      </c>
      <c r="E46" s="6" t="s">
        <v>4</v>
      </c>
      <c r="F46" s="6" t="s">
        <v>802</v>
      </c>
      <c r="G46" s="6" t="s">
        <v>387</v>
      </c>
      <c r="H46" s="6" t="s">
        <v>812</v>
      </c>
      <c r="I46" s="10"/>
      <c r="J46" s="9">
        <v>6</v>
      </c>
      <c r="K46" s="8">
        <v>13.388333333333334</v>
      </c>
      <c r="L46" s="7">
        <f t="shared" si="0"/>
        <v>80.33</v>
      </c>
    </row>
    <row r="47" spans="1:12" ht="90" customHeight="1" x14ac:dyDescent="0.25">
      <c r="A47" s="5">
        <v>73</v>
      </c>
      <c r="B47" s="5" t="str">
        <f>D47&amp;E47</f>
        <v>21005A-LOSnavy</v>
      </c>
      <c r="C47" s="6" t="s">
        <v>59</v>
      </c>
      <c r="D47" s="6" t="s">
        <v>65</v>
      </c>
      <c r="E47" s="6" t="s">
        <v>6</v>
      </c>
      <c r="F47" s="6" t="s">
        <v>802</v>
      </c>
      <c r="G47" s="6" t="s">
        <v>387</v>
      </c>
      <c r="H47" s="6" t="s">
        <v>812</v>
      </c>
      <c r="I47" s="10"/>
      <c r="J47" s="9">
        <v>46</v>
      </c>
      <c r="K47" s="8">
        <v>10.625</v>
      </c>
      <c r="L47" s="7">
        <f t="shared" si="0"/>
        <v>488.75</v>
      </c>
    </row>
    <row r="48" spans="1:12" ht="90" customHeight="1" x14ac:dyDescent="0.25">
      <c r="A48" s="5">
        <v>63</v>
      </c>
      <c r="B48" s="5" t="str">
        <f>D48&amp;E48</f>
        <v>21005A-MMARivyory-maroon</v>
      </c>
      <c r="C48" s="6" t="s">
        <v>59</v>
      </c>
      <c r="D48" s="6" t="s">
        <v>62</v>
      </c>
      <c r="E48" s="6" t="s">
        <v>63</v>
      </c>
      <c r="F48" s="6" t="s">
        <v>802</v>
      </c>
      <c r="G48" s="6" t="s">
        <v>387</v>
      </c>
      <c r="H48" s="6" t="s">
        <v>812</v>
      </c>
      <c r="I48" s="10"/>
      <c r="J48" s="9">
        <v>18</v>
      </c>
      <c r="K48" s="8">
        <v>13.387777777777778</v>
      </c>
      <c r="L48" s="7">
        <f t="shared" si="0"/>
        <v>240.98000000000002</v>
      </c>
    </row>
    <row r="49" spans="1:12" ht="90" customHeight="1" x14ac:dyDescent="0.25">
      <c r="A49" s="5">
        <v>97</v>
      </c>
      <c r="B49" s="5" t="str">
        <f>D49&amp;E49</f>
        <v>21005A-NBYblack</v>
      </c>
      <c r="C49" s="6" t="s">
        <v>59</v>
      </c>
      <c r="D49" s="6" t="s">
        <v>85</v>
      </c>
      <c r="E49" s="6" t="s">
        <v>4</v>
      </c>
      <c r="F49" s="6" t="s">
        <v>802</v>
      </c>
      <c r="G49" s="6" t="s">
        <v>387</v>
      </c>
      <c r="H49" s="6" t="s">
        <v>812</v>
      </c>
      <c r="I49" s="10"/>
      <c r="J49" s="9">
        <v>15</v>
      </c>
      <c r="K49" s="8">
        <v>10.625333333333334</v>
      </c>
      <c r="L49" s="7">
        <f t="shared" si="0"/>
        <v>159.38</v>
      </c>
    </row>
    <row r="50" spans="1:12" ht="90" customHeight="1" x14ac:dyDescent="0.25">
      <c r="A50" s="5">
        <v>61</v>
      </c>
      <c r="B50" s="5" t="str">
        <f>TRIM(D50&amp;E50)</f>
        <v>21005A-NHLblack</v>
      </c>
      <c r="C50" s="6" t="s">
        <v>59</v>
      </c>
      <c r="D50" s="6" t="s">
        <v>61</v>
      </c>
      <c r="E50" s="6" t="s">
        <v>4</v>
      </c>
      <c r="F50" s="6" t="s">
        <v>802</v>
      </c>
      <c r="G50" s="6" t="s">
        <v>387</v>
      </c>
      <c r="H50" s="6" t="s">
        <v>812</v>
      </c>
      <c r="I50" s="10"/>
      <c r="J50" s="9">
        <v>12</v>
      </c>
      <c r="K50" s="8">
        <v>13.387500000000001</v>
      </c>
      <c r="L50" s="7">
        <f t="shared" si="0"/>
        <v>160.65</v>
      </c>
    </row>
    <row r="51" spans="1:12" ht="90" customHeight="1" x14ac:dyDescent="0.25">
      <c r="A51" s="5">
        <v>96</v>
      </c>
      <c r="B51" s="5" t="str">
        <f t="shared" ref="B51:B114" si="1">TRIM(D51&amp;E51)</f>
        <v>21005A-NYCnavy</v>
      </c>
      <c r="C51" s="6" t="s">
        <v>59</v>
      </c>
      <c r="D51" s="6" t="s">
        <v>84</v>
      </c>
      <c r="E51" s="6" t="s">
        <v>6</v>
      </c>
      <c r="F51" s="6" t="s">
        <v>802</v>
      </c>
      <c r="G51" s="6" t="s">
        <v>387</v>
      </c>
      <c r="H51" s="6" t="s">
        <v>812</v>
      </c>
      <c r="I51" s="10"/>
      <c r="J51" s="9">
        <v>54</v>
      </c>
      <c r="K51" s="8">
        <v>10.625</v>
      </c>
      <c r="L51" s="7">
        <f t="shared" si="0"/>
        <v>573.75</v>
      </c>
    </row>
    <row r="52" spans="1:12" ht="90" customHeight="1" x14ac:dyDescent="0.25">
      <c r="A52" s="5">
        <v>77</v>
      </c>
      <c r="B52" s="5" t="str">
        <f t="shared" si="1"/>
        <v>21005A-SAFnavy</v>
      </c>
      <c r="C52" s="6" t="s">
        <v>59</v>
      </c>
      <c r="D52" s="6" t="s">
        <v>68</v>
      </c>
      <c r="E52" s="6" t="s">
        <v>6</v>
      </c>
      <c r="F52" s="6" t="s">
        <v>802</v>
      </c>
      <c r="G52" s="6" t="s">
        <v>387</v>
      </c>
      <c r="H52" s="6" t="s">
        <v>812</v>
      </c>
      <c r="I52" s="10"/>
      <c r="J52" s="9">
        <v>17</v>
      </c>
      <c r="K52" s="8">
        <v>10.625294117647059</v>
      </c>
      <c r="L52" s="7">
        <f t="shared" si="0"/>
        <v>180.63</v>
      </c>
    </row>
    <row r="53" spans="1:12" ht="90" customHeight="1" x14ac:dyDescent="0.25">
      <c r="A53" s="5">
        <v>78</v>
      </c>
      <c r="B53" s="5" t="str">
        <f t="shared" si="1"/>
        <v>21005A-STEnavy</v>
      </c>
      <c r="C53" s="6" t="s">
        <v>59</v>
      </c>
      <c r="D53" s="6" t="s">
        <v>69</v>
      </c>
      <c r="E53" s="6" t="s">
        <v>6</v>
      </c>
      <c r="F53" s="6" t="s">
        <v>802</v>
      </c>
      <c r="G53" s="6" t="s">
        <v>387</v>
      </c>
      <c r="H53" s="6" t="s">
        <v>812</v>
      </c>
      <c r="I53" s="10"/>
      <c r="J53" s="9">
        <v>17</v>
      </c>
      <c r="K53" s="8">
        <v>10.625294117647059</v>
      </c>
      <c r="L53" s="7">
        <f t="shared" si="0"/>
        <v>180.63</v>
      </c>
    </row>
    <row r="54" spans="1:12" ht="90" customHeight="1" x14ac:dyDescent="0.25">
      <c r="A54" s="5">
        <v>76</v>
      </c>
      <c r="B54" s="5" t="str">
        <f t="shared" si="1"/>
        <v>21005A-WHAivory-navy</v>
      </c>
      <c r="C54" s="6" t="s">
        <v>59</v>
      </c>
      <c r="D54" s="6" t="s">
        <v>67</v>
      </c>
      <c r="E54" s="6" t="s">
        <v>44</v>
      </c>
      <c r="F54" s="6" t="s">
        <v>802</v>
      </c>
      <c r="G54" s="6" t="s">
        <v>387</v>
      </c>
      <c r="H54" s="6" t="s">
        <v>812</v>
      </c>
      <c r="I54" s="10"/>
      <c r="J54" s="9">
        <v>17</v>
      </c>
      <c r="K54" s="8">
        <v>10.625294117647059</v>
      </c>
      <c r="L54" s="7">
        <f t="shared" si="0"/>
        <v>180.63</v>
      </c>
    </row>
    <row r="55" spans="1:12" ht="90" customHeight="1" x14ac:dyDescent="0.25">
      <c r="A55" s="5">
        <v>74</v>
      </c>
      <c r="B55" s="5" t="str">
        <f t="shared" si="1"/>
        <v>21005C-LOSroyal</v>
      </c>
      <c r="C55" s="6" t="s">
        <v>59</v>
      </c>
      <c r="D55" s="6" t="s">
        <v>66</v>
      </c>
      <c r="E55" s="6" t="s">
        <v>9</v>
      </c>
      <c r="F55" s="6" t="s">
        <v>802</v>
      </c>
      <c r="G55" s="6" t="s">
        <v>387</v>
      </c>
      <c r="H55" s="6" t="s">
        <v>812</v>
      </c>
      <c r="I55" s="10"/>
      <c r="J55" s="9">
        <v>17</v>
      </c>
      <c r="K55" s="8">
        <v>10.625294117647059</v>
      </c>
      <c r="L55" s="7">
        <f t="shared" si="0"/>
        <v>180.63</v>
      </c>
    </row>
    <row r="56" spans="1:12" ht="90" customHeight="1" x14ac:dyDescent="0.25">
      <c r="A56" s="5">
        <v>632</v>
      </c>
      <c r="B56" s="5" t="str">
        <f t="shared" si="1"/>
        <v>21006A-LOSNavy</v>
      </c>
      <c r="C56" s="12" t="s">
        <v>336</v>
      </c>
      <c r="D56" s="12" t="s">
        <v>335</v>
      </c>
      <c r="E56" s="18" t="s">
        <v>319</v>
      </c>
      <c r="F56" s="18" t="s">
        <v>802</v>
      </c>
      <c r="G56" s="18" t="s">
        <v>387</v>
      </c>
      <c r="H56" s="18" t="s">
        <v>812</v>
      </c>
      <c r="I56" s="12"/>
      <c r="J56" s="9">
        <v>6</v>
      </c>
      <c r="K56" s="8">
        <v>9.7750000000000004</v>
      </c>
      <c r="L56" s="7">
        <f t="shared" si="0"/>
        <v>58.650000000000006</v>
      </c>
    </row>
    <row r="57" spans="1:12" ht="90" customHeight="1" x14ac:dyDescent="0.25">
      <c r="A57" s="5">
        <v>4</v>
      </c>
      <c r="B57" s="5" t="str">
        <f t="shared" si="1"/>
        <v>21006A-NYCnavy</v>
      </c>
      <c r="C57" s="6" t="s">
        <v>3</v>
      </c>
      <c r="D57" s="6" t="s">
        <v>5</v>
      </c>
      <c r="E57" s="6" t="s">
        <v>6</v>
      </c>
      <c r="F57" s="6" t="s">
        <v>802</v>
      </c>
      <c r="G57" s="6" t="s">
        <v>387</v>
      </c>
      <c r="H57" s="6" t="s">
        <v>812</v>
      </c>
      <c r="I57" s="10"/>
      <c r="J57" s="9">
        <v>6</v>
      </c>
      <c r="K57" s="8">
        <v>9.7750000000000004</v>
      </c>
      <c r="L57" s="7">
        <f t="shared" si="0"/>
        <v>58.650000000000006</v>
      </c>
    </row>
    <row r="58" spans="1:12" ht="90" customHeight="1" x14ac:dyDescent="0.25">
      <c r="A58" s="5">
        <v>613</v>
      </c>
      <c r="B58" s="5" t="str">
        <f t="shared" si="1"/>
        <v>21010A-CHEVELLEIvory Black</v>
      </c>
      <c r="C58" s="12" t="s">
        <v>331</v>
      </c>
      <c r="D58" s="12" t="s">
        <v>330</v>
      </c>
      <c r="E58" s="18" t="s">
        <v>332</v>
      </c>
      <c r="F58" s="18" t="s">
        <v>802</v>
      </c>
      <c r="G58" s="18" t="s">
        <v>387</v>
      </c>
      <c r="H58" s="18" t="s">
        <v>813</v>
      </c>
      <c r="I58" s="12"/>
      <c r="J58" s="9">
        <v>12</v>
      </c>
      <c r="K58" s="8">
        <v>8.7125000000000004</v>
      </c>
      <c r="L58" s="7">
        <f t="shared" si="0"/>
        <v>104.55000000000001</v>
      </c>
    </row>
    <row r="59" spans="1:12" ht="90" customHeight="1" x14ac:dyDescent="0.25">
      <c r="A59" s="5">
        <v>137</v>
      </c>
      <c r="B59" s="5" t="str">
        <f t="shared" si="1"/>
        <v>21014A-CAcoral</v>
      </c>
      <c r="C59" s="6" t="s">
        <v>117</v>
      </c>
      <c r="D59" s="6" t="s">
        <v>118</v>
      </c>
      <c r="E59" s="6" t="s">
        <v>119</v>
      </c>
      <c r="F59" s="6" t="s">
        <v>802</v>
      </c>
      <c r="G59" s="6" t="s">
        <v>361</v>
      </c>
      <c r="H59" s="6" t="s">
        <v>809</v>
      </c>
      <c r="I59" s="10"/>
      <c r="J59" s="9">
        <v>14</v>
      </c>
      <c r="K59" s="8">
        <v>6.8</v>
      </c>
      <c r="L59" s="7">
        <f t="shared" si="0"/>
        <v>95.2</v>
      </c>
    </row>
    <row r="60" spans="1:12" ht="90" customHeight="1" x14ac:dyDescent="0.25">
      <c r="A60" s="5">
        <v>336</v>
      </c>
      <c r="B60" s="5" t="str">
        <f t="shared" si="1"/>
        <v>21015A-ARCADEpro blue</v>
      </c>
      <c r="C60" s="6" t="s">
        <v>226</v>
      </c>
      <c r="D60" s="6" t="s">
        <v>239</v>
      </c>
      <c r="E60" s="6" t="s">
        <v>240</v>
      </c>
      <c r="F60" s="6" t="s">
        <v>802</v>
      </c>
      <c r="G60" s="6" t="s">
        <v>361</v>
      </c>
      <c r="H60" s="6" t="s">
        <v>362</v>
      </c>
      <c r="I60" s="10"/>
      <c r="J60" s="9">
        <v>17</v>
      </c>
      <c r="K60" s="8">
        <v>5.73764705882353</v>
      </c>
      <c r="L60" s="7">
        <f t="shared" si="0"/>
        <v>97.54</v>
      </c>
    </row>
    <row r="61" spans="1:12" ht="90" customHeight="1" x14ac:dyDescent="0.25">
      <c r="A61" s="5">
        <v>334</v>
      </c>
      <c r="B61" s="5" t="str">
        <f t="shared" si="1"/>
        <v>21015A-CALIblack</v>
      </c>
      <c r="C61" s="6" t="s">
        <v>226</v>
      </c>
      <c r="D61" s="6" t="s">
        <v>238</v>
      </c>
      <c r="E61" s="6" t="s">
        <v>4</v>
      </c>
      <c r="F61" s="6" t="s">
        <v>802</v>
      </c>
      <c r="G61" s="6" t="s">
        <v>361</v>
      </c>
      <c r="H61" s="6" t="s">
        <v>362</v>
      </c>
      <c r="I61" s="10"/>
      <c r="J61" s="9">
        <v>17</v>
      </c>
      <c r="K61" s="8">
        <v>5.73764705882353</v>
      </c>
      <c r="L61" s="7">
        <f t="shared" si="0"/>
        <v>97.54</v>
      </c>
    </row>
    <row r="62" spans="1:12" ht="90" customHeight="1" x14ac:dyDescent="0.25">
      <c r="A62" s="5">
        <v>327</v>
      </c>
      <c r="B62" s="5" t="str">
        <f t="shared" si="1"/>
        <v>21015A-HTCblack</v>
      </c>
      <c r="C62" s="6" t="s">
        <v>226</v>
      </c>
      <c r="D62" s="6" t="s">
        <v>233</v>
      </c>
      <c r="E62" s="6" t="s">
        <v>4</v>
      </c>
      <c r="F62" s="6" t="s">
        <v>802</v>
      </c>
      <c r="G62" s="6" t="s">
        <v>361</v>
      </c>
      <c r="H62" s="6" t="s">
        <v>362</v>
      </c>
      <c r="I62" s="10"/>
      <c r="J62" s="9">
        <v>30</v>
      </c>
      <c r="K62" s="8">
        <v>7.65</v>
      </c>
      <c r="L62" s="7">
        <f t="shared" si="0"/>
        <v>229.5</v>
      </c>
    </row>
    <row r="63" spans="1:12" ht="90" customHeight="1" x14ac:dyDescent="0.25">
      <c r="A63" s="5">
        <v>324</v>
      </c>
      <c r="B63" s="5" t="str">
        <f t="shared" si="1"/>
        <v>21015A-HTItrue yellow</v>
      </c>
      <c r="C63" s="6" t="s">
        <v>226</v>
      </c>
      <c r="D63" s="6" t="s">
        <v>231</v>
      </c>
      <c r="E63" s="6" t="s">
        <v>190</v>
      </c>
      <c r="F63" s="6" t="s">
        <v>802</v>
      </c>
      <c r="G63" s="6" t="s">
        <v>361</v>
      </c>
      <c r="H63" s="6" t="s">
        <v>362</v>
      </c>
      <c r="I63" s="10"/>
      <c r="J63" s="9">
        <v>16</v>
      </c>
      <c r="K63" s="8">
        <v>7.65</v>
      </c>
      <c r="L63" s="7">
        <f t="shared" si="0"/>
        <v>122.4</v>
      </c>
    </row>
    <row r="64" spans="1:12" ht="90" customHeight="1" x14ac:dyDescent="0.25">
      <c r="A64" s="5">
        <v>329</v>
      </c>
      <c r="B64" s="5" t="str">
        <f t="shared" si="1"/>
        <v>21015A-KINGblack</v>
      </c>
      <c r="C64" s="6" t="s">
        <v>226</v>
      </c>
      <c r="D64" s="6" t="s">
        <v>234</v>
      </c>
      <c r="E64" s="6" t="s">
        <v>4</v>
      </c>
      <c r="F64" s="6" t="s">
        <v>802</v>
      </c>
      <c r="G64" s="6" t="s">
        <v>361</v>
      </c>
      <c r="H64" s="6" t="s">
        <v>362</v>
      </c>
      <c r="I64" s="10"/>
      <c r="J64" s="9">
        <v>15</v>
      </c>
      <c r="K64" s="8">
        <v>5.7373333333333338</v>
      </c>
      <c r="L64" s="7">
        <f t="shared" si="0"/>
        <v>86.06</v>
      </c>
    </row>
    <row r="65" spans="1:12" ht="90" customHeight="1" x14ac:dyDescent="0.25">
      <c r="A65" s="5">
        <v>333</v>
      </c>
      <c r="B65" s="5" t="str">
        <f t="shared" si="1"/>
        <v>21015A-KNIGHTnavy</v>
      </c>
      <c r="C65" s="6" t="s">
        <v>226</v>
      </c>
      <c r="D65" s="6" t="s">
        <v>237</v>
      </c>
      <c r="E65" s="6" t="s">
        <v>6</v>
      </c>
      <c r="F65" s="6" t="s">
        <v>802</v>
      </c>
      <c r="G65" s="6" t="s">
        <v>361</v>
      </c>
      <c r="H65" s="6" t="s">
        <v>362</v>
      </c>
      <c r="I65" s="10"/>
      <c r="J65" s="9">
        <v>17</v>
      </c>
      <c r="K65" s="8">
        <v>5.73764705882353</v>
      </c>
      <c r="L65" s="7">
        <f t="shared" si="0"/>
        <v>97.54</v>
      </c>
    </row>
    <row r="66" spans="1:12" ht="90" customHeight="1" x14ac:dyDescent="0.25">
      <c r="A66" s="5">
        <v>331</v>
      </c>
      <c r="B66" s="5" t="str">
        <f t="shared" si="1"/>
        <v>21015A-PEAClemon ice</v>
      </c>
      <c r="C66" s="6" t="s">
        <v>226</v>
      </c>
      <c r="D66" s="6" t="s">
        <v>235</v>
      </c>
      <c r="E66" s="6" t="s">
        <v>214</v>
      </c>
      <c r="F66" s="6" t="s">
        <v>802</v>
      </c>
      <c r="G66" s="6" t="s">
        <v>361</v>
      </c>
      <c r="H66" s="6" t="s">
        <v>362</v>
      </c>
      <c r="I66" s="10"/>
      <c r="J66" s="9">
        <v>12</v>
      </c>
      <c r="K66" s="8">
        <v>5.7374999999999998</v>
      </c>
      <c r="L66" s="7">
        <f t="shared" ref="L66:L129" si="2">J66*K66</f>
        <v>68.849999999999994</v>
      </c>
    </row>
    <row r="67" spans="1:12" ht="90" customHeight="1" x14ac:dyDescent="0.25">
      <c r="A67" s="5">
        <v>322</v>
      </c>
      <c r="B67" s="5" t="str">
        <f t="shared" si="1"/>
        <v>21015A-SAAbay blue</v>
      </c>
      <c r="C67" s="6" t="s">
        <v>226</v>
      </c>
      <c r="D67" s="6" t="s">
        <v>227</v>
      </c>
      <c r="E67" s="6" t="s">
        <v>228</v>
      </c>
      <c r="F67" s="6" t="s">
        <v>802</v>
      </c>
      <c r="G67" s="6" t="s">
        <v>361</v>
      </c>
      <c r="H67" s="6" t="s">
        <v>362</v>
      </c>
      <c r="I67" s="10"/>
      <c r="J67" s="9">
        <v>30</v>
      </c>
      <c r="K67" s="8">
        <v>7.65</v>
      </c>
      <c r="L67" s="7">
        <f t="shared" si="2"/>
        <v>229.5</v>
      </c>
    </row>
    <row r="68" spans="1:12" ht="90" customHeight="1" x14ac:dyDescent="0.25">
      <c r="A68" s="5">
        <v>332</v>
      </c>
      <c r="B68" s="5" t="str">
        <f t="shared" si="1"/>
        <v>21015A-TIKInavy</v>
      </c>
      <c r="C68" s="6" t="s">
        <v>226</v>
      </c>
      <c r="D68" s="6" t="s">
        <v>236</v>
      </c>
      <c r="E68" s="6" t="s">
        <v>6</v>
      </c>
      <c r="F68" s="6" t="s">
        <v>802</v>
      </c>
      <c r="G68" s="6" t="s">
        <v>361</v>
      </c>
      <c r="H68" s="6" t="s">
        <v>362</v>
      </c>
      <c r="I68" s="10"/>
      <c r="J68" s="9">
        <v>17</v>
      </c>
      <c r="K68" s="8">
        <v>5.73764705882353</v>
      </c>
      <c r="L68" s="7">
        <f t="shared" si="2"/>
        <v>97.54</v>
      </c>
    </row>
    <row r="69" spans="1:12" ht="90" customHeight="1" x14ac:dyDescent="0.25">
      <c r="A69" s="5">
        <v>323</v>
      </c>
      <c r="B69" s="5" t="str">
        <f t="shared" si="1"/>
        <v>21015A-YOGlight orange</v>
      </c>
      <c r="C69" s="6" t="s">
        <v>226</v>
      </c>
      <c r="D69" s="6" t="s">
        <v>229</v>
      </c>
      <c r="E69" s="6" t="s">
        <v>230</v>
      </c>
      <c r="F69" s="6" t="s">
        <v>802</v>
      </c>
      <c r="G69" s="6" t="s">
        <v>361</v>
      </c>
      <c r="H69" s="6" t="s">
        <v>362</v>
      </c>
      <c r="I69" s="10"/>
      <c r="J69" s="9">
        <v>24</v>
      </c>
      <c r="K69" s="8">
        <v>7.6499999999999995</v>
      </c>
      <c r="L69" s="7">
        <f t="shared" si="2"/>
        <v>183.6</v>
      </c>
    </row>
    <row r="70" spans="1:12" ht="90" customHeight="1" x14ac:dyDescent="0.25">
      <c r="A70" s="5">
        <v>325</v>
      </c>
      <c r="B70" s="5" t="str">
        <f t="shared" si="1"/>
        <v>21015B-YOWemerald</v>
      </c>
      <c r="C70" s="6" t="s">
        <v>226</v>
      </c>
      <c r="D70" s="6" t="s">
        <v>232</v>
      </c>
      <c r="E70" s="6" t="s">
        <v>139</v>
      </c>
      <c r="F70" s="6" t="s">
        <v>802</v>
      </c>
      <c r="G70" s="6" t="s">
        <v>361</v>
      </c>
      <c r="H70" s="6" t="s">
        <v>362</v>
      </c>
      <c r="I70" s="10"/>
      <c r="J70" s="9">
        <v>24</v>
      </c>
      <c r="K70" s="8">
        <v>7.6499999999999995</v>
      </c>
      <c r="L70" s="7">
        <f t="shared" si="2"/>
        <v>183.6</v>
      </c>
    </row>
    <row r="71" spans="1:12" ht="90" customHeight="1" x14ac:dyDescent="0.25">
      <c r="A71" s="5">
        <v>473</v>
      </c>
      <c r="B71" s="5" t="str">
        <f t="shared" si="1"/>
        <v>21016A-GSMTvapor blue</v>
      </c>
      <c r="C71" s="6" t="s">
        <v>278</v>
      </c>
      <c r="D71" s="6" t="s">
        <v>281</v>
      </c>
      <c r="E71" s="6" t="s">
        <v>282</v>
      </c>
      <c r="F71" s="6" t="s">
        <v>802</v>
      </c>
      <c r="G71" s="6" t="s">
        <v>387</v>
      </c>
      <c r="H71" s="6" t="s">
        <v>362</v>
      </c>
      <c r="I71" s="10"/>
      <c r="J71" s="9">
        <v>37</v>
      </c>
      <c r="K71" s="8">
        <v>6.8</v>
      </c>
      <c r="L71" s="7">
        <f t="shared" si="2"/>
        <v>251.6</v>
      </c>
    </row>
    <row r="72" spans="1:12" ht="90" customHeight="1" x14ac:dyDescent="0.25">
      <c r="A72" s="5">
        <v>476</v>
      </c>
      <c r="B72" s="5" t="str">
        <f t="shared" si="1"/>
        <v>21016A-OLNPcinder</v>
      </c>
      <c r="C72" s="6" t="s">
        <v>278</v>
      </c>
      <c r="D72" s="6" t="s">
        <v>285</v>
      </c>
      <c r="E72" s="6" t="s">
        <v>286</v>
      </c>
      <c r="F72" s="6" t="s">
        <v>802</v>
      </c>
      <c r="G72" s="6" t="s">
        <v>387</v>
      </c>
      <c r="H72" s="6" t="s">
        <v>362</v>
      </c>
      <c r="I72" s="10"/>
      <c r="J72" s="9">
        <v>21</v>
      </c>
      <c r="K72" s="8">
        <v>6.8000000000000007</v>
      </c>
      <c r="L72" s="7">
        <f t="shared" si="2"/>
        <v>142.80000000000001</v>
      </c>
    </row>
    <row r="73" spans="1:12" ht="90" customHeight="1" x14ac:dyDescent="0.25">
      <c r="A73" s="5">
        <v>472</v>
      </c>
      <c r="B73" s="5" t="str">
        <f t="shared" si="1"/>
        <v>21016A-SAGNPoxide</v>
      </c>
      <c r="C73" s="6" t="s">
        <v>278</v>
      </c>
      <c r="D73" s="6" t="s">
        <v>279</v>
      </c>
      <c r="E73" s="6" t="s">
        <v>280</v>
      </c>
      <c r="F73" s="6" t="s">
        <v>802</v>
      </c>
      <c r="G73" s="6" t="s">
        <v>387</v>
      </c>
      <c r="H73" s="6" t="s">
        <v>362</v>
      </c>
      <c r="I73" s="10"/>
      <c r="J73" s="9">
        <v>34</v>
      </c>
      <c r="K73" s="8">
        <v>6.8</v>
      </c>
      <c r="L73" s="7">
        <f t="shared" si="2"/>
        <v>231.2</v>
      </c>
    </row>
    <row r="74" spans="1:12" ht="90" customHeight="1" x14ac:dyDescent="0.25">
      <c r="A74" s="5">
        <v>475</v>
      </c>
      <c r="B74" s="5" t="str">
        <f t="shared" si="1"/>
        <v>21016A-YNPcanopy</v>
      </c>
      <c r="C74" s="6" t="s">
        <v>278</v>
      </c>
      <c r="D74" s="6" t="s">
        <v>284</v>
      </c>
      <c r="E74" s="6" t="s">
        <v>283</v>
      </c>
      <c r="F74" s="6" t="s">
        <v>802</v>
      </c>
      <c r="G74" s="6" t="s">
        <v>387</v>
      </c>
      <c r="H74" s="6" t="s">
        <v>362</v>
      </c>
      <c r="I74" s="10"/>
      <c r="J74" s="9">
        <v>37</v>
      </c>
      <c r="K74" s="8">
        <v>6.8</v>
      </c>
      <c r="L74" s="7">
        <f t="shared" si="2"/>
        <v>251.6</v>
      </c>
    </row>
    <row r="75" spans="1:12" ht="90" customHeight="1" x14ac:dyDescent="0.25">
      <c r="A75" s="5">
        <v>208</v>
      </c>
      <c r="B75" s="5" t="str">
        <f t="shared" si="1"/>
        <v>21019A-ACDCblack</v>
      </c>
      <c r="C75" s="6" t="s">
        <v>149</v>
      </c>
      <c r="D75" s="6" t="s">
        <v>153</v>
      </c>
      <c r="E75" s="6" t="s">
        <v>4</v>
      </c>
      <c r="F75" s="6" t="s">
        <v>802</v>
      </c>
      <c r="G75" s="6" t="s">
        <v>387</v>
      </c>
      <c r="H75" s="6" t="s">
        <v>808</v>
      </c>
      <c r="I75" s="10"/>
      <c r="J75" s="9">
        <v>36</v>
      </c>
      <c r="K75" s="8">
        <v>7.0124999999999993</v>
      </c>
      <c r="L75" s="7">
        <f t="shared" si="2"/>
        <v>252.45</v>
      </c>
    </row>
    <row r="76" spans="1:12" ht="90" customHeight="1" x14ac:dyDescent="0.25">
      <c r="A76" s="5">
        <v>210</v>
      </c>
      <c r="B76" s="5" t="str">
        <f t="shared" si="1"/>
        <v>21019A-BOWIblack</v>
      </c>
      <c r="C76" s="6" t="s">
        <v>149</v>
      </c>
      <c r="D76" s="6" t="s">
        <v>155</v>
      </c>
      <c r="E76" s="6" t="s">
        <v>4</v>
      </c>
      <c r="F76" s="6" t="s">
        <v>802</v>
      </c>
      <c r="G76" s="6" t="s">
        <v>387</v>
      </c>
      <c r="H76" s="6" t="s">
        <v>808</v>
      </c>
      <c r="I76" s="10"/>
      <c r="J76" s="9">
        <v>18</v>
      </c>
      <c r="K76" s="8">
        <v>7.012777777777778</v>
      </c>
      <c r="L76" s="7">
        <f t="shared" si="2"/>
        <v>126.23</v>
      </c>
    </row>
    <row r="77" spans="1:12" ht="90" customHeight="1" x14ac:dyDescent="0.25">
      <c r="A77" s="5">
        <v>219</v>
      </c>
      <c r="B77" s="5" t="str">
        <f t="shared" si="1"/>
        <v>21019A-CALIblack</v>
      </c>
      <c r="C77" s="6" t="s">
        <v>149</v>
      </c>
      <c r="D77" s="6" t="s">
        <v>162</v>
      </c>
      <c r="E77" s="6" t="s">
        <v>4</v>
      </c>
      <c r="F77" s="6" t="s">
        <v>802</v>
      </c>
      <c r="G77" s="6" t="s">
        <v>387</v>
      </c>
      <c r="H77" s="6" t="s">
        <v>808</v>
      </c>
      <c r="I77" s="10"/>
      <c r="J77" s="9">
        <v>24</v>
      </c>
      <c r="K77" s="8">
        <v>4.6749999999999998</v>
      </c>
      <c r="L77" s="7">
        <f t="shared" si="2"/>
        <v>112.19999999999999</v>
      </c>
    </row>
    <row r="78" spans="1:12" ht="90" customHeight="1" x14ac:dyDescent="0.25">
      <c r="A78" s="5">
        <v>239</v>
      </c>
      <c r="B78" s="5" t="str">
        <f t="shared" si="1"/>
        <v>21019A-CBHblack</v>
      </c>
      <c r="C78" s="6" t="s">
        <v>149</v>
      </c>
      <c r="D78" s="6" t="s">
        <v>174</v>
      </c>
      <c r="E78" s="6" t="s">
        <v>4</v>
      </c>
      <c r="F78" s="6" t="s">
        <v>802</v>
      </c>
      <c r="G78" s="6" t="s">
        <v>387</v>
      </c>
      <c r="H78" s="6" t="s">
        <v>808</v>
      </c>
      <c r="I78" s="10"/>
      <c r="J78" s="9">
        <v>24</v>
      </c>
      <c r="K78" s="8">
        <v>7.0125000000000002</v>
      </c>
      <c r="L78" s="7">
        <f t="shared" si="2"/>
        <v>168.3</v>
      </c>
    </row>
    <row r="79" spans="1:12" ht="90" customHeight="1" x14ac:dyDescent="0.25">
      <c r="A79" s="5">
        <v>215</v>
      </c>
      <c r="B79" s="5" t="str">
        <f t="shared" si="1"/>
        <v>21019A-CHEVYnavy</v>
      </c>
      <c r="C79" s="6" t="s">
        <v>149</v>
      </c>
      <c r="D79" s="6" t="s">
        <v>159</v>
      </c>
      <c r="E79" s="6" t="s">
        <v>6</v>
      </c>
      <c r="F79" s="6" t="s">
        <v>802</v>
      </c>
      <c r="G79" s="6" t="s">
        <v>387</v>
      </c>
      <c r="H79" s="6" t="s">
        <v>808</v>
      </c>
      <c r="I79" s="10"/>
      <c r="J79" s="9">
        <v>12</v>
      </c>
      <c r="K79" s="8">
        <v>6.1625000000000005</v>
      </c>
      <c r="L79" s="7">
        <f t="shared" si="2"/>
        <v>73.95</v>
      </c>
    </row>
    <row r="80" spans="1:12" ht="90" customHeight="1" x14ac:dyDescent="0.25">
      <c r="A80" s="5">
        <v>238</v>
      </c>
      <c r="B80" s="5" t="str">
        <f t="shared" si="1"/>
        <v>21019A-DASblack</v>
      </c>
      <c r="C80" s="6" t="s">
        <v>149</v>
      </c>
      <c r="D80" s="6" t="s">
        <v>173</v>
      </c>
      <c r="E80" s="6" t="s">
        <v>4</v>
      </c>
      <c r="F80" s="6" t="s">
        <v>802</v>
      </c>
      <c r="G80" s="6" t="s">
        <v>387</v>
      </c>
      <c r="H80" s="6" t="s">
        <v>808</v>
      </c>
      <c r="I80" s="10"/>
      <c r="J80" s="9">
        <v>12</v>
      </c>
      <c r="K80" s="8">
        <v>7.0125000000000002</v>
      </c>
      <c r="L80" s="7">
        <f t="shared" si="2"/>
        <v>84.15</v>
      </c>
    </row>
    <row r="81" spans="1:12" ht="90" customHeight="1" x14ac:dyDescent="0.25">
      <c r="A81" s="5">
        <v>211</v>
      </c>
      <c r="B81" s="5" t="str">
        <f t="shared" si="1"/>
        <v>21019A-FENDblack</v>
      </c>
      <c r="C81" s="6" t="s">
        <v>149</v>
      </c>
      <c r="D81" s="6" t="s">
        <v>156</v>
      </c>
      <c r="E81" s="6" t="s">
        <v>4</v>
      </c>
      <c r="F81" s="6" t="s">
        <v>802</v>
      </c>
      <c r="G81" s="6" t="s">
        <v>387</v>
      </c>
      <c r="H81" s="6" t="s">
        <v>808</v>
      </c>
      <c r="I81" s="10"/>
      <c r="J81" s="9">
        <v>36</v>
      </c>
      <c r="K81" s="8">
        <v>7.0124999999999993</v>
      </c>
      <c r="L81" s="7">
        <f t="shared" si="2"/>
        <v>252.45</v>
      </c>
    </row>
    <row r="82" spans="1:12" ht="90" customHeight="1" x14ac:dyDescent="0.25">
      <c r="A82" s="5">
        <v>209</v>
      </c>
      <c r="B82" s="5" t="str">
        <f t="shared" si="1"/>
        <v>21019A-HTCnavy</v>
      </c>
      <c r="C82" s="6" t="s">
        <v>149</v>
      </c>
      <c r="D82" s="6" t="s">
        <v>154</v>
      </c>
      <c r="E82" s="6" t="s">
        <v>6</v>
      </c>
      <c r="F82" s="6" t="s">
        <v>802</v>
      </c>
      <c r="G82" s="6" t="s">
        <v>387</v>
      </c>
      <c r="H82" s="6" t="s">
        <v>808</v>
      </c>
      <c r="I82" s="10"/>
      <c r="J82" s="9">
        <v>12</v>
      </c>
      <c r="K82" s="8">
        <v>7.0125000000000002</v>
      </c>
      <c r="L82" s="7">
        <f t="shared" si="2"/>
        <v>84.15</v>
      </c>
    </row>
    <row r="83" spans="1:12" ht="90" customHeight="1" x14ac:dyDescent="0.25">
      <c r="A83" s="5">
        <v>236</v>
      </c>
      <c r="B83" s="5" t="str">
        <f t="shared" si="1"/>
        <v>21019A-LAKblack</v>
      </c>
      <c r="C83" s="6" t="s">
        <v>149</v>
      </c>
      <c r="D83" s="6" t="s">
        <v>172</v>
      </c>
      <c r="E83" s="6" t="s">
        <v>4</v>
      </c>
      <c r="F83" s="6" t="s">
        <v>802</v>
      </c>
      <c r="G83" s="6" t="s">
        <v>387</v>
      </c>
      <c r="H83" s="6" t="s">
        <v>808</v>
      </c>
      <c r="I83" s="10"/>
      <c r="J83" s="9">
        <v>24</v>
      </c>
      <c r="K83" s="8">
        <v>7.0125000000000002</v>
      </c>
      <c r="L83" s="7">
        <f t="shared" si="2"/>
        <v>168.3</v>
      </c>
    </row>
    <row r="84" spans="1:12" ht="90" customHeight="1" x14ac:dyDescent="0.25">
      <c r="A84" s="5">
        <v>206</v>
      </c>
      <c r="B84" s="5" t="str">
        <f t="shared" si="1"/>
        <v>21019A-LOSroyal</v>
      </c>
      <c r="C84" s="6" t="s">
        <v>149</v>
      </c>
      <c r="D84" s="6" t="s">
        <v>152</v>
      </c>
      <c r="E84" s="6" t="s">
        <v>9</v>
      </c>
      <c r="F84" s="6" t="s">
        <v>802</v>
      </c>
      <c r="G84" s="6" t="s">
        <v>387</v>
      </c>
      <c r="H84" s="6" t="s">
        <v>808</v>
      </c>
      <c r="I84" s="10"/>
      <c r="J84" s="9">
        <v>12</v>
      </c>
      <c r="K84" s="8">
        <v>7.0125000000000002</v>
      </c>
      <c r="L84" s="7">
        <f t="shared" si="2"/>
        <v>84.15</v>
      </c>
    </row>
    <row r="85" spans="1:12" ht="90" customHeight="1" x14ac:dyDescent="0.25">
      <c r="A85" s="5">
        <v>230</v>
      </c>
      <c r="B85" s="5" t="str">
        <f t="shared" si="1"/>
        <v>21019A-MNWdark green</v>
      </c>
      <c r="C85" s="6" t="s">
        <v>149</v>
      </c>
      <c r="D85" s="6" t="s">
        <v>169</v>
      </c>
      <c r="E85" s="6" t="s">
        <v>23</v>
      </c>
      <c r="F85" s="6" t="s">
        <v>802</v>
      </c>
      <c r="G85" s="6" t="s">
        <v>387</v>
      </c>
      <c r="H85" s="6" t="s">
        <v>808</v>
      </c>
      <c r="I85" s="10"/>
      <c r="J85" s="9">
        <v>12</v>
      </c>
      <c r="K85" s="8">
        <v>7.0125000000000002</v>
      </c>
      <c r="L85" s="7">
        <f t="shared" si="2"/>
        <v>84.15</v>
      </c>
    </row>
    <row r="86" spans="1:12" ht="90" customHeight="1" x14ac:dyDescent="0.25">
      <c r="A86" s="5">
        <v>231</v>
      </c>
      <c r="B86" s="5" t="str">
        <f t="shared" si="1"/>
        <v>21019A-NAPnavy</v>
      </c>
      <c r="C86" s="6" t="s">
        <v>149</v>
      </c>
      <c r="D86" s="6" t="s">
        <v>170</v>
      </c>
      <c r="E86" s="6" t="s">
        <v>6</v>
      </c>
      <c r="F86" s="6" t="s">
        <v>802</v>
      </c>
      <c r="G86" s="6" t="s">
        <v>387</v>
      </c>
      <c r="H86" s="6" t="s">
        <v>808</v>
      </c>
      <c r="I86" s="10"/>
      <c r="J86" s="9">
        <v>24</v>
      </c>
      <c r="K86" s="8">
        <v>7.0125000000000002</v>
      </c>
      <c r="L86" s="7">
        <f t="shared" si="2"/>
        <v>168.3</v>
      </c>
    </row>
    <row r="87" spans="1:12" ht="90" customHeight="1" x14ac:dyDescent="0.25">
      <c r="A87" s="5">
        <v>221</v>
      </c>
      <c r="B87" s="5" t="str">
        <f t="shared" si="1"/>
        <v>21019A-NASAblack</v>
      </c>
      <c r="C87" s="6" t="s">
        <v>149</v>
      </c>
      <c r="D87" s="6" t="s">
        <v>163</v>
      </c>
      <c r="E87" s="6" t="s">
        <v>4</v>
      </c>
      <c r="F87" s="6" t="s">
        <v>802</v>
      </c>
      <c r="G87" s="6" t="s">
        <v>387</v>
      </c>
      <c r="H87" s="6" t="s">
        <v>808</v>
      </c>
      <c r="I87" s="10"/>
      <c r="J87" s="9">
        <v>36</v>
      </c>
      <c r="K87" s="8">
        <v>4.6750000000000007</v>
      </c>
      <c r="L87" s="7">
        <f t="shared" si="2"/>
        <v>168.3</v>
      </c>
    </row>
    <row r="88" spans="1:12" ht="90" customHeight="1" x14ac:dyDescent="0.25">
      <c r="A88" s="5">
        <v>234</v>
      </c>
      <c r="B88" s="5" t="str">
        <f t="shared" si="1"/>
        <v>21019A-PCOblack</v>
      </c>
      <c r="C88" s="6" t="s">
        <v>149</v>
      </c>
      <c r="D88" s="6" t="s">
        <v>171</v>
      </c>
      <c r="E88" s="6" t="s">
        <v>4</v>
      </c>
      <c r="F88" s="6" t="s">
        <v>802</v>
      </c>
      <c r="G88" s="6" t="s">
        <v>387</v>
      </c>
      <c r="H88" s="6" t="s">
        <v>808</v>
      </c>
      <c r="I88" s="10"/>
      <c r="J88" s="9">
        <v>12</v>
      </c>
      <c r="K88" s="8">
        <v>7.0125000000000002</v>
      </c>
      <c r="L88" s="7">
        <f t="shared" si="2"/>
        <v>84.15</v>
      </c>
    </row>
    <row r="89" spans="1:12" ht="90" customHeight="1" x14ac:dyDescent="0.25">
      <c r="A89" s="5">
        <v>205</v>
      </c>
      <c r="B89" s="5" t="str">
        <f t="shared" si="1"/>
        <v>21019A-PINKFblack</v>
      </c>
      <c r="C89" s="6" t="s">
        <v>149</v>
      </c>
      <c r="D89" s="6" t="s">
        <v>151</v>
      </c>
      <c r="E89" s="6" t="s">
        <v>4</v>
      </c>
      <c r="F89" s="6" t="s">
        <v>802</v>
      </c>
      <c r="G89" s="6" t="s">
        <v>387</v>
      </c>
      <c r="H89" s="6" t="s">
        <v>808</v>
      </c>
      <c r="I89" s="10"/>
      <c r="J89" s="9">
        <v>15</v>
      </c>
      <c r="K89" s="8">
        <v>7.0126666666666662</v>
      </c>
      <c r="L89" s="7">
        <f t="shared" si="2"/>
        <v>105.19</v>
      </c>
    </row>
    <row r="90" spans="1:12" ht="90" customHeight="1" x14ac:dyDescent="0.25">
      <c r="A90" s="5">
        <v>225</v>
      </c>
      <c r="B90" s="5" t="str">
        <f t="shared" si="1"/>
        <v>21019A-QNDblue</v>
      </c>
      <c r="C90" s="6" t="s">
        <v>149</v>
      </c>
      <c r="D90" s="6" t="s">
        <v>164</v>
      </c>
      <c r="E90" s="6" t="s">
        <v>165</v>
      </c>
      <c r="F90" s="6" t="s">
        <v>802</v>
      </c>
      <c r="G90" s="6" t="s">
        <v>387</v>
      </c>
      <c r="H90" s="6" t="s">
        <v>808</v>
      </c>
      <c r="I90" s="10"/>
      <c r="J90" s="9">
        <v>12</v>
      </c>
      <c r="K90" s="8">
        <v>7.0125000000000002</v>
      </c>
      <c r="L90" s="7">
        <f t="shared" si="2"/>
        <v>84.15</v>
      </c>
    </row>
    <row r="91" spans="1:12" ht="90" customHeight="1" x14ac:dyDescent="0.25">
      <c r="A91" s="5">
        <v>203</v>
      </c>
      <c r="B91" s="5" t="str">
        <f t="shared" si="1"/>
        <v>21019A-SAFnavy</v>
      </c>
      <c r="C91" s="6" t="s">
        <v>149</v>
      </c>
      <c r="D91" s="6" t="s">
        <v>150</v>
      </c>
      <c r="E91" s="6" t="s">
        <v>6</v>
      </c>
      <c r="F91" s="6" t="s">
        <v>802</v>
      </c>
      <c r="G91" s="6" t="s">
        <v>387</v>
      </c>
      <c r="H91" s="6" t="s">
        <v>808</v>
      </c>
      <c r="I91" s="10"/>
      <c r="J91" s="9">
        <v>12</v>
      </c>
      <c r="K91" s="8">
        <v>7.0125000000000002</v>
      </c>
      <c r="L91" s="7">
        <f t="shared" si="2"/>
        <v>84.15</v>
      </c>
    </row>
    <row r="92" spans="1:12" ht="90" customHeight="1" x14ac:dyDescent="0.25">
      <c r="A92" s="5">
        <v>214</v>
      </c>
      <c r="B92" s="5" t="str">
        <f t="shared" si="1"/>
        <v>21019A-SBEARolive</v>
      </c>
      <c r="C92" s="6" t="s">
        <v>149</v>
      </c>
      <c r="D92" s="6" t="s">
        <v>158</v>
      </c>
      <c r="E92" s="6" t="s">
        <v>17</v>
      </c>
      <c r="F92" s="6" t="s">
        <v>802</v>
      </c>
      <c r="G92" s="6" t="s">
        <v>387</v>
      </c>
      <c r="H92" s="6" t="s">
        <v>808</v>
      </c>
      <c r="I92" s="10"/>
      <c r="J92" s="9">
        <v>24</v>
      </c>
      <c r="K92" s="8">
        <v>6.1625000000000005</v>
      </c>
      <c r="L92" s="7">
        <f t="shared" si="2"/>
        <v>147.9</v>
      </c>
    </row>
    <row r="93" spans="1:12" ht="90" customHeight="1" x14ac:dyDescent="0.25">
      <c r="A93" s="5">
        <v>229</v>
      </c>
      <c r="B93" s="5" t="str">
        <f t="shared" si="1"/>
        <v>21019A-TMLroyal</v>
      </c>
      <c r="C93" s="6" t="s">
        <v>149</v>
      </c>
      <c r="D93" s="6" t="s">
        <v>168</v>
      </c>
      <c r="E93" s="6" t="s">
        <v>9</v>
      </c>
      <c r="F93" s="6" t="s">
        <v>802</v>
      </c>
      <c r="G93" s="6" t="s">
        <v>387</v>
      </c>
      <c r="H93" s="6" t="s">
        <v>808</v>
      </c>
      <c r="I93" s="10"/>
      <c r="J93" s="9">
        <v>12</v>
      </c>
      <c r="K93" s="8">
        <v>7.0125000000000002</v>
      </c>
      <c r="L93" s="7">
        <f t="shared" si="2"/>
        <v>84.15</v>
      </c>
    </row>
    <row r="94" spans="1:12" ht="90" customHeight="1" x14ac:dyDescent="0.25">
      <c r="A94" s="5">
        <v>217</v>
      </c>
      <c r="B94" s="5" t="str">
        <f t="shared" si="1"/>
        <v>21019A-USAblack</v>
      </c>
      <c r="C94" s="6" t="s">
        <v>149</v>
      </c>
      <c r="D94" s="6" t="s">
        <v>160</v>
      </c>
      <c r="E94" s="6" t="s">
        <v>4</v>
      </c>
      <c r="F94" s="6" t="s">
        <v>802</v>
      </c>
      <c r="G94" s="6" t="s">
        <v>387</v>
      </c>
      <c r="H94" s="6" t="s">
        <v>808</v>
      </c>
      <c r="I94" s="10"/>
      <c r="J94" s="9">
        <v>36</v>
      </c>
      <c r="K94" s="8">
        <v>4.6750000000000007</v>
      </c>
      <c r="L94" s="7">
        <f t="shared" si="2"/>
        <v>168.3</v>
      </c>
    </row>
    <row r="95" spans="1:12" ht="90" customHeight="1" x14ac:dyDescent="0.25">
      <c r="A95" s="5">
        <v>227</v>
      </c>
      <c r="B95" s="5" t="str">
        <f t="shared" si="1"/>
        <v>21019A-VACblack</v>
      </c>
      <c r="C95" s="6" t="s">
        <v>149</v>
      </c>
      <c r="D95" s="6" t="s">
        <v>166</v>
      </c>
      <c r="E95" s="6" t="s">
        <v>4</v>
      </c>
      <c r="F95" s="6" t="s">
        <v>802</v>
      </c>
      <c r="G95" s="6" t="s">
        <v>387</v>
      </c>
      <c r="H95" s="6" t="s">
        <v>808</v>
      </c>
      <c r="I95" s="10"/>
      <c r="J95" s="9">
        <v>12</v>
      </c>
      <c r="K95" s="8">
        <v>7.0125000000000002</v>
      </c>
      <c r="L95" s="7">
        <f t="shared" si="2"/>
        <v>84.15</v>
      </c>
    </row>
    <row r="96" spans="1:12" ht="90" customHeight="1" x14ac:dyDescent="0.25">
      <c r="A96" s="5">
        <v>228</v>
      </c>
      <c r="B96" s="5" t="str">
        <f t="shared" si="1"/>
        <v>21019A-VGKblack</v>
      </c>
      <c r="C96" s="6" t="s">
        <v>149</v>
      </c>
      <c r="D96" s="6" t="s">
        <v>167</v>
      </c>
      <c r="E96" s="6" t="s">
        <v>4</v>
      </c>
      <c r="F96" s="6" t="s">
        <v>802</v>
      </c>
      <c r="G96" s="6" t="s">
        <v>387</v>
      </c>
      <c r="H96" s="6" t="s">
        <v>808</v>
      </c>
      <c r="I96" s="10"/>
      <c r="J96" s="9">
        <v>15</v>
      </c>
      <c r="K96" s="8">
        <v>7.0126666666666662</v>
      </c>
      <c r="L96" s="7">
        <f t="shared" si="2"/>
        <v>105.19</v>
      </c>
    </row>
    <row r="97" spans="1:12" ht="90" customHeight="1" x14ac:dyDescent="0.25">
      <c r="A97" s="5">
        <v>213</v>
      </c>
      <c r="B97" s="5" t="str">
        <f t="shared" si="1"/>
        <v>21019A-YOGblack</v>
      </c>
      <c r="C97" s="6" t="s">
        <v>149</v>
      </c>
      <c r="D97" s="6" t="s">
        <v>157</v>
      </c>
      <c r="E97" s="6" t="s">
        <v>4</v>
      </c>
      <c r="F97" s="6" t="s">
        <v>802</v>
      </c>
      <c r="G97" s="6" t="s">
        <v>387</v>
      </c>
      <c r="H97" s="6" t="s">
        <v>808</v>
      </c>
      <c r="I97" s="10"/>
      <c r="J97" s="9">
        <v>24</v>
      </c>
      <c r="K97" s="8">
        <v>7.0125000000000002</v>
      </c>
      <c r="L97" s="7">
        <f t="shared" si="2"/>
        <v>168.3</v>
      </c>
    </row>
    <row r="98" spans="1:12" ht="90" customHeight="1" x14ac:dyDescent="0.25">
      <c r="A98" s="5">
        <v>218</v>
      </c>
      <c r="B98" s="5" t="str">
        <f t="shared" si="1"/>
        <v>21019B-NASAnavy</v>
      </c>
      <c r="C98" s="6" t="s">
        <v>149</v>
      </c>
      <c r="D98" s="6" t="s">
        <v>161</v>
      </c>
      <c r="E98" s="6" t="s">
        <v>6</v>
      </c>
      <c r="F98" s="6" t="s">
        <v>802</v>
      </c>
      <c r="G98" s="6" t="s">
        <v>387</v>
      </c>
      <c r="H98" s="6" t="s">
        <v>808</v>
      </c>
      <c r="I98" s="10"/>
      <c r="J98" s="9">
        <v>9</v>
      </c>
      <c r="K98" s="8">
        <v>4.6755555555555555</v>
      </c>
      <c r="L98" s="7">
        <f t="shared" si="2"/>
        <v>42.08</v>
      </c>
    </row>
    <row r="99" spans="1:12" ht="90" customHeight="1" x14ac:dyDescent="0.25">
      <c r="A99" s="5">
        <v>171</v>
      </c>
      <c r="B99" s="5" t="str">
        <f t="shared" si="1"/>
        <v>21021A-DVNPblack</v>
      </c>
      <c r="C99" s="6" t="s">
        <v>138</v>
      </c>
      <c r="D99" s="6" t="s">
        <v>141</v>
      </c>
      <c r="E99" s="6" t="s">
        <v>4</v>
      </c>
      <c r="F99" s="6" t="s">
        <v>802</v>
      </c>
      <c r="G99" s="6" t="s">
        <v>387</v>
      </c>
      <c r="H99" s="6" t="s">
        <v>810</v>
      </c>
      <c r="I99" s="10"/>
      <c r="J99" s="9">
        <v>12</v>
      </c>
      <c r="K99" s="8">
        <v>8.0750000000000011</v>
      </c>
      <c r="L99" s="7">
        <f t="shared" si="2"/>
        <v>96.9</v>
      </c>
    </row>
    <row r="100" spans="1:12" ht="90" customHeight="1" x14ac:dyDescent="0.25">
      <c r="A100" s="5">
        <v>354</v>
      </c>
      <c r="B100" s="5" t="str">
        <f t="shared" si="1"/>
        <v>36670A-SBEARblack</v>
      </c>
      <c r="C100" s="6" t="s">
        <v>246</v>
      </c>
      <c r="D100" s="6" t="s">
        <v>247</v>
      </c>
      <c r="E100" s="6" t="s">
        <v>4</v>
      </c>
      <c r="F100" s="6" t="s">
        <v>802</v>
      </c>
      <c r="G100" s="6" t="s">
        <v>361</v>
      </c>
      <c r="H100" s="6" t="s">
        <v>362</v>
      </c>
      <c r="I100" s="10"/>
      <c r="J100" s="9">
        <v>29</v>
      </c>
      <c r="K100" s="8">
        <v>9.1375862068965521</v>
      </c>
      <c r="L100" s="7">
        <f t="shared" si="2"/>
        <v>264.99</v>
      </c>
    </row>
    <row r="101" spans="1:12" ht="90" customHeight="1" x14ac:dyDescent="0.25">
      <c r="A101" s="5">
        <v>346</v>
      </c>
      <c r="B101" s="5" t="str">
        <f t="shared" si="1"/>
        <v>36672A-LAKblack</v>
      </c>
      <c r="C101" s="6" t="s">
        <v>241</v>
      </c>
      <c r="D101" s="6" t="s">
        <v>245</v>
      </c>
      <c r="E101" s="6" t="s">
        <v>4</v>
      </c>
      <c r="F101" s="6" t="s">
        <v>802</v>
      </c>
      <c r="G101" s="6" t="s">
        <v>361</v>
      </c>
      <c r="H101" s="6" t="s">
        <v>362</v>
      </c>
      <c r="I101" s="10"/>
      <c r="J101" s="9">
        <v>29</v>
      </c>
      <c r="K101" s="8">
        <v>9.562413793103449</v>
      </c>
      <c r="L101" s="7">
        <f t="shared" si="2"/>
        <v>277.31</v>
      </c>
    </row>
    <row r="102" spans="1:12" ht="90" customHeight="1" x14ac:dyDescent="0.25">
      <c r="A102" s="5">
        <v>345</v>
      </c>
      <c r="B102" s="5" t="str">
        <f t="shared" si="1"/>
        <v>36672A-MNWgreen</v>
      </c>
      <c r="C102" s="6" t="s">
        <v>241</v>
      </c>
      <c r="D102" s="6" t="s">
        <v>244</v>
      </c>
      <c r="E102" s="6" t="s">
        <v>55</v>
      </c>
      <c r="F102" s="6" t="s">
        <v>802</v>
      </c>
      <c r="G102" s="6" t="s">
        <v>361</v>
      </c>
      <c r="H102" s="6" t="s">
        <v>362</v>
      </c>
      <c r="I102" s="10"/>
      <c r="J102" s="9">
        <v>18</v>
      </c>
      <c r="K102" s="8">
        <v>9.5627777777777769</v>
      </c>
      <c r="L102" s="7">
        <f t="shared" si="2"/>
        <v>172.13</v>
      </c>
    </row>
    <row r="103" spans="1:12" ht="90" customHeight="1" x14ac:dyDescent="0.25">
      <c r="A103" s="5">
        <v>342</v>
      </c>
      <c r="B103" s="5" t="str">
        <f t="shared" si="1"/>
        <v>36672A-NHLblack</v>
      </c>
      <c r="C103" s="6" t="s">
        <v>241</v>
      </c>
      <c r="D103" s="6" t="s">
        <v>242</v>
      </c>
      <c r="E103" s="6" t="s">
        <v>4</v>
      </c>
      <c r="F103" s="6" t="s">
        <v>802</v>
      </c>
      <c r="G103" s="6" t="s">
        <v>361</v>
      </c>
      <c r="H103" s="6" t="s">
        <v>362</v>
      </c>
      <c r="I103" s="10"/>
      <c r="J103" s="9">
        <v>74</v>
      </c>
      <c r="K103" s="8">
        <v>9.5625675675675677</v>
      </c>
      <c r="L103" s="7">
        <f t="shared" si="2"/>
        <v>707.63</v>
      </c>
    </row>
    <row r="104" spans="1:12" ht="90" customHeight="1" x14ac:dyDescent="0.25">
      <c r="A104" s="5">
        <v>344</v>
      </c>
      <c r="B104" s="5" t="str">
        <f t="shared" si="1"/>
        <v>36672A-SJSblack</v>
      </c>
      <c r="C104" s="6" t="s">
        <v>241</v>
      </c>
      <c r="D104" s="6" t="s">
        <v>243</v>
      </c>
      <c r="E104" s="6" t="s">
        <v>4</v>
      </c>
      <c r="F104" s="6" t="s">
        <v>802</v>
      </c>
      <c r="G104" s="6" t="s">
        <v>361</v>
      </c>
      <c r="H104" s="6" t="s">
        <v>362</v>
      </c>
      <c r="I104" s="10"/>
      <c r="J104" s="9">
        <v>29</v>
      </c>
      <c r="K104" s="8">
        <v>9.562413793103449</v>
      </c>
      <c r="L104" s="7">
        <f t="shared" si="2"/>
        <v>277.31</v>
      </c>
    </row>
    <row r="105" spans="1:12" ht="90" customHeight="1" x14ac:dyDescent="0.25">
      <c r="A105" s="5">
        <v>5</v>
      </c>
      <c r="B105" s="5" t="str">
        <f t="shared" si="1"/>
        <v>400A1V-CHFnavy</v>
      </c>
      <c r="C105" s="6" t="s">
        <v>7</v>
      </c>
      <c r="D105" s="6" t="s">
        <v>8</v>
      </c>
      <c r="E105" s="6" t="s">
        <v>6</v>
      </c>
      <c r="F105" s="6" t="s">
        <v>802</v>
      </c>
      <c r="G105" s="6" t="s">
        <v>361</v>
      </c>
      <c r="H105" s="6" t="s">
        <v>814</v>
      </c>
      <c r="I105" s="10"/>
      <c r="J105" s="9">
        <v>6</v>
      </c>
      <c r="K105" s="8">
        <v>9.7750000000000004</v>
      </c>
      <c r="L105" s="7">
        <f t="shared" si="2"/>
        <v>58.650000000000006</v>
      </c>
    </row>
    <row r="106" spans="1:12" ht="90" customHeight="1" x14ac:dyDescent="0.25">
      <c r="A106" s="5">
        <v>13</v>
      </c>
      <c r="B106" s="5" t="str">
        <f t="shared" si="1"/>
        <v>400A1V-CXGblack-purple</v>
      </c>
      <c r="C106" s="6" t="s">
        <v>7</v>
      </c>
      <c r="D106" s="6" t="s">
        <v>14</v>
      </c>
      <c r="E106" s="6" t="s">
        <v>15</v>
      </c>
      <c r="F106" s="6" t="s">
        <v>802</v>
      </c>
      <c r="G106" s="6" t="s">
        <v>361</v>
      </c>
      <c r="H106" s="6" t="s">
        <v>814</v>
      </c>
      <c r="I106" s="10"/>
      <c r="J106" s="9">
        <v>4</v>
      </c>
      <c r="K106" s="8">
        <v>9.7750000000000004</v>
      </c>
      <c r="L106" s="7">
        <f t="shared" si="2"/>
        <v>39.1</v>
      </c>
    </row>
    <row r="107" spans="1:12" ht="90" customHeight="1" x14ac:dyDescent="0.25">
      <c r="A107" s="5">
        <v>11</v>
      </c>
      <c r="B107" s="5" t="str">
        <f t="shared" si="1"/>
        <v>400A1V-HAIkelly green</v>
      </c>
      <c r="C107" s="6" t="s">
        <v>7</v>
      </c>
      <c r="D107" s="6" t="s">
        <v>12</v>
      </c>
      <c r="E107" s="6" t="s">
        <v>13</v>
      </c>
      <c r="F107" s="6" t="s">
        <v>802</v>
      </c>
      <c r="G107" s="6" t="s">
        <v>361</v>
      </c>
      <c r="H107" s="6" t="s">
        <v>814</v>
      </c>
      <c r="I107" s="10"/>
      <c r="J107" s="9">
        <v>8</v>
      </c>
      <c r="K107" s="8">
        <v>9.7750000000000004</v>
      </c>
      <c r="L107" s="7">
        <f t="shared" si="2"/>
        <v>78.2</v>
      </c>
    </row>
    <row r="108" spans="1:12" ht="90" customHeight="1" x14ac:dyDescent="0.25">
      <c r="A108" s="5">
        <v>10</v>
      </c>
      <c r="B108" s="5" t="str">
        <f t="shared" si="1"/>
        <v>400A1V-HOSgrey-red</v>
      </c>
      <c r="C108" s="6" t="s">
        <v>7</v>
      </c>
      <c r="D108" s="6" t="s">
        <v>10</v>
      </c>
      <c r="E108" s="6" t="s">
        <v>11</v>
      </c>
      <c r="F108" s="6" t="s">
        <v>802</v>
      </c>
      <c r="G108" s="6" t="s">
        <v>361</v>
      </c>
      <c r="H108" s="6" t="s">
        <v>814</v>
      </c>
      <c r="I108" s="10"/>
      <c r="J108" s="9">
        <v>6</v>
      </c>
      <c r="K108" s="8">
        <v>9.7750000000000004</v>
      </c>
      <c r="L108" s="7">
        <f t="shared" si="2"/>
        <v>58.650000000000006</v>
      </c>
    </row>
    <row r="109" spans="1:12" ht="90" customHeight="1" x14ac:dyDescent="0.25">
      <c r="A109" s="5">
        <v>165</v>
      </c>
      <c r="B109" s="5" t="str">
        <f t="shared" si="1"/>
        <v>40742A-CBHblack</v>
      </c>
      <c r="C109" s="6" t="s">
        <v>120</v>
      </c>
      <c r="D109" s="6" t="s">
        <v>137</v>
      </c>
      <c r="E109" s="6" t="s">
        <v>4</v>
      </c>
      <c r="F109" s="6" t="s">
        <v>802</v>
      </c>
      <c r="G109" s="6" t="s">
        <v>361</v>
      </c>
      <c r="H109" s="6" t="s">
        <v>362</v>
      </c>
      <c r="I109" s="10"/>
      <c r="J109" s="9">
        <v>12</v>
      </c>
      <c r="K109" s="8">
        <v>7.8624999999999998</v>
      </c>
      <c r="L109" s="7">
        <f t="shared" si="2"/>
        <v>94.35</v>
      </c>
    </row>
    <row r="110" spans="1:12" ht="90" customHeight="1" x14ac:dyDescent="0.25">
      <c r="A110" s="5">
        <v>157</v>
      </c>
      <c r="B110" s="5" t="str">
        <f t="shared" si="1"/>
        <v>40742A-CBJnavy</v>
      </c>
      <c r="C110" s="6" t="s">
        <v>120</v>
      </c>
      <c r="D110" s="6" t="s">
        <v>130</v>
      </c>
      <c r="E110" s="6" t="s">
        <v>6</v>
      </c>
      <c r="F110" s="6" t="s">
        <v>802</v>
      </c>
      <c r="G110" s="6" t="s">
        <v>361</v>
      </c>
      <c r="H110" s="6" t="s">
        <v>362</v>
      </c>
      <c r="I110" s="10"/>
      <c r="J110" s="9">
        <v>8</v>
      </c>
      <c r="K110" s="8">
        <v>7.8624999999999998</v>
      </c>
      <c r="L110" s="7">
        <f t="shared" si="2"/>
        <v>62.9</v>
      </c>
    </row>
    <row r="111" spans="1:12" ht="90" customHeight="1" x14ac:dyDescent="0.25">
      <c r="A111" s="5">
        <v>164</v>
      </c>
      <c r="B111" s="5" t="str">
        <f t="shared" si="1"/>
        <v>40742A-HAWkelly green</v>
      </c>
      <c r="C111" s="6" t="s">
        <v>120</v>
      </c>
      <c r="D111" s="6" t="s">
        <v>136</v>
      </c>
      <c r="E111" s="6" t="s">
        <v>13</v>
      </c>
      <c r="F111" s="6" t="s">
        <v>802</v>
      </c>
      <c r="G111" s="6" t="s">
        <v>361</v>
      </c>
      <c r="H111" s="6" t="s">
        <v>362</v>
      </c>
      <c r="I111" s="10"/>
      <c r="J111" s="9">
        <v>6</v>
      </c>
      <c r="K111" s="8">
        <v>7.8633333333333333</v>
      </c>
      <c r="L111" s="7">
        <f t="shared" si="2"/>
        <v>47.18</v>
      </c>
    </row>
    <row r="112" spans="1:12" ht="90" customHeight="1" x14ac:dyDescent="0.25">
      <c r="A112" s="5">
        <v>163</v>
      </c>
      <c r="B112" s="5" t="str">
        <f t="shared" si="1"/>
        <v>40742A-MNWforest green</v>
      </c>
      <c r="C112" s="6" t="s">
        <v>120</v>
      </c>
      <c r="D112" s="6" t="s">
        <v>134</v>
      </c>
      <c r="E112" s="6" t="s">
        <v>135</v>
      </c>
      <c r="F112" s="6" t="s">
        <v>802</v>
      </c>
      <c r="G112" s="6" t="s">
        <v>361</v>
      </c>
      <c r="H112" s="6" t="s">
        <v>362</v>
      </c>
      <c r="I112" s="10"/>
      <c r="J112" s="9">
        <v>23</v>
      </c>
      <c r="K112" s="8">
        <v>7.8626086956521739</v>
      </c>
      <c r="L112" s="7">
        <f t="shared" si="2"/>
        <v>180.84</v>
      </c>
    </row>
    <row r="113" spans="1:12" ht="90" customHeight="1" x14ac:dyDescent="0.25">
      <c r="A113" s="5">
        <v>159</v>
      </c>
      <c r="B113" s="5" t="str">
        <f t="shared" si="1"/>
        <v>40742A-NAPnavy</v>
      </c>
      <c r="C113" s="6" t="s">
        <v>120</v>
      </c>
      <c r="D113" s="6" t="s">
        <v>132</v>
      </c>
      <c r="E113" s="6" t="s">
        <v>6</v>
      </c>
      <c r="F113" s="6" t="s">
        <v>802</v>
      </c>
      <c r="G113" s="6" t="s">
        <v>361</v>
      </c>
      <c r="H113" s="6" t="s">
        <v>362</v>
      </c>
      <c r="I113" s="10"/>
      <c r="J113" s="9">
        <v>17</v>
      </c>
      <c r="K113" s="8">
        <v>7.8623529411764705</v>
      </c>
      <c r="L113" s="7">
        <f t="shared" si="2"/>
        <v>133.66</v>
      </c>
    </row>
    <row r="114" spans="1:12" ht="90" customHeight="1" x14ac:dyDescent="0.25">
      <c r="A114" s="5">
        <v>149</v>
      </c>
      <c r="B114" s="5" t="str">
        <f t="shared" si="1"/>
        <v>40742A-SEKnavy</v>
      </c>
      <c r="C114" s="6" t="s">
        <v>120</v>
      </c>
      <c r="D114" s="6" t="s">
        <v>128</v>
      </c>
      <c r="E114" s="6" t="s">
        <v>6</v>
      </c>
      <c r="F114" s="6" t="s">
        <v>802</v>
      </c>
      <c r="G114" s="6" t="s">
        <v>361</v>
      </c>
      <c r="H114" s="6" t="s">
        <v>362</v>
      </c>
      <c r="I114" s="10"/>
      <c r="J114" s="9">
        <v>39</v>
      </c>
      <c r="K114" s="17">
        <v>7.86</v>
      </c>
      <c r="L114" s="7">
        <f t="shared" si="2"/>
        <v>306.54000000000002</v>
      </c>
    </row>
    <row r="115" spans="1:12" ht="90" customHeight="1" x14ac:dyDescent="0.25">
      <c r="A115" s="5">
        <v>148</v>
      </c>
      <c r="B115" s="5" t="str">
        <f t="shared" ref="B115:B178" si="3">TRIM(D115&amp;E115)</f>
        <v>40742A-SEKseafoam</v>
      </c>
      <c r="C115" s="6" t="s">
        <v>120</v>
      </c>
      <c r="D115" s="6" t="s">
        <v>128</v>
      </c>
      <c r="E115" s="6" t="s">
        <v>58</v>
      </c>
      <c r="F115" s="6" t="s">
        <v>802</v>
      </c>
      <c r="G115" s="6" t="s">
        <v>361</v>
      </c>
      <c r="H115" s="6" t="s">
        <v>362</v>
      </c>
      <c r="I115" s="10"/>
      <c r="J115" s="9">
        <v>6</v>
      </c>
      <c r="K115" s="17">
        <v>7.86</v>
      </c>
      <c r="L115" s="7">
        <f t="shared" si="2"/>
        <v>47.160000000000004</v>
      </c>
    </row>
    <row r="116" spans="1:12" ht="90" customHeight="1" x14ac:dyDescent="0.25">
      <c r="A116" s="5">
        <v>161</v>
      </c>
      <c r="B116" s="5" t="str">
        <f t="shared" si="3"/>
        <v>40742A-WACred</v>
      </c>
      <c r="C116" s="6" t="s">
        <v>120</v>
      </c>
      <c r="D116" s="6" t="s">
        <v>133</v>
      </c>
      <c r="E116" s="6" t="s">
        <v>25</v>
      </c>
      <c r="F116" s="6" t="s">
        <v>802</v>
      </c>
      <c r="G116" s="6" t="s">
        <v>361</v>
      </c>
      <c r="H116" s="6" t="s">
        <v>362</v>
      </c>
      <c r="I116" s="10"/>
      <c r="J116" s="9">
        <v>30</v>
      </c>
      <c r="K116" s="8">
        <v>7.8626666666666667</v>
      </c>
      <c r="L116" s="7">
        <f t="shared" si="2"/>
        <v>235.88</v>
      </c>
    </row>
    <row r="117" spans="1:12" ht="90" customHeight="1" x14ac:dyDescent="0.25">
      <c r="A117" s="5">
        <v>144</v>
      </c>
      <c r="B117" s="5" t="str">
        <f t="shared" si="3"/>
        <v>40742B-COAnavy</v>
      </c>
      <c r="C117" s="6" t="s">
        <v>120</v>
      </c>
      <c r="D117" s="6" t="s">
        <v>124</v>
      </c>
      <c r="E117" s="6" t="s">
        <v>6</v>
      </c>
      <c r="F117" s="6" t="s">
        <v>802</v>
      </c>
      <c r="G117" s="6" t="s">
        <v>361</v>
      </c>
      <c r="H117" s="6" t="s">
        <v>362</v>
      </c>
      <c r="I117" s="10"/>
      <c r="J117" s="9">
        <v>29</v>
      </c>
      <c r="K117" s="8">
        <v>7.8624137931034479</v>
      </c>
      <c r="L117" s="7">
        <f t="shared" si="2"/>
        <v>228.01</v>
      </c>
    </row>
    <row r="118" spans="1:12" ht="90" customHeight="1" x14ac:dyDescent="0.25">
      <c r="A118" s="5">
        <v>141</v>
      </c>
      <c r="B118" s="5" t="str">
        <f t="shared" si="3"/>
        <v>40742B-EDOnavy</v>
      </c>
      <c r="C118" s="6" t="s">
        <v>120</v>
      </c>
      <c r="D118" s="6" t="s">
        <v>121</v>
      </c>
      <c r="E118" s="6" t="s">
        <v>6</v>
      </c>
      <c r="F118" s="6" t="s">
        <v>802</v>
      </c>
      <c r="G118" s="6" t="s">
        <v>361</v>
      </c>
      <c r="H118" s="6" t="s">
        <v>362</v>
      </c>
      <c r="I118" s="10"/>
      <c r="J118" s="9">
        <v>6</v>
      </c>
      <c r="K118" s="8">
        <v>7.8633333333333333</v>
      </c>
      <c r="L118" s="7">
        <f t="shared" si="2"/>
        <v>47.18</v>
      </c>
    </row>
    <row r="119" spans="1:12" ht="90" customHeight="1" x14ac:dyDescent="0.25">
      <c r="A119" s="5">
        <v>146</v>
      </c>
      <c r="B119" s="5" t="str">
        <f t="shared" si="3"/>
        <v>40742B-LAKblack</v>
      </c>
      <c r="C119" s="6" t="s">
        <v>120</v>
      </c>
      <c r="D119" s="6" t="s">
        <v>126</v>
      </c>
      <c r="E119" s="6" t="s">
        <v>4</v>
      </c>
      <c r="F119" s="6" t="s">
        <v>802</v>
      </c>
      <c r="G119" s="6" t="s">
        <v>361</v>
      </c>
      <c r="H119" s="6" t="s">
        <v>362</v>
      </c>
      <c r="I119" s="10"/>
      <c r="J119" s="9">
        <v>29</v>
      </c>
      <c r="K119" s="8">
        <v>7.8624137931034479</v>
      </c>
      <c r="L119" s="7">
        <f t="shared" si="2"/>
        <v>228.01</v>
      </c>
    </row>
    <row r="120" spans="1:12" ht="90" customHeight="1" x14ac:dyDescent="0.25">
      <c r="A120" s="5">
        <v>147</v>
      </c>
      <c r="B120" s="5" t="str">
        <f t="shared" si="3"/>
        <v>40742B-MNWblack</v>
      </c>
      <c r="C120" s="6" t="s">
        <v>120</v>
      </c>
      <c r="D120" s="6" t="s">
        <v>127</v>
      </c>
      <c r="E120" s="6" t="s">
        <v>4</v>
      </c>
      <c r="F120" s="6" t="s">
        <v>802</v>
      </c>
      <c r="G120" s="6" t="s">
        <v>361</v>
      </c>
      <c r="H120" s="6" t="s">
        <v>362</v>
      </c>
      <c r="I120" s="10"/>
      <c r="J120" s="9">
        <v>12</v>
      </c>
      <c r="K120" s="8">
        <v>7.8624999999999998</v>
      </c>
      <c r="L120" s="7">
        <f t="shared" si="2"/>
        <v>94.35</v>
      </c>
    </row>
    <row r="121" spans="1:12" ht="90" customHeight="1" x14ac:dyDescent="0.25">
      <c r="A121" s="5">
        <v>158</v>
      </c>
      <c r="B121" s="5" t="str">
        <f t="shared" si="3"/>
        <v>40742B-PCOblack</v>
      </c>
      <c r="C121" s="6" t="s">
        <v>120</v>
      </c>
      <c r="D121" s="6" t="s">
        <v>131</v>
      </c>
      <c r="E121" s="6" t="s">
        <v>4</v>
      </c>
      <c r="F121" s="6" t="s">
        <v>802</v>
      </c>
      <c r="G121" s="6" t="s">
        <v>361</v>
      </c>
      <c r="H121" s="6" t="s">
        <v>362</v>
      </c>
      <c r="I121" s="10"/>
      <c r="J121" s="9">
        <v>29</v>
      </c>
      <c r="K121" s="8">
        <v>7.8624137931034479</v>
      </c>
      <c r="L121" s="7">
        <f t="shared" si="2"/>
        <v>228.01</v>
      </c>
    </row>
    <row r="122" spans="1:12" ht="90" customHeight="1" x14ac:dyDescent="0.25">
      <c r="A122" s="5">
        <v>154</v>
      </c>
      <c r="B122" s="5" t="str">
        <f t="shared" si="3"/>
        <v>40742B-TMLroyal</v>
      </c>
      <c r="C122" s="6" t="s">
        <v>120</v>
      </c>
      <c r="D122" s="6" t="s">
        <v>129</v>
      </c>
      <c r="E122" s="6" t="s">
        <v>9</v>
      </c>
      <c r="F122" s="6" t="s">
        <v>802</v>
      </c>
      <c r="G122" s="6" t="s">
        <v>361</v>
      </c>
      <c r="H122" s="6" t="s">
        <v>362</v>
      </c>
      <c r="I122" s="10"/>
      <c r="J122" s="9">
        <v>22</v>
      </c>
      <c r="K122" s="8">
        <v>7.8627272727272723</v>
      </c>
      <c r="L122" s="7">
        <f t="shared" si="2"/>
        <v>172.98</v>
      </c>
    </row>
    <row r="123" spans="1:12" ht="90" customHeight="1" x14ac:dyDescent="0.25">
      <c r="A123" s="5">
        <v>145</v>
      </c>
      <c r="B123" s="5" t="str">
        <f t="shared" si="3"/>
        <v>40742B-VACblack</v>
      </c>
      <c r="C123" s="6" t="s">
        <v>120</v>
      </c>
      <c r="D123" s="6" t="s">
        <v>125</v>
      </c>
      <c r="E123" s="6" t="s">
        <v>4</v>
      </c>
      <c r="F123" s="6" t="s">
        <v>802</v>
      </c>
      <c r="G123" s="6" t="s">
        <v>361</v>
      </c>
      <c r="H123" s="6" t="s">
        <v>362</v>
      </c>
      <c r="I123" s="10"/>
      <c r="J123" s="9">
        <v>29</v>
      </c>
      <c r="K123" s="8">
        <v>7.8624137931034479</v>
      </c>
      <c r="L123" s="7">
        <f t="shared" si="2"/>
        <v>228.01</v>
      </c>
    </row>
    <row r="124" spans="1:12" ht="90" customHeight="1" x14ac:dyDescent="0.25">
      <c r="A124" s="5">
        <v>143</v>
      </c>
      <c r="B124" s="5" t="str">
        <f t="shared" si="3"/>
        <v>40742C-DASblack</v>
      </c>
      <c r="C124" s="6" t="s">
        <v>120</v>
      </c>
      <c r="D124" s="6" t="s">
        <v>123</v>
      </c>
      <c r="E124" s="6" t="s">
        <v>4</v>
      </c>
      <c r="F124" s="6" t="s">
        <v>802</v>
      </c>
      <c r="G124" s="6" t="s">
        <v>361</v>
      </c>
      <c r="H124" s="6" t="s">
        <v>362</v>
      </c>
      <c r="I124" s="10"/>
      <c r="J124" s="9">
        <v>14</v>
      </c>
      <c r="K124" s="8">
        <v>7.862857142857143</v>
      </c>
      <c r="L124" s="7">
        <f t="shared" si="2"/>
        <v>110.08</v>
      </c>
    </row>
    <row r="125" spans="1:12" ht="90" customHeight="1" x14ac:dyDescent="0.25">
      <c r="A125" s="5">
        <v>142</v>
      </c>
      <c r="B125" s="5" t="str">
        <f t="shared" si="3"/>
        <v>40742D-AMDblack</v>
      </c>
      <c r="C125" s="6" t="s">
        <v>120</v>
      </c>
      <c r="D125" s="6" t="s">
        <v>122</v>
      </c>
      <c r="E125" s="6" t="s">
        <v>4</v>
      </c>
      <c r="F125" s="6" t="s">
        <v>802</v>
      </c>
      <c r="G125" s="6" t="s">
        <v>361</v>
      </c>
      <c r="H125" s="6" t="s">
        <v>362</v>
      </c>
      <c r="I125" s="10"/>
      <c r="J125" s="9">
        <v>34</v>
      </c>
      <c r="K125" s="8">
        <v>7.8626470588235291</v>
      </c>
      <c r="L125" s="7">
        <f t="shared" si="2"/>
        <v>267.33</v>
      </c>
    </row>
    <row r="126" spans="1:12" ht="90" customHeight="1" x14ac:dyDescent="0.25">
      <c r="A126" s="5">
        <v>393</v>
      </c>
      <c r="B126" s="5" t="str">
        <f t="shared" si="3"/>
        <v>41150A-NASAnavy</v>
      </c>
      <c r="C126" s="6" t="s">
        <v>263</v>
      </c>
      <c r="D126" s="6" t="s">
        <v>272</v>
      </c>
      <c r="E126" s="6" t="s">
        <v>6</v>
      </c>
      <c r="F126" s="6" t="s">
        <v>802</v>
      </c>
      <c r="G126" s="6" t="s">
        <v>361</v>
      </c>
      <c r="H126" s="6" t="s">
        <v>362</v>
      </c>
      <c r="I126" s="10"/>
      <c r="J126" s="9">
        <v>18</v>
      </c>
      <c r="K126" s="8">
        <v>6.5877777777777773</v>
      </c>
      <c r="L126" s="7">
        <f t="shared" si="2"/>
        <v>118.57999999999998</v>
      </c>
    </row>
    <row r="127" spans="1:12" ht="90" customHeight="1" x14ac:dyDescent="0.25">
      <c r="A127" s="5">
        <v>384</v>
      </c>
      <c r="B127" s="5" t="str">
        <f t="shared" si="3"/>
        <v>41152A-COAblack</v>
      </c>
      <c r="C127" s="6" t="s">
        <v>263</v>
      </c>
      <c r="D127" s="6" t="s">
        <v>267</v>
      </c>
      <c r="E127" s="6" t="s">
        <v>4</v>
      </c>
      <c r="F127" s="6" t="s">
        <v>802</v>
      </c>
      <c r="G127" s="6" t="s">
        <v>361</v>
      </c>
      <c r="H127" s="6" t="s">
        <v>362</v>
      </c>
      <c r="I127" s="10"/>
      <c r="J127" s="9">
        <v>6</v>
      </c>
      <c r="K127" s="8">
        <v>9.1383333333333336</v>
      </c>
      <c r="L127" s="7">
        <f t="shared" si="2"/>
        <v>54.83</v>
      </c>
    </row>
    <row r="128" spans="1:12" ht="90" customHeight="1" x14ac:dyDescent="0.25">
      <c r="A128" s="5">
        <v>380</v>
      </c>
      <c r="B128" s="5" t="str">
        <f t="shared" si="3"/>
        <v>41152A-PCOblack</v>
      </c>
      <c r="C128" s="6" t="s">
        <v>263</v>
      </c>
      <c r="D128" s="6" t="s">
        <v>266</v>
      </c>
      <c r="E128" s="6" t="s">
        <v>4</v>
      </c>
      <c r="F128" s="6" t="s">
        <v>802</v>
      </c>
      <c r="G128" s="6" t="s">
        <v>361</v>
      </c>
      <c r="H128" s="6" t="s">
        <v>362</v>
      </c>
      <c r="I128" s="10"/>
      <c r="J128" s="9">
        <v>6</v>
      </c>
      <c r="K128" s="8">
        <v>9.1383333333333336</v>
      </c>
      <c r="L128" s="7">
        <f t="shared" si="2"/>
        <v>54.83</v>
      </c>
    </row>
    <row r="129" spans="1:12" ht="90" customHeight="1" x14ac:dyDescent="0.25">
      <c r="A129" s="5">
        <v>377</v>
      </c>
      <c r="B129" s="5" t="str">
        <f t="shared" si="3"/>
        <v>41152B-LAKblack</v>
      </c>
      <c r="C129" s="6" t="s">
        <v>263</v>
      </c>
      <c r="D129" s="6" t="s">
        <v>265</v>
      </c>
      <c r="E129" s="6" t="s">
        <v>4</v>
      </c>
      <c r="F129" s="6" t="s">
        <v>802</v>
      </c>
      <c r="G129" s="6" t="s">
        <v>361</v>
      </c>
      <c r="H129" s="6" t="s">
        <v>362</v>
      </c>
      <c r="I129" s="10"/>
      <c r="J129" s="9">
        <v>6</v>
      </c>
      <c r="K129" s="8">
        <v>9.1383333333333336</v>
      </c>
      <c r="L129" s="7">
        <f t="shared" si="2"/>
        <v>54.83</v>
      </c>
    </row>
    <row r="130" spans="1:12" ht="90" customHeight="1" x14ac:dyDescent="0.25">
      <c r="A130" s="5">
        <v>376</v>
      </c>
      <c r="B130" s="5" t="str">
        <f t="shared" si="3"/>
        <v>41152B-TMLblack</v>
      </c>
      <c r="C130" s="6" t="s">
        <v>263</v>
      </c>
      <c r="D130" s="6" t="s">
        <v>264</v>
      </c>
      <c r="E130" s="6" t="s">
        <v>4</v>
      </c>
      <c r="F130" s="6" t="s">
        <v>802</v>
      </c>
      <c r="G130" s="6" t="s">
        <v>361</v>
      </c>
      <c r="H130" s="6" t="s">
        <v>362</v>
      </c>
      <c r="I130" s="10"/>
      <c r="J130" s="9">
        <v>6</v>
      </c>
      <c r="K130" s="8">
        <v>9.1383333333333336</v>
      </c>
      <c r="L130" s="7">
        <f t="shared" ref="L130:L193" si="4">J130*K130</f>
        <v>54.83</v>
      </c>
    </row>
    <row r="131" spans="1:12" ht="90" customHeight="1" x14ac:dyDescent="0.25">
      <c r="A131" s="5">
        <v>366</v>
      </c>
      <c r="B131" s="5" t="str">
        <f t="shared" si="3"/>
        <v>42050A-YNPnavy-ivory-old gold</v>
      </c>
      <c r="C131" s="6" t="s">
        <v>258</v>
      </c>
      <c r="D131" s="6" t="s">
        <v>261</v>
      </c>
      <c r="E131" s="6" t="s">
        <v>262</v>
      </c>
      <c r="F131" s="6" t="s">
        <v>802</v>
      </c>
      <c r="G131" s="6" t="s">
        <v>387</v>
      </c>
      <c r="H131" s="6" t="s">
        <v>808</v>
      </c>
      <c r="I131" s="10"/>
      <c r="J131" s="9">
        <v>33</v>
      </c>
      <c r="K131" s="8">
        <v>7.0124242424242427</v>
      </c>
      <c r="L131" s="7">
        <f t="shared" si="4"/>
        <v>231.41</v>
      </c>
    </row>
    <row r="132" spans="1:12" s="13" customFormat="1" ht="90" customHeight="1" x14ac:dyDescent="0.25">
      <c r="A132" s="5">
        <v>101</v>
      </c>
      <c r="B132" s="5" t="str">
        <f t="shared" si="3"/>
        <v>42642A-LAKgrey-black</v>
      </c>
      <c r="C132" s="6" t="s">
        <v>88</v>
      </c>
      <c r="D132" s="6" t="s">
        <v>89</v>
      </c>
      <c r="E132" s="6" t="s">
        <v>29</v>
      </c>
      <c r="F132" s="6" t="s">
        <v>802</v>
      </c>
      <c r="G132" s="6" t="s">
        <v>361</v>
      </c>
      <c r="H132" s="6" t="s">
        <v>362</v>
      </c>
      <c r="I132" s="10"/>
      <c r="J132" s="9">
        <v>12</v>
      </c>
      <c r="K132" s="8">
        <v>10.8375</v>
      </c>
      <c r="L132" s="7">
        <f t="shared" si="4"/>
        <v>130.05000000000001</v>
      </c>
    </row>
    <row r="133" spans="1:12" ht="90" customHeight="1" x14ac:dyDescent="0.25">
      <c r="A133" s="5">
        <v>359</v>
      </c>
      <c r="B133" s="5" t="str">
        <f t="shared" si="3"/>
        <v>42770A-BATblack</v>
      </c>
      <c r="C133" s="6" t="s">
        <v>248</v>
      </c>
      <c r="D133" s="6" t="s">
        <v>254</v>
      </c>
      <c r="E133" s="6" t="s">
        <v>4</v>
      </c>
      <c r="F133" s="6" t="s">
        <v>802</v>
      </c>
      <c r="G133" s="6" t="s">
        <v>361</v>
      </c>
      <c r="H133" s="6" t="s">
        <v>362</v>
      </c>
      <c r="I133" s="10"/>
      <c r="J133" s="9">
        <v>6</v>
      </c>
      <c r="K133" s="8">
        <v>9.35</v>
      </c>
      <c r="L133" s="7">
        <f t="shared" si="4"/>
        <v>56.099999999999994</v>
      </c>
    </row>
    <row r="134" spans="1:12" ht="90" customHeight="1" x14ac:dyDescent="0.25">
      <c r="A134" s="5">
        <v>357</v>
      </c>
      <c r="B134" s="5" t="str">
        <f t="shared" si="3"/>
        <v>42772A-CBHblack</v>
      </c>
      <c r="C134" s="6" t="s">
        <v>248</v>
      </c>
      <c r="D134" s="6" t="s">
        <v>251</v>
      </c>
      <c r="E134" s="6" t="s">
        <v>4</v>
      </c>
      <c r="F134" s="6" t="s">
        <v>802</v>
      </c>
      <c r="G134" s="6" t="s">
        <v>361</v>
      </c>
      <c r="H134" s="6" t="s">
        <v>362</v>
      </c>
      <c r="I134" s="10"/>
      <c r="J134" s="9">
        <v>6</v>
      </c>
      <c r="K134" s="8">
        <v>9.35</v>
      </c>
      <c r="L134" s="7">
        <f t="shared" si="4"/>
        <v>56.099999999999994</v>
      </c>
    </row>
    <row r="135" spans="1:12" ht="90" customHeight="1" x14ac:dyDescent="0.25">
      <c r="A135" s="5">
        <v>358</v>
      </c>
      <c r="B135" s="5" t="str">
        <f t="shared" si="3"/>
        <v>42777A-OAOgray-kelly</v>
      </c>
      <c r="C135" s="6" t="s">
        <v>248</v>
      </c>
      <c r="D135" s="6" t="s">
        <v>252</v>
      </c>
      <c r="E135" s="6" t="s">
        <v>253</v>
      </c>
      <c r="F135" s="6" t="s">
        <v>802</v>
      </c>
      <c r="G135" s="6" t="s">
        <v>361</v>
      </c>
      <c r="H135" s="6" t="s">
        <v>362</v>
      </c>
      <c r="I135" s="10"/>
      <c r="J135" s="9">
        <v>4</v>
      </c>
      <c r="K135" s="8">
        <v>9.35</v>
      </c>
      <c r="L135" s="7">
        <f t="shared" si="4"/>
        <v>37.4</v>
      </c>
    </row>
    <row r="136" spans="1:12" ht="90" customHeight="1" x14ac:dyDescent="0.25">
      <c r="A136" s="5">
        <v>365</v>
      </c>
      <c r="B136" s="5" t="str">
        <f t="shared" si="3"/>
        <v>42810A-CALIblack-ivory-red</v>
      </c>
      <c r="C136" s="6" t="s">
        <v>258</v>
      </c>
      <c r="D136" s="6" t="s">
        <v>259</v>
      </c>
      <c r="E136" s="6" t="s">
        <v>260</v>
      </c>
      <c r="F136" s="6" t="s">
        <v>802</v>
      </c>
      <c r="G136" s="6" t="s">
        <v>387</v>
      </c>
      <c r="H136" s="6" t="s">
        <v>808</v>
      </c>
      <c r="I136" s="10"/>
      <c r="J136" s="9">
        <v>19</v>
      </c>
      <c r="K136" s="8">
        <v>7.012631578947369</v>
      </c>
      <c r="L136" s="7">
        <f t="shared" si="4"/>
        <v>133.24</v>
      </c>
    </row>
    <row r="137" spans="1:12" ht="90" customHeight="1" x14ac:dyDescent="0.25">
      <c r="A137" s="5">
        <v>498</v>
      </c>
      <c r="B137" s="5" t="str">
        <f t="shared" si="3"/>
        <v>42932A-NYRivory-royal-red</v>
      </c>
      <c r="C137" s="6" t="s">
        <v>287</v>
      </c>
      <c r="D137" s="6" t="s">
        <v>291</v>
      </c>
      <c r="E137" s="6" t="s">
        <v>292</v>
      </c>
      <c r="F137" s="6" t="s">
        <v>802</v>
      </c>
      <c r="G137" s="6" t="s">
        <v>361</v>
      </c>
      <c r="H137" s="6" t="s">
        <v>815</v>
      </c>
      <c r="I137" s="10"/>
      <c r="J137" s="9">
        <v>35</v>
      </c>
      <c r="K137" s="8">
        <v>11.9</v>
      </c>
      <c r="L137" s="7">
        <f t="shared" si="4"/>
        <v>416.5</v>
      </c>
    </row>
    <row r="138" spans="1:12" ht="90" customHeight="1" x14ac:dyDescent="0.25">
      <c r="A138" s="5">
        <v>497</v>
      </c>
      <c r="B138" s="5" t="str">
        <f t="shared" si="3"/>
        <v>42932A-PPNivory-blk-gold</v>
      </c>
      <c r="C138" s="6" t="s">
        <v>287</v>
      </c>
      <c r="D138" s="6" t="s">
        <v>290</v>
      </c>
      <c r="E138" s="6" t="s">
        <v>289</v>
      </c>
      <c r="F138" s="6" t="s">
        <v>802</v>
      </c>
      <c r="G138" s="6" t="s">
        <v>361</v>
      </c>
      <c r="H138" s="6" t="s">
        <v>815</v>
      </c>
      <c r="I138" s="10"/>
      <c r="J138" s="9">
        <v>12</v>
      </c>
      <c r="K138" s="8">
        <v>11.9</v>
      </c>
      <c r="L138" s="7">
        <f t="shared" si="4"/>
        <v>142.80000000000001</v>
      </c>
    </row>
    <row r="139" spans="1:12" ht="90" customHeight="1" x14ac:dyDescent="0.25">
      <c r="A139" s="5">
        <v>496</v>
      </c>
      <c r="B139" s="5" t="str">
        <f t="shared" si="3"/>
        <v>42932C-VGKivory-blk-gold</v>
      </c>
      <c r="C139" s="6" t="s">
        <v>287</v>
      </c>
      <c r="D139" s="6" t="s">
        <v>288</v>
      </c>
      <c r="E139" s="6" t="s">
        <v>289</v>
      </c>
      <c r="F139" s="6" t="s">
        <v>802</v>
      </c>
      <c r="G139" s="6" t="s">
        <v>361</v>
      </c>
      <c r="H139" s="6" t="s">
        <v>815</v>
      </c>
      <c r="I139" s="10"/>
      <c r="J139" s="9">
        <v>24</v>
      </c>
      <c r="K139" s="8">
        <v>11.9</v>
      </c>
      <c r="L139" s="7">
        <f t="shared" si="4"/>
        <v>285.60000000000002</v>
      </c>
    </row>
    <row r="140" spans="1:12" ht="90" customHeight="1" x14ac:dyDescent="0.25">
      <c r="A140" s="5">
        <v>528</v>
      </c>
      <c r="B140" s="5" t="str">
        <f t="shared" si="3"/>
        <v>42960A-CALIblack</v>
      </c>
      <c r="C140" s="6" t="s">
        <v>293</v>
      </c>
      <c r="D140" s="6" t="s">
        <v>305</v>
      </c>
      <c r="E140" s="6" t="s">
        <v>4</v>
      </c>
      <c r="F140" s="6" t="s">
        <v>802</v>
      </c>
      <c r="G140" s="6" t="s">
        <v>387</v>
      </c>
      <c r="H140" s="6" t="s">
        <v>813</v>
      </c>
      <c r="I140" s="10"/>
      <c r="J140" s="9">
        <v>28</v>
      </c>
      <c r="K140" s="8">
        <v>7.2250000000000005</v>
      </c>
      <c r="L140" s="7">
        <f t="shared" si="4"/>
        <v>202.3</v>
      </c>
    </row>
    <row r="141" spans="1:12" ht="90" customHeight="1" x14ac:dyDescent="0.25">
      <c r="A141" s="5">
        <v>531</v>
      </c>
      <c r="B141" s="5" t="str">
        <f t="shared" si="3"/>
        <v>42960A-LOSAblack</v>
      </c>
      <c r="C141" s="6" t="s">
        <v>293</v>
      </c>
      <c r="D141" s="6" t="s">
        <v>307</v>
      </c>
      <c r="E141" s="6" t="s">
        <v>4</v>
      </c>
      <c r="F141" s="6" t="s">
        <v>802</v>
      </c>
      <c r="G141" s="6" t="s">
        <v>387</v>
      </c>
      <c r="H141" s="6" t="s">
        <v>813</v>
      </c>
      <c r="I141" s="10"/>
      <c r="J141" s="9">
        <v>15</v>
      </c>
      <c r="K141" s="8">
        <v>6.5873333333333335</v>
      </c>
      <c r="L141" s="7">
        <f t="shared" si="4"/>
        <v>98.81</v>
      </c>
    </row>
    <row r="142" spans="1:12" ht="90" customHeight="1" x14ac:dyDescent="0.25">
      <c r="A142" s="5">
        <v>519</v>
      </c>
      <c r="B142" s="5" t="str">
        <f t="shared" si="3"/>
        <v>42960A-RKMblack-ivory-smoke blue</v>
      </c>
      <c r="C142" s="6" t="s">
        <v>293</v>
      </c>
      <c r="D142" s="6" t="s">
        <v>295</v>
      </c>
      <c r="E142" s="6" t="s">
        <v>296</v>
      </c>
      <c r="F142" s="6" t="s">
        <v>802</v>
      </c>
      <c r="G142" s="6" t="s">
        <v>387</v>
      </c>
      <c r="H142" s="6" t="s">
        <v>813</v>
      </c>
      <c r="I142" s="10"/>
      <c r="J142" s="9">
        <v>21</v>
      </c>
      <c r="K142" s="8">
        <v>6.8000000000000007</v>
      </c>
      <c r="L142" s="7">
        <f t="shared" si="4"/>
        <v>142.80000000000001</v>
      </c>
    </row>
    <row r="143" spans="1:12" ht="90" customHeight="1" x14ac:dyDescent="0.25">
      <c r="A143" s="5">
        <v>521</v>
      </c>
      <c r="B143" s="5" t="str">
        <f t="shared" si="3"/>
        <v>42960A-SBEARevergreen ivory</v>
      </c>
      <c r="C143" s="6" t="s">
        <v>293</v>
      </c>
      <c r="D143" s="6" t="s">
        <v>299</v>
      </c>
      <c r="E143" s="6" t="s">
        <v>300</v>
      </c>
      <c r="F143" s="6" t="s">
        <v>802</v>
      </c>
      <c r="G143" s="6" t="s">
        <v>387</v>
      </c>
      <c r="H143" s="6" t="s">
        <v>813</v>
      </c>
      <c r="I143" s="10"/>
      <c r="J143" s="9">
        <v>21</v>
      </c>
      <c r="K143" s="8">
        <v>8.2876190476190477</v>
      </c>
      <c r="L143" s="7">
        <f t="shared" si="4"/>
        <v>174.04</v>
      </c>
    </row>
    <row r="144" spans="1:12" ht="90" customHeight="1" x14ac:dyDescent="0.25">
      <c r="A144" s="5">
        <v>524</v>
      </c>
      <c r="B144" s="5" t="str">
        <f t="shared" si="3"/>
        <v>42960A-TXivory-navy</v>
      </c>
      <c r="C144" s="6" t="s">
        <v>293</v>
      </c>
      <c r="D144" s="6" t="s">
        <v>303</v>
      </c>
      <c r="E144" s="6" t="s">
        <v>44</v>
      </c>
      <c r="F144" s="6" t="s">
        <v>802</v>
      </c>
      <c r="G144" s="6" t="s">
        <v>387</v>
      </c>
      <c r="H144" s="6" t="s">
        <v>813</v>
      </c>
      <c r="I144" s="10"/>
      <c r="J144" s="9">
        <v>18</v>
      </c>
      <c r="K144" s="8">
        <v>6.8000000000000007</v>
      </c>
      <c r="L144" s="7">
        <f t="shared" si="4"/>
        <v>122.4</v>
      </c>
    </row>
    <row r="145" spans="1:12" ht="90" customHeight="1" x14ac:dyDescent="0.25">
      <c r="A145" s="5">
        <v>610</v>
      </c>
      <c r="B145" s="5" t="str">
        <f t="shared" si="3"/>
        <v>42960A-USAivory-royal-red</v>
      </c>
      <c r="C145" s="12" t="s">
        <v>329</v>
      </c>
      <c r="D145" s="12" t="s">
        <v>328</v>
      </c>
      <c r="E145" s="18" t="s">
        <v>292</v>
      </c>
      <c r="F145" s="18" t="s">
        <v>802</v>
      </c>
      <c r="G145" s="18" t="s">
        <v>387</v>
      </c>
      <c r="H145" s="18" t="s">
        <v>813</v>
      </c>
      <c r="I145" s="12"/>
      <c r="J145" s="9">
        <v>12</v>
      </c>
      <c r="K145" s="8">
        <v>6.8</v>
      </c>
      <c r="L145" s="7">
        <f t="shared" si="4"/>
        <v>81.599999999999994</v>
      </c>
    </row>
    <row r="146" spans="1:12" ht="90" customHeight="1" x14ac:dyDescent="0.25">
      <c r="A146" s="5">
        <v>617</v>
      </c>
      <c r="B146" s="5" t="str">
        <f t="shared" si="3"/>
        <v>42960A-ZNPivory-blk-lt hazel</v>
      </c>
      <c r="C146" s="12" t="s">
        <v>334</v>
      </c>
      <c r="D146" s="12" t="s">
        <v>333</v>
      </c>
      <c r="E146" s="18" t="s">
        <v>294</v>
      </c>
      <c r="F146" s="18" t="s">
        <v>802</v>
      </c>
      <c r="G146" s="18" t="s">
        <v>387</v>
      </c>
      <c r="H146" s="18" t="s">
        <v>813</v>
      </c>
      <c r="I146" s="12"/>
      <c r="J146" s="9">
        <v>24</v>
      </c>
      <c r="K146" s="8">
        <v>6.8</v>
      </c>
      <c r="L146" s="7">
        <f t="shared" si="4"/>
        <v>163.19999999999999</v>
      </c>
    </row>
    <row r="147" spans="1:12" ht="90" customHeight="1" x14ac:dyDescent="0.25">
      <c r="A147" s="5">
        <v>525</v>
      </c>
      <c r="B147" s="5" t="str">
        <f t="shared" si="3"/>
        <v>42960B-CALIivory - black</v>
      </c>
      <c r="C147" s="6" t="s">
        <v>293</v>
      </c>
      <c r="D147" s="6" t="s">
        <v>304</v>
      </c>
      <c r="E147" s="6" t="s">
        <v>80</v>
      </c>
      <c r="F147" s="6" t="s">
        <v>802</v>
      </c>
      <c r="G147" s="6" t="s">
        <v>387</v>
      </c>
      <c r="H147" s="6" t="s">
        <v>813</v>
      </c>
      <c r="I147" s="10"/>
      <c r="J147" s="9">
        <v>18</v>
      </c>
      <c r="K147" s="8">
        <v>7.2250000000000005</v>
      </c>
      <c r="L147" s="7">
        <f t="shared" si="4"/>
        <v>130.05000000000001</v>
      </c>
    </row>
    <row r="148" spans="1:12" ht="90" customHeight="1" x14ac:dyDescent="0.25">
      <c r="A148" s="5">
        <v>520</v>
      </c>
      <c r="B148" s="5" t="str">
        <f t="shared" si="3"/>
        <v>42960B-SBEARchocolate ivory</v>
      </c>
      <c r="C148" s="6" t="s">
        <v>293</v>
      </c>
      <c r="D148" s="6" t="s">
        <v>297</v>
      </c>
      <c r="E148" s="6" t="s">
        <v>298</v>
      </c>
      <c r="F148" s="6" t="s">
        <v>802</v>
      </c>
      <c r="G148" s="6" t="s">
        <v>387</v>
      </c>
      <c r="H148" s="6" t="s">
        <v>813</v>
      </c>
      <c r="I148" s="10"/>
      <c r="J148" s="9">
        <v>21</v>
      </c>
      <c r="K148" s="8">
        <v>8.2876190476190477</v>
      </c>
      <c r="L148" s="7">
        <f t="shared" si="4"/>
        <v>174.04</v>
      </c>
    </row>
    <row r="149" spans="1:12" ht="90" customHeight="1" x14ac:dyDescent="0.25">
      <c r="A149" s="5">
        <v>124</v>
      </c>
      <c r="B149" s="5" t="str">
        <f t="shared" si="3"/>
        <v>43020A-HAWAbleached sun</v>
      </c>
      <c r="C149" s="6" t="s">
        <v>90</v>
      </c>
      <c r="D149" s="6" t="s">
        <v>107</v>
      </c>
      <c r="E149" s="6" t="s">
        <v>108</v>
      </c>
      <c r="F149" s="6" t="s">
        <v>802</v>
      </c>
      <c r="G149" s="6" t="s">
        <v>361</v>
      </c>
      <c r="H149" s="6" t="s">
        <v>362</v>
      </c>
      <c r="I149" s="10"/>
      <c r="J149" s="9">
        <v>28</v>
      </c>
      <c r="K149" s="8">
        <v>5.7374999999999998</v>
      </c>
      <c r="L149" s="7">
        <f t="shared" si="4"/>
        <v>160.65</v>
      </c>
    </row>
    <row r="150" spans="1:12" ht="90" customHeight="1" x14ac:dyDescent="0.25">
      <c r="A150" s="5">
        <v>125</v>
      </c>
      <c r="B150" s="5" t="str">
        <f t="shared" si="3"/>
        <v>43020A-MALIred</v>
      </c>
      <c r="C150" s="6" t="s">
        <v>90</v>
      </c>
      <c r="D150" s="6" t="s">
        <v>109</v>
      </c>
      <c r="E150" s="6" t="s">
        <v>25</v>
      </c>
      <c r="F150" s="6" t="s">
        <v>802</v>
      </c>
      <c r="G150" s="6" t="s">
        <v>361</v>
      </c>
      <c r="H150" s="6" t="s">
        <v>362</v>
      </c>
      <c r="I150" s="10"/>
      <c r="J150" s="9">
        <v>11</v>
      </c>
      <c r="K150" s="8">
        <v>5.7372727272727273</v>
      </c>
      <c r="L150" s="7">
        <f t="shared" si="4"/>
        <v>63.11</v>
      </c>
    </row>
    <row r="151" spans="1:12" ht="90" customHeight="1" x14ac:dyDescent="0.25">
      <c r="A151" s="5">
        <v>128</v>
      </c>
      <c r="B151" s="5" t="str">
        <f t="shared" si="3"/>
        <v>43020C-NASAnavy</v>
      </c>
      <c r="C151" s="6" t="s">
        <v>90</v>
      </c>
      <c r="D151" s="6" t="s">
        <v>111</v>
      </c>
      <c r="E151" s="6" t="s">
        <v>6</v>
      </c>
      <c r="F151" s="6" t="s">
        <v>802</v>
      </c>
      <c r="G151" s="6" t="s">
        <v>361</v>
      </c>
      <c r="H151" s="6" t="s">
        <v>362</v>
      </c>
      <c r="I151" s="10"/>
      <c r="J151" s="9">
        <v>12</v>
      </c>
      <c r="K151" s="8">
        <v>5.7374999999999998</v>
      </c>
      <c r="L151" s="7">
        <f t="shared" si="4"/>
        <v>68.849999999999994</v>
      </c>
    </row>
    <row r="152" spans="1:12" ht="90" customHeight="1" x14ac:dyDescent="0.25">
      <c r="A152" s="5">
        <v>259</v>
      </c>
      <c r="B152" s="5" t="str">
        <f t="shared" si="3"/>
        <v>43082A-DRWred - black</v>
      </c>
      <c r="C152" s="6" t="s">
        <v>187</v>
      </c>
      <c r="D152" s="6" t="s">
        <v>188</v>
      </c>
      <c r="E152" s="6" t="s">
        <v>189</v>
      </c>
      <c r="F152" s="6" t="s">
        <v>802</v>
      </c>
      <c r="G152" s="6" t="s">
        <v>361</v>
      </c>
      <c r="H152" s="6" t="s">
        <v>362</v>
      </c>
      <c r="I152" s="10"/>
      <c r="J152" s="9">
        <v>17</v>
      </c>
      <c r="K152" s="8">
        <v>9.5623529411764707</v>
      </c>
      <c r="L152" s="7">
        <f t="shared" si="4"/>
        <v>162.56</v>
      </c>
    </row>
    <row r="153" spans="1:12" ht="90" customHeight="1" x14ac:dyDescent="0.25">
      <c r="A153" s="5">
        <v>100</v>
      </c>
      <c r="B153" s="5" t="str">
        <f t="shared" si="3"/>
        <v>43260A-CALIblack</v>
      </c>
      <c r="C153" s="6" t="s">
        <v>86</v>
      </c>
      <c r="D153" s="6" t="s">
        <v>87</v>
      </c>
      <c r="E153" s="6" t="s">
        <v>4</v>
      </c>
      <c r="F153" s="6" t="s">
        <v>802</v>
      </c>
      <c r="G153" s="6" t="s">
        <v>361</v>
      </c>
      <c r="H153" s="6" t="s">
        <v>362</v>
      </c>
      <c r="I153" s="10"/>
      <c r="J153" s="9">
        <v>24</v>
      </c>
      <c r="K153" s="8">
        <v>7.2250000000000005</v>
      </c>
      <c r="L153" s="7">
        <f t="shared" si="4"/>
        <v>173.4</v>
      </c>
    </row>
    <row r="154" spans="1:12" ht="90" customHeight="1" x14ac:dyDescent="0.25">
      <c r="A154" s="5">
        <v>135</v>
      </c>
      <c r="B154" s="5" t="str">
        <f t="shared" si="3"/>
        <v>43622A-VGKblack</v>
      </c>
      <c r="C154" s="6" t="s">
        <v>115</v>
      </c>
      <c r="D154" s="6" t="s">
        <v>116</v>
      </c>
      <c r="E154" s="6" t="s">
        <v>4</v>
      </c>
      <c r="F154" s="6" t="s">
        <v>802</v>
      </c>
      <c r="G154" s="6" t="s">
        <v>361</v>
      </c>
      <c r="H154" s="6" t="s">
        <v>362</v>
      </c>
      <c r="I154" s="10"/>
      <c r="J154" s="9">
        <v>40</v>
      </c>
      <c r="K154" s="8">
        <v>8.9250000000000007</v>
      </c>
      <c r="L154" s="7">
        <f t="shared" si="4"/>
        <v>357</v>
      </c>
    </row>
    <row r="155" spans="1:12" ht="90" customHeight="1" x14ac:dyDescent="0.25">
      <c r="A155" s="5">
        <v>458</v>
      </c>
      <c r="B155" s="5" t="str">
        <f t="shared" si="3"/>
        <v>43692A-NHLblack-camo</v>
      </c>
      <c r="C155" s="6" t="s">
        <v>275</v>
      </c>
      <c r="D155" s="6" t="s">
        <v>276</v>
      </c>
      <c r="E155" s="6" t="s">
        <v>277</v>
      </c>
      <c r="F155" s="6" t="s">
        <v>802</v>
      </c>
      <c r="G155" s="6" t="s">
        <v>361</v>
      </c>
      <c r="H155" s="6" t="s">
        <v>816</v>
      </c>
      <c r="I155" s="10"/>
      <c r="J155" s="9">
        <v>12</v>
      </c>
      <c r="K155" s="8">
        <v>9.7750000000000004</v>
      </c>
      <c r="L155" s="7">
        <f t="shared" si="4"/>
        <v>117.30000000000001</v>
      </c>
    </row>
    <row r="156" spans="1:12" ht="90" customHeight="1" x14ac:dyDescent="0.25">
      <c r="A156" s="5">
        <v>277</v>
      </c>
      <c r="B156" s="5" t="str">
        <f t="shared" si="3"/>
        <v>43870A-CALIblack</v>
      </c>
      <c r="C156" s="6" t="s">
        <v>191</v>
      </c>
      <c r="D156" s="6" t="s">
        <v>199</v>
      </c>
      <c r="E156" s="6" t="s">
        <v>4</v>
      </c>
      <c r="F156" s="6" t="s">
        <v>802</v>
      </c>
      <c r="G156" s="6" t="s">
        <v>387</v>
      </c>
      <c r="H156" s="6" t="s">
        <v>362</v>
      </c>
      <c r="I156" s="10"/>
      <c r="J156" s="9">
        <v>12</v>
      </c>
      <c r="K156" s="8">
        <v>7.6499999999999995</v>
      </c>
      <c r="L156" s="7">
        <f t="shared" si="4"/>
        <v>91.8</v>
      </c>
    </row>
    <row r="157" spans="1:12" ht="90" customHeight="1" x14ac:dyDescent="0.25">
      <c r="A157" s="5">
        <v>272</v>
      </c>
      <c r="B157" s="5" t="str">
        <f t="shared" si="3"/>
        <v>43870A-HTIblack</v>
      </c>
      <c r="C157" s="6" t="s">
        <v>191</v>
      </c>
      <c r="D157" s="6" t="s">
        <v>194</v>
      </c>
      <c r="E157" s="6" t="s">
        <v>4</v>
      </c>
      <c r="F157" s="6" t="s">
        <v>802</v>
      </c>
      <c r="G157" s="6" t="s">
        <v>387</v>
      </c>
      <c r="H157" s="6" t="s">
        <v>362</v>
      </c>
      <c r="I157" s="10"/>
      <c r="J157" s="9">
        <v>29</v>
      </c>
      <c r="K157" s="8">
        <v>7.6499999999999995</v>
      </c>
      <c r="L157" s="7">
        <f t="shared" si="4"/>
        <v>221.85</v>
      </c>
    </row>
    <row r="158" spans="1:12" ht="90" customHeight="1" x14ac:dyDescent="0.25">
      <c r="A158" s="5">
        <v>271</v>
      </c>
      <c r="B158" s="5" t="str">
        <f t="shared" si="3"/>
        <v>43870A-KCKnavy</v>
      </c>
      <c r="C158" s="6" t="s">
        <v>191</v>
      </c>
      <c r="D158" s="6" t="s">
        <v>193</v>
      </c>
      <c r="E158" s="6" t="s">
        <v>6</v>
      </c>
      <c r="F158" s="6" t="s">
        <v>802</v>
      </c>
      <c r="G158" s="6" t="s">
        <v>387</v>
      </c>
      <c r="H158" s="6" t="s">
        <v>362</v>
      </c>
      <c r="I158" s="10"/>
      <c r="J158" s="9">
        <v>29</v>
      </c>
      <c r="K158" s="8">
        <v>7.6499999999999995</v>
      </c>
      <c r="L158" s="7">
        <f t="shared" si="4"/>
        <v>221.85</v>
      </c>
    </row>
    <row r="159" spans="1:12" ht="90" customHeight="1" x14ac:dyDescent="0.25">
      <c r="A159" s="5">
        <v>279</v>
      </c>
      <c r="B159" s="5" t="str">
        <f t="shared" si="3"/>
        <v>43870A-MTEVnavy</v>
      </c>
      <c r="C159" s="6" t="s">
        <v>191</v>
      </c>
      <c r="D159" s="6" t="s">
        <v>201</v>
      </c>
      <c r="E159" s="6" t="s">
        <v>6</v>
      </c>
      <c r="F159" s="6" t="s">
        <v>802</v>
      </c>
      <c r="G159" s="6" t="s">
        <v>387</v>
      </c>
      <c r="H159" s="6" t="s">
        <v>362</v>
      </c>
      <c r="I159" s="10"/>
      <c r="J159" s="9">
        <v>34</v>
      </c>
      <c r="K159" s="8">
        <v>7.65</v>
      </c>
      <c r="L159" s="7">
        <f t="shared" si="4"/>
        <v>260.10000000000002</v>
      </c>
    </row>
    <row r="160" spans="1:12" ht="90" customHeight="1" x14ac:dyDescent="0.25">
      <c r="A160" s="5">
        <v>276</v>
      </c>
      <c r="B160" s="5" t="str">
        <f t="shared" si="3"/>
        <v>43870A-NASAblack</v>
      </c>
      <c r="C160" s="6" t="s">
        <v>191</v>
      </c>
      <c r="D160" s="6" t="s">
        <v>198</v>
      </c>
      <c r="E160" s="6" t="s">
        <v>4</v>
      </c>
      <c r="F160" s="6" t="s">
        <v>802</v>
      </c>
      <c r="G160" s="6" t="s">
        <v>387</v>
      </c>
      <c r="H160" s="6" t="s">
        <v>362</v>
      </c>
      <c r="I160" s="10"/>
      <c r="J160" s="9">
        <v>14</v>
      </c>
      <c r="K160" s="8">
        <v>7.6499999999999995</v>
      </c>
      <c r="L160" s="7">
        <f t="shared" si="4"/>
        <v>107.1</v>
      </c>
    </row>
    <row r="161" spans="1:12" ht="90" customHeight="1" x14ac:dyDescent="0.25">
      <c r="A161" s="5">
        <v>278</v>
      </c>
      <c r="B161" s="5" t="str">
        <f t="shared" si="3"/>
        <v>43870A-OLNPdark green</v>
      </c>
      <c r="C161" s="6" t="s">
        <v>191</v>
      </c>
      <c r="D161" s="6" t="s">
        <v>200</v>
      </c>
      <c r="E161" s="6" t="s">
        <v>23</v>
      </c>
      <c r="F161" s="6" t="s">
        <v>802</v>
      </c>
      <c r="G161" s="6" t="s">
        <v>387</v>
      </c>
      <c r="H161" s="6" t="s">
        <v>362</v>
      </c>
      <c r="I161" s="10"/>
      <c r="J161" s="9">
        <v>34</v>
      </c>
      <c r="K161" s="8">
        <v>7.65</v>
      </c>
      <c r="L161" s="7">
        <f t="shared" si="4"/>
        <v>260.10000000000002</v>
      </c>
    </row>
    <row r="162" spans="1:12" ht="90" customHeight="1" x14ac:dyDescent="0.25">
      <c r="A162" s="5">
        <v>269</v>
      </c>
      <c r="B162" s="5" t="str">
        <f t="shared" si="3"/>
        <v>43870A-SBEARnavy</v>
      </c>
      <c r="C162" s="6" t="s">
        <v>191</v>
      </c>
      <c r="D162" s="6" t="s">
        <v>192</v>
      </c>
      <c r="E162" s="6" t="s">
        <v>6</v>
      </c>
      <c r="F162" s="6" t="s">
        <v>802</v>
      </c>
      <c r="G162" s="6" t="s">
        <v>387</v>
      </c>
      <c r="H162" s="6" t="s">
        <v>362</v>
      </c>
      <c r="I162" s="10"/>
      <c r="J162" s="9">
        <v>20</v>
      </c>
      <c r="K162" s="8">
        <v>9.35</v>
      </c>
      <c r="L162" s="7">
        <f t="shared" si="4"/>
        <v>187</v>
      </c>
    </row>
    <row r="163" spans="1:12" ht="90" customHeight="1" x14ac:dyDescent="0.25">
      <c r="A163" s="5">
        <v>274</v>
      </c>
      <c r="B163" s="5" t="str">
        <f t="shared" si="3"/>
        <v>43877A-ASEnavy</v>
      </c>
      <c r="C163" s="6" t="s">
        <v>191</v>
      </c>
      <c r="D163" s="6" t="s">
        <v>196</v>
      </c>
      <c r="E163" s="6" t="s">
        <v>6</v>
      </c>
      <c r="F163" s="6" t="s">
        <v>802</v>
      </c>
      <c r="G163" s="6" t="s">
        <v>387</v>
      </c>
      <c r="H163" s="6" t="s">
        <v>362</v>
      </c>
      <c r="I163" s="10"/>
      <c r="J163" s="9">
        <v>23</v>
      </c>
      <c r="K163" s="8">
        <v>9.7752173913043485</v>
      </c>
      <c r="L163" s="7">
        <f t="shared" si="4"/>
        <v>224.83</v>
      </c>
    </row>
    <row r="164" spans="1:12" ht="90" customHeight="1" x14ac:dyDescent="0.25">
      <c r="A164" s="5">
        <v>275</v>
      </c>
      <c r="B164" s="5" t="str">
        <f t="shared" si="3"/>
        <v>43877A-LOSnavy</v>
      </c>
      <c r="C164" s="6" t="s">
        <v>191</v>
      </c>
      <c r="D164" s="6" t="s">
        <v>197</v>
      </c>
      <c r="E164" s="6" t="s">
        <v>6</v>
      </c>
      <c r="F164" s="6" t="s">
        <v>802</v>
      </c>
      <c r="G164" s="6" t="s">
        <v>387</v>
      </c>
      <c r="H164" s="6" t="s">
        <v>362</v>
      </c>
      <c r="I164" s="10"/>
      <c r="J164" s="9">
        <v>28</v>
      </c>
      <c r="K164" s="8">
        <v>9.7750000000000004</v>
      </c>
      <c r="L164" s="7">
        <f t="shared" si="4"/>
        <v>273.7</v>
      </c>
    </row>
    <row r="165" spans="1:12" ht="90" customHeight="1" x14ac:dyDescent="0.25">
      <c r="A165" s="5">
        <v>273</v>
      </c>
      <c r="B165" s="5" t="str">
        <f t="shared" si="3"/>
        <v>43877A-SAFblack</v>
      </c>
      <c r="C165" s="6" t="s">
        <v>191</v>
      </c>
      <c r="D165" s="6" t="s">
        <v>195</v>
      </c>
      <c r="E165" s="6" t="s">
        <v>4</v>
      </c>
      <c r="F165" s="6" t="s">
        <v>802</v>
      </c>
      <c r="G165" s="6" t="s">
        <v>387</v>
      </c>
      <c r="H165" s="6" t="s">
        <v>362</v>
      </c>
      <c r="I165" s="10"/>
      <c r="J165" s="9">
        <v>24</v>
      </c>
      <c r="K165" s="8">
        <v>9.7750000000000004</v>
      </c>
      <c r="L165" s="7">
        <f t="shared" si="4"/>
        <v>234.60000000000002</v>
      </c>
    </row>
    <row r="166" spans="1:12" ht="90" customHeight="1" x14ac:dyDescent="0.25">
      <c r="A166" s="5">
        <v>289</v>
      </c>
      <c r="B166" s="5" t="str">
        <f t="shared" si="3"/>
        <v>43910A-BOWIblack</v>
      </c>
      <c r="C166" s="6" t="s">
        <v>204</v>
      </c>
      <c r="D166" s="6" t="s">
        <v>208</v>
      </c>
      <c r="E166" s="6" t="s">
        <v>4</v>
      </c>
      <c r="F166" s="6" t="s">
        <v>802</v>
      </c>
      <c r="G166" s="6" t="s">
        <v>387</v>
      </c>
      <c r="H166" s="6" t="s">
        <v>362</v>
      </c>
      <c r="I166" s="10"/>
      <c r="J166" s="9">
        <v>29</v>
      </c>
      <c r="K166" s="8">
        <v>10.200000000000001</v>
      </c>
      <c r="L166" s="7">
        <f t="shared" si="4"/>
        <v>295.8</v>
      </c>
    </row>
    <row r="167" spans="1:12" ht="90" customHeight="1" x14ac:dyDescent="0.25">
      <c r="A167" s="5">
        <v>290</v>
      </c>
      <c r="B167" s="5" t="str">
        <f t="shared" si="3"/>
        <v>43910A-CALIcamoflage</v>
      </c>
      <c r="C167" s="6" t="s">
        <v>204</v>
      </c>
      <c r="D167" s="6" t="s">
        <v>209</v>
      </c>
      <c r="E167" s="6" t="s">
        <v>210</v>
      </c>
      <c r="F167" s="6" t="s">
        <v>802</v>
      </c>
      <c r="G167" s="6" t="s">
        <v>387</v>
      </c>
      <c r="H167" s="6" t="s">
        <v>362</v>
      </c>
      <c r="I167" s="10"/>
      <c r="J167" s="9">
        <v>17</v>
      </c>
      <c r="K167" s="8">
        <v>8.9252941176470575</v>
      </c>
      <c r="L167" s="7">
        <f t="shared" si="4"/>
        <v>151.72999999999999</v>
      </c>
    </row>
    <row r="168" spans="1:12" ht="90" customHeight="1" x14ac:dyDescent="0.25">
      <c r="A168" s="5">
        <v>291</v>
      </c>
      <c r="B168" s="5" t="str">
        <f t="shared" si="3"/>
        <v>43910A-CALIkhaki</v>
      </c>
      <c r="C168" s="6" t="s">
        <v>204</v>
      </c>
      <c r="D168" s="6" t="s">
        <v>209</v>
      </c>
      <c r="E168" s="6" t="s">
        <v>140</v>
      </c>
      <c r="F168" s="6" t="s">
        <v>802</v>
      </c>
      <c r="G168" s="6" t="s">
        <v>387</v>
      </c>
      <c r="H168" s="6" t="s">
        <v>362</v>
      </c>
      <c r="I168" s="10"/>
      <c r="J168" s="9">
        <v>23</v>
      </c>
      <c r="K168" s="8">
        <v>8.9252173913043471</v>
      </c>
      <c r="L168" s="7">
        <f t="shared" si="4"/>
        <v>205.27999999999997</v>
      </c>
    </row>
    <row r="169" spans="1:12" ht="90" customHeight="1" x14ac:dyDescent="0.25">
      <c r="A169" s="5">
        <v>288</v>
      </c>
      <c r="B169" s="5" t="str">
        <f t="shared" si="3"/>
        <v>43910A-GNPseafoam</v>
      </c>
      <c r="C169" s="6" t="s">
        <v>204</v>
      </c>
      <c r="D169" s="6" t="s">
        <v>207</v>
      </c>
      <c r="E169" s="6" t="s">
        <v>58</v>
      </c>
      <c r="F169" s="6" t="s">
        <v>802</v>
      </c>
      <c r="G169" s="6" t="s">
        <v>387</v>
      </c>
      <c r="H169" s="6" t="s">
        <v>362</v>
      </c>
      <c r="I169" s="10"/>
      <c r="J169" s="9">
        <v>6</v>
      </c>
      <c r="K169" s="8">
        <v>9.35</v>
      </c>
      <c r="L169" s="7">
        <f t="shared" si="4"/>
        <v>56.099999999999994</v>
      </c>
    </row>
    <row r="170" spans="1:12" ht="90" customHeight="1" x14ac:dyDescent="0.25">
      <c r="A170" s="5">
        <v>287</v>
      </c>
      <c r="B170" s="5" t="str">
        <f t="shared" si="3"/>
        <v>43912A-LAKblack</v>
      </c>
      <c r="C170" s="6" t="s">
        <v>204</v>
      </c>
      <c r="D170" s="6" t="s">
        <v>206</v>
      </c>
      <c r="E170" s="6" t="s">
        <v>4</v>
      </c>
      <c r="F170" s="6" t="s">
        <v>802</v>
      </c>
      <c r="G170" s="6" t="s">
        <v>387</v>
      </c>
      <c r="H170" s="6" t="s">
        <v>362</v>
      </c>
      <c r="I170" s="10"/>
      <c r="J170" s="9">
        <v>24</v>
      </c>
      <c r="K170" s="8">
        <v>13.6</v>
      </c>
      <c r="L170" s="7">
        <f t="shared" si="4"/>
        <v>326.39999999999998</v>
      </c>
    </row>
    <row r="171" spans="1:12" ht="90" customHeight="1" x14ac:dyDescent="0.25">
      <c r="A171" s="5">
        <v>285</v>
      </c>
      <c r="B171" s="5" t="str">
        <f t="shared" si="3"/>
        <v>43912A-VGKblack</v>
      </c>
      <c r="C171" s="6" t="s">
        <v>204</v>
      </c>
      <c r="D171" s="6" t="s">
        <v>205</v>
      </c>
      <c r="E171" s="6" t="s">
        <v>4</v>
      </c>
      <c r="F171" s="6" t="s">
        <v>802</v>
      </c>
      <c r="G171" s="6" t="s">
        <v>387</v>
      </c>
      <c r="H171" s="6" t="s">
        <v>362</v>
      </c>
      <c r="I171" s="10"/>
      <c r="J171" s="9">
        <v>18</v>
      </c>
      <c r="K171" s="8">
        <v>13.600000000000001</v>
      </c>
      <c r="L171" s="7">
        <f t="shared" si="4"/>
        <v>244.8</v>
      </c>
    </row>
    <row r="172" spans="1:12" ht="90" customHeight="1" x14ac:dyDescent="0.25">
      <c r="A172" s="5">
        <v>258</v>
      </c>
      <c r="B172" s="5" t="str">
        <f t="shared" si="3"/>
        <v>44590A-TXroyal</v>
      </c>
      <c r="C172" s="6" t="s">
        <v>185</v>
      </c>
      <c r="D172" s="6" t="s">
        <v>186</v>
      </c>
      <c r="E172" s="6" t="s">
        <v>9</v>
      </c>
      <c r="F172" s="6" t="s">
        <v>802</v>
      </c>
      <c r="G172" s="6" t="s">
        <v>387</v>
      </c>
      <c r="H172" s="6" t="s">
        <v>813</v>
      </c>
      <c r="I172" s="10"/>
      <c r="J172" s="9">
        <v>9</v>
      </c>
      <c r="K172" s="8">
        <v>6.8000000000000007</v>
      </c>
      <c r="L172" s="7">
        <f t="shared" si="4"/>
        <v>61.2</v>
      </c>
    </row>
    <row r="173" spans="1:12" ht="90" customHeight="1" x14ac:dyDescent="0.25">
      <c r="A173" s="5">
        <v>49</v>
      </c>
      <c r="B173" s="5" t="str">
        <f t="shared" si="3"/>
        <v>44740A-ANAblack-dk red</v>
      </c>
      <c r="C173" s="6" t="s">
        <v>18</v>
      </c>
      <c r="D173" s="6" t="s">
        <v>48</v>
      </c>
      <c r="E173" s="6" t="s">
        <v>28</v>
      </c>
      <c r="F173" s="6" t="s">
        <v>802</v>
      </c>
      <c r="G173" s="6" t="s">
        <v>361</v>
      </c>
      <c r="H173" s="6" t="s">
        <v>362</v>
      </c>
      <c r="I173" s="10"/>
      <c r="J173" s="9">
        <v>76</v>
      </c>
      <c r="K173" s="8">
        <v>8.2874999999999996</v>
      </c>
      <c r="L173" s="7">
        <f t="shared" si="4"/>
        <v>629.85</v>
      </c>
    </row>
    <row r="174" spans="1:12" ht="90" customHeight="1" x14ac:dyDescent="0.25">
      <c r="A174" s="5">
        <v>635</v>
      </c>
      <c r="B174" s="5" t="str">
        <f t="shared" si="3"/>
        <v>44740A-BMARYDark Red</v>
      </c>
      <c r="C174" s="12" t="s">
        <v>340</v>
      </c>
      <c r="D174" s="12" t="s">
        <v>339</v>
      </c>
      <c r="E174" s="18" t="s">
        <v>341</v>
      </c>
      <c r="F174" s="18" t="s">
        <v>802</v>
      </c>
      <c r="G174" s="18" t="s">
        <v>361</v>
      </c>
      <c r="H174" s="18" t="s">
        <v>362</v>
      </c>
      <c r="I174" s="12"/>
      <c r="J174" s="9">
        <v>12</v>
      </c>
      <c r="K174" s="8">
        <v>6.8</v>
      </c>
      <c r="L174" s="7">
        <f t="shared" si="4"/>
        <v>81.599999999999994</v>
      </c>
    </row>
    <row r="175" spans="1:12" ht="90" customHeight="1" x14ac:dyDescent="0.25">
      <c r="A175" s="5">
        <v>22</v>
      </c>
      <c r="B175" s="5" t="str">
        <f t="shared" si="3"/>
        <v>44740A-BSHdark green</v>
      </c>
      <c r="C175" s="6" t="s">
        <v>18</v>
      </c>
      <c r="D175" s="6" t="s">
        <v>22</v>
      </c>
      <c r="E175" s="6" t="s">
        <v>23</v>
      </c>
      <c r="F175" s="6" t="s">
        <v>802</v>
      </c>
      <c r="G175" s="6" t="s">
        <v>361</v>
      </c>
      <c r="H175" s="6" t="s">
        <v>362</v>
      </c>
      <c r="I175" s="10"/>
      <c r="J175" s="9">
        <v>64</v>
      </c>
      <c r="K175" s="8">
        <v>8.2874999999999996</v>
      </c>
      <c r="L175" s="7">
        <f t="shared" si="4"/>
        <v>530.4</v>
      </c>
    </row>
    <row r="176" spans="1:12" ht="90" customHeight="1" x14ac:dyDescent="0.25">
      <c r="A176" s="5">
        <v>27</v>
      </c>
      <c r="B176" s="5" t="str">
        <f t="shared" si="3"/>
        <v>44740A-CHFnavy</v>
      </c>
      <c r="C176" s="6" t="s">
        <v>18</v>
      </c>
      <c r="D176" s="6" t="s">
        <v>26</v>
      </c>
      <c r="E176" s="6" t="s">
        <v>6</v>
      </c>
      <c r="F176" s="6" t="s">
        <v>802</v>
      </c>
      <c r="G176" s="6" t="s">
        <v>361</v>
      </c>
      <c r="H176" s="6" t="s">
        <v>362</v>
      </c>
      <c r="I176" s="10"/>
      <c r="J176" s="9">
        <v>38</v>
      </c>
      <c r="K176" s="8">
        <v>8.2876315789473693</v>
      </c>
      <c r="L176" s="7">
        <f t="shared" si="4"/>
        <v>314.93000000000006</v>
      </c>
    </row>
    <row r="177" spans="1:12" ht="90" customHeight="1" x14ac:dyDescent="0.25">
      <c r="A177" s="5">
        <v>651</v>
      </c>
      <c r="B177" s="5" t="str">
        <f t="shared" si="3"/>
        <v>44740A-DAENavy</v>
      </c>
      <c r="C177" s="12" t="s">
        <v>356</v>
      </c>
      <c r="D177" s="12" t="s">
        <v>355</v>
      </c>
      <c r="E177" s="18" t="s">
        <v>319</v>
      </c>
      <c r="F177" s="18" t="s">
        <v>802</v>
      </c>
      <c r="G177" s="18" t="s">
        <v>361</v>
      </c>
      <c r="H177" s="18" t="s">
        <v>362</v>
      </c>
      <c r="I177" s="12"/>
      <c r="J177" s="9">
        <v>12</v>
      </c>
      <c r="K177" s="8">
        <v>8.2874999999999996</v>
      </c>
      <c r="L177" s="7">
        <f t="shared" si="4"/>
        <v>99.449999999999989</v>
      </c>
    </row>
    <row r="178" spans="1:12" ht="90" customHeight="1" x14ac:dyDescent="0.25">
      <c r="A178" s="5">
        <v>54</v>
      </c>
      <c r="B178" s="5" t="str">
        <f t="shared" si="3"/>
        <v>44740A-GINTONnavy</v>
      </c>
      <c r="C178" s="6" t="s">
        <v>54</v>
      </c>
      <c r="D178" s="6" t="s">
        <v>56</v>
      </c>
      <c r="E178" s="6" t="s">
        <v>6</v>
      </c>
      <c r="F178" s="6" t="s">
        <v>802</v>
      </c>
      <c r="G178" s="6" t="s">
        <v>361</v>
      </c>
      <c r="H178" s="6" t="s">
        <v>362</v>
      </c>
      <c r="I178" s="10"/>
      <c r="J178" s="9">
        <v>44</v>
      </c>
      <c r="K178" s="8">
        <v>6.8</v>
      </c>
      <c r="L178" s="7">
        <f t="shared" si="4"/>
        <v>299.2</v>
      </c>
    </row>
    <row r="179" spans="1:12" ht="90" customHeight="1" x14ac:dyDescent="0.25">
      <c r="A179" s="5">
        <v>26</v>
      </c>
      <c r="B179" s="5" t="str">
        <f t="shared" ref="B179:B229" si="5">TRIM(D179&amp;E179)</f>
        <v>44740A-HTCred</v>
      </c>
      <c r="C179" s="6" t="s">
        <v>18</v>
      </c>
      <c r="D179" s="6" t="s">
        <v>24</v>
      </c>
      <c r="E179" s="6" t="s">
        <v>25</v>
      </c>
      <c r="F179" s="6" t="s">
        <v>802</v>
      </c>
      <c r="G179" s="6" t="s">
        <v>361</v>
      </c>
      <c r="H179" s="6" t="s">
        <v>362</v>
      </c>
      <c r="I179" s="10"/>
      <c r="J179" s="9">
        <v>38</v>
      </c>
      <c r="K179" s="8">
        <v>8.2876315789473693</v>
      </c>
      <c r="L179" s="7">
        <f t="shared" si="4"/>
        <v>314.93000000000006</v>
      </c>
    </row>
    <row r="180" spans="1:12" ht="90" customHeight="1" x14ac:dyDescent="0.25">
      <c r="A180" s="5">
        <v>50</v>
      </c>
      <c r="B180" s="5" t="str">
        <f t="shared" si="5"/>
        <v>44740A-KCKnavy</v>
      </c>
      <c r="C180" s="6" t="s">
        <v>18</v>
      </c>
      <c r="D180" s="6" t="s">
        <v>49</v>
      </c>
      <c r="E180" s="6" t="s">
        <v>6</v>
      </c>
      <c r="F180" s="6" t="s">
        <v>802</v>
      </c>
      <c r="G180" s="6" t="s">
        <v>361</v>
      </c>
      <c r="H180" s="6" t="s">
        <v>362</v>
      </c>
      <c r="I180" s="10"/>
      <c r="J180" s="9">
        <v>58</v>
      </c>
      <c r="K180" s="8">
        <v>8.2875862068965525</v>
      </c>
      <c r="L180" s="7">
        <f t="shared" si="4"/>
        <v>480.68000000000006</v>
      </c>
    </row>
    <row r="181" spans="1:12" ht="90" customHeight="1" x14ac:dyDescent="0.25">
      <c r="A181" s="5">
        <v>46</v>
      </c>
      <c r="B181" s="5" t="str">
        <f t="shared" si="5"/>
        <v>44740A-LAAdeep royal</v>
      </c>
      <c r="C181" s="6" t="s">
        <v>18</v>
      </c>
      <c r="D181" s="6" t="s">
        <v>46</v>
      </c>
      <c r="E181" s="6" t="s">
        <v>33</v>
      </c>
      <c r="F181" s="6" t="s">
        <v>802</v>
      </c>
      <c r="G181" s="6" t="s">
        <v>361</v>
      </c>
      <c r="H181" s="6" t="s">
        <v>362</v>
      </c>
      <c r="I181" s="10"/>
      <c r="J181" s="9">
        <v>51</v>
      </c>
      <c r="K181" s="8">
        <v>8.2874509803921566</v>
      </c>
      <c r="L181" s="7">
        <f t="shared" si="4"/>
        <v>422.65999999999997</v>
      </c>
    </row>
    <row r="182" spans="1:12" ht="90" customHeight="1" x14ac:dyDescent="0.25">
      <c r="A182" s="5">
        <v>634</v>
      </c>
      <c r="B182" s="5" t="str">
        <f t="shared" si="5"/>
        <v>44740A-MANHATBlack</v>
      </c>
      <c r="C182" s="12" t="s">
        <v>338</v>
      </c>
      <c r="D182" s="12" t="s">
        <v>337</v>
      </c>
      <c r="E182" s="18" t="s">
        <v>318</v>
      </c>
      <c r="F182" s="18" t="s">
        <v>802</v>
      </c>
      <c r="G182" s="18" t="s">
        <v>361</v>
      </c>
      <c r="H182" s="18" t="s">
        <v>362</v>
      </c>
      <c r="I182" s="12"/>
      <c r="J182" s="9">
        <v>12</v>
      </c>
      <c r="K182" s="8">
        <v>6.8</v>
      </c>
      <c r="L182" s="7">
        <f t="shared" si="4"/>
        <v>81.599999999999994</v>
      </c>
    </row>
    <row r="183" spans="1:12" ht="90" customHeight="1" x14ac:dyDescent="0.25">
      <c r="A183" s="5">
        <v>55</v>
      </c>
      <c r="B183" s="5" t="str">
        <f t="shared" si="5"/>
        <v>44740A-MJULEPseafoam</v>
      </c>
      <c r="C183" s="6" t="s">
        <v>54</v>
      </c>
      <c r="D183" s="6" t="s">
        <v>57</v>
      </c>
      <c r="E183" s="6" t="s">
        <v>58</v>
      </c>
      <c r="F183" s="6" t="s">
        <v>802</v>
      </c>
      <c r="G183" s="6" t="s">
        <v>361</v>
      </c>
      <c r="H183" s="6" t="s">
        <v>362</v>
      </c>
      <c r="I183" s="10"/>
      <c r="J183" s="9">
        <v>12</v>
      </c>
      <c r="K183" s="8">
        <v>6.8</v>
      </c>
      <c r="L183" s="7">
        <f t="shared" si="4"/>
        <v>81.599999999999994</v>
      </c>
    </row>
    <row r="184" spans="1:12" ht="90" customHeight="1" x14ac:dyDescent="0.25">
      <c r="A184" s="5">
        <v>28</v>
      </c>
      <c r="B184" s="5" t="str">
        <f t="shared" si="5"/>
        <v>44740A-NAHnavy</v>
      </c>
      <c r="C184" s="6" t="s">
        <v>18</v>
      </c>
      <c r="D184" s="6" t="s">
        <v>27</v>
      </c>
      <c r="E184" s="6" t="s">
        <v>6</v>
      </c>
      <c r="F184" s="6" t="s">
        <v>802</v>
      </c>
      <c r="G184" s="6" t="s">
        <v>361</v>
      </c>
      <c r="H184" s="6" t="s">
        <v>362</v>
      </c>
      <c r="I184" s="10"/>
      <c r="J184" s="9">
        <v>38</v>
      </c>
      <c r="K184" s="8">
        <v>8.2876315789473693</v>
      </c>
      <c r="L184" s="7">
        <f t="shared" si="4"/>
        <v>314.93000000000006</v>
      </c>
    </row>
    <row r="185" spans="1:12" ht="90" customHeight="1" x14ac:dyDescent="0.25">
      <c r="A185" s="5">
        <v>636</v>
      </c>
      <c r="B185" s="5" t="str">
        <f t="shared" si="5"/>
        <v>44740A-OLDFASHBlack</v>
      </c>
      <c r="C185" s="12" t="s">
        <v>343</v>
      </c>
      <c r="D185" s="12" t="s">
        <v>342</v>
      </c>
      <c r="E185" s="18" t="s">
        <v>318</v>
      </c>
      <c r="F185" s="18" t="s">
        <v>802</v>
      </c>
      <c r="G185" s="18" t="s">
        <v>361</v>
      </c>
      <c r="H185" s="18" t="s">
        <v>362</v>
      </c>
      <c r="I185" s="12"/>
      <c r="J185" s="9">
        <v>12</v>
      </c>
      <c r="K185" s="8">
        <v>6.8</v>
      </c>
      <c r="L185" s="7">
        <f t="shared" si="4"/>
        <v>81.599999999999994</v>
      </c>
    </row>
    <row r="186" spans="1:12" s="13" customFormat="1" ht="90" customHeight="1" x14ac:dyDescent="0.25">
      <c r="A186" s="5">
        <v>51</v>
      </c>
      <c r="B186" s="5" t="str">
        <f t="shared" si="5"/>
        <v>44740A-STEstone-khaki/navy</v>
      </c>
      <c r="C186" s="6" t="s">
        <v>18</v>
      </c>
      <c r="D186" s="6" t="s">
        <v>50</v>
      </c>
      <c r="E186" s="6" t="s">
        <v>51</v>
      </c>
      <c r="F186" s="6" t="s">
        <v>802</v>
      </c>
      <c r="G186" s="6" t="s">
        <v>361</v>
      </c>
      <c r="H186" s="6" t="s">
        <v>362</v>
      </c>
      <c r="I186" s="10"/>
      <c r="J186" s="9">
        <v>12</v>
      </c>
      <c r="K186" s="8">
        <v>8.2874999999999996</v>
      </c>
      <c r="L186" s="7">
        <f t="shared" si="4"/>
        <v>99.449999999999989</v>
      </c>
    </row>
    <row r="187" spans="1:12" s="13" customFormat="1" ht="90" customHeight="1" x14ac:dyDescent="0.25">
      <c r="A187" s="5">
        <v>52</v>
      </c>
      <c r="B187" s="5" t="str">
        <f t="shared" si="5"/>
        <v>44740A-WHAnavy b'</v>
      </c>
      <c r="C187" s="6" t="s">
        <v>18</v>
      </c>
      <c r="D187" s="6" t="s">
        <v>52</v>
      </c>
      <c r="E187" s="6" t="s">
        <v>53</v>
      </c>
      <c r="F187" s="6" t="s">
        <v>802</v>
      </c>
      <c r="G187" s="6" t="s">
        <v>361</v>
      </c>
      <c r="H187" s="6" t="s">
        <v>362</v>
      </c>
      <c r="I187" s="10"/>
      <c r="J187" s="9">
        <v>12</v>
      </c>
      <c r="K187" s="8">
        <v>8.2874999999999996</v>
      </c>
      <c r="L187" s="7">
        <f t="shared" si="4"/>
        <v>99.449999999999989</v>
      </c>
    </row>
    <row r="188" spans="1:12" ht="90" customHeight="1" x14ac:dyDescent="0.25">
      <c r="A188" s="5">
        <v>21</v>
      </c>
      <c r="B188" s="5" t="str">
        <f t="shared" si="5"/>
        <v>44740A-YOWdark royal</v>
      </c>
      <c r="C188" s="6" t="s">
        <v>18</v>
      </c>
      <c r="D188" s="6" t="s">
        <v>20</v>
      </c>
      <c r="E188" s="6" t="s">
        <v>21</v>
      </c>
      <c r="F188" s="6" t="s">
        <v>802</v>
      </c>
      <c r="G188" s="6" t="s">
        <v>361</v>
      </c>
      <c r="H188" s="6" t="s">
        <v>362</v>
      </c>
      <c r="I188" s="10"/>
      <c r="J188" s="9">
        <v>28</v>
      </c>
      <c r="K188" s="8">
        <v>8.2874999999999996</v>
      </c>
      <c r="L188" s="7">
        <f t="shared" si="4"/>
        <v>232.04999999999998</v>
      </c>
    </row>
    <row r="189" spans="1:12" ht="90" customHeight="1" x14ac:dyDescent="0.25">
      <c r="A189" s="5">
        <v>45</v>
      </c>
      <c r="B189" s="5" t="str">
        <f t="shared" si="5"/>
        <v>44742A-OASblack</v>
      </c>
      <c r="C189" s="6" t="s">
        <v>18</v>
      </c>
      <c r="D189" s="6" t="s">
        <v>45</v>
      </c>
      <c r="E189" s="6" t="s">
        <v>4</v>
      </c>
      <c r="F189" s="6" t="s">
        <v>802</v>
      </c>
      <c r="G189" s="6" t="s">
        <v>361</v>
      </c>
      <c r="H189" s="6" t="s">
        <v>362</v>
      </c>
      <c r="I189" s="10"/>
      <c r="J189" s="9">
        <v>6</v>
      </c>
      <c r="K189" s="8">
        <v>8.2883333333333322</v>
      </c>
      <c r="L189" s="7">
        <f t="shared" si="4"/>
        <v>49.72999999999999</v>
      </c>
    </row>
    <row r="190" spans="1:12" ht="90" customHeight="1" x14ac:dyDescent="0.25">
      <c r="A190" s="5">
        <v>645</v>
      </c>
      <c r="B190" s="5" t="str">
        <f t="shared" si="5"/>
        <v>44747A-CAGNavy</v>
      </c>
      <c r="C190" s="12" t="s">
        <v>348</v>
      </c>
      <c r="D190" s="12" t="s">
        <v>347</v>
      </c>
      <c r="E190" s="18" t="s">
        <v>319</v>
      </c>
      <c r="F190" s="18" t="s">
        <v>802</v>
      </c>
      <c r="G190" s="18" t="s">
        <v>361</v>
      </c>
      <c r="H190" s="18" t="s">
        <v>362</v>
      </c>
      <c r="I190" s="12"/>
      <c r="J190" s="9">
        <v>24</v>
      </c>
      <c r="K190" s="8">
        <v>8.2874999999999996</v>
      </c>
      <c r="L190" s="7">
        <f t="shared" si="4"/>
        <v>198.89999999999998</v>
      </c>
    </row>
    <row r="191" spans="1:12" ht="90" customHeight="1" x14ac:dyDescent="0.25">
      <c r="A191" s="5">
        <v>31</v>
      </c>
      <c r="B191" s="5" t="str">
        <f t="shared" si="5"/>
        <v>44747A-CNTnavy</v>
      </c>
      <c r="C191" s="6" t="s">
        <v>18</v>
      </c>
      <c r="D191" s="6" t="s">
        <v>30</v>
      </c>
      <c r="E191" s="6" t="s">
        <v>6</v>
      </c>
      <c r="F191" s="6" t="s">
        <v>802</v>
      </c>
      <c r="G191" s="6" t="s">
        <v>361</v>
      </c>
      <c r="H191" s="6" t="s">
        <v>362</v>
      </c>
      <c r="I191" s="10"/>
      <c r="J191" s="9">
        <v>18</v>
      </c>
      <c r="K191" s="8">
        <v>8.2877777777777784</v>
      </c>
      <c r="L191" s="7">
        <f t="shared" si="4"/>
        <v>149.18</v>
      </c>
    </row>
    <row r="192" spans="1:12" ht="90" customHeight="1" x14ac:dyDescent="0.25">
      <c r="A192" s="5">
        <v>35</v>
      </c>
      <c r="B192" s="5" t="str">
        <f t="shared" si="5"/>
        <v>44747A-KCMnavy</v>
      </c>
      <c r="C192" s="6" t="s">
        <v>18</v>
      </c>
      <c r="D192" s="6" t="s">
        <v>35</v>
      </c>
      <c r="E192" s="6" t="s">
        <v>6</v>
      </c>
      <c r="F192" s="6" t="s">
        <v>802</v>
      </c>
      <c r="G192" s="6" t="s">
        <v>361</v>
      </c>
      <c r="H192" s="6" t="s">
        <v>362</v>
      </c>
      <c r="I192" s="10"/>
      <c r="J192" s="9">
        <v>14</v>
      </c>
      <c r="K192" s="8">
        <v>8.2878571428571437</v>
      </c>
      <c r="L192" s="7">
        <f t="shared" si="4"/>
        <v>116.03000000000002</v>
      </c>
    </row>
    <row r="193" spans="1:12" ht="90" customHeight="1" x14ac:dyDescent="0.25">
      <c r="A193" s="5">
        <v>47</v>
      </c>
      <c r="B193" s="5" t="str">
        <f t="shared" si="5"/>
        <v>44747A-LAWnavy</v>
      </c>
      <c r="C193" s="6" t="s">
        <v>18</v>
      </c>
      <c r="D193" s="6" t="s">
        <v>47</v>
      </c>
      <c r="E193" s="6" t="s">
        <v>6</v>
      </c>
      <c r="F193" s="6" t="s">
        <v>802</v>
      </c>
      <c r="G193" s="6" t="s">
        <v>361</v>
      </c>
      <c r="H193" s="6" t="s">
        <v>362</v>
      </c>
      <c r="I193" s="10"/>
      <c r="J193" s="9">
        <v>46</v>
      </c>
      <c r="K193" s="8">
        <v>8.2876086956521746</v>
      </c>
      <c r="L193" s="7">
        <f t="shared" si="4"/>
        <v>381.23</v>
      </c>
    </row>
    <row r="194" spans="1:12" ht="90" customHeight="1" x14ac:dyDescent="0.25">
      <c r="A194" s="5">
        <v>20</v>
      </c>
      <c r="B194" s="5" t="str">
        <f t="shared" si="5"/>
        <v>44747A-MILBnavy</v>
      </c>
      <c r="C194" s="6" t="s">
        <v>18</v>
      </c>
      <c r="D194" s="6" t="s">
        <v>19</v>
      </c>
      <c r="E194" s="6" t="s">
        <v>6</v>
      </c>
      <c r="F194" s="6" t="s">
        <v>802</v>
      </c>
      <c r="G194" s="6" t="s">
        <v>361</v>
      </c>
      <c r="H194" s="6" t="s">
        <v>362</v>
      </c>
      <c r="I194" s="10"/>
      <c r="J194" s="9">
        <v>36</v>
      </c>
      <c r="K194" s="8">
        <v>8.2875000000000014</v>
      </c>
      <c r="L194" s="7">
        <f t="shared" ref="L194:L229" si="6">J194*K194</f>
        <v>298.35000000000002</v>
      </c>
    </row>
    <row r="195" spans="1:12" ht="90" customHeight="1" x14ac:dyDescent="0.25">
      <c r="A195" s="5">
        <v>38</v>
      </c>
      <c r="B195" s="5" t="str">
        <f t="shared" si="5"/>
        <v>44747A-MMLblack-orange</v>
      </c>
      <c r="C195" s="6" t="s">
        <v>18</v>
      </c>
      <c r="D195" s="6" t="s">
        <v>36</v>
      </c>
      <c r="E195" s="6" t="s">
        <v>37</v>
      </c>
      <c r="F195" s="6" t="s">
        <v>802</v>
      </c>
      <c r="G195" s="6" t="s">
        <v>361</v>
      </c>
      <c r="H195" s="6" t="s">
        <v>362</v>
      </c>
      <c r="I195" s="10"/>
      <c r="J195" s="9">
        <v>49</v>
      </c>
      <c r="K195" s="8">
        <v>8.2875510204081628</v>
      </c>
      <c r="L195" s="7">
        <f t="shared" si="6"/>
        <v>406.09</v>
      </c>
    </row>
    <row r="196" spans="1:12" ht="90" customHeight="1" x14ac:dyDescent="0.25">
      <c r="A196" s="5">
        <v>39</v>
      </c>
      <c r="B196" s="5" t="str">
        <f t="shared" si="5"/>
        <v>44747A-MOUnavy - orange</v>
      </c>
      <c r="C196" s="6" t="s">
        <v>18</v>
      </c>
      <c r="D196" s="6" t="s">
        <v>38</v>
      </c>
      <c r="E196" s="6" t="s">
        <v>39</v>
      </c>
      <c r="F196" s="6" t="s">
        <v>802</v>
      </c>
      <c r="G196" s="6" t="s">
        <v>361</v>
      </c>
      <c r="H196" s="6" t="s">
        <v>362</v>
      </c>
      <c r="I196" s="10"/>
      <c r="J196" s="9">
        <v>58</v>
      </c>
      <c r="K196" s="8">
        <v>8.2875862068965525</v>
      </c>
      <c r="L196" s="7">
        <f t="shared" si="6"/>
        <v>480.68000000000006</v>
      </c>
    </row>
    <row r="197" spans="1:12" ht="90" customHeight="1" x14ac:dyDescent="0.25">
      <c r="A197" s="5">
        <v>32</v>
      </c>
      <c r="B197" s="5" t="str">
        <f t="shared" si="5"/>
        <v>44747A-NBYblack</v>
      </c>
      <c r="C197" s="6" t="s">
        <v>18</v>
      </c>
      <c r="D197" s="6" t="s">
        <v>31</v>
      </c>
      <c r="E197" s="6" t="s">
        <v>4</v>
      </c>
      <c r="F197" s="6" t="s">
        <v>802</v>
      </c>
      <c r="G197" s="6" t="s">
        <v>361</v>
      </c>
      <c r="H197" s="6" t="s">
        <v>362</v>
      </c>
      <c r="I197" s="10"/>
      <c r="J197" s="9">
        <v>51</v>
      </c>
      <c r="K197" s="8">
        <v>8.2874509803921566</v>
      </c>
      <c r="L197" s="7">
        <f t="shared" si="6"/>
        <v>422.65999999999997</v>
      </c>
    </row>
    <row r="198" spans="1:12" ht="90" customHeight="1" x14ac:dyDescent="0.25">
      <c r="A198" s="5">
        <v>34</v>
      </c>
      <c r="B198" s="5" t="str">
        <f t="shared" si="5"/>
        <v>44747A-NYCnavy</v>
      </c>
      <c r="C198" s="6" t="s">
        <v>18</v>
      </c>
      <c r="D198" s="6" t="s">
        <v>34</v>
      </c>
      <c r="E198" s="6" t="s">
        <v>6</v>
      </c>
      <c r="F198" s="6" t="s">
        <v>802</v>
      </c>
      <c r="G198" s="6" t="s">
        <v>361</v>
      </c>
      <c r="H198" s="6" t="s">
        <v>362</v>
      </c>
      <c r="I198" s="10"/>
      <c r="J198" s="9">
        <v>76</v>
      </c>
      <c r="K198" s="8">
        <v>8.2874999999999996</v>
      </c>
      <c r="L198" s="7">
        <f t="shared" si="6"/>
        <v>629.85</v>
      </c>
    </row>
    <row r="199" spans="1:12" ht="90" customHeight="1" x14ac:dyDescent="0.25">
      <c r="A199" s="5">
        <v>40</v>
      </c>
      <c r="B199" s="5" t="str">
        <f t="shared" si="5"/>
        <v>44747A-OAOnavy-dk red</v>
      </c>
      <c r="C199" s="6" t="s">
        <v>18</v>
      </c>
      <c r="D199" s="6" t="s">
        <v>40</v>
      </c>
      <c r="E199" s="6" t="s">
        <v>41</v>
      </c>
      <c r="F199" s="6" t="s">
        <v>802</v>
      </c>
      <c r="G199" s="6" t="s">
        <v>361</v>
      </c>
      <c r="H199" s="6" t="s">
        <v>362</v>
      </c>
      <c r="I199" s="10"/>
      <c r="J199" s="9">
        <v>22</v>
      </c>
      <c r="K199" s="8">
        <v>8.2877272727272739</v>
      </c>
      <c r="L199" s="7">
        <f t="shared" si="6"/>
        <v>182.33000000000004</v>
      </c>
    </row>
    <row r="200" spans="1:12" ht="90" customHeight="1" x14ac:dyDescent="0.25">
      <c r="A200" s="5">
        <v>41</v>
      </c>
      <c r="B200" s="5" t="str">
        <f t="shared" si="5"/>
        <v>44747A-POBnavy</v>
      </c>
      <c r="C200" s="6" t="s">
        <v>18</v>
      </c>
      <c r="D200" s="6" t="s">
        <v>42</v>
      </c>
      <c r="E200" s="6" t="s">
        <v>6</v>
      </c>
      <c r="F200" s="6" t="s">
        <v>802</v>
      </c>
      <c r="G200" s="6" t="s">
        <v>361</v>
      </c>
      <c r="H200" s="6" t="s">
        <v>362</v>
      </c>
      <c r="I200" s="10"/>
      <c r="J200" s="9">
        <v>46</v>
      </c>
      <c r="K200" s="8">
        <v>8.2876086956521746</v>
      </c>
      <c r="L200" s="7">
        <f t="shared" si="6"/>
        <v>381.23</v>
      </c>
    </row>
    <row r="201" spans="1:12" ht="90" customHeight="1" x14ac:dyDescent="0.25">
      <c r="A201" s="5">
        <v>42</v>
      </c>
      <c r="B201" s="5" t="str">
        <f t="shared" si="5"/>
        <v>44747A-SERnavy</v>
      </c>
      <c r="C201" s="6" t="s">
        <v>18</v>
      </c>
      <c r="D201" s="6" t="s">
        <v>43</v>
      </c>
      <c r="E201" s="6" t="s">
        <v>6</v>
      </c>
      <c r="F201" s="6" t="s">
        <v>802</v>
      </c>
      <c r="G201" s="6" t="s">
        <v>361</v>
      </c>
      <c r="H201" s="6" t="s">
        <v>362</v>
      </c>
      <c r="I201" s="10"/>
      <c r="J201" s="9">
        <v>12</v>
      </c>
      <c r="K201" s="8">
        <v>8.2874999999999996</v>
      </c>
      <c r="L201" s="7">
        <f t="shared" si="6"/>
        <v>99.449999999999989</v>
      </c>
    </row>
    <row r="202" spans="1:12" ht="90" customHeight="1" x14ac:dyDescent="0.25">
      <c r="A202" s="5">
        <v>33</v>
      </c>
      <c r="B202" s="5" t="str">
        <f t="shared" si="5"/>
        <v>44747A-SLSdeep royal</v>
      </c>
      <c r="C202" s="6" t="s">
        <v>18</v>
      </c>
      <c r="D202" s="6" t="s">
        <v>32</v>
      </c>
      <c r="E202" s="6" t="s">
        <v>33</v>
      </c>
      <c r="F202" s="6" t="s">
        <v>802</v>
      </c>
      <c r="G202" s="6" t="s">
        <v>361</v>
      </c>
      <c r="H202" s="6" t="s">
        <v>362</v>
      </c>
      <c r="I202" s="10"/>
      <c r="J202" s="9">
        <v>12</v>
      </c>
      <c r="K202" s="8">
        <v>8.2874999999999996</v>
      </c>
      <c r="L202" s="7">
        <f t="shared" si="6"/>
        <v>99.449999999999989</v>
      </c>
    </row>
    <row r="203" spans="1:12" ht="90" customHeight="1" x14ac:dyDescent="0.25">
      <c r="A203" s="5">
        <v>657</v>
      </c>
      <c r="B203" s="5" t="str">
        <f t="shared" si="5"/>
        <v>44747B-HOGNavy</v>
      </c>
      <c r="C203" s="12" t="s">
        <v>346</v>
      </c>
      <c r="D203" s="12" t="s">
        <v>357</v>
      </c>
      <c r="E203" s="18" t="s">
        <v>319</v>
      </c>
      <c r="F203" s="18" t="s">
        <v>802</v>
      </c>
      <c r="G203" s="18" t="s">
        <v>361</v>
      </c>
      <c r="H203" s="18" t="s">
        <v>362</v>
      </c>
      <c r="I203" s="12"/>
      <c r="J203" s="9">
        <v>12</v>
      </c>
      <c r="K203" s="8">
        <v>8.2874999999999996</v>
      </c>
      <c r="L203" s="7">
        <f t="shared" si="6"/>
        <v>99.449999999999989</v>
      </c>
    </row>
    <row r="204" spans="1:12" ht="90" customHeight="1" x14ac:dyDescent="0.25">
      <c r="A204" s="5">
        <v>641</v>
      </c>
      <c r="B204" s="5" t="str">
        <f t="shared" si="5"/>
        <v>44747B-NBYNavy</v>
      </c>
      <c r="C204" s="12" t="s">
        <v>345</v>
      </c>
      <c r="D204" s="12" t="s">
        <v>344</v>
      </c>
      <c r="E204" s="18" t="s">
        <v>319</v>
      </c>
      <c r="F204" s="18" t="s">
        <v>802</v>
      </c>
      <c r="G204" s="18" t="s">
        <v>361</v>
      </c>
      <c r="H204" s="18" t="s">
        <v>362</v>
      </c>
      <c r="I204" s="12"/>
      <c r="J204" s="9">
        <v>12</v>
      </c>
      <c r="K204" s="8">
        <v>8.2874999999999996</v>
      </c>
      <c r="L204" s="7">
        <f t="shared" si="6"/>
        <v>99.449999999999989</v>
      </c>
    </row>
    <row r="205" spans="1:12" ht="90" customHeight="1" x14ac:dyDescent="0.25">
      <c r="A205" s="5">
        <v>648</v>
      </c>
      <c r="B205" s="5" t="str">
        <f t="shared" si="5"/>
        <v>44747B-POBGrey-Navy</v>
      </c>
      <c r="C205" s="12" t="s">
        <v>353</v>
      </c>
      <c r="D205" s="12" t="s">
        <v>352</v>
      </c>
      <c r="E205" s="18" t="s">
        <v>354</v>
      </c>
      <c r="F205" s="18" t="s">
        <v>802</v>
      </c>
      <c r="G205" s="18" t="s">
        <v>361</v>
      </c>
      <c r="H205" s="18" t="s">
        <v>362</v>
      </c>
      <c r="I205" s="12"/>
      <c r="J205" s="9">
        <v>12</v>
      </c>
      <c r="K205" s="8">
        <v>8.2874999999999996</v>
      </c>
      <c r="L205" s="7">
        <f t="shared" si="6"/>
        <v>99.449999999999989</v>
      </c>
    </row>
    <row r="206" spans="1:12" ht="90" customHeight="1" x14ac:dyDescent="0.25">
      <c r="A206" s="5">
        <v>647</v>
      </c>
      <c r="B206" s="5" t="str">
        <f t="shared" si="5"/>
        <v>44747B-SERDk Red-Ivory</v>
      </c>
      <c r="C206" s="12" t="s">
        <v>350</v>
      </c>
      <c r="D206" s="12" t="s">
        <v>349</v>
      </c>
      <c r="E206" s="18" t="s">
        <v>351</v>
      </c>
      <c r="F206" s="18" t="s">
        <v>802</v>
      </c>
      <c r="G206" s="18" t="s">
        <v>361</v>
      </c>
      <c r="H206" s="18" t="s">
        <v>362</v>
      </c>
      <c r="I206" s="12"/>
      <c r="J206" s="9">
        <v>12</v>
      </c>
      <c r="K206" s="8">
        <v>8.2874999999999996</v>
      </c>
      <c r="L206" s="7">
        <f t="shared" si="6"/>
        <v>99.449999999999989</v>
      </c>
    </row>
    <row r="207" spans="1:12" ht="90" customHeight="1" x14ac:dyDescent="0.25">
      <c r="A207" s="5">
        <v>283</v>
      </c>
      <c r="B207" s="5" t="str">
        <f t="shared" si="5"/>
        <v>44820A-NASAnavy</v>
      </c>
      <c r="C207" s="6" t="s">
        <v>202</v>
      </c>
      <c r="D207" s="6" t="s">
        <v>203</v>
      </c>
      <c r="E207" s="6" t="s">
        <v>6</v>
      </c>
      <c r="F207" s="6" t="s">
        <v>802</v>
      </c>
      <c r="G207" s="6" t="s">
        <v>387</v>
      </c>
      <c r="H207" s="6" t="s">
        <v>362</v>
      </c>
      <c r="I207" s="10"/>
      <c r="J207" s="9">
        <v>26</v>
      </c>
      <c r="K207" s="8">
        <v>8.9250000000000007</v>
      </c>
      <c r="L207" s="7">
        <f t="shared" si="6"/>
        <v>232.05</v>
      </c>
    </row>
    <row r="208" spans="1:12" ht="90" customHeight="1" x14ac:dyDescent="0.25">
      <c r="A208" s="5">
        <v>427</v>
      </c>
      <c r="B208" s="5" t="str">
        <f t="shared" si="5"/>
        <v>44890D-CALIblack</v>
      </c>
      <c r="C208" s="6" t="s">
        <v>273</v>
      </c>
      <c r="D208" s="6" t="s">
        <v>274</v>
      </c>
      <c r="E208" s="6" t="s">
        <v>4</v>
      </c>
      <c r="F208" s="6" t="s">
        <v>802</v>
      </c>
      <c r="G208" s="6" t="s">
        <v>387</v>
      </c>
      <c r="H208" s="6" t="s">
        <v>817</v>
      </c>
      <c r="I208" s="10"/>
      <c r="J208" s="9">
        <v>18</v>
      </c>
      <c r="K208" s="8">
        <v>9.7749999999999986</v>
      </c>
      <c r="L208" s="7">
        <f t="shared" si="6"/>
        <v>175.95</v>
      </c>
    </row>
    <row r="209" spans="1:12" ht="90" customHeight="1" x14ac:dyDescent="0.25">
      <c r="A209" s="5">
        <v>360</v>
      </c>
      <c r="B209" s="5" t="str">
        <f t="shared" si="5"/>
        <v>44930A-CALIwhite - black</v>
      </c>
      <c r="C209" s="6" t="s">
        <v>255</v>
      </c>
      <c r="D209" s="6" t="s">
        <v>256</v>
      </c>
      <c r="E209" s="6" t="s">
        <v>257</v>
      </c>
      <c r="F209" s="6" t="s">
        <v>802</v>
      </c>
      <c r="G209" s="6" t="s">
        <v>387</v>
      </c>
      <c r="H209" s="6" t="s">
        <v>818</v>
      </c>
      <c r="I209" s="10"/>
      <c r="J209" s="9">
        <v>6</v>
      </c>
      <c r="K209" s="8">
        <v>9.1383333333333336</v>
      </c>
      <c r="L209" s="7">
        <f t="shared" si="6"/>
        <v>54.83</v>
      </c>
    </row>
    <row r="210" spans="1:12" ht="90" customHeight="1" x14ac:dyDescent="0.25">
      <c r="A210" s="5">
        <v>257</v>
      </c>
      <c r="B210" s="5" t="str">
        <f t="shared" si="5"/>
        <v>45000A-NASApowder blue</v>
      </c>
      <c r="C210" s="6" t="s">
        <v>175</v>
      </c>
      <c r="D210" s="6" t="s">
        <v>183</v>
      </c>
      <c r="E210" s="6" t="s">
        <v>184</v>
      </c>
      <c r="F210" s="6" t="s">
        <v>802</v>
      </c>
      <c r="G210" s="6" t="s">
        <v>387</v>
      </c>
      <c r="H210" s="6" t="s">
        <v>811</v>
      </c>
      <c r="I210" s="10"/>
      <c r="J210" s="9">
        <v>11</v>
      </c>
      <c r="K210" s="8">
        <v>7.4372727272727275</v>
      </c>
      <c r="L210" s="7">
        <f t="shared" si="6"/>
        <v>81.81</v>
      </c>
    </row>
    <row r="211" spans="1:12" ht="90" customHeight="1" x14ac:dyDescent="0.25">
      <c r="A211" s="5">
        <v>188</v>
      </c>
      <c r="B211" s="5" t="str">
        <f t="shared" si="5"/>
        <v>45020A-AMERblack</v>
      </c>
      <c r="C211" s="6" t="s">
        <v>143</v>
      </c>
      <c r="D211" s="6" t="s">
        <v>146</v>
      </c>
      <c r="E211" s="6" t="s">
        <v>4</v>
      </c>
      <c r="F211" s="6" t="s">
        <v>802</v>
      </c>
      <c r="G211" s="6" t="s">
        <v>387</v>
      </c>
      <c r="H211" s="6" t="s">
        <v>362</v>
      </c>
      <c r="I211" s="10"/>
      <c r="J211" s="9">
        <v>52</v>
      </c>
      <c r="K211" s="8">
        <v>6.8000000000000007</v>
      </c>
      <c r="L211" s="7">
        <f t="shared" si="6"/>
        <v>353.6</v>
      </c>
    </row>
    <row r="212" spans="1:12" ht="90" customHeight="1" x14ac:dyDescent="0.25">
      <c r="A212" s="5">
        <v>179</v>
      </c>
      <c r="B212" s="5" t="str">
        <f t="shared" si="5"/>
        <v>45020A-AMERlight olive</v>
      </c>
      <c r="C212" s="6" t="s">
        <v>143</v>
      </c>
      <c r="D212" s="6" t="s">
        <v>146</v>
      </c>
      <c r="E212" s="6" t="s">
        <v>145</v>
      </c>
      <c r="F212" s="6" t="s">
        <v>802</v>
      </c>
      <c r="G212" s="6" t="s">
        <v>387</v>
      </c>
      <c r="H212" s="6" t="s">
        <v>362</v>
      </c>
      <c r="I212" s="10"/>
      <c r="J212" s="9">
        <v>24</v>
      </c>
      <c r="K212" s="8">
        <v>6.8</v>
      </c>
      <c r="L212" s="7">
        <f t="shared" si="6"/>
        <v>163.19999999999999</v>
      </c>
    </row>
    <row r="213" spans="1:12" ht="90" customHeight="1" x14ac:dyDescent="0.25">
      <c r="A213" s="5">
        <v>181</v>
      </c>
      <c r="B213" s="5" t="str">
        <f t="shared" si="5"/>
        <v>45020A-AMERnavy</v>
      </c>
      <c r="C213" s="6" t="s">
        <v>143</v>
      </c>
      <c r="D213" s="6" t="s">
        <v>146</v>
      </c>
      <c r="E213" s="6" t="s">
        <v>6</v>
      </c>
      <c r="F213" s="6" t="s">
        <v>802</v>
      </c>
      <c r="G213" s="6" t="s">
        <v>387</v>
      </c>
      <c r="H213" s="6" t="s">
        <v>362</v>
      </c>
      <c r="I213" s="10"/>
      <c r="J213" s="9">
        <v>17</v>
      </c>
      <c r="K213" s="8">
        <v>6.8</v>
      </c>
      <c r="L213" s="7">
        <f t="shared" si="6"/>
        <v>115.6</v>
      </c>
    </row>
    <row r="214" spans="1:12" ht="90" customHeight="1" x14ac:dyDescent="0.25">
      <c r="A214" s="5">
        <v>178</v>
      </c>
      <c r="B214" s="5" t="str">
        <f t="shared" si="5"/>
        <v>45020A-CALIblack</v>
      </c>
      <c r="C214" s="6" t="s">
        <v>143</v>
      </c>
      <c r="D214" s="6" t="s">
        <v>144</v>
      </c>
      <c r="E214" s="6" t="s">
        <v>4</v>
      </c>
      <c r="F214" s="6" t="s">
        <v>802</v>
      </c>
      <c r="G214" s="6" t="s">
        <v>387</v>
      </c>
      <c r="H214" s="6" t="s">
        <v>362</v>
      </c>
      <c r="I214" s="10"/>
      <c r="J214" s="9">
        <v>22</v>
      </c>
      <c r="K214" s="8">
        <v>6.8</v>
      </c>
      <c r="L214" s="7">
        <f t="shared" si="6"/>
        <v>149.6</v>
      </c>
    </row>
    <row r="215" spans="1:12" ht="90" customHeight="1" x14ac:dyDescent="0.25">
      <c r="A215" s="5">
        <v>177</v>
      </c>
      <c r="B215" s="5" t="str">
        <f t="shared" si="5"/>
        <v>45020A-CALIlight olive</v>
      </c>
      <c r="C215" s="6" t="s">
        <v>143</v>
      </c>
      <c r="D215" s="6" t="s">
        <v>144</v>
      </c>
      <c r="E215" s="6" t="s">
        <v>145</v>
      </c>
      <c r="F215" s="6" t="s">
        <v>802</v>
      </c>
      <c r="G215" s="6" t="s">
        <v>387</v>
      </c>
      <c r="H215" s="6" t="s">
        <v>362</v>
      </c>
      <c r="I215" s="10"/>
      <c r="J215" s="9">
        <v>23</v>
      </c>
      <c r="K215" s="8">
        <v>6.8</v>
      </c>
      <c r="L215" s="7">
        <f t="shared" si="6"/>
        <v>156.4</v>
      </c>
    </row>
    <row r="216" spans="1:12" ht="90" customHeight="1" x14ac:dyDescent="0.25">
      <c r="A216" s="5">
        <v>184</v>
      </c>
      <c r="B216" s="5" t="str">
        <f t="shared" si="5"/>
        <v>45020A-USAblack</v>
      </c>
      <c r="C216" s="6" t="s">
        <v>143</v>
      </c>
      <c r="D216" s="6" t="s">
        <v>147</v>
      </c>
      <c r="E216" s="6" t="s">
        <v>4</v>
      </c>
      <c r="F216" s="6" t="s">
        <v>802</v>
      </c>
      <c r="G216" s="6" t="s">
        <v>387</v>
      </c>
      <c r="H216" s="6" t="s">
        <v>362</v>
      </c>
      <c r="I216" s="10"/>
      <c r="J216" s="9">
        <v>58</v>
      </c>
      <c r="K216" s="8">
        <v>6.8</v>
      </c>
      <c r="L216" s="7">
        <f t="shared" si="6"/>
        <v>394.4</v>
      </c>
    </row>
    <row r="217" spans="1:12" ht="90" customHeight="1" x14ac:dyDescent="0.25">
      <c r="A217" s="5">
        <v>183</v>
      </c>
      <c r="B217" s="5" t="str">
        <f t="shared" si="5"/>
        <v>45020A-USAlight olive</v>
      </c>
      <c r="C217" s="6" t="s">
        <v>143</v>
      </c>
      <c r="D217" s="6" t="s">
        <v>147</v>
      </c>
      <c r="E217" s="6" t="s">
        <v>145</v>
      </c>
      <c r="F217" s="6" t="s">
        <v>802</v>
      </c>
      <c r="G217" s="6" t="s">
        <v>387</v>
      </c>
      <c r="H217" s="6" t="s">
        <v>362</v>
      </c>
      <c r="I217" s="10"/>
      <c r="J217" s="9">
        <v>41</v>
      </c>
      <c r="K217" s="8">
        <v>6.8000000000000007</v>
      </c>
      <c r="L217" s="7">
        <f t="shared" si="6"/>
        <v>278.8</v>
      </c>
    </row>
    <row r="218" spans="1:12" ht="90" customHeight="1" x14ac:dyDescent="0.25">
      <c r="A218" s="5">
        <v>187</v>
      </c>
      <c r="B218" s="5" t="str">
        <f t="shared" si="5"/>
        <v>45020A-USAnavy</v>
      </c>
      <c r="C218" s="6" t="s">
        <v>143</v>
      </c>
      <c r="D218" s="6" t="s">
        <v>147</v>
      </c>
      <c r="E218" s="6" t="s">
        <v>6</v>
      </c>
      <c r="F218" s="6" t="s">
        <v>802</v>
      </c>
      <c r="G218" s="6" t="s">
        <v>387</v>
      </c>
      <c r="H218" s="6" t="s">
        <v>362</v>
      </c>
      <c r="I218" s="10"/>
      <c r="J218" s="9">
        <v>41</v>
      </c>
      <c r="K218" s="8">
        <v>6.8000000000000007</v>
      </c>
      <c r="L218" s="7">
        <f t="shared" si="6"/>
        <v>278.8</v>
      </c>
    </row>
    <row r="219" spans="1:12" ht="90" customHeight="1" x14ac:dyDescent="0.25">
      <c r="A219" s="5">
        <v>182</v>
      </c>
      <c r="B219" s="5" t="str">
        <f t="shared" si="5"/>
        <v>45020A-USAoff white</v>
      </c>
      <c r="C219" s="6" t="s">
        <v>143</v>
      </c>
      <c r="D219" s="6" t="s">
        <v>147</v>
      </c>
      <c r="E219" s="6" t="s">
        <v>148</v>
      </c>
      <c r="F219" s="6" t="s">
        <v>802</v>
      </c>
      <c r="G219" s="6" t="s">
        <v>387</v>
      </c>
      <c r="H219" s="6" t="s">
        <v>362</v>
      </c>
      <c r="I219" s="10"/>
      <c r="J219" s="9">
        <v>12</v>
      </c>
      <c r="K219" s="8">
        <v>6.8</v>
      </c>
      <c r="L219" s="7">
        <f t="shared" si="6"/>
        <v>81.599999999999994</v>
      </c>
    </row>
    <row r="220" spans="1:12" ht="90" customHeight="1" x14ac:dyDescent="0.25">
      <c r="A220" s="5">
        <v>133</v>
      </c>
      <c r="B220" s="5" t="str">
        <f t="shared" si="5"/>
        <v>AMN-1701Ared</v>
      </c>
      <c r="C220" s="6" t="s">
        <v>90</v>
      </c>
      <c r="D220" s="6" t="s">
        <v>114</v>
      </c>
      <c r="E220" s="6" t="s">
        <v>25</v>
      </c>
      <c r="F220" s="6" t="s">
        <v>802</v>
      </c>
      <c r="G220" s="6" t="s">
        <v>361</v>
      </c>
      <c r="H220" s="6" t="s">
        <v>362</v>
      </c>
      <c r="I220" s="10"/>
      <c r="J220" s="9">
        <v>20</v>
      </c>
      <c r="K220" s="8">
        <v>5.5250000000000004</v>
      </c>
      <c r="L220" s="7">
        <f t="shared" si="6"/>
        <v>110.5</v>
      </c>
    </row>
    <row r="221" spans="1:12" ht="90" customHeight="1" x14ac:dyDescent="0.25">
      <c r="A221" s="5">
        <v>132</v>
      </c>
      <c r="B221" s="5" t="str">
        <f t="shared" si="5"/>
        <v>AMN-1701Bsnow white</v>
      </c>
      <c r="C221" s="6" t="s">
        <v>90</v>
      </c>
      <c r="D221" s="6" t="s">
        <v>112</v>
      </c>
      <c r="E221" s="6" t="s">
        <v>113</v>
      </c>
      <c r="F221" s="6" t="s">
        <v>802</v>
      </c>
      <c r="G221" s="6" t="s">
        <v>361</v>
      </c>
      <c r="H221" s="6" t="s">
        <v>362</v>
      </c>
      <c r="I221" s="10"/>
      <c r="J221" s="9">
        <v>18</v>
      </c>
      <c r="K221" s="8">
        <v>5.5250000000000004</v>
      </c>
      <c r="L221" s="7">
        <f t="shared" si="6"/>
        <v>99.45</v>
      </c>
    </row>
    <row r="222" spans="1:12" ht="90" customHeight="1" x14ac:dyDescent="0.25">
      <c r="A222" s="5">
        <v>356</v>
      </c>
      <c r="B222" s="5" t="str">
        <f t="shared" si="5"/>
        <v>AMN-1712Astone-black</v>
      </c>
      <c r="C222" s="6" t="s">
        <v>248</v>
      </c>
      <c r="D222" s="6" t="s">
        <v>249</v>
      </c>
      <c r="E222" s="6" t="s">
        <v>250</v>
      </c>
      <c r="F222" s="6" t="s">
        <v>802</v>
      </c>
      <c r="G222" s="6" t="s">
        <v>361</v>
      </c>
      <c r="H222" s="6" t="s">
        <v>362</v>
      </c>
      <c r="I222" s="10"/>
      <c r="J222" s="9">
        <v>29</v>
      </c>
      <c r="K222" s="8">
        <v>5.95</v>
      </c>
      <c r="L222" s="7">
        <f t="shared" si="6"/>
        <v>172.55</v>
      </c>
    </row>
    <row r="223" spans="1:12" ht="90" customHeight="1" x14ac:dyDescent="0.25">
      <c r="A223" s="5">
        <v>391</v>
      </c>
      <c r="B223" s="5" t="str">
        <f t="shared" si="5"/>
        <v>FEND-1908Ablack</v>
      </c>
      <c r="C223" s="6" t="s">
        <v>263</v>
      </c>
      <c r="D223" s="6" t="s">
        <v>270</v>
      </c>
      <c r="E223" s="6" t="s">
        <v>4</v>
      </c>
      <c r="F223" s="6" t="s">
        <v>802</v>
      </c>
      <c r="G223" s="6" t="s">
        <v>361</v>
      </c>
      <c r="H223" s="6" t="s">
        <v>362</v>
      </c>
      <c r="I223" s="10"/>
      <c r="J223" s="9">
        <v>12</v>
      </c>
      <c r="K223" s="8">
        <v>7.6499999999999995</v>
      </c>
      <c r="L223" s="7">
        <f t="shared" si="6"/>
        <v>91.8</v>
      </c>
    </row>
    <row r="224" spans="1:12" ht="90" customHeight="1" x14ac:dyDescent="0.25">
      <c r="A224" s="5">
        <v>529</v>
      </c>
      <c r="B224" s="5" t="str">
        <f t="shared" si="5"/>
        <v>GM-1907Bivory-navy</v>
      </c>
      <c r="C224" s="6" t="s">
        <v>293</v>
      </c>
      <c r="D224" s="6" t="s">
        <v>306</v>
      </c>
      <c r="E224" s="6" t="s">
        <v>44</v>
      </c>
      <c r="F224" s="6" t="s">
        <v>802</v>
      </c>
      <c r="G224" s="6" t="s">
        <v>387</v>
      </c>
      <c r="H224" s="6" t="s">
        <v>813</v>
      </c>
      <c r="I224" s="10"/>
      <c r="J224" s="9">
        <v>12</v>
      </c>
      <c r="K224" s="8">
        <v>8.2874999999999996</v>
      </c>
      <c r="L224" s="7">
        <f t="shared" si="6"/>
        <v>99.449999999999989</v>
      </c>
    </row>
    <row r="225" spans="1:12" ht="90" customHeight="1" x14ac:dyDescent="0.25">
      <c r="A225" s="5">
        <v>390</v>
      </c>
      <c r="B225" s="5" t="str">
        <f t="shared" si="5"/>
        <v>GM-1909Bblack</v>
      </c>
      <c r="C225" s="6" t="s">
        <v>263</v>
      </c>
      <c r="D225" s="6" t="s">
        <v>269</v>
      </c>
      <c r="E225" s="6" t="s">
        <v>4</v>
      </c>
      <c r="F225" s="6" t="s">
        <v>802</v>
      </c>
      <c r="G225" s="6" t="s">
        <v>361</v>
      </c>
      <c r="H225" s="6" t="s">
        <v>362</v>
      </c>
      <c r="I225" s="10"/>
      <c r="J225" s="9">
        <v>6</v>
      </c>
      <c r="K225" s="8">
        <v>7.2250000000000005</v>
      </c>
      <c r="L225" s="7">
        <f t="shared" si="6"/>
        <v>43.35</v>
      </c>
    </row>
    <row r="226" spans="1:12" ht="90" customHeight="1" x14ac:dyDescent="0.25">
      <c r="A226" s="5">
        <v>392</v>
      </c>
      <c r="B226" s="5" t="str">
        <f t="shared" si="5"/>
        <v>GM-1909Cblack</v>
      </c>
      <c r="C226" s="6" t="s">
        <v>263</v>
      </c>
      <c r="D226" s="6" t="s">
        <v>271</v>
      </c>
      <c r="E226" s="6" t="s">
        <v>4</v>
      </c>
      <c r="F226" s="6" t="s">
        <v>802</v>
      </c>
      <c r="G226" s="6" t="s">
        <v>361</v>
      </c>
      <c r="H226" s="6" t="s">
        <v>362</v>
      </c>
      <c r="I226" s="10"/>
      <c r="J226" s="9">
        <v>6</v>
      </c>
      <c r="K226" s="8">
        <v>7.2250000000000005</v>
      </c>
      <c r="L226" s="7">
        <f t="shared" si="6"/>
        <v>43.35</v>
      </c>
    </row>
    <row r="227" spans="1:12" ht="90" customHeight="1" x14ac:dyDescent="0.25">
      <c r="A227" s="5">
        <v>385</v>
      </c>
      <c r="B227" s="5" t="str">
        <f t="shared" si="5"/>
        <v>SMU277A-NASAblack</v>
      </c>
      <c r="C227" s="6" t="s">
        <v>263</v>
      </c>
      <c r="D227" s="6" t="s">
        <v>268</v>
      </c>
      <c r="E227" s="6" t="s">
        <v>4</v>
      </c>
      <c r="F227" s="6" t="s">
        <v>802</v>
      </c>
      <c r="G227" s="6" t="s">
        <v>361</v>
      </c>
      <c r="H227" s="6" t="s">
        <v>362</v>
      </c>
      <c r="I227" s="10"/>
      <c r="J227" s="9">
        <v>16</v>
      </c>
      <c r="K227" s="8">
        <v>7.2249999999999996</v>
      </c>
      <c r="L227" s="7">
        <f t="shared" si="6"/>
        <v>115.6</v>
      </c>
    </row>
    <row r="228" spans="1:12" ht="90" customHeight="1" x14ac:dyDescent="0.25">
      <c r="A228" s="5">
        <v>120</v>
      </c>
      <c r="B228" s="5" t="str">
        <f t="shared" si="5"/>
        <v>SMU302A-RARObrick red</v>
      </c>
      <c r="C228" s="6" t="s">
        <v>90</v>
      </c>
      <c r="D228" s="6" t="s">
        <v>105</v>
      </c>
      <c r="E228" s="6" t="s">
        <v>106</v>
      </c>
      <c r="F228" s="6" t="s">
        <v>802</v>
      </c>
      <c r="G228" s="6" t="s">
        <v>361</v>
      </c>
      <c r="H228" s="6" t="s">
        <v>362</v>
      </c>
      <c r="I228" s="10"/>
      <c r="J228" s="9">
        <v>12</v>
      </c>
      <c r="K228" s="8">
        <v>5.7374999999999998</v>
      </c>
      <c r="L228" s="7">
        <f t="shared" si="6"/>
        <v>68.849999999999994</v>
      </c>
    </row>
    <row r="229" spans="1:12" ht="90" customHeight="1" x14ac:dyDescent="0.25">
      <c r="A229" s="5">
        <v>523</v>
      </c>
      <c r="B229" s="5" t="str">
        <f t="shared" si="5"/>
        <v>SMU500A-TAHOEgrey-slate blue-navy</v>
      </c>
      <c r="C229" s="6" t="s">
        <v>293</v>
      </c>
      <c r="D229" s="6" t="s">
        <v>301</v>
      </c>
      <c r="E229" s="6" t="s">
        <v>302</v>
      </c>
      <c r="F229" s="6" t="s">
        <v>802</v>
      </c>
      <c r="G229" s="6" t="s">
        <v>387</v>
      </c>
      <c r="H229" s="6" t="s">
        <v>813</v>
      </c>
      <c r="I229" s="10"/>
      <c r="J229" s="9">
        <v>34</v>
      </c>
      <c r="K229" s="8">
        <v>7.2250000000000005</v>
      </c>
      <c r="L229" s="7">
        <f t="shared" si="6"/>
        <v>245.65</v>
      </c>
    </row>
    <row r="230" spans="1:12" ht="15" x14ac:dyDescent="0.25">
      <c r="D230" s="15" t="s">
        <v>821</v>
      </c>
    </row>
    <row r="231" spans="1:12" ht="15" x14ac:dyDescent="0.25">
      <c r="D231" s="15" t="s">
        <v>822</v>
      </c>
      <c r="L231" s="19"/>
    </row>
    <row r="232" spans="1:12" ht="90" customHeight="1" x14ac:dyDescent="0.25">
      <c r="D232" s="15" t="s">
        <v>823</v>
      </c>
    </row>
    <row r="233" spans="1:12" ht="90" customHeight="1" x14ac:dyDescent="0.25">
      <c r="D233" s="15" t="s">
        <v>824</v>
      </c>
    </row>
    <row r="234" spans="1:12" ht="90" customHeight="1" x14ac:dyDescent="0.25">
      <c r="D234" s="15" t="s">
        <v>825</v>
      </c>
    </row>
    <row r="235" spans="1:12" ht="90" customHeight="1" x14ac:dyDescent="0.25">
      <c r="D235" s="15" t="s">
        <v>826</v>
      </c>
    </row>
    <row r="236" spans="1:12" ht="90" customHeight="1" x14ac:dyDescent="0.25">
      <c r="D236" s="15" t="s">
        <v>827</v>
      </c>
    </row>
    <row r="237" spans="1:12" ht="90" customHeight="1" x14ac:dyDescent="0.25">
      <c r="D237" s="15" t="s">
        <v>828</v>
      </c>
    </row>
    <row r="238" spans="1:12" ht="90" customHeight="1" x14ac:dyDescent="0.25">
      <c r="D238" s="15" t="s">
        <v>829</v>
      </c>
    </row>
    <row r="239" spans="1:12" ht="90" customHeight="1" x14ac:dyDescent="0.25">
      <c r="D239" s="15" t="s">
        <v>830</v>
      </c>
    </row>
    <row r="240" spans="1:12" ht="90" customHeight="1" x14ac:dyDescent="0.25">
      <c r="D240" s="15" t="s">
        <v>831</v>
      </c>
    </row>
    <row r="241" spans="4:4" ht="90" customHeight="1" x14ac:dyDescent="0.25">
      <c r="D241" s="15" t="s">
        <v>832</v>
      </c>
    </row>
    <row r="242" spans="4:4" ht="90" customHeight="1" x14ac:dyDescent="0.25">
      <c r="D242" s="15" t="s">
        <v>833</v>
      </c>
    </row>
    <row r="243" spans="4:4" ht="90" customHeight="1" x14ac:dyDescent="0.25">
      <c r="D243" s="15" t="s">
        <v>834</v>
      </c>
    </row>
    <row r="244" spans="4:4" ht="90" customHeight="1" x14ac:dyDescent="0.25">
      <c r="D244" s="15" t="s">
        <v>835</v>
      </c>
    </row>
    <row r="245" spans="4:4" ht="90" customHeight="1" x14ac:dyDescent="0.25">
      <c r="D245" s="15" t="s">
        <v>836</v>
      </c>
    </row>
    <row r="246" spans="4:4" ht="90" customHeight="1" x14ac:dyDescent="0.25">
      <c r="D246" s="15" t="s">
        <v>837</v>
      </c>
    </row>
    <row r="247" spans="4:4" ht="90" customHeight="1" x14ac:dyDescent="0.25">
      <c r="D247" s="15" t="s">
        <v>838</v>
      </c>
    </row>
    <row r="248" spans="4:4" ht="90" customHeight="1" x14ac:dyDescent="0.25">
      <c r="D248" s="15" t="s">
        <v>839</v>
      </c>
    </row>
    <row r="249" spans="4:4" ht="90" customHeight="1" x14ac:dyDescent="0.25">
      <c r="D249" s="15" t="s">
        <v>840</v>
      </c>
    </row>
    <row r="250" spans="4:4" ht="90" customHeight="1" x14ac:dyDescent="0.25">
      <c r="D250" s="15" t="s">
        <v>841</v>
      </c>
    </row>
    <row r="251" spans="4:4" ht="90" customHeight="1" x14ac:dyDescent="0.25">
      <c r="D251" s="15" t="s">
        <v>842</v>
      </c>
    </row>
    <row r="252" spans="4:4" ht="90" customHeight="1" x14ac:dyDescent="0.25">
      <c r="D252" s="15" t="s">
        <v>843</v>
      </c>
    </row>
    <row r="253" spans="4:4" ht="90" customHeight="1" x14ac:dyDescent="0.25">
      <c r="D253" s="15" t="s">
        <v>844</v>
      </c>
    </row>
    <row r="254" spans="4:4" ht="90" customHeight="1" x14ac:dyDescent="0.25">
      <c r="D254" s="15" t="s">
        <v>845</v>
      </c>
    </row>
    <row r="255" spans="4:4" ht="90" customHeight="1" x14ac:dyDescent="0.25">
      <c r="D255" s="15" t="s">
        <v>846</v>
      </c>
    </row>
    <row r="256" spans="4:4" ht="90" customHeight="1" x14ac:dyDescent="0.25">
      <c r="D256" s="15" t="s">
        <v>847</v>
      </c>
    </row>
    <row r="257" spans="4:4" ht="90" customHeight="1" x14ac:dyDescent="0.25">
      <c r="D257" s="15" t="s">
        <v>848</v>
      </c>
    </row>
    <row r="258" spans="4:4" ht="90" customHeight="1" x14ac:dyDescent="0.25">
      <c r="D258" s="15" t="s">
        <v>849</v>
      </c>
    </row>
    <row r="259" spans="4:4" ht="90" customHeight="1" x14ac:dyDescent="0.25">
      <c r="D259" s="15" t="s">
        <v>850</v>
      </c>
    </row>
    <row r="260" spans="4:4" ht="90" customHeight="1" x14ac:dyDescent="0.25">
      <c r="D260" s="15" t="s">
        <v>851</v>
      </c>
    </row>
    <row r="261" spans="4:4" ht="90" customHeight="1" x14ac:dyDescent="0.25">
      <c r="D261" s="15" t="s">
        <v>852</v>
      </c>
    </row>
    <row r="262" spans="4:4" ht="90" customHeight="1" x14ac:dyDescent="0.25">
      <c r="D262" s="15" t="s">
        <v>853</v>
      </c>
    </row>
    <row r="263" spans="4:4" ht="90" customHeight="1" x14ac:dyDescent="0.25">
      <c r="D263" s="15" t="s">
        <v>854</v>
      </c>
    </row>
    <row r="264" spans="4:4" ht="90" customHeight="1" x14ac:dyDescent="0.25">
      <c r="D264" s="15" t="s">
        <v>855</v>
      </c>
    </row>
    <row r="265" spans="4:4" ht="90" customHeight="1" x14ac:dyDescent="0.25">
      <c r="D265" s="15" t="s">
        <v>64</v>
      </c>
    </row>
    <row r="266" spans="4:4" ht="90" customHeight="1" x14ac:dyDescent="0.25">
      <c r="D266" s="15" t="s">
        <v>62</v>
      </c>
    </row>
    <row r="267" spans="4:4" ht="90" customHeight="1" x14ac:dyDescent="0.25">
      <c r="D267" s="15" t="s">
        <v>856</v>
      </c>
    </row>
    <row r="268" spans="4:4" ht="90" customHeight="1" x14ac:dyDescent="0.25">
      <c r="D268" s="15" t="s">
        <v>857</v>
      </c>
    </row>
    <row r="269" spans="4:4" ht="90" customHeight="1" x14ac:dyDescent="0.25">
      <c r="D269" s="15" t="s">
        <v>61</v>
      </c>
    </row>
    <row r="270" spans="4:4" ht="90" customHeight="1" x14ac:dyDescent="0.25">
      <c r="D270" s="15" t="s">
        <v>858</v>
      </c>
    </row>
    <row r="271" spans="4:4" ht="90" customHeight="1" x14ac:dyDescent="0.25">
      <c r="D271" s="15" t="s">
        <v>859</v>
      </c>
    </row>
    <row r="272" spans="4:4" ht="90" customHeight="1" x14ac:dyDescent="0.25">
      <c r="D272" s="15" t="s">
        <v>860</v>
      </c>
    </row>
    <row r="273" spans="4:4" ht="90" customHeight="1" x14ac:dyDescent="0.25">
      <c r="D273" s="15" t="s">
        <v>861</v>
      </c>
    </row>
    <row r="274" spans="4:4" ht="90" customHeight="1" x14ac:dyDescent="0.25">
      <c r="D274" s="15" t="s">
        <v>862</v>
      </c>
    </row>
    <row r="275" spans="4:4" ht="90" customHeight="1" x14ac:dyDescent="0.25">
      <c r="D275" s="15" t="s">
        <v>863</v>
      </c>
    </row>
    <row r="276" spans="4:4" ht="90" customHeight="1" x14ac:dyDescent="0.25">
      <c r="D276" s="15" t="s">
        <v>864</v>
      </c>
    </row>
    <row r="277" spans="4:4" ht="90" customHeight="1" x14ac:dyDescent="0.25">
      <c r="D277" s="15" t="s">
        <v>865</v>
      </c>
    </row>
    <row r="278" spans="4:4" ht="90" customHeight="1" x14ac:dyDescent="0.25">
      <c r="D278" s="15" t="s">
        <v>128</v>
      </c>
    </row>
    <row r="279" spans="4:4" ht="90" customHeight="1" x14ac:dyDescent="0.25">
      <c r="D279" s="15" t="s">
        <v>866</v>
      </c>
    </row>
    <row r="280" spans="4:4" ht="90" customHeight="1" x14ac:dyDescent="0.25">
      <c r="D280" s="15" t="s">
        <v>867</v>
      </c>
    </row>
    <row r="281" spans="4:4" ht="90" customHeight="1" x14ac:dyDescent="0.25">
      <c r="D281" s="15" t="s">
        <v>868</v>
      </c>
    </row>
    <row r="282" spans="4:4" ht="90" customHeight="1" x14ac:dyDescent="0.25">
      <c r="D282" s="15" t="s">
        <v>133</v>
      </c>
    </row>
    <row r="283" spans="4:4" ht="90" customHeight="1" x14ac:dyDescent="0.25">
      <c r="D283" s="15" t="s">
        <v>869</v>
      </c>
    </row>
    <row r="284" spans="4:4" ht="90" customHeight="1" x14ac:dyDescent="0.25">
      <c r="D284" s="15" t="s">
        <v>870</v>
      </c>
    </row>
    <row r="285" spans="4:4" ht="90" customHeight="1" x14ac:dyDescent="0.25">
      <c r="D285" s="15" t="s">
        <v>871</v>
      </c>
    </row>
    <row r="286" spans="4:4" ht="90" customHeight="1" x14ac:dyDescent="0.25">
      <c r="D286" s="15" t="s">
        <v>872</v>
      </c>
    </row>
    <row r="287" spans="4:4" ht="90" customHeight="1" x14ac:dyDescent="0.25">
      <c r="D287" s="15" t="s">
        <v>873</v>
      </c>
    </row>
    <row r="288" spans="4:4" ht="90" customHeight="1" x14ac:dyDescent="0.25">
      <c r="D288" s="15" t="s">
        <v>129</v>
      </c>
    </row>
    <row r="289" spans="4:4" ht="90" customHeight="1" x14ac:dyDescent="0.25">
      <c r="D289" s="15" t="s">
        <v>137</v>
      </c>
    </row>
    <row r="290" spans="4:4" ht="90" customHeight="1" x14ac:dyDescent="0.25">
      <c r="D290" s="15" t="s">
        <v>874</v>
      </c>
    </row>
    <row r="291" spans="4:4" ht="90" customHeight="1" x14ac:dyDescent="0.25">
      <c r="D291" s="15" t="s">
        <v>875</v>
      </c>
    </row>
    <row r="292" spans="4:4" ht="90" customHeight="1" x14ac:dyDescent="0.25">
      <c r="D292" s="15" t="s">
        <v>876</v>
      </c>
    </row>
    <row r="293" spans="4:4" ht="90" customHeight="1" x14ac:dyDescent="0.25">
      <c r="D293" s="15" t="s">
        <v>877</v>
      </c>
    </row>
    <row r="294" spans="4:4" ht="90" customHeight="1" x14ac:dyDescent="0.25">
      <c r="D294" s="15" t="s">
        <v>878</v>
      </c>
    </row>
    <row r="295" spans="4:4" ht="90" customHeight="1" x14ac:dyDescent="0.25">
      <c r="D295" s="15" t="s">
        <v>879</v>
      </c>
    </row>
    <row r="296" spans="4:4" ht="90" customHeight="1" x14ac:dyDescent="0.25">
      <c r="D296" s="15" t="s">
        <v>880</v>
      </c>
    </row>
    <row r="297" spans="4:4" ht="90" customHeight="1" x14ac:dyDescent="0.25">
      <c r="D297" s="15" t="s">
        <v>881</v>
      </c>
    </row>
    <row r="298" spans="4:4" ht="90" customHeight="1" x14ac:dyDescent="0.25">
      <c r="D298" s="15" t="s">
        <v>882</v>
      </c>
    </row>
    <row r="299" spans="4:4" ht="90" customHeight="1" x14ac:dyDescent="0.25">
      <c r="D299" s="15" t="s">
        <v>883</v>
      </c>
    </row>
    <row r="300" spans="4:4" ht="90" customHeight="1" x14ac:dyDescent="0.25">
      <c r="D300" s="15" t="s">
        <v>172</v>
      </c>
    </row>
    <row r="301" spans="4:4" ht="90" customHeight="1" x14ac:dyDescent="0.25">
      <c r="D301" s="15" t="s">
        <v>171</v>
      </c>
    </row>
    <row r="302" spans="4:4" ht="90" customHeight="1" x14ac:dyDescent="0.25">
      <c r="D302" s="15" t="s">
        <v>884</v>
      </c>
    </row>
    <row r="303" spans="4:4" ht="90" customHeight="1" x14ac:dyDescent="0.25">
      <c r="D303" s="15" t="s">
        <v>885</v>
      </c>
    </row>
    <row r="304" spans="4:4" ht="90" customHeight="1" x14ac:dyDescent="0.25">
      <c r="D304" s="15" t="s">
        <v>170</v>
      </c>
    </row>
    <row r="305" spans="4:4" ht="90" customHeight="1" x14ac:dyDescent="0.25">
      <c r="D305" s="15" t="s">
        <v>169</v>
      </c>
    </row>
    <row r="306" spans="4:4" ht="90" customHeight="1" x14ac:dyDescent="0.25">
      <c r="D306" s="15" t="s">
        <v>167</v>
      </c>
    </row>
    <row r="307" spans="4:4" ht="90" customHeight="1" x14ac:dyDescent="0.25">
      <c r="D307" s="15" t="s">
        <v>166</v>
      </c>
    </row>
    <row r="308" spans="4:4" ht="90" customHeight="1" x14ac:dyDescent="0.25">
      <c r="D308" s="15" t="s">
        <v>164</v>
      </c>
    </row>
    <row r="309" spans="4:4" ht="90" customHeight="1" x14ac:dyDescent="0.25">
      <c r="D309" s="15" t="s">
        <v>886</v>
      </c>
    </row>
    <row r="310" spans="4:4" ht="90" customHeight="1" x14ac:dyDescent="0.25">
      <c r="D310" s="15" t="s">
        <v>887</v>
      </c>
    </row>
    <row r="311" spans="4:4" ht="90" customHeight="1" x14ac:dyDescent="0.25">
      <c r="D311" s="15" t="s">
        <v>168</v>
      </c>
    </row>
    <row r="312" spans="4:4" ht="90" customHeight="1" x14ac:dyDescent="0.25">
      <c r="D312" s="15" t="s">
        <v>888</v>
      </c>
    </row>
    <row r="313" spans="4:4" ht="90" customHeight="1" x14ac:dyDescent="0.25">
      <c r="D313" s="15" t="s">
        <v>889</v>
      </c>
    </row>
    <row r="314" spans="4:4" ht="90" customHeight="1" x14ac:dyDescent="0.25">
      <c r="D314" s="15" t="s">
        <v>890</v>
      </c>
    </row>
    <row r="315" spans="4:4" ht="90" customHeight="1" x14ac:dyDescent="0.25">
      <c r="D315" s="15" t="s">
        <v>891</v>
      </c>
    </row>
    <row r="316" spans="4:4" ht="90" customHeight="1" x14ac:dyDescent="0.25">
      <c r="D316" s="15" t="s">
        <v>892</v>
      </c>
    </row>
    <row r="317" spans="4:4" ht="90" customHeight="1" x14ac:dyDescent="0.25">
      <c r="D317" s="15" t="s">
        <v>893</v>
      </c>
    </row>
    <row r="318" spans="4:4" ht="90" customHeight="1" x14ac:dyDescent="0.25">
      <c r="D318" s="15" t="s">
        <v>894</v>
      </c>
    </row>
    <row r="319" spans="4:4" ht="90" customHeight="1" x14ac:dyDescent="0.25">
      <c r="D319" s="15" t="s">
        <v>895</v>
      </c>
    </row>
    <row r="320" spans="4:4" ht="90" customHeight="1" x14ac:dyDescent="0.25">
      <c r="D320" s="15" t="s">
        <v>173</v>
      </c>
    </row>
    <row r="321" spans="4:4" ht="90" customHeight="1" x14ac:dyDescent="0.25">
      <c r="D321" s="15" t="s">
        <v>896</v>
      </c>
    </row>
    <row r="322" spans="4:4" ht="90" customHeight="1" x14ac:dyDescent="0.25">
      <c r="D322" s="15" t="s">
        <v>174</v>
      </c>
    </row>
    <row r="323" spans="4:4" ht="90" customHeight="1" x14ac:dyDescent="0.25">
      <c r="D323" s="15" t="s">
        <v>897</v>
      </c>
    </row>
    <row r="324" spans="4:4" ht="90" customHeight="1" x14ac:dyDescent="0.25">
      <c r="D324" s="15" t="s">
        <v>898</v>
      </c>
    </row>
    <row r="325" spans="4:4" ht="90" customHeight="1" x14ac:dyDescent="0.25">
      <c r="D325" s="15" t="s">
        <v>899</v>
      </c>
    </row>
    <row r="326" spans="4:4" ht="90" customHeight="1" x14ac:dyDescent="0.25">
      <c r="D326" s="15" t="s">
        <v>900</v>
      </c>
    </row>
    <row r="327" spans="4:4" ht="90" customHeight="1" x14ac:dyDescent="0.25">
      <c r="D327" s="15" t="s">
        <v>901</v>
      </c>
    </row>
    <row r="328" spans="4:4" ht="90" customHeight="1" x14ac:dyDescent="0.25">
      <c r="D328" s="15" t="s">
        <v>902</v>
      </c>
    </row>
    <row r="329" spans="4:4" ht="90" customHeight="1" x14ac:dyDescent="0.25">
      <c r="D329" s="15" t="s">
        <v>903</v>
      </c>
    </row>
    <row r="330" spans="4:4" ht="90" customHeight="1" x14ac:dyDescent="0.25">
      <c r="D330" s="15" t="s">
        <v>904</v>
      </c>
    </row>
    <row r="331" spans="4:4" ht="90" customHeight="1" x14ac:dyDescent="0.25">
      <c r="D331" s="15" t="s">
        <v>905</v>
      </c>
    </row>
    <row r="332" spans="4:4" ht="90" customHeight="1" x14ac:dyDescent="0.25">
      <c r="D332" s="15" t="s">
        <v>906</v>
      </c>
    </row>
    <row r="333" spans="4:4" ht="90" customHeight="1" x14ac:dyDescent="0.25">
      <c r="D333" s="15" t="s">
        <v>907</v>
      </c>
    </row>
    <row r="334" spans="4:4" ht="90" customHeight="1" x14ac:dyDescent="0.25">
      <c r="D334" s="15" t="s">
        <v>908</v>
      </c>
    </row>
    <row r="335" spans="4:4" ht="90" customHeight="1" x14ac:dyDescent="0.25">
      <c r="D335" s="15" t="s">
        <v>909</v>
      </c>
    </row>
    <row r="336" spans="4:4" ht="90" customHeight="1" x14ac:dyDescent="0.25">
      <c r="D336" s="15" t="s">
        <v>910</v>
      </c>
    </row>
    <row r="337" spans="4:4" ht="90" customHeight="1" x14ac:dyDescent="0.25">
      <c r="D337" s="15" t="s">
        <v>911</v>
      </c>
    </row>
    <row r="338" spans="4:4" ht="90" customHeight="1" x14ac:dyDescent="0.25">
      <c r="D338" s="15" t="s">
        <v>912</v>
      </c>
    </row>
    <row r="339" spans="4:4" ht="90" customHeight="1" x14ac:dyDescent="0.25">
      <c r="D339" s="15" t="s">
        <v>913</v>
      </c>
    </row>
    <row r="340" spans="4:4" ht="90" customHeight="1" x14ac:dyDescent="0.25">
      <c r="D340" s="15" t="s">
        <v>914</v>
      </c>
    </row>
    <row r="341" spans="4:4" ht="90" customHeight="1" x14ac:dyDescent="0.25">
      <c r="D341" s="15" t="s">
        <v>915</v>
      </c>
    </row>
    <row r="342" spans="4:4" ht="90" customHeight="1" x14ac:dyDescent="0.25">
      <c r="D342" s="15" t="s">
        <v>916</v>
      </c>
    </row>
    <row r="343" spans="4:4" ht="90" customHeight="1" x14ac:dyDescent="0.25">
      <c r="D343" s="15" t="s">
        <v>917</v>
      </c>
    </row>
    <row r="344" spans="4:4" ht="90" customHeight="1" x14ac:dyDescent="0.25">
      <c r="D344" s="15" t="s">
        <v>918</v>
      </c>
    </row>
    <row r="345" spans="4:4" ht="90" customHeight="1" x14ac:dyDescent="0.25">
      <c r="D345" s="15" t="s">
        <v>919</v>
      </c>
    </row>
    <row r="346" spans="4:4" ht="90" customHeight="1" x14ac:dyDescent="0.25">
      <c r="D346" s="15" t="s">
        <v>920</v>
      </c>
    </row>
    <row r="347" spans="4:4" ht="90" customHeight="1" x14ac:dyDescent="0.25">
      <c r="D347" s="15" t="s">
        <v>921</v>
      </c>
    </row>
    <row r="348" spans="4:4" ht="90" customHeight="1" x14ac:dyDescent="0.25">
      <c r="D348" s="15" t="s">
        <v>922</v>
      </c>
    </row>
    <row r="349" spans="4:4" ht="90" customHeight="1" x14ac:dyDescent="0.25">
      <c r="D349" s="15" t="s">
        <v>264</v>
      </c>
    </row>
    <row r="350" spans="4:4" ht="90" customHeight="1" x14ac:dyDescent="0.25">
      <c r="D350" s="15" t="s">
        <v>265</v>
      </c>
    </row>
    <row r="351" spans="4:4" ht="90" customHeight="1" x14ac:dyDescent="0.25">
      <c r="D351" s="15" t="s">
        <v>266</v>
      </c>
    </row>
    <row r="352" spans="4:4" ht="90" customHeight="1" x14ac:dyDescent="0.25">
      <c r="D352" s="15" t="s">
        <v>923</v>
      </c>
    </row>
    <row r="353" spans="4:4" ht="90" customHeight="1" x14ac:dyDescent="0.25">
      <c r="D353" s="15" t="s">
        <v>924</v>
      </c>
    </row>
    <row r="354" spans="4:4" ht="90" customHeight="1" x14ac:dyDescent="0.25">
      <c r="D354" s="15" t="s">
        <v>267</v>
      </c>
    </row>
    <row r="355" spans="4:4" ht="90" customHeight="1" x14ac:dyDescent="0.25">
      <c r="D355" s="15" t="s">
        <v>925</v>
      </c>
    </row>
    <row r="356" spans="4:4" ht="90" customHeight="1" x14ac:dyDescent="0.25">
      <c r="D356" s="15" t="s">
        <v>926</v>
      </c>
    </row>
    <row r="357" spans="4:4" ht="90" customHeight="1" x14ac:dyDescent="0.25">
      <c r="D357" s="15" t="s">
        <v>927</v>
      </c>
    </row>
    <row r="358" spans="4:4" ht="90" customHeight="1" x14ac:dyDescent="0.25">
      <c r="D358" s="15" t="s">
        <v>928</v>
      </c>
    </row>
    <row r="359" spans="4:4" ht="90" customHeight="1" x14ac:dyDescent="0.25">
      <c r="D359" s="15" t="s">
        <v>929</v>
      </c>
    </row>
    <row r="360" spans="4:4" ht="90" customHeight="1" x14ac:dyDescent="0.25">
      <c r="D360" s="15" t="s">
        <v>930</v>
      </c>
    </row>
    <row r="361" spans="4:4" ht="90" customHeight="1" x14ac:dyDescent="0.25">
      <c r="D361" s="15" t="s">
        <v>931</v>
      </c>
    </row>
    <row r="362" spans="4:4" ht="90" customHeight="1" x14ac:dyDescent="0.25">
      <c r="D362" s="15" t="s">
        <v>932</v>
      </c>
    </row>
    <row r="363" spans="4:4" ht="90" customHeight="1" x14ac:dyDescent="0.25">
      <c r="D363" s="15" t="s">
        <v>933</v>
      </c>
    </row>
    <row r="364" spans="4:4" ht="90" customHeight="1" x14ac:dyDescent="0.25">
      <c r="D364" s="15" t="s">
        <v>934</v>
      </c>
    </row>
    <row r="365" spans="4:4" ht="90" customHeight="1" x14ac:dyDescent="0.25">
      <c r="D365" s="15" t="s">
        <v>935</v>
      </c>
    </row>
    <row r="366" spans="4:4" ht="90" customHeight="1" x14ac:dyDescent="0.25">
      <c r="D366" s="15" t="s">
        <v>936</v>
      </c>
    </row>
    <row r="367" spans="4:4" ht="90" customHeight="1" x14ac:dyDescent="0.25">
      <c r="D367" s="15" t="s">
        <v>937</v>
      </c>
    </row>
    <row r="368" spans="4:4" ht="90" customHeight="1" x14ac:dyDescent="0.25">
      <c r="D368" s="15" t="s">
        <v>938</v>
      </c>
    </row>
    <row r="369" spans="4:4" ht="90" customHeight="1" x14ac:dyDescent="0.25">
      <c r="D369" s="15" t="s">
        <v>939</v>
      </c>
    </row>
    <row r="370" spans="4:4" ht="90" customHeight="1" x14ac:dyDescent="0.25">
      <c r="D370" s="15" t="s">
        <v>940</v>
      </c>
    </row>
    <row r="371" spans="4:4" ht="90" customHeight="1" x14ac:dyDescent="0.25">
      <c r="D371" s="15" t="s">
        <v>941</v>
      </c>
    </row>
    <row r="372" spans="4:4" ht="90" customHeight="1" x14ac:dyDescent="0.25">
      <c r="D372" s="15" t="s">
        <v>942</v>
      </c>
    </row>
    <row r="373" spans="4:4" ht="90" customHeight="1" x14ac:dyDescent="0.25">
      <c r="D373" s="15" t="s">
        <v>943</v>
      </c>
    </row>
    <row r="374" spans="4:4" ht="90" customHeight="1" x14ac:dyDescent="0.25">
      <c r="D374" s="15" t="s">
        <v>944</v>
      </c>
    </row>
    <row r="375" spans="4:4" ht="90" customHeight="1" x14ac:dyDescent="0.25">
      <c r="D375" s="15" t="s">
        <v>945</v>
      </c>
    </row>
    <row r="376" spans="4:4" ht="90" customHeight="1" x14ac:dyDescent="0.25">
      <c r="D376" s="15" t="s">
        <v>946</v>
      </c>
    </row>
    <row r="377" spans="4:4" ht="90" customHeight="1" x14ac:dyDescent="0.25">
      <c r="D377" s="15" t="s">
        <v>947</v>
      </c>
    </row>
    <row r="378" spans="4:4" ht="90" customHeight="1" x14ac:dyDescent="0.25">
      <c r="D378" s="15" t="s">
        <v>948</v>
      </c>
    </row>
    <row r="379" spans="4:4" ht="90" customHeight="1" x14ac:dyDescent="0.25">
      <c r="D379" s="15" t="s">
        <v>949</v>
      </c>
    </row>
    <row r="380" spans="4:4" ht="90" customHeight="1" x14ac:dyDescent="0.25">
      <c r="D380" s="15" t="s">
        <v>950</v>
      </c>
    </row>
    <row r="381" spans="4:4" ht="90" customHeight="1" x14ac:dyDescent="0.25">
      <c r="D381" s="15" t="s">
        <v>951</v>
      </c>
    </row>
    <row r="382" spans="4:4" ht="90" customHeight="1" x14ac:dyDescent="0.25">
      <c r="D382" s="15" t="s">
        <v>952</v>
      </c>
    </row>
    <row r="383" spans="4:4" ht="90" customHeight="1" x14ac:dyDescent="0.25">
      <c r="D383" s="15" t="s">
        <v>953</v>
      </c>
    </row>
    <row r="384" spans="4:4" ht="90" customHeight="1" x14ac:dyDescent="0.25">
      <c r="D384" s="15" t="s">
        <v>954</v>
      </c>
    </row>
    <row r="385" spans="4:4" ht="90" customHeight="1" x14ac:dyDescent="0.25">
      <c r="D385" s="15" t="s">
        <v>955</v>
      </c>
    </row>
    <row r="386" spans="4:4" ht="90" customHeight="1" x14ac:dyDescent="0.25">
      <c r="D386" s="15" t="s">
        <v>956</v>
      </c>
    </row>
    <row r="387" spans="4:4" ht="90" customHeight="1" x14ac:dyDescent="0.25">
      <c r="D387" s="15" t="s">
        <v>957</v>
      </c>
    </row>
    <row r="388" spans="4:4" ht="90" customHeight="1" x14ac:dyDescent="0.25">
      <c r="D388" s="15" t="s">
        <v>958</v>
      </c>
    </row>
    <row r="389" spans="4:4" ht="90" customHeight="1" x14ac:dyDescent="0.25">
      <c r="D389" s="15" t="s">
        <v>959</v>
      </c>
    </row>
    <row r="390" spans="4:4" ht="90" customHeight="1" x14ac:dyDescent="0.25">
      <c r="D390" s="15" t="s">
        <v>960</v>
      </c>
    </row>
    <row r="391" spans="4:4" ht="90" customHeight="1" x14ac:dyDescent="0.25">
      <c r="D391" s="15" t="s">
        <v>961</v>
      </c>
    </row>
    <row r="392" spans="4:4" ht="90" customHeight="1" x14ac:dyDescent="0.25">
      <c r="D392" s="15" t="s">
        <v>962</v>
      </c>
    </row>
    <row r="393" spans="4:4" ht="90" customHeight="1" x14ac:dyDescent="0.25">
      <c r="D393" s="15" t="s">
        <v>963</v>
      </c>
    </row>
    <row r="394" spans="4:4" ht="90" customHeight="1" x14ac:dyDescent="0.25">
      <c r="D394" s="15" t="s">
        <v>964</v>
      </c>
    </row>
    <row r="395" spans="4:4" ht="90" customHeight="1" x14ac:dyDescent="0.25">
      <c r="D395" s="15" t="s">
        <v>965</v>
      </c>
    </row>
    <row r="396" spans="4:4" ht="90" customHeight="1" x14ac:dyDescent="0.25">
      <c r="D396" s="15" t="s">
        <v>966</v>
      </c>
    </row>
    <row r="397" spans="4:4" ht="90" customHeight="1" x14ac:dyDescent="0.25">
      <c r="D397" s="15" t="s">
        <v>967</v>
      </c>
    </row>
    <row r="398" spans="4:4" ht="90" customHeight="1" x14ac:dyDescent="0.25">
      <c r="D398" s="15" t="s">
        <v>968</v>
      </c>
    </row>
    <row r="399" spans="4:4" ht="90" customHeight="1" x14ac:dyDescent="0.25">
      <c r="D399" s="15" t="s">
        <v>969</v>
      </c>
    </row>
    <row r="400" spans="4:4" ht="90" customHeight="1" x14ac:dyDescent="0.25">
      <c r="D400" s="15" t="s">
        <v>970</v>
      </c>
    </row>
    <row r="401" spans="4:4" ht="90" customHeight="1" x14ac:dyDescent="0.25">
      <c r="D401" s="15" t="s">
        <v>971</v>
      </c>
    </row>
    <row r="402" spans="4:4" ht="90" customHeight="1" x14ac:dyDescent="0.25">
      <c r="D402" s="15" t="s">
        <v>972</v>
      </c>
    </row>
    <row r="403" spans="4:4" ht="90" customHeight="1" x14ac:dyDescent="0.25">
      <c r="D403" s="15" t="s">
        <v>973</v>
      </c>
    </row>
    <row r="404" spans="4:4" ht="90" customHeight="1" x14ac:dyDescent="0.25">
      <c r="D404" s="15" t="s">
        <v>974</v>
      </c>
    </row>
    <row r="405" spans="4:4" ht="90" customHeight="1" x14ac:dyDescent="0.25">
      <c r="D405" s="15" t="s">
        <v>975</v>
      </c>
    </row>
    <row r="406" spans="4:4" ht="90" customHeight="1" x14ac:dyDescent="0.25">
      <c r="D406" s="15" t="s">
        <v>976</v>
      </c>
    </row>
    <row r="407" spans="4:4" ht="90" customHeight="1" x14ac:dyDescent="0.25">
      <c r="D407" s="15" t="s">
        <v>977</v>
      </c>
    </row>
    <row r="408" spans="4:4" ht="90" customHeight="1" x14ac:dyDescent="0.25">
      <c r="D408" s="15" t="s">
        <v>978</v>
      </c>
    </row>
    <row r="409" spans="4:4" ht="90" customHeight="1" x14ac:dyDescent="0.25">
      <c r="D409" s="15" t="s">
        <v>979</v>
      </c>
    </row>
    <row r="410" spans="4:4" ht="90" customHeight="1" x14ac:dyDescent="0.25">
      <c r="D410" s="15" t="s">
        <v>980</v>
      </c>
    </row>
    <row r="411" spans="4:4" ht="90" customHeight="1" x14ac:dyDescent="0.25">
      <c r="D411" s="15" t="s">
        <v>981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232">
    <sortCondition ref="D2:D232"/>
    <sortCondition ref="E2:E232"/>
  </sortState>
  <conditionalFormatting sqref="A1:C2 A230:C1048576 A163:A229 C163:C229 A3:A161 C3:C161 B3:B229">
    <cfRule type="cellIs" dxfId="2" priority="32" operator="equal">
      <formula>"-"</formula>
    </cfRule>
  </conditionalFormatting>
  <conditionalFormatting sqref="A162 C162">
    <cfRule type="cellIs" dxfId="1" priority="3" operator="equal">
      <formula>"-"</formula>
    </cfRule>
  </conditionalFormatting>
  <pageMargins left="0" right="0" top="0" bottom="0" header="0" footer="0"/>
  <pageSetup paperSize="9" scale="20" fitToHeight="1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9"/>
  <sheetViews>
    <sheetView workbookViewId="0">
      <pane ySplit="1" topLeftCell="A193" activePane="bottomLeft" state="frozen"/>
      <selection activeCell="C1" sqref="C1"/>
      <selection pane="bottomLeft" activeCell="C2" sqref="C2:C229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18" bestFit="1" customWidth="1"/>
    <col min="4" max="4" width="36.5703125" style="25" bestFit="1" customWidth="1"/>
    <col min="5" max="5" width="6.7109375" bestFit="1" customWidth="1"/>
    <col min="6" max="6" width="13.140625" bestFit="1" customWidth="1"/>
    <col min="7" max="7" width="31.42578125" bestFit="1" customWidth="1"/>
    <col min="8" max="8" width="6.28515625" bestFit="1" customWidth="1"/>
    <col min="9" max="9" width="12" bestFit="1" customWidth="1"/>
    <col min="10" max="10" width="7" style="32" bestFit="1" customWidth="1"/>
    <col min="11" max="11" width="34.42578125" style="25" bestFit="1" customWidth="1"/>
    <col min="12" max="12" width="29.42578125" style="25" bestFit="1" customWidth="1"/>
    <col min="13" max="13" width="31.28515625" style="25" bestFit="1" customWidth="1"/>
    <col min="14" max="14" width="51.28515625" style="25" bestFit="1" customWidth="1"/>
    <col min="15" max="15" width="9.140625" style="25"/>
  </cols>
  <sheetData>
    <row r="1" spans="1:15" s="21" customFormat="1" x14ac:dyDescent="0.25">
      <c r="A1" s="22"/>
      <c r="B1" s="22"/>
      <c r="C1" s="22" t="s">
        <v>819</v>
      </c>
      <c r="D1" s="24" t="s">
        <v>984</v>
      </c>
      <c r="E1" s="22" t="s">
        <v>820</v>
      </c>
      <c r="F1" s="22" t="s">
        <v>982</v>
      </c>
      <c r="G1" s="22" t="s">
        <v>805</v>
      </c>
      <c r="H1" s="22" t="s">
        <v>983</v>
      </c>
      <c r="I1" s="22" t="s">
        <v>803</v>
      </c>
      <c r="J1" s="30" t="s">
        <v>313</v>
      </c>
      <c r="K1" s="24" t="s">
        <v>1569</v>
      </c>
      <c r="L1" s="27" t="s">
        <v>994</v>
      </c>
      <c r="M1" s="24" t="s">
        <v>1029</v>
      </c>
      <c r="N1" s="24" t="s">
        <v>995</v>
      </c>
      <c r="O1" s="26"/>
    </row>
    <row r="2" spans="1:15" x14ac:dyDescent="0.25">
      <c r="A2" s="23" t="s">
        <v>358</v>
      </c>
      <c r="B2" s="23" t="s">
        <v>359</v>
      </c>
      <c r="C2" s="23" t="s">
        <v>225</v>
      </c>
      <c r="D2" s="12" t="s">
        <v>986</v>
      </c>
      <c r="E2" s="23" t="s">
        <v>360</v>
      </c>
      <c r="F2" s="23" t="s">
        <v>361</v>
      </c>
      <c r="G2" s="23" t="s">
        <v>362</v>
      </c>
      <c r="H2" s="23">
        <v>6</v>
      </c>
      <c r="I2" s="23">
        <v>8.9249999999999989</v>
      </c>
      <c r="J2" s="31">
        <f>H2*I2</f>
        <v>53.55</v>
      </c>
      <c r="K2" s="12" t="str">
        <f>IFERROR(VLOOKUP(C2,'1C Names'!A:B,2,0),"")</f>
        <v/>
      </c>
      <c r="L2" s="28" t="str">
        <f>_xlfn.LET(_xlpm.SPACE1,FIND(" ",D2),_xlpm.SPACE2,FIND(" ",D2,_xlpm.SPACE1+1),_xlpm.SPACE3,FIND(" ",D2,_xlpm.SPACE2+1),_xlpm.SPACE4,FIND(" ",D2,_xlpm.SPACE3+1),MID(D2,1,FIND(" ",D2,_xlpm.SPACE3)))</f>
        <v xml:space="preserve">American Golf Classic </v>
      </c>
      <c r="M2" s="12" t="str">
        <f>MID(D2,LEN(L2)+1,99)</f>
        <v>Lightweight Rope</v>
      </c>
      <c r="N2" s="12" t="str">
        <f>TRIM(K2&amp;" "&amp;L2&amp;" "&amp;M2)</f>
        <v>American Golf Classic Lightweight Rope</v>
      </c>
    </row>
    <row r="3" spans="1:15" x14ac:dyDescent="0.25">
      <c r="A3" s="23" t="s">
        <v>358</v>
      </c>
      <c r="B3" s="23" t="s">
        <v>363</v>
      </c>
      <c r="C3" s="23" t="s">
        <v>222</v>
      </c>
      <c r="D3" s="12" t="s">
        <v>364</v>
      </c>
      <c r="E3" s="23" t="s">
        <v>365</v>
      </c>
      <c r="F3" s="23" t="s">
        <v>361</v>
      </c>
      <c r="G3" s="23" t="s">
        <v>362</v>
      </c>
      <c r="H3" s="23">
        <v>6</v>
      </c>
      <c r="I3" s="23">
        <v>8.9249999999999989</v>
      </c>
      <c r="J3" s="31">
        <f>H3*I3</f>
        <v>53.55</v>
      </c>
      <c r="K3" s="12" t="str">
        <f>IFERROR(VLOOKUP(C3,'1C Names'!A:B,2,0),"")</f>
        <v/>
      </c>
      <c r="L3" s="28" t="str">
        <f>_xlfn.LET(_xlpm.SPACE1,FIND(" ",D3),_xlpm.SPACE2,FIND(" ",D3,_xlpm.SPACE1+1),_xlpm.SPACE3,FIND(" ",D3,_xlpm.SPACE2+1),_xlpm.SPACE4,FIND(" ",D3,_xlpm.SPACE3+1),MID(D3,1,FIND(" ",D3,_xlpm.SPACE2)))</f>
        <v xml:space="preserve">Canyon CC </v>
      </c>
      <c r="M3" s="12" t="str">
        <f>MID(D3,LEN(L3)+1,99)</f>
        <v>Lightweight Rope</v>
      </c>
      <c r="N3" s="12" t="str">
        <f t="shared" ref="N3:N66" si="0">TRIM(K3&amp;" "&amp;L3&amp;" "&amp;M3)</f>
        <v>Canyon CC Lightweight Rope</v>
      </c>
    </row>
    <row r="4" spans="1:15" x14ac:dyDescent="0.25">
      <c r="A4" s="23" t="s">
        <v>358</v>
      </c>
      <c r="B4" s="23" t="s">
        <v>366</v>
      </c>
      <c r="C4" s="23" t="s">
        <v>223</v>
      </c>
      <c r="D4" s="12" t="s">
        <v>367</v>
      </c>
      <c r="E4" s="23" t="s">
        <v>368</v>
      </c>
      <c r="F4" s="23" t="s">
        <v>361</v>
      </c>
      <c r="G4" s="23" t="s">
        <v>362</v>
      </c>
      <c r="H4" s="23">
        <v>6</v>
      </c>
      <c r="I4" s="23">
        <v>8.9249999999999989</v>
      </c>
      <c r="J4" s="31">
        <f>H4*I4</f>
        <v>53.55</v>
      </c>
      <c r="K4" s="12" t="str">
        <f>IFERROR(VLOOKUP(C4,'1C Names'!A:B,2,0),"")</f>
        <v/>
      </c>
      <c r="L4" s="28" t="str">
        <f>_xlfn.LET(_xlpm.SPACE1,FIND(" ",D4),_xlpm.SPACE2,FIND(" ",D4,_xlpm.SPACE1+1),_xlpm.SPACE3,FIND(" ",D4,_xlpm.SPACE2+1),_xlpm.SPACE4,FIND(" ",D4,_xlpm.SPACE3+1),MID(D4,1,FIND(" ",D4,_xlpm.SPACE2)))</f>
        <v xml:space="preserve">Chicago Open </v>
      </c>
      <c r="M4" s="12" t="str">
        <f>MID(D4,LEN(L4)+1,99)</f>
        <v>Lightweight Rope</v>
      </c>
      <c r="N4" s="12" t="str">
        <f t="shared" si="0"/>
        <v>Chicago Open Lightweight Rope</v>
      </c>
    </row>
    <row r="5" spans="1:15" x14ac:dyDescent="0.25">
      <c r="A5" s="23" t="s">
        <v>358</v>
      </c>
      <c r="B5" s="23" t="s">
        <v>369</v>
      </c>
      <c r="C5" s="23" t="s">
        <v>224</v>
      </c>
      <c r="D5" s="12" t="s">
        <v>985</v>
      </c>
      <c r="E5" s="23" t="s">
        <v>370</v>
      </c>
      <c r="F5" s="23" t="s">
        <v>361</v>
      </c>
      <c r="G5" s="23" t="s">
        <v>362</v>
      </c>
      <c r="H5" s="23">
        <v>12</v>
      </c>
      <c r="I5" s="23">
        <v>8.9249999999999989</v>
      </c>
      <c r="J5" s="31">
        <f>H5*I5</f>
        <v>107.1</v>
      </c>
      <c r="K5" s="12" t="str">
        <f>IFERROR(VLOOKUP(C5,'1C Names'!A:B,2,0),"")</f>
        <v/>
      </c>
      <c r="L5" s="28" t="str">
        <f>_xlfn.LET(_xlpm.SPACE1,FIND(" ",D5),_xlpm.SPACE2,FIND(" ",D5,_xlpm.SPACE1+1),_xlpm.SPACE3,FIND(" ",D5,_xlpm.SPACE2+1),_xlpm.SPACE4,FIND(" ",D5,_xlpm.SPACE3+1),MID(D5,1,FIND(" ",D5,_xlpm.SPACE2)))</f>
        <v xml:space="preserve">Desert Classic </v>
      </c>
      <c r="M5" s="12" t="str">
        <f>MID(D5,LEN(L5)+1,99)</f>
        <v>Lightweight Rope</v>
      </c>
      <c r="N5" s="12" t="str">
        <f t="shared" si="0"/>
        <v>Desert Classic Lightweight Rope</v>
      </c>
    </row>
    <row r="6" spans="1:15" x14ac:dyDescent="0.25">
      <c r="A6" s="23" t="s">
        <v>358</v>
      </c>
      <c r="B6" s="23" t="s">
        <v>372</v>
      </c>
      <c r="C6" s="23" t="s">
        <v>220</v>
      </c>
      <c r="D6" s="12" t="s">
        <v>373</v>
      </c>
      <c r="E6" s="23" t="s">
        <v>374</v>
      </c>
      <c r="F6" s="23" t="s">
        <v>361</v>
      </c>
      <c r="G6" s="23" t="s">
        <v>362</v>
      </c>
      <c r="H6" s="23">
        <v>6</v>
      </c>
      <c r="I6" s="23">
        <v>8.9249999999999989</v>
      </c>
      <c r="J6" s="31">
        <f>H6*I6</f>
        <v>53.55</v>
      </c>
      <c r="K6" s="12" t="str">
        <f>IFERROR(VLOOKUP(C6,'1C Names'!A:B,2,0),"")</f>
        <v/>
      </c>
      <c r="L6" s="28" t="str">
        <f>_xlfn.LET(_xlpm.SPACE1,FIND(" ",D6),_xlpm.SPACE2,FIND(" ",D6,_xlpm.SPACE1+1),_xlpm.SPACE3,FIND(" ",D6,_xlpm.SPACE2+1),_xlpm.SPACE4,FIND(" ",D6,_xlpm.SPACE3+1),MID(D6,1,FIND(" ",D6,_xlpm.SPACE2)))</f>
        <v xml:space="preserve">Golf Day </v>
      </c>
      <c r="M6" s="12" t="str">
        <f>MID(D6,LEN(L6)+1,99)</f>
        <v>Lightweight Rope</v>
      </c>
      <c r="N6" s="12" t="str">
        <f t="shared" si="0"/>
        <v>Golf Day Lightweight Rope</v>
      </c>
    </row>
    <row r="7" spans="1:15" x14ac:dyDescent="0.25">
      <c r="A7" s="23" t="s">
        <v>358</v>
      </c>
      <c r="B7" s="23" t="s">
        <v>375</v>
      </c>
      <c r="C7" s="23" t="s">
        <v>217</v>
      </c>
      <c r="D7" s="12" t="s">
        <v>376</v>
      </c>
      <c r="E7" s="23" t="s">
        <v>377</v>
      </c>
      <c r="F7" s="23" t="s">
        <v>361</v>
      </c>
      <c r="G7" s="23" t="s">
        <v>362</v>
      </c>
      <c r="H7" s="23">
        <v>12</v>
      </c>
      <c r="I7" s="23">
        <v>8.9249999999999989</v>
      </c>
      <c r="J7" s="31">
        <f>H7*I7</f>
        <v>107.1</v>
      </c>
      <c r="K7" s="12" t="str">
        <f>IFERROR(VLOOKUP(C7,'1C Names'!A:B,2,0),"")</f>
        <v/>
      </c>
      <c r="L7" s="28" t="str">
        <f>_xlfn.LET(_xlpm.SPACE1,FIND(" ",D7),_xlpm.SPACE2,FIND(" ",D7,_xlpm.SPACE1+1),_xlpm.SPACE3,FIND(" ",D7,_xlpm.SPACE2+1),_xlpm.SPACE4,FIND(" ",D7,_xlpm.SPACE3+1),MID(D7,1,FIND(" ",D7,_xlpm.SPACE2)))</f>
        <v xml:space="preserve">Hawaiian Open </v>
      </c>
      <c r="M7" s="12" t="str">
        <f>MID(D7,LEN(L7)+1,99)</f>
        <v>Lightweight Rope</v>
      </c>
      <c r="N7" s="12" t="str">
        <f t="shared" si="0"/>
        <v>Hawaiian Open Lightweight Rope</v>
      </c>
    </row>
    <row r="8" spans="1:15" x14ac:dyDescent="0.25">
      <c r="A8" s="23" t="s">
        <v>358</v>
      </c>
      <c r="B8" s="23" t="s">
        <v>378</v>
      </c>
      <c r="C8" s="23" t="s">
        <v>218</v>
      </c>
      <c r="D8" s="12" t="s">
        <v>379</v>
      </c>
      <c r="E8" s="23" t="s">
        <v>380</v>
      </c>
      <c r="F8" s="23" t="s">
        <v>361</v>
      </c>
      <c r="G8" s="23" t="s">
        <v>362</v>
      </c>
      <c r="H8" s="23">
        <v>6</v>
      </c>
      <c r="I8" s="23">
        <v>8.9249999999999989</v>
      </c>
      <c r="J8" s="31">
        <f>H8*I8</f>
        <v>53.55</v>
      </c>
      <c r="K8" s="12" t="str">
        <f>IFERROR(VLOOKUP(C8,'1C Names'!A:B,2,0),"")</f>
        <v/>
      </c>
      <c r="L8" s="28" t="str">
        <f>_xlfn.LET(_xlpm.SPACE1,FIND(" ",D8),_xlpm.SPACE2,FIND(" ",D8,_xlpm.SPACE1+1),_xlpm.SPACE3,FIND(" ",D8,_xlpm.SPACE2+1),_xlpm.SPACE4,FIND(" ",D8,_xlpm.SPACE3+1),MID(D8,1,FIND(" ",D8,_xlpm.SPACE2)))</f>
        <v xml:space="preserve">Music City </v>
      </c>
      <c r="M8" s="12" t="str">
        <f>MID(D8,LEN(L8)+1,99)</f>
        <v>Lightweight Rope</v>
      </c>
      <c r="N8" s="12" t="str">
        <f t="shared" si="0"/>
        <v>Music City Lightweight Rope</v>
      </c>
    </row>
    <row r="9" spans="1:15" x14ac:dyDescent="0.25">
      <c r="A9" s="23" t="s">
        <v>358</v>
      </c>
      <c r="B9" s="23" t="s">
        <v>381</v>
      </c>
      <c r="C9" s="23" t="s">
        <v>219</v>
      </c>
      <c r="D9" s="12" t="s">
        <v>382</v>
      </c>
      <c r="E9" s="23" t="s">
        <v>368</v>
      </c>
      <c r="F9" s="23" t="s">
        <v>361</v>
      </c>
      <c r="G9" s="23" t="s">
        <v>362</v>
      </c>
      <c r="H9" s="23">
        <v>12</v>
      </c>
      <c r="I9" s="23">
        <v>8.9249999999999989</v>
      </c>
      <c r="J9" s="31">
        <f>H9*I9</f>
        <v>107.1</v>
      </c>
      <c r="K9" s="12" t="str">
        <f>IFERROR(VLOOKUP(C9,'1C Names'!A:B,2,0),"")</f>
        <v/>
      </c>
      <c r="L9" s="28" t="str">
        <f>_xlfn.LET(_xlpm.SPACE1,FIND(" ",D9),_xlpm.SPACE2,FIND(" ",D9,_xlpm.SPACE1+1),_xlpm.SPACE3,FIND(" ",D9,_xlpm.SPACE2+1),_xlpm.SPACE4,FIND(" ",D9,_xlpm.SPACE3+1),MID(D9,1,FIND(" ",D9,_xlpm.SPACE2)))</f>
        <v xml:space="preserve">Tuscon Open </v>
      </c>
      <c r="M9" s="12" t="str">
        <f>MID(D9,LEN(L9)+1,99)</f>
        <v>Lightweight Rope</v>
      </c>
      <c r="N9" s="12" t="str">
        <f t="shared" si="0"/>
        <v>Tuscon Open Lightweight Rope</v>
      </c>
    </row>
    <row r="10" spans="1:15" x14ac:dyDescent="0.25">
      <c r="A10" s="23" t="s">
        <v>383</v>
      </c>
      <c r="B10" s="23" t="s">
        <v>384</v>
      </c>
      <c r="C10" s="23" t="s">
        <v>180</v>
      </c>
      <c r="D10" s="12" t="s">
        <v>385</v>
      </c>
      <c r="E10" s="23" t="s">
        <v>386</v>
      </c>
      <c r="F10" s="23" t="s">
        <v>387</v>
      </c>
      <c r="G10" s="23" t="s">
        <v>388</v>
      </c>
      <c r="H10" s="23">
        <v>29</v>
      </c>
      <c r="I10" s="23">
        <v>8.9251724137931028</v>
      </c>
      <c r="J10" s="31">
        <f>H10*I10</f>
        <v>258.83</v>
      </c>
      <c r="K10" s="12" t="str">
        <f>IFERROR(VLOOKUP(C10,'1C Names'!A:B,2,0),"")</f>
        <v/>
      </c>
      <c r="L10" s="28" t="str">
        <f>_xlfn.LET(_xlpm.SPACE1,FIND(" ",D10),_xlpm.SPACE2,FIND(" ",D10,_xlpm.SPACE1+1),_xlpm.SPACE3,FIND(" ",D10,_xlpm.SPACE2+1),_xlpm.SPACE4,FIND(" ",D10,_xlpm.SPACE3+1),MID(D10,1,FIND(" ",D10,_xlpm.SPACE1)))</f>
        <v xml:space="preserve">Condor </v>
      </c>
      <c r="M10" s="12" t="str">
        <f>MID(D10,LEN(L10)+1,99)</f>
        <v>Drifter</v>
      </c>
      <c r="N10" s="12" t="str">
        <f t="shared" si="0"/>
        <v>Condor Drifter</v>
      </c>
    </row>
    <row r="11" spans="1:15" x14ac:dyDescent="0.25">
      <c r="A11" s="23" t="s">
        <v>383</v>
      </c>
      <c r="B11" s="23" t="s">
        <v>389</v>
      </c>
      <c r="C11" s="23" t="s">
        <v>177</v>
      </c>
      <c r="D11" s="12" t="s">
        <v>390</v>
      </c>
      <c r="E11" s="23" t="s">
        <v>391</v>
      </c>
      <c r="F11" s="23" t="s">
        <v>387</v>
      </c>
      <c r="G11" s="23" t="s">
        <v>388</v>
      </c>
      <c r="H11" s="23">
        <v>29</v>
      </c>
      <c r="I11" s="23">
        <v>8.9251724137931028</v>
      </c>
      <c r="J11" s="31">
        <f>H11*I11</f>
        <v>258.83</v>
      </c>
      <c r="K11" s="12" t="str">
        <f>IFERROR(VLOOKUP(C11,'1C Names'!A:B,2,0),"")</f>
        <v/>
      </c>
      <c r="L11" s="28" t="str">
        <f>_xlfn.LET(_xlpm.SPACE1,FIND(" ",D11),_xlpm.SPACE2,FIND(" ",D11,_xlpm.SPACE1+1),_xlpm.SPACE3,FIND(" ",D11,_xlpm.SPACE2+1),_xlpm.SPACE4,FIND(" ",D11,_xlpm.SPACE3+1),MID(D11,1,FIND(" ",D11,_xlpm.SPACE3)))</f>
        <v xml:space="preserve">Florida Citrus Open </v>
      </c>
      <c r="M11" s="12" t="str">
        <f>MID(D11,LEN(L11)+1,99)</f>
        <v>Drifter</v>
      </c>
      <c r="N11" s="12" t="str">
        <f t="shared" si="0"/>
        <v>Florida Citrus Open Drifter</v>
      </c>
    </row>
    <row r="12" spans="1:15" x14ac:dyDescent="0.25">
      <c r="A12" s="23" t="s">
        <v>383</v>
      </c>
      <c r="B12" s="23" t="s">
        <v>375</v>
      </c>
      <c r="C12" s="23" t="s">
        <v>178</v>
      </c>
      <c r="D12" s="12" t="s">
        <v>392</v>
      </c>
      <c r="E12" s="23" t="s">
        <v>393</v>
      </c>
      <c r="F12" s="23" t="s">
        <v>387</v>
      </c>
      <c r="G12" s="23" t="s">
        <v>388</v>
      </c>
      <c r="H12" s="23">
        <v>26</v>
      </c>
      <c r="I12" s="23">
        <v>8.9250000000000007</v>
      </c>
      <c r="J12" s="31">
        <f>H12*I12</f>
        <v>232.05</v>
      </c>
      <c r="K12" s="12" t="str">
        <f>IFERROR(VLOOKUP(C12,'1C Names'!A:B,2,0),"")</f>
        <v/>
      </c>
      <c r="L12" s="28" t="str">
        <f>_xlfn.LET(_xlpm.SPACE1,FIND(" ",D12),_xlpm.SPACE2,FIND(" ",D12,_xlpm.SPACE1+1),_xlpm.SPACE3,FIND(" ",D12,_xlpm.SPACE2+1),_xlpm.SPACE4,FIND(" ",D12,_xlpm.SPACE3+1),MID(D12,1,FIND(" ",D12,_xlpm.SPACE2)))</f>
        <v xml:space="preserve">Hawaiian Open </v>
      </c>
      <c r="M12" s="12" t="str">
        <f>MID(D12,LEN(L12)+1,99)</f>
        <v>Drifter</v>
      </c>
      <c r="N12" s="12" t="str">
        <f t="shared" si="0"/>
        <v>Hawaiian Open Drifter</v>
      </c>
    </row>
    <row r="13" spans="1:15" x14ac:dyDescent="0.25">
      <c r="A13" s="23" t="s">
        <v>383</v>
      </c>
      <c r="B13" s="23" t="s">
        <v>394</v>
      </c>
      <c r="C13" s="23" t="s">
        <v>181</v>
      </c>
      <c r="D13" s="12" t="s">
        <v>395</v>
      </c>
      <c r="E13" s="23" t="s">
        <v>396</v>
      </c>
      <c r="F13" s="23" t="s">
        <v>387</v>
      </c>
      <c r="G13" s="23" t="s">
        <v>388</v>
      </c>
      <c r="H13" s="23">
        <v>26</v>
      </c>
      <c r="I13" s="23">
        <v>8.9250000000000007</v>
      </c>
      <c r="J13" s="31">
        <f>H13*I13</f>
        <v>232.05</v>
      </c>
      <c r="K13" s="12" t="str">
        <f>IFERROR(VLOOKUP(C13,'1C Names'!A:B,2,0),"")</f>
        <v/>
      </c>
      <c r="L13" s="28" t="str">
        <f>_xlfn.LET(_xlpm.SPACE1,FIND(" ",D13),_xlpm.SPACE2,FIND(" ",D13,_xlpm.SPACE1+1),_xlpm.SPACE3,FIND(" ",D13,_xlpm.SPACE2+1),_xlpm.SPACE4,FIND(" ",D13,_xlpm.SPACE3+1),MID(D13,1,FIND(" ",D13,_xlpm.SPACE2)))</f>
        <v xml:space="preserve">LA Open </v>
      </c>
      <c r="M13" s="12" t="str">
        <f>MID(D13,LEN(L13)+1,99)</f>
        <v>Drifter</v>
      </c>
      <c r="N13" s="12" t="str">
        <f t="shared" si="0"/>
        <v>LA Open Drifter</v>
      </c>
    </row>
    <row r="14" spans="1:15" x14ac:dyDescent="0.25">
      <c r="A14" s="23" t="s">
        <v>383</v>
      </c>
      <c r="B14" s="23" t="s">
        <v>397</v>
      </c>
      <c r="C14" s="23" t="s">
        <v>176</v>
      </c>
      <c r="D14" s="12" t="s">
        <v>398</v>
      </c>
      <c r="E14" s="23" t="s">
        <v>399</v>
      </c>
      <c r="F14" s="23" t="s">
        <v>387</v>
      </c>
      <c r="G14" s="23" t="s">
        <v>388</v>
      </c>
      <c r="H14" s="23">
        <v>29</v>
      </c>
      <c r="I14" s="23">
        <v>8.9251724137931028</v>
      </c>
      <c r="J14" s="31">
        <f>H14*I14</f>
        <v>258.83</v>
      </c>
      <c r="K14" s="12" t="str">
        <f>IFERROR(VLOOKUP(C14,'1C Names'!A:B,2,0),"")</f>
        <v/>
      </c>
      <c r="L14" s="28" t="str">
        <f>_xlfn.LET(_xlpm.SPACE1,FIND(" ",D14),_xlpm.SPACE2,FIND(" ",D14,_xlpm.SPACE1+1),_xlpm.SPACE3,FIND(" ",D14,_xlpm.SPACE2+1),_xlpm.SPACE4,FIND(" ",D14,_xlpm.SPACE3+1),MID(D14,1,FIND(" ",D14,_xlpm.SPACE2)))</f>
        <v xml:space="preserve">Sweet Spot </v>
      </c>
      <c r="M14" s="12" t="str">
        <f>MID(D14,LEN(L14)+1,99)</f>
        <v>Drifter</v>
      </c>
      <c r="N14" s="12" t="str">
        <f t="shared" si="0"/>
        <v>Sweet Spot Drifter</v>
      </c>
    </row>
    <row r="15" spans="1:15" x14ac:dyDescent="0.25">
      <c r="A15" s="23" t="s">
        <v>400</v>
      </c>
      <c r="B15" s="23" t="s">
        <v>369</v>
      </c>
      <c r="C15" s="23" t="s">
        <v>215</v>
      </c>
      <c r="D15" s="12" t="s">
        <v>988</v>
      </c>
      <c r="E15" s="23" t="s">
        <v>401</v>
      </c>
      <c r="F15" s="23" t="s">
        <v>387</v>
      </c>
      <c r="G15" s="23" t="s">
        <v>362</v>
      </c>
      <c r="H15" s="23">
        <v>12</v>
      </c>
      <c r="I15" s="23">
        <v>8.9249999999999989</v>
      </c>
      <c r="J15" s="31">
        <f>H15*I15</f>
        <v>107.1</v>
      </c>
      <c r="K15" s="12" t="str">
        <f>IFERROR(VLOOKUP(C15,'1C Names'!A:B,2,0),"")</f>
        <v/>
      </c>
      <c r="L15" s="28" t="str">
        <f>_xlfn.LET(_xlpm.SPACE1,FIND(" ",D15),_xlpm.SPACE2,FIND(" ",D15,_xlpm.SPACE1+1),_xlpm.SPACE3,FIND(" ",D15,_xlpm.SPACE2+1),_xlpm.SPACE4,FIND(" ",D15,_xlpm.SPACE3+1),MID(D15,1,FIND(" ",D15,_xlpm.SPACE2)))</f>
        <v xml:space="preserve">Desert Classic </v>
      </c>
      <c r="M15" s="12" t="str">
        <f>MID(D15,LEN(L15)+1,99)</f>
        <v>Lightweight Hepcat</v>
      </c>
      <c r="N15" s="12" t="str">
        <f t="shared" si="0"/>
        <v>Desert Classic Lightweight Hepcat</v>
      </c>
    </row>
    <row r="16" spans="1:15" x14ac:dyDescent="0.25">
      <c r="A16" s="23" t="s">
        <v>400</v>
      </c>
      <c r="B16" s="23" t="s">
        <v>375</v>
      </c>
      <c r="C16" s="23" t="s">
        <v>213</v>
      </c>
      <c r="D16" s="12" t="s">
        <v>987</v>
      </c>
      <c r="E16" s="23" t="s">
        <v>377</v>
      </c>
      <c r="F16" s="23" t="s">
        <v>387</v>
      </c>
      <c r="G16" s="23" t="s">
        <v>362</v>
      </c>
      <c r="H16" s="23">
        <v>6</v>
      </c>
      <c r="I16" s="23">
        <v>8.9249999999999989</v>
      </c>
      <c r="J16" s="31">
        <f>H16*I16</f>
        <v>53.55</v>
      </c>
      <c r="K16" s="12" t="str">
        <f>IFERROR(VLOOKUP(C16,'1C Names'!A:B,2,0),"")</f>
        <v/>
      </c>
      <c r="L16" s="28" t="str">
        <f>_xlfn.LET(_xlpm.SPACE1,FIND(" ",D16),_xlpm.SPACE2,FIND(" ",D16,_xlpm.SPACE1+1),_xlpm.SPACE3,FIND(" ",D16,_xlpm.SPACE2+1),_xlpm.SPACE4,FIND(" ",D16,_xlpm.SPACE3+1),MID(D16,1,FIND(" ",D16,_xlpm.SPACE2)))</f>
        <v xml:space="preserve">Hawaiian Open </v>
      </c>
      <c r="M16" s="12" t="str">
        <f>MID(D16,LEN(L16)+1,99)</f>
        <v>Lightweight Hepcat</v>
      </c>
      <c r="N16" s="12" t="str">
        <f t="shared" si="0"/>
        <v>Hawaiian Open Lightweight Hepcat</v>
      </c>
    </row>
    <row r="17" spans="1:14" x14ac:dyDescent="0.25">
      <c r="A17" s="23" t="s">
        <v>400</v>
      </c>
      <c r="B17" s="23" t="s">
        <v>402</v>
      </c>
      <c r="C17" s="23" t="s">
        <v>212</v>
      </c>
      <c r="D17" s="12" t="s">
        <v>403</v>
      </c>
      <c r="E17" s="23" t="s">
        <v>368</v>
      </c>
      <c r="F17" s="23" t="s">
        <v>387</v>
      </c>
      <c r="G17" s="23" t="s">
        <v>362</v>
      </c>
      <c r="H17" s="23">
        <v>12</v>
      </c>
      <c r="I17" s="23">
        <v>8.9249999999999989</v>
      </c>
      <c r="J17" s="31">
        <f>H17*I17</f>
        <v>107.1</v>
      </c>
      <c r="K17" s="12" t="str">
        <f>IFERROR(VLOOKUP(C17,'1C Names'!A:B,2,0),"")</f>
        <v/>
      </c>
      <c r="L17" s="28" t="str">
        <f>_xlfn.LET(_xlpm.SPACE1,FIND(" ",D17),_xlpm.SPACE2,FIND(" ",D17,_xlpm.SPACE1+1),_xlpm.SPACE3,FIND(" ",D17,_xlpm.SPACE2+1),_xlpm.SPACE4,FIND(" ",D17,_xlpm.SPACE3+1),MID(D17,1,FIND(" ",D17,_xlpm.SPACE2)))</f>
        <v xml:space="preserve">Texas Open </v>
      </c>
      <c r="M17" s="12" t="str">
        <f>MID(D17,LEN(L17)+1,99)</f>
        <v>Lightweight Hepcat</v>
      </c>
      <c r="N17" s="12" t="str">
        <f t="shared" si="0"/>
        <v>Texas Open Lightweight Hepcat</v>
      </c>
    </row>
    <row r="18" spans="1:14" x14ac:dyDescent="0.25">
      <c r="A18" s="23" t="s">
        <v>404</v>
      </c>
      <c r="B18" s="23" t="s">
        <v>405</v>
      </c>
      <c r="C18" s="23" t="s">
        <v>309</v>
      </c>
      <c r="D18" s="12" t="s">
        <v>406</v>
      </c>
      <c r="E18" s="23" t="s">
        <v>407</v>
      </c>
      <c r="F18" s="23" t="s">
        <v>361</v>
      </c>
      <c r="G18" s="23" t="s">
        <v>362</v>
      </c>
      <c r="H18" s="23">
        <v>46</v>
      </c>
      <c r="I18" s="23">
        <v>5.7376086956521739</v>
      </c>
      <c r="J18" s="31">
        <f>H18*I18</f>
        <v>263.93</v>
      </c>
      <c r="K18" s="12" t="str">
        <f>IFERROR(VLOOKUP(C18,'1C Names'!A:B,2,0),"")</f>
        <v>Austin Motor Company</v>
      </c>
      <c r="L18" s="28"/>
      <c r="M18" s="12"/>
      <c r="N18" s="12" t="str">
        <f t="shared" si="0"/>
        <v>Austin Motor Company</v>
      </c>
    </row>
    <row r="19" spans="1:14" x14ac:dyDescent="0.25">
      <c r="A19" s="23" t="s">
        <v>404</v>
      </c>
      <c r="B19" s="23" t="s">
        <v>408</v>
      </c>
      <c r="C19" s="23" t="s">
        <v>99</v>
      </c>
      <c r="D19" s="12" t="s">
        <v>409</v>
      </c>
      <c r="E19" s="23" t="s">
        <v>401</v>
      </c>
      <c r="F19" s="23" t="s">
        <v>361</v>
      </c>
      <c r="G19" s="23" t="s">
        <v>362</v>
      </c>
      <c r="H19" s="23">
        <v>12</v>
      </c>
      <c r="I19" s="23">
        <v>7.4375</v>
      </c>
      <c r="J19" s="31">
        <f>H19*I19</f>
        <v>89.25</v>
      </c>
      <c r="K19" s="12" t="str">
        <f>IFERROR(VLOOKUP(C19,'1C Names'!A:B,2,0),"")</f>
        <v/>
      </c>
      <c r="L19" s="28" t="str">
        <f>_xlfn.LET(_xlpm.SPACE1,FIND(" ",D19),_xlpm.SPACE2,FIND(" ",D19,_xlpm.SPACE1+1),_xlpm.SPACE3,FIND(" ",D19,_xlpm.SPACE2+1),_xlpm.SPACE4,FIND(" ",D19,_xlpm.SPACE3+1),MID(D19,1,FIND(" ",D19,_xlpm.SPACE2)))</f>
        <v xml:space="preserve">Bad Co </v>
      </c>
      <c r="M19" s="12" t="str">
        <f>MID(D19,LEN(L19)+1,99)</f>
        <v>Ballpark</v>
      </c>
      <c r="N19" s="12" t="str">
        <f t="shared" si="0"/>
        <v>Bad Co Ballpark</v>
      </c>
    </row>
    <row r="20" spans="1:14" x14ac:dyDescent="0.25">
      <c r="A20" s="23" t="s">
        <v>404</v>
      </c>
      <c r="B20" s="23" t="s">
        <v>410</v>
      </c>
      <c r="C20" s="23" t="s">
        <v>800</v>
      </c>
      <c r="D20" s="12" t="s">
        <v>411</v>
      </c>
      <c r="E20" s="23" t="s">
        <v>401</v>
      </c>
      <c r="F20" s="23" t="s">
        <v>361</v>
      </c>
      <c r="G20" s="23" t="s">
        <v>362</v>
      </c>
      <c r="H20" s="23">
        <v>15</v>
      </c>
      <c r="I20" s="23">
        <v>7.4373333333333331</v>
      </c>
      <c r="J20" s="31">
        <f>H20*I20</f>
        <v>111.56</v>
      </c>
      <c r="K20" s="12" t="str">
        <f>IFERROR(VLOOKUP(C20,'1C Names'!A:B,2,0),"")</f>
        <v/>
      </c>
      <c r="L20" s="28" t="str">
        <f>_xlfn.LET(_xlpm.SPACE1,FIND(" ",D20),_xlpm.SPACE2,FIND(" ",D20,_xlpm.SPACE1+1),_xlpm.SPACE3,FIND(" ",D20,_xlpm.SPACE2+1),_xlpm.SPACE4,FIND(" ",D20,_xlpm.SPACE3+1),MID(D20,1,FIND(" ",D20,_xlpm.SPACE1)))</f>
        <v xml:space="preserve">BOWIE </v>
      </c>
      <c r="M20" s="12" t="str">
        <f>MID(D20,LEN(L20)+1,99)</f>
        <v>Ballpark</v>
      </c>
      <c r="N20" s="12" t="str">
        <f t="shared" si="0"/>
        <v>BOWIE Ballpark</v>
      </c>
    </row>
    <row r="21" spans="1:14" x14ac:dyDescent="0.25">
      <c r="A21" s="23" t="s">
        <v>404</v>
      </c>
      <c r="B21" s="23" t="s">
        <v>412</v>
      </c>
      <c r="C21" s="23" t="s">
        <v>96</v>
      </c>
      <c r="D21" s="12" t="s">
        <v>413</v>
      </c>
      <c r="E21" s="23" t="s">
        <v>414</v>
      </c>
      <c r="F21" s="23" t="s">
        <v>361</v>
      </c>
      <c r="G21" s="23" t="s">
        <v>362</v>
      </c>
      <c r="H21" s="23">
        <v>35</v>
      </c>
      <c r="I21" s="23">
        <v>7.4374285714285717</v>
      </c>
      <c r="J21" s="31">
        <f>H21*I21</f>
        <v>260.31</v>
      </c>
      <c r="K21" s="12" t="str">
        <f>IFERROR(VLOOKUP(C21,'1C Names'!A:B,2,0),"")</f>
        <v/>
      </c>
      <c r="L21" s="28" t="str">
        <f>_xlfn.LET(_xlpm.SPACE1,FIND(" ",D21),_xlpm.SPACE2,FIND(" ",D21,_xlpm.SPACE1+1),_xlpm.SPACE3,FIND(" ",D21,_xlpm.SPACE2+1),_xlpm.SPACE4,FIND(" ",D21,_xlpm.SPACE3+1),MID(D21,1,FIND(" ",D21,_xlpm.SPACE2)))</f>
        <v xml:space="preserve">Miles Davis </v>
      </c>
      <c r="M21" s="12" t="str">
        <f>MID(D21,LEN(L21)+1,99)</f>
        <v>Ballpark</v>
      </c>
      <c r="N21" s="12" t="str">
        <f t="shared" si="0"/>
        <v>Miles Davis Ballpark</v>
      </c>
    </row>
    <row r="22" spans="1:14" x14ac:dyDescent="0.25">
      <c r="A22" s="23" t="s">
        <v>404</v>
      </c>
      <c r="B22" s="23" t="s">
        <v>415</v>
      </c>
      <c r="C22" s="23" t="s">
        <v>310</v>
      </c>
      <c r="D22" s="12" t="s">
        <v>416</v>
      </c>
      <c r="E22" s="23" t="s">
        <v>417</v>
      </c>
      <c r="F22" s="23" t="s">
        <v>361</v>
      </c>
      <c r="G22" s="23" t="s">
        <v>362</v>
      </c>
      <c r="H22" s="23">
        <v>12</v>
      </c>
      <c r="I22" s="23">
        <v>5.7374999999999998</v>
      </c>
      <c r="J22" s="31">
        <f>H22*I22</f>
        <v>68.849999999999994</v>
      </c>
      <c r="K22" s="12" t="str">
        <f>IFERROR(VLOOKUP(C22,'1C Names'!A:B,2,0),"")</f>
        <v>North Wilkesboro Speedway</v>
      </c>
      <c r="L22" s="28"/>
      <c r="M22" s="12"/>
      <c r="N22" s="12" t="str">
        <f t="shared" si="0"/>
        <v>North Wilkesboro Speedway</v>
      </c>
    </row>
    <row r="23" spans="1:14" x14ac:dyDescent="0.25">
      <c r="A23" s="23" t="s">
        <v>404</v>
      </c>
      <c r="B23" s="23" t="s">
        <v>418</v>
      </c>
      <c r="C23" s="23" t="s">
        <v>97</v>
      </c>
      <c r="D23" s="12" t="s">
        <v>419</v>
      </c>
      <c r="E23" s="23" t="s">
        <v>401</v>
      </c>
      <c r="F23" s="23" t="s">
        <v>361</v>
      </c>
      <c r="G23" s="23" t="s">
        <v>362</v>
      </c>
      <c r="H23" s="23">
        <v>35</v>
      </c>
      <c r="I23" s="23">
        <v>7.4374285714285717</v>
      </c>
      <c r="J23" s="31">
        <f>H23*I23</f>
        <v>260.31</v>
      </c>
      <c r="K23" s="12" t="str">
        <f>IFERROR(VLOOKUP(C23,'1C Names'!A:B,2,0),"")</f>
        <v/>
      </c>
      <c r="L23" s="28" t="str">
        <f>_xlfn.LET(_xlpm.SPACE1,FIND(" ",D23),_xlpm.SPACE2,FIND(" ",D23,_xlpm.SPACE1+1),_xlpm.SPACE3,FIND(" ",D23,_xlpm.SPACE2+1),_xlpm.SPACE4,FIND(" ",D23,_xlpm.SPACE3+1),MID(D23,1,FIND(" ",D23,_xlpm.SPACE2)))</f>
        <v xml:space="preserve">Pink Floyd </v>
      </c>
      <c r="M23" s="12" t="str">
        <f>MID(D23,LEN(L23)+1,99)</f>
        <v>Ballpark</v>
      </c>
      <c r="N23" s="12" t="str">
        <f t="shared" si="0"/>
        <v>Pink Floyd Ballpark</v>
      </c>
    </row>
    <row r="24" spans="1:14" x14ac:dyDescent="0.25">
      <c r="A24" s="23" t="s">
        <v>404</v>
      </c>
      <c r="B24" s="23" t="s">
        <v>420</v>
      </c>
      <c r="C24" s="23" t="s">
        <v>95</v>
      </c>
      <c r="D24" s="12" t="s">
        <v>421</v>
      </c>
      <c r="E24" s="23" t="s">
        <v>360</v>
      </c>
      <c r="F24" s="23" t="s">
        <v>361</v>
      </c>
      <c r="G24" s="23" t="s">
        <v>362</v>
      </c>
      <c r="H24" s="23">
        <v>12</v>
      </c>
      <c r="I24" s="23">
        <v>7.4375</v>
      </c>
      <c r="J24" s="31">
        <f>H24*I24</f>
        <v>89.25</v>
      </c>
      <c r="K24" s="12" t="str">
        <f>IFERROR(VLOOKUP(C24,'1C Names'!A:B,2,0),"")</f>
        <v/>
      </c>
      <c r="L24" s="28" t="str">
        <f>_xlfn.LET(_xlpm.SPACE1,FIND(" ",D24),_xlpm.SPACE2,FIND(" ",D24,_xlpm.SPACE1+1),_xlpm.SPACE3,FIND(" ",D24,_xlpm.SPACE2+1),_xlpm.SPACE4,FIND(" ",D24,_xlpm.SPACE3+1),MID(D24,1,FIND(" ",D24,_xlpm.SPACE2)))</f>
        <v xml:space="preserve">The Police </v>
      </c>
      <c r="M24" s="12" t="str">
        <f>MID(D24,LEN(L24)+1,99)</f>
        <v>Ballpark</v>
      </c>
      <c r="N24" s="12" t="str">
        <f t="shared" si="0"/>
        <v>The Police Ballpark</v>
      </c>
    </row>
    <row r="25" spans="1:14" x14ac:dyDescent="0.25">
      <c r="A25" s="23" t="s">
        <v>404</v>
      </c>
      <c r="B25" s="23" t="s">
        <v>422</v>
      </c>
      <c r="C25" s="23" t="s">
        <v>312</v>
      </c>
      <c r="D25" s="12" t="s">
        <v>423</v>
      </c>
      <c r="E25" s="23" t="s">
        <v>424</v>
      </c>
      <c r="F25" s="23" t="s">
        <v>361</v>
      </c>
      <c r="G25" s="23" t="s">
        <v>362</v>
      </c>
      <c r="H25" s="23">
        <v>12</v>
      </c>
      <c r="I25" s="23">
        <v>5.7374999999999998</v>
      </c>
      <c r="J25" s="31">
        <f>H25*I25</f>
        <v>68.849999999999994</v>
      </c>
      <c r="K25" s="12" t="str">
        <f>IFERROR(VLOOKUP(C25,'1C Names'!A:B,2,0),"")</f>
        <v>Saugus Speedway</v>
      </c>
      <c r="L25" s="28"/>
      <c r="M25" s="12"/>
      <c r="N25" s="12" t="str">
        <f t="shared" si="0"/>
        <v>Saugus Speedway</v>
      </c>
    </row>
    <row r="26" spans="1:14" x14ac:dyDescent="0.25">
      <c r="A26" s="23" t="s">
        <v>404</v>
      </c>
      <c r="B26" s="23" t="s">
        <v>425</v>
      </c>
      <c r="C26" s="23" t="s">
        <v>101</v>
      </c>
      <c r="D26" s="12" t="s">
        <v>426</v>
      </c>
      <c r="E26" s="23" t="s">
        <v>427</v>
      </c>
      <c r="F26" s="23" t="s">
        <v>361</v>
      </c>
      <c r="G26" s="23" t="s">
        <v>362</v>
      </c>
      <c r="H26" s="23">
        <v>6</v>
      </c>
      <c r="I26" s="23">
        <v>7.8633333333333333</v>
      </c>
      <c r="J26" s="31">
        <f>H26*I26</f>
        <v>47.18</v>
      </c>
      <c r="K26" s="12" t="str">
        <f>IFERROR(VLOOKUP(C26,'1C Names'!A:B,2,0),"")</f>
        <v/>
      </c>
      <c r="L26" s="28" t="str">
        <f>_xlfn.LET(_xlpm.SPACE1,FIND(" ",D26),_xlpm.SPACE2,FIND(" ",D26,_xlpm.SPACE1+1),_xlpm.SPACE3,FIND(" ",D26,_xlpm.SPACE2+1),_xlpm.SPACE4,FIND(" ",D26,_xlpm.SPACE3+1),MID(D26,1,FIND(" ",D26,_xlpm.SPACE2)))</f>
        <v xml:space="preserve">Smokey Bear </v>
      </c>
      <c r="M26" s="12" t="str">
        <f>MID(D26,LEN(L26)+1,99)</f>
        <v>Washed Slouch</v>
      </c>
      <c r="N26" s="12" t="str">
        <f t="shared" si="0"/>
        <v>Smokey Bear Washed Slouch</v>
      </c>
    </row>
    <row r="27" spans="1:14" x14ac:dyDescent="0.25">
      <c r="A27" s="23" t="s">
        <v>404</v>
      </c>
      <c r="B27" s="23" t="s">
        <v>428</v>
      </c>
      <c r="C27" s="23" t="s">
        <v>91</v>
      </c>
      <c r="D27" s="12" t="s">
        <v>429</v>
      </c>
      <c r="E27" s="23" t="s">
        <v>401</v>
      </c>
      <c r="F27" s="23" t="s">
        <v>361</v>
      </c>
      <c r="G27" s="23" t="s">
        <v>362</v>
      </c>
      <c r="H27" s="23">
        <v>15</v>
      </c>
      <c r="I27" s="23">
        <v>7.4373333333333331</v>
      </c>
      <c r="J27" s="31">
        <f>H27*I27</f>
        <v>111.56</v>
      </c>
      <c r="K27" s="12" t="str">
        <f>IFERROR(VLOOKUP(C27,'1C Names'!A:B,2,0),"")</f>
        <v/>
      </c>
      <c r="L27" s="28" t="str">
        <f>_xlfn.LET(_xlpm.SPACE1,FIND(" ",D27),_xlpm.SPACE2,FIND(" ",D27,_xlpm.SPACE1+1),_xlpm.SPACE3,FIND(" ",D27,_xlpm.SPACE2+1),_xlpm.SPACE4,FIND(" ",D27,_xlpm.SPACE3+1),MID(D27,1,FIND(" ",D27,_xlpm.SPACE1)))</f>
        <v xml:space="preserve">Woodstock </v>
      </c>
      <c r="M27" s="12" t="str">
        <f>MID(D27,LEN(L27)+1,99)</f>
        <v>Ballpark</v>
      </c>
      <c r="N27" s="12" t="str">
        <f t="shared" si="0"/>
        <v>Woodstock Ballpark</v>
      </c>
    </row>
    <row r="28" spans="1:14" x14ac:dyDescent="0.25">
      <c r="A28" s="23" t="s">
        <v>430</v>
      </c>
      <c r="B28" s="23" t="s">
        <v>431</v>
      </c>
      <c r="C28" s="23" t="s">
        <v>98</v>
      </c>
      <c r="D28" s="12" t="s">
        <v>432</v>
      </c>
      <c r="E28" s="23" t="s">
        <v>401</v>
      </c>
      <c r="F28" s="23" t="s">
        <v>361</v>
      </c>
      <c r="G28" s="23" t="s">
        <v>362</v>
      </c>
      <c r="H28" s="23">
        <v>44</v>
      </c>
      <c r="I28" s="23">
        <v>7.4375</v>
      </c>
      <c r="J28" s="31">
        <f>H28*I28</f>
        <v>327.25</v>
      </c>
      <c r="K28" s="12" t="str">
        <f>IFERROR(VLOOKUP(C28,'1C Names'!A:B,2,0),"")</f>
        <v/>
      </c>
      <c r="L28" s="28" t="str">
        <f>_xlfn.LET(_xlpm.SPACE1,FIND(" ",D28),_xlpm.SPACE2,FIND(" ",D28,_xlpm.SPACE1+1),_xlpm.SPACE3,FIND(" ",D28,_xlpm.SPACE2+1),_xlpm.SPACE4,FIND(" ",D28,_xlpm.SPACE3+1),MID(D28,1,FIND(" ",D28,_xlpm.SPACE1)))</f>
        <v xml:space="preserve">ACDC </v>
      </c>
      <c r="M28" s="12" t="str">
        <f>MID(D28,LEN(L28)+1,99)</f>
        <v>Ballpark</v>
      </c>
      <c r="N28" s="12" t="str">
        <f t="shared" si="0"/>
        <v>ACDC Ballpark</v>
      </c>
    </row>
    <row r="29" spans="1:14" x14ac:dyDescent="0.25">
      <c r="A29" s="23" t="s">
        <v>430</v>
      </c>
      <c r="B29" s="23" t="s">
        <v>410</v>
      </c>
      <c r="C29" s="23" t="s">
        <v>801</v>
      </c>
      <c r="D29" s="12" t="s">
        <v>411</v>
      </c>
      <c r="E29" s="23" t="s">
        <v>360</v>
      </c>
      <c r="F29" s="23" t="s">
        <v>361</v>
      </c>
      <c r="G29" s="23" t="s">
        <v>362</v>
      </c>
      <c r="H29" s="23">
        <v>12</v>
      </c>
      <c r="I29" s="23">
        <v>7.4375</v>
      </c>
      <c r="J29" s="31">
        <f>H29*I29</f>
        <v>89.25</v>
      </c>
      <c r="K29" s="12" t="str">
        <f>IFERROR(VLOOKUP(C29,'1C Names'!A:B,2,0),"")</f>
        <v/>
      </c>
      <c r="L29" s="28" t="str">
        <f>_xlfn.LET(_xlpm.SPACE1,FIND(" ",D29),_xlpm.SPACE2,FIND(" ",D29,_xlpm.SPACE1+1),_xlpm.SPACE3,FIND(" ",D29,_xlpm.SPACE2+1),_xlpm.SPACE4,FIND(" ",D29,_xlpm.SPACE3+1),MID(D29,1,FIND(" ",D29,_xlpm.SPACE1)))</f>
        <v xml:space="preserve">BOWIE </v>
      </c>
      <c r="M29" s="12" t="str">
        <f>MID(D29,LEN(L29)+1,99)</f>
        <v>Ballpark</v>
      </c>
      <c r="N29" s="12" t="str">
        <f t="shared" si="0"/>
        <v>BOWIE Ballpark</v>
      </c>
    </row>
    <row r="30" spans="1:14" x14ac:dyDescent="0.25">
      <c r="A30" s="23" t="s">
        <v>430</v>
      </c>
      <c r="B30" s="23" t="s">
        <v>418</v>
      </c>
      <c r="C30" s="23" t="s">
        <v>93</v>
      </c>
      <c r="D30" s="12" t="s">
        <v>419</v>
      </c>
      <c r="E30" s="23" t="s">
        <v>414</v>
      </c>
      <c r="F30" s="23" t="s">
        <v>361</v>
      </c>
      <c r="G30" s="23" t="s">
        <v>362</v>
      </c>
      <c r="H30" s="23">
        <v>38</v>
      </c>
      <c r="I30" s="23">
        <v>7.4376315789473679</v>
      </c>
      <c r="J30" s="31">
        <f>H30*I30</f>
        <v>282.63</v>
      </c>
      <c r="K30" s="12" t="str">
        <f>IFERROR(VLOOKUP(C30,'1C Names'!A:B,2,0),"")</f>
        <v/>
      </c>
      <c r="L30" s="28" t="str">
        <f>_xlfn.LET(_xlpm.SPACE1,FIND(" ",D30),_xlpm.SPACE2,FIND(" ",D30,_xlpm.SPACE1+1),_xlpm.SPACE3,FIND(" ",D30,_xlpm.SPACE2+1),_xlpm.SPACE4,FIND(" ",D30,_xlpm.SPACE3+1),MID(D30,1,FIND(" ",D30,_xlpm.SPACE2)))</f>
        <v xml:space="preserve">Pink Floyd </v>
      </c>
      <c r="M30" s="12" t="str">
        <f>MID(D30,LEN(L30)+1,99)</f>
        <v>Ballpark</v>
      </c>
      <c r="N30" s="12" t="str">
        <f t="shared" si="0"/>
        <v>Pink Floyd Ballpark</v>
      </c>
    </row>
    <row r="31" spans="1:14" x14ac:dyDescent="0.25">
      <c r="A31" s="23" t="s">
        <v>430</v>
      </c>
      <c r="B31" s="23" t="s">
        <v>425</v>
      </c>
      <c r="C31" s="23" t="s">
        <v>102</v>
      </c>
      <c r="D31" s="12" t="s">
        <v>426</v>
      </c>
      <c r="E31" s="23" t="s">
        <v>386</v>
      </c>
      <c r="F31" s="23" t="s">
        <v>361</v>
      </c>
      <c r="G31" s="23" t="s">
        <v>362</v>
      </c>
      <c r="H31" s="23">
        <v>6</v>
      </c>
      <c r="I31" s="23">
        <v>7.8633333333333333</v>
      </c>
      <c r="J31" s="31">
        <f>H31*I31</f>
        <v>47.18</v>
      </c>
      <c r="K31" s="12" t="str">
        <f>IFERROR(VLOOKUP(C31,'1C Names'!A:B,2,0),"")</f>
        <v/>
      </c>
      <c r="L31" s="28" t="str">
        <f>_xlfn.LET(_xlpm.SPACE1,FIND(" ",D31),_xlpm.SPACE2,FIND(" ",D31,_xlpm.SPACE1+1),_xlpm.SPACE3,FIND(" ",D31,_xlpm.SPACE2+1),_xlpm.SPACE4,FIND(" ",D31,_xlpm.SPACE3+1),MID(D31,1,FIND(" ",D31,_xlpm.SPACE2)))</f>
        <v xml:space="preserve">Smokey Bear </v>
      </c>
      <c r="M31" s="12" t="str">
        <f>MID(D31,LEN(L31)+1,99)</f>
        <v>Washed Slouch</v>
      </c>
      <c r="N31" s="12" t="str">
        <f t="shared" si="0"/>
        <v>Smokey Bear Washed Slouch</v>
      </c>
    </row>
    <row r="32" spans="1:14" x14ac:dyDescent="0.25">
      <c r="A32" s="23" t="s">
        <v>433</v>
      </c>
      <c r="B32" s="23" t="s">
        <v>434</v>
      </c>
      <c r="C32" s="23" t="s">
        <v>71</v>
      </c>
      <c r="D32" s="12" t="s">
        <v>435</v>
      </c>
      <c r="E32" s="23" t="s">
        <v>436</v>
      </c>
      <c r="F32" s="23" t="s">
        <v>387</v>
      </c>
      <c r="G32" s="23" t="s">
        <v>437</v>
      </c>
      <c r="H32" s="23">
        <v>12</v>
      </c>
      <c r="I32" s="23">
        <v>10.625</v>
      </c>
      <c r="J32" s="31">
        <f>H32*I32</f>
        <v>127.5</v>
      </c>
      <c r="K32" s="12" t="str">
        <f>IFERROR(VLOOKUP(C32,'1C Names'!A:B,2,0),"")</f>
        <v/>
      </c>
      <c r="L32" s="28" t="str">
        <f>_xlfn.LET(_xlpm.SPACE1,FIND(" ",D32),_xlpm.SPACE2,FIND(" ",D32,_xlpm.SPACE1+1),_xlpm.SPACE3,FIND(" ",D32,_xlpm.SPACE2+1),_xlpm.SPACE4,FIND(" ",D32,_xlpm.SPACE3+1),MID(D32,1,FIND(" ",D32,_xlpm.SPACE2)))</f>
        <v xml:space="preserve">AUSTIN SENATORS </v>
      </c>
      <c r="M32" s="12" t="str">
        <f>MID(D32,LEN(L32)+1,99)</f>
        <v>Archive Legend</v>
      </c>
      <c r="N32" s="12" t="str">
        <f t="shared" si="0"/>
        <v>AUSTIN SENATORS Archive Legend</v>
      </c>
    </row>
    <row r="33" spans="1:14" x14ac:dyDescent="0.25">
      <c r="A33" s="23" t="s">
        <v>433</v>
      </c>
      <c r="B33" s="23" t="s">
        <v>438</v>
      </c>
      <c r="C33" s="23" t="s">
        <v>70</v>
      </c>
      <c r="D33" s="12" t="s">
        <v>1580</v>
      </c>
      <c r="E33" s="23" t="s">
        <v>401</v>
      </c>
      <c r="F33" s="23" t="s">
        <v>387</v>
      </c>
      <c r="G33" s="23" t="s">
        <v>437</v>
      </c>
      <c r="H33" s="23">
        <v>17</v>
      </c>
      <c r="I33" s="23">
        <v>10.625294117647059</v>
      </c>
      <c r="J33" s="31">
        <f>H33*I33</f>
        <v>180.63</v>
      </c>
      <c r="K33" s="12" t="str">
        <f>IFERROR(VLOOKUP(C33,'1C Names'!A:B,2,0),"")</f>
        <v>Baltimore Terrapins Archive MILB</v>
      </c>
      <c r="L33" s="28"/>
      <c r="M33" s="12"/>
      <c r="N33" s="12" t="str">
        <f t="shared" si="0"/>
        <v>Baltimore Terrapins Archive MILB</v>
      </c>
    </row>
    <row r="34" spans="1:14" x14ac:dyDescent="0.25">
      <c r="A34" s="23" t="s">
        <v>433</v>
      </c>
      <c r="B34" s="23" t="s">
        <v>439</v>
      </c>
      <c r="C34" s="23" t="s">
        <v>73</v>
      </c>
      <c r="D34" s="12" t="s">
        <v>998</v>
      </c>
      <c r="E34" s="23" t="s">
        <v>401</v>
      </c>
      <c r="F34" s="23" t="s">
        <v>387</v>
      </c>
      <c r="G34" s="23" t="s">
        <v>437</v>
      </c>
      <c r="H34" s="23">
        <v>17</v>
      </c>
      <c r="I34" s="23">
        <v>10.625294117647059</v>
      </c>
      <c r="J34" s="31">
        <f>H34*I34</f>
        <v>180.63</v>
      </c>
      <c r="K34" s="12" t="str">
        <f>IFERROR(VLOOKUP(C34,'1C Names'!A:B,2,0),"")</f>
        <v>Birmingham Black Barons Archive NL</v>
      </c>
      <c r="L34" s="28"/>
      <c r="M34" s="12"/>
      <c r="N34" s="12" t="str">
        <f t="shared" si="0"/>
        <v>Birmingham Black Barons Archive NL</v>
      </c>
    </row>
    <row r="35" spans="1:14" x14ac:dyDescent="0.25">
      <c r="A35" s="23" t="s">
        <v>433</v>
      </c>
      <c r="B35" s="23" t="s">
        <v>440</v>
      </c>
      <c r="C35" s="23" t="s">
        <v>81</v>
      </c>
      <c r="D35" s="12" t="s">
        <v>999</v>
      </c>
      <c r="E35" s="23" t="s">
        <v>441</v>
      </c>
      <c r="F35" s="23" t="s">
        <v>387</v>
      </c>
      <c r="G35" s="23" t="s">
        <v>437</v>
      </c>
      <c r="H35" s="23">
        <v>17</v>
      </c>
      <c r="I35" s="23">
        <v>10.625294117647059</v>
      </c>
      <c r="J35" s="31">
        <f>H35*I35</f>
        <v>180.63</v>
      </c>
      <c r="K35" s="12" t="str">
        <f>IFERROR(VLOOKUP(C35,'1C Names'!A:B,2,0),"")</f>
        <v/>
      </c>
      <c r="L35" s="28" t="str">
        <f>_xlfn.LET(_xlpm.SPACE1,FIND(" ",D35),_xlpm.SPACE2,FIND(" ",D35,_xlpm.SPACE1+1),_xlpm.SPACE3,FIND(" ",D35,_xlpm.SPACE2+1),_xlpm.SPACE4,FIND(" ",D35,_xlpm.SPACE3+1),MID(D35,1,FIND(" ",D35,_xlpm.SPACE3)))</f>
        <v xml:space="preserve">BALT ELITE GIANTS </v>
      </c>
      <c r="M35" s="12" t="str">
        <f>MID(D35,LEN(L35)+1,99)</f>
        <v>Archive Legend NL</v>
      </c>
      <c r="N35" s="12" t="str">
        <f t="shared" si="0"/>
        <v>BALT ELITE GIANTS Archive Legend NL</v>
      </c>
    </row>
    <row r="36" spans="1:14" x14ac:dyDescent="0.25">
      <c r="A36" s="23" t="s">
        <v>433</v>
      </c>
      <c r="B36" s="23" t="s">
        <v>442</v>
      </c>
      <c r="C36" s="23" t="s">
        <v>82</v>
      </c>
      <c r="D36" s="12" t="s">
        <v>1000</v>
      </c>
      <c r="E36" s="23" t="s">
        <v>401</v>
      </c>
      <c r="F36" s="23" t="s">
        <v>387</v>
      </c>
      <c r="G36" s="23" t="s">
        <v>437</v>
      </c>
      <c r="H36" s="23">
        <v>17</v>
      </c>
      <c r="I36" s="23">
        <v>10.625294117647059</v>
      </c>
      <c r="J36" s="31">
        <f>H36*I36</f>
        <v>180.63</v>
      </c>
      <c r="K36" s="12" t="str">
        <f>IFERROR(VLOOKUP(C36,'1C Names'!A:B,2,0),"")</f>
        <v/>
      </c>
      <c r="L36" s="28" t="str">
        <f>_xlfn.LET(_xlpm.SPACE1,FIND(" ",D36),_xlpm.SPACE2,FIND(" ",D36,_xlpm.SPACE1+1),_xlpm.SPACE3,FIND(" ",D36,_xlpm.SPACE2+1),_xlpm.SPACE4,FIND(" ",D36,_xlpm.SPACE3+1),MID(D36,1,FIND(" ",D36,_xlpm.SPACE3)))</f>
        <v xml:space="preserve">BRKLYN ROYAL GIANTS </v>
      </c>
      <c r="M36" s="12" t="str">
        <f>MID(D36,LEN(L36)+1,99)</f>
        <v>Archive Legend NL</v>
      </c>
      <c r="N36" s="12" t="str">
        <f t="shared" si="0"/>
        <v>BRKLYN ROYAL GIANTS Archive Legend NL</v>
      </c>
    </row>
    <row r="37" spans="1:14" x14ac:dyDescent="0.25">
      <c r="A37" s="23" t="s">
        <v>433</v>
      </c>
      <c r="B37" s="23" t="s">
        <v>443</v>
      </c>
      <c r="C37" s="23" t="s">
        <v>77</v>
      </c>
      <c r="D37" s="12" t="s">
        <v>1581</v>
      </c>
      <c r="E37" s="23" t="s">
        <v>444</v>
      </c>
      <c r="F37" s="23" t="s">
        <v>387</v>
      </c>
      <c r="G37" s="23" t="s">
        <v>437</v>
      </c>
      <c r="H37" s="23">
        <v>3</v>
      </c>
      <c r="I37" s="23">
        <v>10.626666666666667</v>
      </c>
      <c r="J37" s="31">
        <f>H37*I37</f>
        <v>31.880000000000003</v>
      </c>
      <c r="K37" s="12" t="str">
        <f>IFERROR(VLOOKUP(C37,'1C Names'!A:B,2,0),"")</f>
        <v>Brooklyn Tip-Tops Archive MILB</v>
      </c>
      <c r="L37" s="28"/>
      <c r="M37" s="12"/>
      <c r="N37" s="12" t="str">
        <f t="shared" si="0"/>
        <v>Brooklyn Tip-Tops Archive MILB</v>
      </c>
    </row>
    <row r="38" spans="1:14" x14ac:dyDescent="0.25">
      <c r="A38" s="23" t="s">
        <v>433</v>
      </c>
      <c r="B38" s="23" t="s">
        <v>445</v>
      </c>
      <c r="C38" s="23" t="s">
        <v>325</v>
      </c>
      <c r="D38" s="12" t="s">
        <v>1582</v>
      </c>
      <c r="E38" s="23" t="s">
        <v>446</v>
      </c>
      <c r="F38" s="23" t="s">
        <v>387</v>
      </c>
      <c r="G38" s="23" t="s">
        <v>437</v>
      </c>
      <c r="H38" s="23">
        <v>12</v>
      </c>
      <c r="I38" s="23">
        <v>10.625</v>
      </c>
      <c r="J38" s="31">
        <f>H38*I38</f>
        <v>127.5</v>
      </c>
      <c r="K38" s="12" t="str">
        <f>IFERROR(VLOOKUP(C38,'1C Names'!A:B,2,0),"")</f>
        <v>Chicago Blue Stockings Archive MILB</v>
      </c>
      <c r="L38" s="28"/>
      <c r="M38" s="12"/>
      <c r="N38" s="12" t="str">
        <f t="shared" si="0"/>
        <v>Chicago Blue Stockings Archive MILB</v>
      </c>
    </row>
    <row r="39" spans="1:14" x14ac:dyDescent="0.25">
      <c r="A39" s="23" t="s">
        <v>433</v>
      </c>
      <c r="B39" s="23" t="s">
        <v>447</v>
      </c>
      <c r="C39" s="23" t="s">
        <v>78</v>
      </c>
      <c r="D39" s="12" t="s">
        <v>1001</v>
      </c>
      <c r="E39" s="23" t="s">
        <v>370</v>
      </c>
      <c r="F39" s="23" t="s">
        <v>387</v>
      </c>
      <c r="G39" s="23" t="s">
        <v>437</v>
      </c>
      <c r="H39" s="23">
        <v>29</v>
      </c>
      <c r="I39" s="23">
        <v>10.625172413793104</v>
      </c>
      <c r="J39" s="31">
        <f>H39*I39</f>
        <v>308.13</v>
      </c>
      <c r="K39" s="12" t="str">
        <f>IFERROR(VLOOKUP(C39,'1C Names'!A:B,2,0),"")</f>
        <v/>
      </c>
      <c r="L39" s="28" t="str">
        <f>_xlfn.LET(_xlpm.SPACE1,FIND(" ",D39),_xlpm.SPACE2,FIND(" ",D39,_xlpm.SPACE1+1),_xlpm.SPACE3,FIND(" ",D39,_xlpm.SPACE2+1),_xlpm.SPACE4,FIND(" ",D39,_xlpm.SPACE3+1),MID(D39,1,FIND(" ",D39,_xlpm.SPACE2)))</f>
        <v xml:space="preserve">Cleveland Cubs </v>
      </c>
      <c r="M39" s="12" t="str">
        <f>MID(D39,LEN(L39)+1,99)</f>
        <v>Archive Legend NL</v>
      </c>
      <c r="N39" s="12" t="str">
        <f t="shared" si="0"/>
        <v>Cleveland Cubs Archive Legend NL</v>
      </c>
    </row>
    <row r="40" spans="1:14" x14ac:dyDescent="0.25">
      <c r="A40" s="23" t="s">
        <v>433</v>
      </c>
      <c r="B40" s="23" t="s">
        <v>448</v>
      </c>
      <c r="C40" s="23" t="s">
        <v>323</v>
      </c>
      <c r="D40" s="12" t="s">
        <v>449</v>
      </c>
      <c r="E40" s="23" t="s">
        <v>450</v>
      </c>
      <c r="F40" s="23" t="s">
        <v>387</v>
      </c>
      <c r="G40" s="23" t="s">
        <v>437</v>
      </c>
      <c r="H40" s="23">
        <v>12</v>
      </c>
      <c r="I40" s="23">
        <v>10.625</v>
      </c>
      <c r="J40" s="31">
        <f>H40*I40</f>
        <v>127.5</v>
      </c>
      <c r="K40" s="12" t="str">
        <f>IFERROR(VLOOKUP(C40,'1C Names'!A:B,2,0),"")</f>
        <v>Chicago Orphans Archive MILB</v>
      </c>
      <c r="L40" s="28"/>
      <c r="M40" s="12"/>
      <c r="N40" s="12" t="str">
        <f t="shared" si="0"/>
        <v>Chicago Orphans Archive MILB</v>
      </c>
    </row>
    <row r="41" spans="1:14" x14ac:dyDescent="0.25">
      <c r="A41" s="23" t="s">
        <v>433</v>
      </c>
      <c r="B41" s="23" t="s">
        <v>451</v>
      </c>
      <c r="C41" s="23" t="s">
        <v>79</v>
      </c>
      <c r="D41" s="12" t="s">
        <v>1002</v>
      </c>
      <c r="E41" s="23" t="s">
        <v>452</v>
      </c>
      <c r="F41" s="23" t="s">
        <v>387</v>
      </c>
      <c r="G41" s="23" t="s">
        <v>437</v>
      </c>
      <c r="H41" s="23">
        <v>10</v>
      </c>
      <c r="I41" s="23">
        <v>10.625</v>
      </c>
      <c r="J41" s="31">
        <f>H41*I41</f>
        <v>106.25</v>
      </c>
      <c r="K41" s="12" t="str">
        <f>IFERROR(VLOOKUP(C41,'1C Names'!A:B,2,0),"")</f>
        <v>Chicago Union Giants Archive MILB</v>
      </c>
      <c r="L41" s="28"/>
      <c r="M41" s="12"/>
      <c r="N41" s="12" t="str">
        <f t="shared" si="0"/>
        <v>Chicago Union Giants Archive MILB</v>
      </c>
    </row>
    <row r="42" spans="1:14" x14ac:dyDescent="0.25">
      <c r="A42" s="23" t="s">
        <v>433</v>
      </c>
      <c r="B42" s="23" t="s">
        <v>453</v>
      </c>
      <c r="C42" s="23" t="s">
        <v>320</v>
      </c>
      <c r="D42" s="12" t="s">
        <v>997</v>
      </c>
      <c r="E42" s="23" t="s">
        <v>450</v>
      </c>
      <c r="F42" s="23" t="s">
        <v>387</v>
      </c>
      <c r="G42" s="23" t="s">
        <v>437</v>
      </c>
      <c r="H42" s="23">
        <v>12</v>
      </c>
      <c r="I42" s="23">
        <v>10.625</v>
      </c>
      <c r="J42" s="31">
        <f>H42*I42</f>
        <v>127.5</v>
      </c>
      <c r="K42" s="12" t="str">
        <f>IFERROR(VLOOKUP(C42,'1C Names'!A:B,2,0),"")</f>
        <v>Detroit Wolverines Archive MILB</v>
      </c>
      <c r="L42" s="28"/>
      <c r="M42" s="12"/>
      <c r="N42" s="12" t="str">
        <f t="shared" si="0"/>
        <v>Detroit Wolverines Archive MILB</v>
      </c>
    </row>
    <row r="43" spans="1:14" x14ac:dyDescent="0.25">
      <c r="A43" s="23" t="s">
        <v>433</v>
      </c>
      <c r="B43" s="23" t="s">
        <v>454</v>
      </c>
      <c r="C43" s="23" t="s">
        <v>74</v>
      </c>
      <c r="D43" s="12" t="s">
        <v>1003</v>
      </c>
      <c r="E43" s="23" t="s">
        <v>455</v>
      </c>
      <c r="F43" s="23" t="s">
        <v>387</v>
      </c>
      <c r="G43" s="23" t="s">
        <v>437</v>
      </c>
      <c r="H43" s="23">
        <v>12</v>
      </c>
      <c r="I43" s="23">
        <v>10.625</v>
      </c>
      <c r="J43" s="31">
        <f>H43*I43</f>
        <v>127.5</v>
      </c>
      <c r="K43" s="12" t="str">
        <f>IFERROR(VLOOKUP(C43,'1C Names'!A:B,2,0),"")</f>
        <v/>
      </c>
      <c r="L43" s="28" t="str">
        <f>_xlfn.LET(_xlpm.SPACE1,FIND(" ",D43),_xlpm.SPACE2,FIND(" ",D43,_xlpm.SPACE1+1),_xlpm.SPACE3,FIND(" ",D43,_xlpm.SPACE2+1),_xlpm.SPACE4,FIND(" ",D43,_xlpm.SPACE3+1),MID(D43,1,FIND(" ",D43,_xlpm.SPACE3)))</f>
        <v xml:space="preserve">Denv Wht Elephants </v>
      </c>
      <c r="M43" s="12" t="str">
        <f>MID(D43,LEN(L43)+1,99)</f>
        <v>Archive Legend NL</v>
      </c>
      <c r="N43" s="12" t="str">
        <f t="shared" si="0"/>
        <v>Denv Wht Elephants Archive Legend NL</v>
      </c>
    </row>
    <row r="44" spans="1:14" x14ac:dyDescent="0.25">
      <c r="A44" s="23" t="s">
        <v>433</v>
      </c>
      <c r="B44" s="23" t="s">
        <v>456</v>
      </c>
      <c r="C44" s="23" t="s">
        <v>75</v>
      </c>
      <c r="D44" s="12" t="s">
        <v>1004</v>
      </c>
      <c r="E44" s="23" t="s">
        <v>457</v>
      </c>
      <c r="F44" s="23" t="s">
        <v>387</v>
      </c>
      <c r="G44" s="23" t="s">
        <v>437</v>
      </c>
      <c r="H44" s="23">
        <v>29</v>
      </c>
      <c r="I44" s="23">
        <v>10.625172413793104</v>
      </c>
      <c r="J44" s="31">
        <f>H44*I44</f>
        <v>308.13</v>
      </c>
      <c r="K44" s="12" t="str">
        <f>IFERROR(VLOOKUP(C44,'1C Names'!A:B,2,0),"")</f>
        <v>Homestead Grays Archive NL</v>
      </c>
      <c r="L44" s="28"/>
      <c r="M44" s="12"/>
      <c r="N44" s="12" t="str">
        <f t="shared" si="0"/>
        <v>Homestead Grays Archive NL</v>
      </c>
    </row>
    <row r="45" spans="1:14" x14ac:dyDescent="0.25">
      <c r="A45" s="23" t="s">
        <v>433</v>
      </c>
      <c r="B45" s="23" t="s">
        <v>458</v>
      </c>
      <c r="C45" s="23" t="s">
        <v>83</v>
      </c>
      <c r="D45" s="12" t="s">
        <v>459</v>
      </c>
      <c r="E45" s="23" t="s">
        <v>450</v>
      </c>
      <c r="F45" s="23" t="s">
        <v>387</v>
      </c>
      <c r="G45" s="23" t="s">
        <v>437</v>
      </c>
      <c r="H45" s="23">
        <v>29</v>
      </c>
      <c r="I45" s="23">
        <v>10.625172413793104</v>
      </c>
      <c r="J45" s="31">
        <f>H45*I45</f>
        <v>308.13</v>
      </c>
      <c r="K45" s="12" t="str">
        <f>IFERROR(VLOOKUP(C45,'1C Names'!A:B,2,0),"")</f>
        <v>Kansas City Packers Archive MILB</v>
      </c>
      <c r="L45" s="28"/>
      <c r="M45" s="12"/>
      <c r="N45" s="12" t="str">
        <f t="shared" si="0"/>
        <v>Kansas City Packers Archive MILB</v>
      </c>
    </row>
    <row r="46" spans="1:14" x14ac:dyDescent="0.25">
      <c r="A46" s="23" t="s">
        <v>433</v>
      </c>
      <c r="B46" s="23" t="s">
        <v>460</v>
      </c>
      <c r="C46" s="23" t="s">
        <v>64</v>
      </c>
      <c r="D46" s="12" t="s">
        <v>1006</v>
      </c>
      <c r="E46" s="23" t="s">
        <v>401</v>
      </c>
      <c r="F46" s="23" t="s">
        <v>387</v>
      </c>
      <c r="G46" s="23" t="s">
        <v>437</v>
      </c>
      <c r="H46" s="23">
        <v>6</v>
      </c>
      <c r="I46" s="23">
        <v>13.388333333333334</v>
      </c>
      <c r="J46" s="31">
        <f>H46*I46</f>
        <v>80.33</v>
      </c>
      <c r="K46" s="12" t="str">
        <f>IFERROR(VLOOKUP(C46,'1C Names'!A:B,2,0),"")</f>
        <v/>
      </c>
      <c r="L46" s="28" t="str">
        <f>_xlfn.LET(_xlpm.SPACE1,FIND(" ",D46),_xlpm.SPACE2,FIND(" ",D46,_xlpm.SPACE1+1),_xlpm.SPACE3,FIND(" ",D46,_xlpm.SPACE2+1),_xlpm.SPACE4,FIND(" ",D46,_xlpm.SPACE3+1),MID(D46,1,FIND(" ",D46,_xlpm.SPACE2)))</f>
        <v xml:space="preserve">LA KINGS </v>
      </c>
      <c r="M46" s="12" t="str">
        <f>MID(D46,LEN(L46)+1,99)</f>
        <v>Archive Legend NHL</v>
      </c>
      <c r="N46" s="12" t="str">
        <f t="shared" si="0"/>
        <v>LA KINGS Archive Legend NHL</v>
      </c>
    </row>
    <row r="47" spans="1:14" x14ac:dyDescent="0.25">
      <c r="A47" s="23" t="s">
        <v>433</v>
      </c>
      <c r="B47" s="23" t="s">
        <v>461</v>
      </c>
      <c r="C47" s="23" t="s">
        <v>65</v>
      </c>
      <c r="D47" s="12" t="s">
        <v>1007</v>
      </c>
      <c r="E47" s="23" t="s">
        <v>368</v>
      </c>
      <c r="F47" s="23" t="s">
        <v>387</v>
      </c>
      <c r="G47" s="23" t="s">
        <v>437</v>
      </c>
      <c r="H47" s="23">
        <v>46</v>
      </c>
      <c r="I47" s="23">
        <v>10.625</v>
      </c>
      <c r="J47" s="31">
        <f>H47*I47</f>
        <v>488.75</v>
      </c>
      <c r="K47" s="12" t="str">
        <f>IFERROR(VLOOKUP(C47,'1C Names'!A:B,2,0),"")</f>
        <v/>
      </c>
      <c r="L47" s="28" t="str">
        <f>_xlfn.LET(_xlpm.SPACE1,FIND(" ",D47),_xlpm.SPACE2,FIND(" ",D47,_xlpm.SPACE1+1),_xlpm.SPACE3,FIND(" ",D47,_xlpm.SPACE2+1),_xlpm.SPACE4,FIND(" ",D47,_xlpm.SPACE3+1),MID(D47,1,FIND(" ",D47,_xlpm.SPACE2)))</f>
        <v xml:space="preserve">LA ANGELS </v>
      </c>
      <c r="M47" s="12" t="str">
        <f>MID(D47,LEN(L47)+1,99)</f>
        <v>Archive Legend MILB</v>
      </c>
      <c r="N47" s="12" t="str">
        <f t="shared" si="0"/>
        <v>LA ANGELS Archive Legend MILB</v>
      </c>
    </row>
    <row r="48" spans="1:14" x14ac:dyDescent="0.25">
      <c r="A48" s="23" t="s">
        <v>433</v>
      </c>
      <c r="B48" s="23" t="s">
        <v>462</v>
      </c>
      <c r="C48" s="23" t="s">
        <v>62</v>
      </c>
      <c r="D48" s="12" t="s">
        <v>1008</v>
      </c>
      <c r="E48" s="23" t="s">
        <v>463</v>
      </c>
      <c r="F48" s="23" t="s">
        <v>387</v>
      </c>
      <c r="G48" s="23" t="s">
        <v>437</v>
      </c>
      <c r="H48" s="23">
        <v>18</v>
      </c>
      <c r="I48" s="23">
        <v>13.387777777777778</v>
      </c>
      <c r="J48" s="31">
        <f>H48*I48</f>
        <v>240.98000000000002</v>
      </c>
      <c r="K48" s="12" t="str">
        <f>IFERROR(VLOOKUP(C48,'1C Names'!A:B,2,0),"")</f>
        <v/>
      </c>
      <c r="L48" s="28" t="str">
        <f>_xlfn.LET(_xlpm.SPACE1,FIND(" ",D48),_xlpm.SPACE2,FIND(" ",D48,_xlpm.SPACE1+1),_xlpm.SPACE3,FIND(" ",D48,_xlpm.SPACE2+1),_xlpm.SPACE4,FIND(" ",D48,_xlpm.SPACE3+1),MID(D48,1,FIND(" ",D48,_xlpm.SPACE2)))</f>
        <v xml:space="preserve">Montreal Maroons </v>
      </c>
      <c r="M48" s="12" t="str">
        <f>MID(D48,LEN(L48)+1,99)</f>
        <v>Archive Legend NHL</v>
      </c>
      <c r="N48" s="12" t="str">
        <f t="shared" si="0"/>
        <v>Montreal Maroons Archive Legend NHL</v>
      </c>
    </row>
    <row r="49" spans="1:14" x14ac:dyDescent="0.25">
      <c r="A49" s="23" t="s">
        <v>433</v>
      </c>
      <c r="B49" s="23" t="s">
        <v>464</v>
      </c>
      <c r="C49" s="23" t="s">
        <v>85</v>
      </c>
      <c r="D49" s="12" t="s">
        <v>1011</v>
      </c>
      <c r="E49" s="23" t="s">
        <v>401</v>
      </c>
      <c r="F49" s="23" t="s">
        <v>387</v>
      </c>
      <c r="G49" s="23" t="s">
        <v>437</v>
      </c>
      <c r="H49" s="23">
        <v>15</v>
      </c>
      <c r="I49" s="23">
        <v>10.625333333333334</v>
      </c>
      <c r="J49" s="31">
        <f>H49*I49</f>
        <v>159.38</v>
      </c>
      <c r="K49" s="12" t="str">
        <f>IFERROR(VLOOKUP(C49,'1C Names'!A:B,2,0),"")</f>
        <v/>
      </c>
      <c r="L49" s="28" t="str">
        <f>_xlfn.LET(_xlpm.SPACE1,FIND(" ",D49),_xlpm.SPACE2,FIND(" ",D49,_xlpm.SPACE1+1),_xlpm.SPACE3,FIND(" ",D49,_xlpm.SPACE2+1),_xlpm.SPACE4,FIND(" ",D49,_xlpm.SPACE3+1),MID(D49,1,FIND(" ",D49,_xlpm.SPACE3)))</f>
        <v xml:space="preserve">NY BLACK YANKEES </v>
      </c>
      <c r="M49" s="12" t="str">
        <f>MID(D49,LEN(L49)+1,99)</f>
        <v>Archive Legend NL</v>
      </c>
      <c r="N49" s="12" t="str">
        <f t="shared" si="0"/>
        <v>NY BLACK YANKEES Archive Legend NL</v>
      </c>
    </row>
    <row r="50" spans="1:14" x14ac:dyDescent="0.25">
      <c r="A50" s="23" t="s">
        <v>433</v>
      </c>
      <c r="B50" s="23" t="s">
        <v>465</v>
      </c>
      <c r="C50" s="23" t="s">
        <v>61</v>
      </c>
      <c r="D50" s="12" t="s">
        <v>1005</v>
      </c>
      <c r="E50" s="23" t="s">
        <v>401</v>
      </c>
      <c r="F50" s="23" t="s">
        <v>387</v>
      </c>
      <c r="G50" s="23" t="s">
        <v>437</v>
      </c>
      <c r="H50" s="23">
        <v>12</v>
      </c>
      <c r="I50" s="23">
        <v>13.387500000000001</v>
      </c>
      <c r="J50" s="31">
        <f>H50*I50</f>
        <v>160.65</v>
      </c>
      <c r="K50" s="12" t="str">
        <f>IFERROR(VLOOKUP(C50,'1C Names'!A:B,2,0),"")</f>
        <v/>
      </c>
      <c r="L50" s="28" t="str">
        <f>_xlfn.LET(_xlpm.SPACE1,FIND(" ",D50),_xlpm.SPACE2,FIND(" ",D50,_xlpm.SPACE1+1),_xlpm.SPACE3,FIND(" ",D50,_xlpm.SPACE2+1),_xlpm.SPACE4,FIND(" ",D50,_xlpm.SPACE3+1),MID(D50,1,FIND(" ",D50,_xlpm.SPACE1)))</f>
        <v xml:space="preserve">NHL </v>
      </c>
      <c r="M50" s="12" t="str">
        <f>MID(D50,LEN(L50)+1,99)</f>
        <v>Archive Legend NHL</v>
      </c>
      <c r="N50" s="12" t="str">
        <f t="shared" si="0"/>
        <v>NHL Archive Legend NHL</v>
      </c>
    </row>
    <row r="51" spans="1:14" x14ac:dyDescent="0.25">
      <c r="A51" s="23" t="s">
        <v>433</v>
      </c>
      <c r="B51" s="23" t="s">
        <v>466</v>
      </c>
      <c r="C51" s="23" t="s">
        <v>84</v>
      </c>
      <c r="D51" s="12" t="s">
        <v>1009</v>
      </c>
      <c r="E51" s="23" t="s">
        <v>368</v>
      </c>
      <c r="F51" s="23" t="s">
        <v>387</v>
      </c>
      <c r="G51" s="23" t="s">
        <v>437</v>
      </c>
      <c r="H51" s="23">
        <v>54</v>
      </c>
      <c r="I51" s="23">
        <v>10.625</v>
      </c>
      <c r="J51" s="31">
        <f>H51*I51</f>
        <v>573.75</v>
      </c>
      <c r="K51" s="12" t="str">
        <f>IFERROR(VLOOKUP(C51,'1C Names'!A:B,2,0),"")</f>
        <v>New York Cubans Archive NL</v>
      </c>
      <c r="L51" s="28"/>
      <c r="M51" s="12"/>
      <c r="N51" s="12" t="str">
        <f t="shared" si="0"/>
        <v>New York Cubans Archive NL</v>
      </c>
    </row>
    <row r="52" spans="1:14" x14ac:dyDescent="0.25">
      <c r="A52" s="23" t="s">
        <v>433</v>
      </c>
      <c r="B52" s="23" t="s">
        <v>467</v>
      </c>
      <c r="C52" s="23" t="s">
        <v>68</v>
      </c>
      <c r="D52" s="12" t="s">
        <v>1010</v>
      </c>
      <c r="E52" s="23" t="s">
        <v>368</v>
      </c>
      <c r="F52" s="23" t="s">
        <v>387</v>
      </c>
      <c r="G52" s="23" t="s">
        <v>437</v>
      </c>
      <c r="H52" s="23">
        <v>17</v>
      </c>
      <c r="I52" s="23">
        <v>10.625294117647059</v>
      </c>
      <c r="J52" s="31">
        <f>H52*I52</f>
        <v>180.63</v>
      </c>
      <c r="K52" s="12" t="str">
        <f>IFERROR(VLOOKUP(C52,'1C Names'!A:B,2,0),"")</f>
        <v>San Francisco Seals Archive MILB</v>
      </c>
      <c r="L52" s="28"/>
      <c r="M52" s="12"/>
      <c r="N52" s="12" t="str">
        <f t="shared" si="0"/>
        <v>San Francisco Seals Archive MILB</v>
      </c>
    </row>
    <row r="53" spans="1:14" x14ac:dyDescent="0.25">
      <c r="A53" s="23" t="s">
        <v>433</v>
      </c>
      <c r="B53" s="23" t="s">
        <v>468</v>
      </c>
      <c r="C53" s="23" t="s">
        <v>69</v>
      </c>
      <c r="D53" s="12" t="s">
        <v>469</v>
      </c>
      <c r="E53" s="23" t="s">
        <v>368</v>
      </c>
      <c r="F53" s="23" t="s">
        <v>387</v>
      </c>
      <c r="G53" s="23" t="s">
        <v>437</v>
      </c>
      <c r="H53" s="23">
        <v>17</v>
      </c>
      <c r="I53" s="23">
        <v>10.625294117647059</v>
      </c>
      <c r="J53" s="31">
        <f>H53*I53</f>
        <v>180.63</v>
      </c>
      <c r="K53" s="12" t="str">
        <f>IFERROR(VLOOKUP(C53,'1C Names'!A:B,2,0),"")</f>
        <v>Saint Louis Terriers Archive MILB</v>
      </c>
      <c r="L53" s="28"/>
      <c r="M53" s="12"/>
      <c r="N53" s="12" t="str">
        <f t="shared" si="0"/>
        <v>Saint Louis Terriers Archive MILB</v>
      </c>
    </row>
    <row r="54" spans="1:14" x14ac:dyDescent="0.25">
      <c r="A54" s="23" t="s">
        <v>433</v>
      </c>
      <c r="B54" s="23" t="s">
        <v>470</v>
      </c>
      <c r="C54" s="23" t="s">
        <v>67</v>
      </c>
      <c r="D54" s="12" t="s">
        <v>471</v>
      </c>
      <c r="E54" s="23" t="s">
        <v>450</v>
      </c>
      <c r="F54" s="23" t="s">
        <v>387</v>
      </c>
      <c r="G54" s="23" t="s">
        <v>437</v>
      </c>
      <c r="H54" s="23">
        <v>17</v>
      </c>
      <c r="I54" s="23">
        <v>10.625294117647059</v>
      </c>
      <c r="J54" s="31">
        <f>H54*I54</f>
        <v>180.63</v>
      </c>
      <c r="K54" s="12" t="str">
        <f>IFERROR(VLOOKUP(C54,'1C Names'!A:B,2,0),"")</f>
        <v>Chicago Whales Archive MILB</v>
      </c>
      <c r="L54" s="28"/>
      <c r="M54" s="12"/>
      <c r="N54" s="12" t="str">
        <f t="shared" si="0"/>
        <v>Chicago Whales Archive MILB</v>
      </c>
    </row>
    <row r="55" spans="1:14" x14ac:dyDescent="0.25">
      <c r="A55" s="23" t="s">
        <v>472</v>
      </c>
      <c r="B55" s="23" t="s">
        <v>461</v>
      </c>
      <c r="C55" s="23" t="s">
        <v>66</v>
      </c>
      <c r="D55" s="12" t="s">
        <v>1007</v>
      </c>
      <c r="E55" s="23" t="s">
        <v>370</v>
      </c>
      <c r="F55" s="23" t="s">
        <v>387</v>
      </c>
      <c r="G55" s="23" t="s">
        <v>437</v>
      </c>
      <c r="H55" s="23">
        <v>17</v>
      </c>
      <c r="I55" s="23">
        <v>10.625294117647059</v>
      </c>
      <c r="J55" s="31">
        <f>H55*I55</f>
        <v>180.63</v>
      </c>
      <c r="K55" s="12" t="str">
        <f>IFERROR(VLOOKUP(C55,'1C Names'!A:B,2,0),"")</f>
        <v/>
      </c>
      <c r="L55" s="28" t="str">
        <f>_xlfn.LET(_xlpm.SPACE1,FIND(" ",D55),_xlpm.SPACE2,FIND(" ",D55,_xlpm.SPACE1+1),_xlpm.SPACE3,FIND(" ",D55,_xlpm.SPACE2+1),_xlpm.SPACE4,FIND(" ",D55,_xlpm.SPACE3+1),MID(D55,1,FIND(" ",D55,_xlpm.SPACE2)))</f>
        <v xml:space="preserve">LA ANGELS </v>
      </c>
      <c r="M55" s="12" t="str">
        <f>MID(D55,LEN(L55)+1,99)</f>
        <v>Archive Legend MILB</v>
      </c>
      <c r="N55" s="12" t="str">
        <f t="shared" si="0"/>
        <v>LA ANGELS Archive Legend MILB</v>
      </c>
    </row>
    <row r="56" spans="1:14" x14ac:dyDescent="0.25">
      <c r="A56" s="23" t="s">
        <v>473</v>
      </c>
      <c r="B56" s="23" t="s">
        <v>461</v>
      </c>
      <c r="C56" s="23" t="s">
        <v>335</v>
      </c>
      <c r="D56" s="12" t="s">
        <v>1023</v>
      </c>
      <c r="E56" s="23" t="s">
        <v>368</v>
      </c>
      <c r="F56" s="23" t="s">
        <v>387</v>
      </c>
      <c r="G56" s="23" t="s">
        <v>437</v>
      </c>
      <c r="H56" s="23">
        <v>6</v>
      </c>
      <c r="I56" s="23">
        <v>9.7750000000000004</v>
      </c>
      <c r="J56" s="31">
        <f>H56*I56</f>
        <v>58.650000000000006</v>
      </c>
      <c r="K56" s="12" t="str">
        <f>IFERROR(VLOOKUP(C56,'1C Names'!A:B,2,0),"")</f>
        <v>Los Angeles Angels Archive 400 MILB</v>
      </c>
      <c r="L56" s="28"/>
      <c r="M56" s="12"/>
      <c r="N56" s="12" t="str">
        <f t="shared" si="0"/>
        <v>Los Angeles Angels Archive 400 MILB</v>
      </c>
    </row>
    <row r="57" spans="1:14" x14ac:dyDescent="0.25">
      <c r="A57" s="23" t="s">
        <v>473</v>
      </c>
      <c r="B57" s="23" t="s">
        <v>466</v>
      </c>
      <c r="C57" s="23" t="s">
        <v>5</v>
      </c>
      <c r="D57" s="12" t="s">
        <v>1024</v>
      </c>
      <c r="E57" s="23" t="s">
        <v>368</v>
      </c>
      <c r="F57" s="23" t="s">
        <v>387</v>
      </c>
      <c r="G57" s="23" t="s">
        <v>437</v>
      </c>
      <c r="H57" s="23">
        <v>6</v>
      </c>
      <c r="I57" s="23">
        <v>9.7750000000000004</v>
      </c>
      <c r="J57" s="31">
        <f>H57*I57</f>
        <v>58.650000000000006</v>
      </c>
      <c r="K57" s="12" t="str">
        <f>IFERROR(VLOOKUP(C57,'1C Names'!A:B,2,0),"")</f>
        <v>New York Cubans Archive 400 NL</v>
      </c>
      <c r="L57" s="28"/>
      <c r="M57" s="12"/>
      <c r="N57" s="12" t="str">
        <f t="shared" si="0"/>
        <v>New York Cubans Archive 400 NL</v>
      </c>
    </row>
    <row r="58" spans="1:14" x14ac:dyDescent="0.25">
      <c r="A58" s="23" t="s">
        <v>474</v>
      </c>
      <c r="B58" s="23" t="s">
        <v>475</v>
      </c>
      <c r="C58" s="23" t="s">
        <v>330</v>
      </c>
      <c r="D58" s="12" t="s">
        <v>476</v>
      </c>
      <c r="E58" s="23" t="s">
        <v>452</v>
      </c>
      <c r="F58" s="23" t="s">
        <v>387</v>
      </c>
      <c r="G58" s="23" t="s">
        <v>477</v>
      </c>
      <c r="H58" s="23">
        <v>12</v>
      </c>
      <c r="I58" s="23">
        <v>8.7125000000000004</v>
      </c>
      <c r="J58" s="31">
        <f>H58*I58</f>
        <v>104.55000000000001</v>
      </c>
      <c r="K58" s="12" t="str">
        <f>IFERROR(VLOOKUP(C58,'1C Names'!A:B,2,0),"")</f>
        <v/>
      </c>
      <c r="L58" s="28" t="str">
        <f>_xlfn.LET(_xlpm.SPACE1,FIND(" ",D58),_xlpm.SPACE2,FIND(" ",D58,_xlpm.SPACE1+1),_xlpm.SPACE3,FIND(" ",D58,_xlpm.SPACE2+1),_xlpm.SPACE4,FIND(" ",D58,_xlpm.SPACE3+1),MID(D58,1,FIND(" ",D58,_xlpm.SPACE3)))</f>
        <v xml:space="preserve">GM Chevelle VMoto </v>
      </c>
      <c r="M58" s="12" t="str">
        <f>MID(D58,LEN(L58)+1,99)</f>
        <v>Valin</v>
      </c>
      <c r="N58" s="12" t="str">
        <f t="shared" si="0"/>
        <v>GM Chevelle VMoto Valin</v>
      </c>
    </row>
    <row r="59" spans="1:14" x14ac:dyDescent="0.25">
      <c r="A59" s="23" t="s">
        <v>478</v>
      </c>
      <c r="B59" s="23" t="s">
        <v>479</v>
      </c>
      <c r="C59" s="23" t="s">
        <v>118</v>
      </c>
      <c r="D59" s="12" t="s">
        <v>480</v>
      </c>
      <c r="E59" s="23" t="s">
        <v>481</v>
      </c>
      <c r="F59" s="23" t="s">
        <v>361</v>
      </c>
      <c r="G59" s="23" t="s">
        <v>482</v>
      </c>
      <c r="H59" s="23">
        <v>14</v>
      </c>
      <c r="I59" s="23">
        <v>6.8</v>
      </c>
      <c r="J59" s="31">
        <f>H59*I59</f>
        <v>95.2</v>
      </c>
      <c r="K59" s="12" t="str">
        <f>IFERROR(VLOOKUP(C59,'1C Names'!A:B,2,0),"")</f>
        <v/>
      </c>
      <c r="L59" s="28" t="str">
        <f>_xlfn.LET(_xlpm.SPACE1,FIND(" ",D59),_xlpm.SPACE2,FIND(" ",D59,_xlpm.SPACE1+1),_xlpm.SPACE3,FIND(" ",D59,_xlpm.SPACE2+1),_xlpm.SPACE4,FIND(" ",D59,_xlpm.SPACE3+1),MID(D59,1,FIND(" ",D59,_xlpm.SPACE1)))</f>
        <v xml:space="preserve">CALIFORNIA </v>
      </c>
      <c r="M59" s="12" t="str">
        <f>MID(D59,LEN(L59)+1,99)</f>
        <v>Beachwood</v>
      </c>
      <c r="N59" s="12" t="str">
        <f t="shared" si="0"/>
        <v>CALIFORNIA Beachwood</v>
      </c>
    </row>
    <row r="60" spans="1:14" x14ac:dyDescent="0.25">
      <c r="A60" s="23" t="s">
        <v>483</v>
      </c>
      <c r="B60" s="23" t="s">
        <v>484</v>
      </c>
      <c r="C60" s="23" t="s">
        <v>239</v>
      </c>
      <c r="D60" s="12" t="s">
        <v>485</v>
      </c>
      <c r="E60" s="23" t="s">
        <v>486</v>
      </c>
      <c r="F60" s="23" t="s">
        <v>361</v>
      </c>
      <c r="G60" s="23" t="s">
        <v>487</v>
      </c>
      <c r="H60" s="23">
        <v>17</v>
      </c>
      <c r="I60" s="23">
        <v>5.73764705882353</v>
      </c>
      <c r="J60" s="31">
        <f>H60*I60</f>
        <v>97.54</v>
      </c>
      <c r="K60" s="12" t="str">
        <f>IFERROR(VLOOKUP(C60,'1C Names'!A:B,2,0),"")</f>
        <v/>
      </c>
      <c r="L60" s="28" t="str">
        <f>_xlfn.LET(_xlpm.SPACE1,FIND(" ",D60),_xlpm.SPACE2,FIND(" ",D60,_xlpm.SPACE1+1),_xlpm.SPACE3,FIND(" ",D60,_xlpm.SPACE2+1),_xlpm.SPACE4,FIND(" ",D60,_xlpm.SPACE3+1),MID(D60,1,FIND(" ",D60,_xlpm.SPACE1)))</f>
        <v xml:space="preserve">Arcade </v>
      </c>
      <c r="M60" s="12" t="str">
        <f>MID(D60,LEN(L60)+1,99)</f>
        <v>Micro Slouch</v>
      </c>
      <c r="N60" s="12" t="str">
        <f t="shared" si="0"/>
        <v>Arcade Micro Slouch</v>
      </c>
    </row>
    <row r="61" spans="1:14" x14ac:dyDescent="0.25">
      <c r="A61" s="23" t="s">
        <v>483</v>
      </c>
      <c r="B61" s="23" t="s">
        <v>488</v>
      </c>
      <c r="C61" s="23" t="s">
        <v>238</v>
      </c>
      <c r="D61" s="12" t="s">
        <v>489</v>
      </c>
      <c r="E61" s="23" t="s">
        <v>401</v>
      </c>
      <c r="F61" s="23" t="s">
        <v>361</v>
      </c>
      <c r="G61" s="23" t="s">
        <v>487</v>
      </c>
      <c r="H61" s="23">
        <v>17</v>
      </c>
      <c r="I61" s="23">
        <v>5.73764705882353</v>
      </c>
      <c r="J61" s="31">
        <f>H61*I61</f>
        <v>97.54</v>
      </c>
      <c r="K61" s="12" t="str">
        <f>IFERROR(VLOOKUP(C61,'1C Names'!A:B,2,0),"")</f>
        <v/>
      </c>
      <c r="L61" s="28" t="str">
        <f>_xlfn.LET(_xlpm.SPACE1,FIND(" ",D61),_xlpm.SPACE2,FIND(" ",D61,_xlpm.SPACE1+1),_xlpm.SPACE3,FIND(" ",D61,_xlpm.SPACE2+1),_xlpm.SPACE4,FIND(" ",D61,_xlpm.SPACE3+1),MID(D61,1,FIND(" ",D61,_xlpm.SPACE1)))</f>
        <v xml:space="preserve">CALI </v>
      </c>
      <c r="M61" s="12" t="str">
        <f>MID(D61,LEN(L61)+1,99)</f>
        <v>Micro Slouch</v>
      </c>
      <c r="N61" s="12" t="str">
        <f t="shared" si="0"/>
        <v>CALI Micro Slouch</v>
      </c>
    </row>
    <row r="62" spans="1:14" x14ac:dyDescent="0.25">
      <c r="A62" s="23" t="s">
        <v>483</v>
      </c>
      <c r="B62" s="23" t="s">
        <v>490</v>
      </c>
      <c r="C62" s="23" t="s">
        <v>233</v>
      </c>
      <c r="D62" s="12" t="s">
        <v>491</v>
      </c>
      <c r="E62" s="23" t="s">
        <v>401</v>
      </c>
      <c r="F62" s="23" t="s">
        <v>361</v>
      </c>
      <c r="G62" s="23" t="s">
        <v>487</v>
      </c>
      <c r="H62" s="23">
        <v>30</v>
      </c>
      <c r="I62" s="23">
        <v>7.65</v>
      </c>
      <c r="J62" s="31">
        <f>H62*I62</f>
        <v>229.5</v>
      </c>
      <c r="K62" s="12" t="str">
        <f>IFERROR(VLOOKUP(C62,'1C Names'!A:B,2,0),"")</f>
        <v/>
      </c>
      <c r="L62" s="28" t="str">
        <f>_xlfn.LET(_xlpm.SPACE1,FIND(" ",D62),_xlpm.SPACE2,FIND(" ",D62,_xlpm.SPACE1+1),_xlpm.SPACE3,FIND(" ",D62,_xlpm.SPACE2+1),_xlpm.SPACE4,FIND(" ",D62,_xlpm.SPACE3+1),MID(D62,1,FIND(" ",D62,_xlpm.SPACE2)))</f>
        <v xml:space="preserve">HIROSHIMA CARP </v>
      </c>
      <c r="M62" s="12" t="str">
        <f>MID(D62,LEN(L62)+1,99)</f>
        <v>Micro Slouch</v>
      </c>
      <c r="N62" s="12" t="str">
        <f t="shared" si="0"/>
        <v>HIROSHIMA CARP Micro Slouch</v>
      </c>
    </row>
    <row r="63" spans="1:14" x14ac:dyDescent="0.25">
      <c r="A63" s="23" t="s">
        <v>483</v>
      </c>
      <c r="B63" s="23" t="s">
        <v>492</v>
      </c>
      <c r="C63" s="23" t="s">
        <v>231</v>
      </c>
      <c r="D63" s="12" t="s">
        <v>1030</v>
      </c>
      <c r="E63" s="23" t="s">
        <v>493</v>
      </c>
      <c r="F63" s="23" t="s">
        <v>361</v>
      </c>
      <c r="G63" s="23" t="s">
        <v>487</v>
      </c>
      <c r="H63" s="23">
        <v>16</v>
      </c>
      <c r="I63" s="23">
        <v>7.65</v>
      </c>
      <c r="J63" s="31">
        <f>H63*I63</f>
        <v>122.4</v>
      </c>
      <c r="K63" s="12" t="str">
        <f>IFERROR(VLOOKUP(C63,'1C Names'!A:B,2,0),"")</f>
        <v/>
      </c>
      <c r="L63" s="28" t="str">
        <f>_xlfn.LET(_xlpm.SPACE1,FIND(" ",D63),_xlpm.SPACE2,FIND(" ",D63,_xlpm.SPACE1+1),_xlpm.SPACE3,FIND(" ",D63,_xlpm.SPACE2+1),_xlpm.SPACE4,FIND(" ",D63,_xlpm.SPACE3+1),MID(D63,1,FIND(" ",D63,_xlpm.SPACE2)))</f>
        <v xml:space="preserve">HANSHIN TIGERS </v>
      </c>
      <c r="M63" s="12" t="str">
        <f>MID(D63,LEN(L63)+1,99)</f>
        <v>Micro Slouch NPN</v>
      </c>
      <c r="N63" s="12" t="str">
        <f t="shared" si="0"/>
        <v>HANSHIN TIGERS Micro Slouch NPN</v>
      </c>
    </row>
    <row r="64" spans="1:14" x14ac:dyDescent="0.25">
      <c r="A64" s="23" t="s">
        <v>483</v>
      </c>
      <c r="B64" s="23" t="s">
        <v>494</v>
      </c>
      <c r="C64" s="23" t="s">
        <v>234</v>
      </c>
      <c r="D64" s="12" t="s">
        <v>495</v>
      </c>
      <c r="E64" s="23" t="s">
        <v>401</v>
      </c>
      <c r="F64" s="23" t="s">
        <v>361</v>
      </c>
      <c r="G64" s="23" t="s">
        <v>487</v>
      </c>
      <c r="H64" s="23">
        <v>15</v>
      </c>
      <c r="I64" s="23">
        <v>5.7373333333333338</v>
      </c>
      <c r="J64" s="31">
        <f>H64*I64</f>
        <v>86.06</v>
      </c>
      <c r="K64" s="12" t="str">
        <f>IFERROR(VLOOKUP(C64,'1C Names'!A:B,2,0),"")</f>
        <v/>
      </c>
      <c r="L64" s="28" t="str">
        <f>_xlfn.LET(_xlpm.SPACE1,FIND(" ",D64),_xlpm.SPACE2,FIND(" ",D64,_xlpm.SPACE1+1),_xlpm.SPACE3,FIND(" ",D64,_xlpm.SPACE2+1),_xlpm.SPACE4,FIND(" ",D64,_xlpm.SPACE3+1),MID(D64,1,FIND(" ",D64,_xlpm.SPACE1)))</f>
        <v xml:space="preserve">King </v>
      </c>
      <c r="M64" s="12" t="str">
        <f>MID(D64,LEN(L64)+1,99)</f>
        <v>Micro Slouch</v>
      </c>
      <c r="N64" s="12" t="str">
        <f t="shared" si="0"/>
        <v>King Micro Slouch</v>
      </c>
    </row>
    <row r="65" spans="1:14" x14ac:dyDescent="0.25">
      <c r="A65" s="23" t="s">
        <v>483</v>
      </c>
      <c r="B65" s="23" t="s">
        <v>496</v>
      </c>
      <c r="C65" s="23" t="s">
        <v>237</v>
      </c>
      <c r="D65" s="12" t="s">
        <v>497</v>
      </c>
      <c r="E65" s="23" t="s">
        <v>368</v>
      </c>
      <c r="F65" s="23" t="s">
        <v>361</v>
      </c>
      <c r="G65" s="23" t="s">
        <v>487</v>
      </c>
      <c r="H65" s="23">
        <v>17</v>
      </c>
      <c r="I65" s="23">
        <v>5.73764705882353</v>
      </c>
      <c r="J65" s="31">
        <f>H65*I65</f>
        <v>97.54</v>
      </c>
      <c r="K65" s="12" t="str">
        <f>IFERROR(VLOOKUP(C65,'1C Names'!A:B,2,0),"")</f>
        <v/>
      </c>
      <c r="L65" s="28" t="str">
        <f>_xlfn.LET(_xlpm.SPACE1,FIND(" ",D65),_xlpm.SPACE2,FIND(" ",D65,_xlpm.SPACE1+1),_xlpm.SPACE3,FIND(" ",D65,_xlpm.SPACE2+1),_xlpm.SPACE4,FIND(" ",D65,_xlpm.SPACE3+1),MID(D65,1,FIND(" ",D65,_xlpm.SPACE1)))</f>
        <v xml:space="preserve">Knight </v>
      </c>
      <c r="M65" s="12" t="str">
        <f>MID(D65,LEN(L65)+1,99)</f>
        <v>Micro Slouch</v>
      </c>
      <c r="N65" s="12" t="str">
        <f t="shared" si="0"/>
        <v>Knight Micro Slouch</v>
      </c>
    </row>
    <row r="66" spans="1:14" x14ac:dyDescent="0.25">
      <c r="A66" s="23" t="s">
        <v>483</v>
      </c>
      <c r="B66" s="23" t="s">
        <v>498</v>
      </c>
      <c r="C66" s="23" t="s">
        <v>235</v>
      </c>
      <c r="D66" s="12" t="s">
        <v>499</v>
      </c>
      <c r="E66" s="23" t="s">
        <v>377</v>
      </c>
      <c r="F66" s="23" t="s">
        <v>361</v>
      </c>
      <c r="G66" s="23" t="s">
        <v>487</v>
      </c>
      <c r="H66" s="23">
        <v>12</v>
      </c>
      <c r="I66" s="23">
        <v>5.7374999999999998</v>
      </c>
      <c r="J66" s="31">
        <f>H66*I66</f>
        <v>68.849999999999994</v>
      </c>
      <c r="K66" s="12" t="str">
        <f>IFERROR(VLOOKUP(C66,'1C Names'!A:B,2,0),"")</f>
        <v/>
      </c>
      <c r="L66" s="28" t="str">
        <f>_xlfn.LET(_xlpm.SPACE1,FIND(" ",D66),_xlpm.SPACE2,FIND(" ",D66,_xlpm.SPACE1+1),_xlpm.SPACE3,FIND(" ",D66,_xlpm.SPACE2+1),_xlpm.SPACE4,FIND(" ",D66,_xlpm.SPACE3+1),MID(D66,1,FIND(" ",D66,_xlpm.SPACE1)))</f>
        <v xml:space="preserve">Peace </v>
      </c>
      <c r="M66" s="12" t="str">
        <f>MID(D66,LEN(L66)+1,99)</f>
        <v>Micro Slouch</v>
      </c>
      <c r="N66" s="12" t="str">
        <f t="shared" si="0"/>
        <v>Peace Micro Slouch</v>
      </c>
    </row>
    <row r="67" spans="1:14" x14ac:dyDescent="0.25">
      <c r="A67" s="23" t="s">
        <v>483</v>
      </c>
      <c r="B67" s="23" t="s">
        <v>500</v>
      </c>
      <c r="C67" s="23" t="s">
        <v>227</v>
      </c>
      <c r="D67" s="12" t="s">
        <v>501</v>
      </c>
      <c r="E67" s="23" t="s">
        <v>502</v>
      </c>
      <c r="F67" s="23" t="s">
        <v>361</v>
      </c>
      <c r="G67" s="23" t="s">
        <v>487</v>
      </c>
      <c r="H67" s="23">
        <v>30</v>
      </c>
      <c r="I67" s="23">
        <v>7.65</v>
      </c>
      <c r="J67" s="31">
        <f>H67*I67</f>
        <v>229.5</v>
      </c>
      <c r="K67" s="12" t="str">
        <f>IFERROR(VLOOKUP(C67,'1C Names'!A:B,2,0),"")</f>
        <v/>
      </c>
      <c r="L67" s="28" t="str">
        <f>_xlfn.LET(_xlpm.SPACE1,FIND(" ",D67),_xlpm.SPACE2,FIND(" ",D67,_xlpm.SPACE1+1),_xlpm.SPACE3,FIND(" ",D67,_xlpm.SPACE2+1),_xlpm.SPACE4,FIND(" ",D67,_xlpm.SPACE3+1),MID(D67,1,FIND(" ",D67,_xlpm.SPACE2)))</f>
        <v xml:space="preserve">SANKEI ATOMS </v>
      </c>
      <c r="M67" s="12" t="str">
        <f>MID(D67,LEN(L67)+1,99)</f>
        <v>Micro Slouch</v>
      </c>
      <c r="N67" s="12" t="str">
        <f t="shared" ref="N67:N130" si="1">TRIM(K67&amp;" "&amp;L67&amp;" "&amp;M67)</f>
        <v>SANKEI ATOMS Micro Slouch</v>
      </c>
    </row>
    <row r="68" spans="1:14" x14ac:dyDescent="0.25">
      <c r="A68" s="23" t="s">
        <v>483</v>
      </c>
      <c r="B68" s="23" t="s">
        <v>503</v>
      </c>
      <c r="C68" s="23" t="s">
        <v>236</v>
      </c>
      <c r="D68" s="12" t="s">
        <v>504</v>
      </c>
      <c r="E68" s="23" t="s">
        <v>368</v>
      </c>
      <c r="F68" s="23" t="s">
        <v>361</v>
      </c>
      <c r="G68" s="23" t="s">
        <v>487</v>
      </c>
      <c r="H68" s="23">
        <v>17</v>
      </c>
      <c r="I68" s="23">
        <v>5.73764705882353</v>
      </c>
      <c r="J68" s="31">
        <f>H68*I68</f>
        <v>97.54</v>
      </c>
      <c r="K68" s="12" t="str">
        <f>IFERROR(VLOOKUP(C68,'1C Names'!A:B,2,0),"")</f>
        <v/>
      </c>
      <c r="L68" s="28" t="str">
        <f>_xlfn.LET(_xlpm.SPACE1,FIND(" ",D68),_xlpm.SPACE2,FIND(" ",D68,_xlpm.SPACE1+1),_xlpm.SPACE3,FIND(" ",D68,_xlpm.SPACE2+1),_xlpm.SPACE4,FIND(" ",D68,_xlpm.SPACE3+1),MID(D68,1,FIND(" ",D68,_xlpm.SPACE1)))</f>
        <v xml:space="preserve">Tiki </v>
      </c>
      <c r="M68" s="12" t="str">
        <f>MID(D68,LEN(L68)+1,99)</f>
        <v>Micro Slouch</v>
      </c>
      <c r="N68" s="12" t="str">
        <f t="shared" si="1"/>
        <v>Tiki Micro Slouch</v>
      </c>
    </row>
    <row r="69" spans="1:14" x14ac:dyDescent="0.25">
      <c r="A69" s="23" t="s">
        <v>483</v>
      </c>
      <c r="B69" s="23" t="s">
        <v>505</v>
      </c>
      <c r="C69" s="23" t="s">
        <v>229</v>
      </c>
      <c r="D69" s="12" t="s">
        <v>1021</v>
      </c>
      <c r="E69" s="23" t="s">
        <v>506</v>
      </c>
      <c r="F69" s="23" t="s">
        <v>361</v>
      </c>
      <c r="G69" s="23" t="s">
        <v>487</v>
      </c>
      <c r="H69" s="23">
        <v>24</v>
      </c>
      <c r="I69" s="23">
        <v>7.6499999999999995</v>
      </c>
      <c r="J69" s="31">
        <f>H69*I69</f>
        <v>183.6</v>
      </c>
      <c r="K69" s="12" t="str">
        <f>IFERROR(VLOOKUP(C69,'1C Names'!A:B,2,0),"")</f>
        <v/>
      </c>
      <c r="L69" s="28" t="str">
        <f>_xlfn.LET(_xlpm.SPACE1,FIND(" ",D69),_xlpm.SPACE2,FIND(" ",D69,_xlpm.SPACE1+1),_xlpm.SPACE3,FIND(" ",D69,_xlpm.SPACE2+1),_xlpm.SPACE4,FIND(" ",D69,_xlpm.SPACE3+1),MID(D69,1,FIND(" ",D69,_xlpm.SPACE2)))</f>
        <v xml:space="preserve">YOMIURI GIANTS </v>
      </c>
      <c r="M69" s="12" t="str">
        <f>MID(D69,LEN(L69)+1,99)</f>
        <v>Micro Slouch NPN</v>
      </c>
      <c r="N69" s="12" t="str">
        <f t="shared" si="1"/>
        <v>YOMIURI GIANTS Micro Slouch NPN</v>
      </c>
    </row>
    <row r="70" spans="1:14" x14ac:dyDescent="0.25">
      <c r="A70" s="23" t="s">
        <v>507</v>
      </c>
      <c r="B70" s="23" t="s">
        <v>508</v>
      </c>
      <c r="C70" s="23" t="s">
        <v>232</v>
      </c>
      <c r="D70" s="12" t="s">
        <v>509</v>
      </c>
      <c r="E70" s="23" t="s">
        <v>510</v>
      </c>
      <c r="F70" s="23" t="s">
        <v>361</v>
      </c>
      <c r="G70" s="23" t="s">
        <v>487</v>
      </c>
      <c r="H70" s="23">
        <v>24</v>
      </c>
      <c r="I70" s="23">
        <v>7.6499999999999995</v>
      </c>
      <c r="J70" s="31">
        <f>H70*I70</f>
        <v>183.6</v>
      </c>
      <c r="K70" s="12" t="str">
        <f>IFERROR(VLOOKUP(C70,'1C Names'!A:B,2,0),"")</f>
        <v/>
      </c>
      <c r="L70" s="28" t="str">
        <f>_xlfn.LET(_xlpm.SPACE1,FIND(" ",D70),_xlpm.SPACE2,FIND(" ",D70,_xlpm.SPACE1+1),_xlpm.SPACE3,FIND(" ",D70,_xlpm.SPACE2+1),_xlpm.SPACE4,FIND(" ",D70,_xlpm.SPACE3+1),MID(D70,1,FIND(" ",D70,_xlpm.SPACE2)))</f>
        <v xml:space="preserve">Yokohama Whales </v>
      </c>
      <c r="M70" s="12" t="str">
        <f>MID(D70,LEN(L70)+1,99)</f>
        <v>Micro Slouch</v>
      </c>
      <c r="N70" s="12" t="str">
        <f t="shared" si="1"/>
        <v>Yokohama Whales Micro Slouch</v>
      </c>
    </row>
    <row r="71" spans="1:14" x14ac:dyDescent="0.25">
      <c r="A71" s="23" t="s">
        <v>511</v>
      </c>
      <c r="B71" s="23" t="s">
        <v>512</v>
      </c>
      <c r="C71" s="23" t="s">
        <v>281</v>
      </c>
      <c r="D71" s="12" t="s">
        <v>1037</v>
      </c>
      <c r="E71" s="23" t="s">
        <v>513</v>
      </c>
      <c r="F71" s="23" t="s">
        <v>387</v>
      </c>
      <c r="G71" s="23" t="s">
        <v>487</v>
      </c>
      <c r="H71" s="23">
        <v>37</v>
      </c>
      <c r="I71" s="23">
        <v>6.8</v>
      </c>
      <c r="J71" s="31">
        <f>H71*I71</f>
        <v>251.6</v>
      </c>
      <c r="K71" s="12" t="str">
        <f>IFERROR(VLOOKUP(C71,'1C Names'!A:B,2,0),"")</f>
        <v/>
      </c>
      <c r="L71" s="28" t="str">
        <f>_xlfn.LET(_xlpm.SPACE1,FIND(" ",D71),_xlpm.SPACE2,FIND(" ",D71,_xlpm.SPACE1+1),_xlpm.SPACE3,FIND(" ",D71,_xlpm.SPACE2+1),_xlpm.SPACE4,FIND(" ",D71,_xlpm.SPACE3+1),MID(D71,1,FIND(" ",D71,_xlpm.SPACE3)))</f>
        <v xml:space="preserve">Great Smoky Mnt </v>
      </c>
      <c r="M71" s="12" t="str">
        <f>MID(D71,LEN(L71)+1,99)</f>
        <v>Trailhead NP</v>
      </c>
      <c r="N71" s="12" t="str">
        <f t="shared" si="1"/>
        <v>Great Smoky Mnt Trailhead NP</v>
      </c>
    </row>
    <row r="72" spans="1:14" x14ac:dyDescent="0.25">
      <c r="A72" s="23" t="s">
        <v>511</v>
      </c>
      <c r="B72" s="23" t="s">
        <v>514</v>
      </c>
      <c r="C72" s="23" t="s">
        <v>285</v>
      </c>
      <c r="D72" s="12" t="s">
        <v>1038</v>
      </c>
      <c r="E72" s="23" t="s">
        <v>515</v>
      </c>
      <c r="F72" s="23" t="s">
        <v>387</v>
      </c>
      <c r="G72" s="23" t="s">
        <v>487</v>
      </c>
      <c r="H72" s="23">
        <v>21</v>
      </c>
      <c r="I72" s="23">
        <v>6.8000000000000007</v>
      </c>
      <c r="J72" s="31">
        <f>H72*I72</f>
        <v>142.80000000000001</v>
      </c>
      <c r="K72" s="12" t="str">
        <f>IFERROR(VLOOKUP(C72,'1C Names'!A:B,2,0),"")</f>
        <v/>
      </c>
      <c r="L72" s="28" t="str">
        <f>_xlfn.LET(_xlpm.SPACE1,FIND(" ",D72),_xlpm.SPACE2,FIND(" ",D72,_xlpm.SPACE1+1),_xlpm.SPACE3,FIND(" ",D72,_xlpm.SPACE2+1),_xlpm.SPACE4,FIND(" ",D72,_xlpm.SPACE3+1),MID(D72,1,FIND(" ",D72,_xlpm.SPACE1)))</f>
        <v xml:space="preserve">Olympic </v>
      </c>
      <c r="M72" s="12" t="str">
        <f>MID(D72,LEN(L72)+1,99)</f>
        <v>Trailhead NP</v>
      </c>
      <c r="N72" s="12" t="str">
        <f t="shared" si="1"/>
        <v>Olympic Trailhead NP</v>
      </c>
    </row>
    <row r="73" spans="1:14" x14ac:dyDescent="0.25">
      <c r="A73" s="23" t="s">
        <v>511</v>
      </c>
      <c r="B73" s="23" t="s">
        <v>516</v>
      </c>
      <c r="C73" s="23" t="s">
        <v>279</v>
      </c>
      <c r="D73" s="12" t="s">
        <v>1039</v>
      </c>
      <c r="E73" s="23" t="s">
        <v>517</v>
      </c>
      <c r="F73" s="23" t="s">
        <v>387</v>
      </c>
      <c r="G73" s="23" t="s">
        <v>487</v>
      </c>
      <c r="H73" s="23">
        <v>34</v>
      </c>
      <c r="I73" s="23">
        <v>6.8</v>
      </c>
      <c r="J73" s="31">
        <f>H73*I73</f>
        <v>231.2</v>
      </c>
      <c r="K73" s="12" t="str">
        <f>IFERROR(VLOOKUP(C73,'1C Names'!A:B,2,0),"")</f>
        <v/>
      </c>
      <c r="L73" s="28" t="str">
        <f>_xlfn.LET(_xlpm.SPACE1,FIND(" ",D73),_xlpm.SPACE2,FIND(" ",D73,_xlpm.SPACE1+1),_xlpm.SPACE3,FIND(" ",D73,_xlpm.SPACE2+1),_xlpm.SPACE4,FIND(" ",D73,_xlpm.SPACE3+1),MID(D73,1,FIND(" ",D73,_xlpm.SPACE1)))</f>
        <v xml:space="preserve">Saguaro </v>
      </c>
      <c r="M73" s="12" t="str">
        <f>MID(D73,LEN(L73)+1,99)</f>
        <v>Trailhead NP</v>
      </c>
      <c r="N73" s="12" t="str">
        <f t="shared" si="1"/>
        <v>Saguaro Trailhead NP</v>
      </c>
    </row>
    <row r="74" spans="1:14" x14ac:dyDescent="0.25">
      <c r="A74" s="23" t="s">
        <v>511</v>
      </c>
      <c r="B74" s="23" t="s">
        <v>518</v>
      </c>
      <c r="C74" s="23" t="s">
        <v>284</v>
      </c>
      <c r="D74" s="12" t="s">
        <v>1040</v>
      </c>
      <c r="E74" s="23" t="s">
        <v>519</v>
      </c>
      <c r="F74" s="23" t="s">
        <v>387</v>
      </c>
      <c r="G74" s="23" t="s">
        <v>487</v>
      </c>
      <c r="H74" s="23">
        <v>37</v>
      </c>
      <c r="I74" s="23">
        <v>6.8</v>
      </c>
      <c r="J74" s="31">
        <f>H74*I74</f>
        <v>251.6</v>
      </c>
      <c r="K74" s="12" t="str">
        <f>IFERROR(VLOOKUP(C74,'1C Names'!A:B,2,0),"")</f>
        <v/>
      </c>
      <c r="L74" s="28" t="str">
        <f>_xlfn.LET(_xlpm.SPACE1,FIND(" ",D74),_xlpm.SPACE2,FIND(" ",D74,_xlpm.SPACE1+1),_xlpm.SPACE3,FIND(" ",D74,_xlpm.SPACE2+1),_xlpm.SPACE4,FIND(" ",D74,_xlpm.SPACE3+1),MID(D74,1,FIND(" ",D74,_xlpm.SPACE1)))</f>
        <v xml:space="preserve">YELLOWSTONE </v>
      </c>
      <c r="M74" s="12" t="str">
        <f>MID(D74,LEN(L74)+1,99)</f>
        <v>Trailhead NP</v>
      </c>
      <c r="N74" s="12" t="str">
        <f t="shared" si="1"/>
        <v>YELLOWSTONE Trailhead NP</v>
      </c>
    </row>
    <row r="75" spans="1:14" x14ac:dyDescent="0.25">
      <c r="A75" s="23" t="s">
        <v>520</v>
      </c>
      <c r="B75" s="23" t="s">
        <v>431</v>
      </c>
      <c r="C75" s="23" t="s">
        <v>153</v>
      </c>
      <c r="D75" s="12" t="s">
        <v>521</v>
      </c>
      <c r="E75" s="23" t="s">
        <v>401</v>
      </c>
      <c r="F75" s="23" t="s">
        <v>387</v>
      </c>
      <c r="G75" s="23" t="s">
        <v>522</v>
      </c>
      <c r="H75" s="23">
        <v>36</v>
      </c>
      <c r="I75" s="23">
        <v>7.0124999999999993</v>
      </c>
      <c r="J75" s="31">
        <f>H75*I75</f>
        <v>252.45</v>
      </c>
      <c r="K75" s="12" t="str">
        <f>IFERROR(VLOOKUP(C75,'1C Names'!A:B,2,0),"")</f>
        <v/>
      </c>
      <c r="L75" s="28" t="str">
        <f>_xlfn.LET(_xlpm.SPACE1,FIND(" ",D75),_xlpm.SPACE2,FIND(" ",D75,_xlpm.SPACE1+1),_xlpm.SPACE3,FIND(" ",D75,_xlpm.SPACE2+1),_xlpm.SPACE4,FIND(" ",D75,_xlpm.SPACE3+1),MID(D75,1,FIND(" ",D75,_xlpm.SPACE1)))</f>
        <v xml:space="preserve">ACDC </v>
      </c>
      <c r="M75" s="12" t="str">
        <f>MID(D75,LEN(L75)+1,99)</f>
        <v>Cuffed Knit</v>
      </c>
      <c r="N75" s="12" t="str">
        <f t="shared" si="1"/>
        <v>ACDC Cuffed Knit</v>
      </c>
    </row>
    <row r="76" spans="1:14" x14ac:dyDescent="0.25">
      <c r="A76" s="23" t="s">
        <v>520</v>
      </c>
      <c r="B76" s="23" t="s">
        <v>410</v>
      </c>
      <c r="C76" s="23" t="s">
        <v>155</v>
      </c>
      <c r="D76" s="12" t="s">
        <v>523</v>
      </c>
      <c r="E76" s="23" t="s">
        <v>401</v>
      </c>
      <c r="F76" s="23" t="s">
        <v>387</v>
      </c>
      <c r="G76" s="23" t="s">
        <v>522</v>
      </c>
      <c r="H76" s="23">
        <v>18</v>
      </c>
      <c r="I76" s="23">
        <v>7.012777777777778</v>
      </c>
      <c r="J76" s="31">
        <f>H76*I76</f>
        <v>126.23</v>
      </c>
      <c r="K76" s="12" t="str">
        <f>IFERROR(VLOOKUP(C76,'1C Names'!A:B,2,0),"")</f>
        <v/>
      </c>
      <c r="L76" s="28" t="str">
        <f>_xlfn.LET(_xlpm.SPACE1,FIND(" ",D76),_xlpm.SPACE2,FIND(" ",D76,_xlpm.SPACE1+1),_xlpm.SPACE3,FIND(" ",D76,_xlpm.SPACE2+1),_xlpm.SPACE4,FIND(" ",D76,_xlpm.SPACE3+1),MID(D76,1,FIND(" ",D76,_xlpm.SPACE1)))</f>
        <v xml:space="preserve">BOWIE </v>
      </c>
      <c r="M76" s="12" t="str">
        <f>MID(D76,LEN(L76)+1,99)</f>
        <v>Cuffed Knit</v>
      </c>
      <c r="N76" s="12" t="str">
        <f t="shared" si="1"/>
        <v>BOWIE Cuffed Knit</v>
      </c>
    </row>
    <row r="77" spans="1:14" x14ac:dyDescent="0.25">
      <c r="A77" s="23" t="s">
        <v>520</v>
      </c>
      <c r="B77" s="23" t="s">
        <v>488</v>
      </c>
      <c r="C77" s="23" t="s">
        <v>162</v>
      </c>
      <c r="D77" s="12" t="s">
        <v>996</v>
      </c>
      <c r="E77" s="23" t="s">
        <v>401</v>
      </c>
      <c r="F77" s="23" t="s">
        <v>387</v>
      </c>
      <c r="G77" s="23" t="s">
        <v>522</v>
      </c>
      <c r="H77" s="23">
        <v>24</v>
      </c>
      <c r="I77" s="23">
        <v>4.6749999999999998</v>
      </c>
      <c r="J77" s="31">
        <f>H77*I77</f>
        <v>112.19999999999999</v>
      </c>
      <c r="K77" s="12" t="str">
        <f>IFERROR(VLOOKUP(C77,'1C Names'!A:B,2,0),"")</f>
        <v/>
      </c>
      <c r="L77" s="28" t="str">
        <f>_xlfn.LET(_xlpm.SPACE1,FIND(" ",D77),_xlpm.SPACE2,FIND(" ",D77,_xlpm.SPACE1+1),_xlpm.SPACE3,FIND(" ",D77,_xlpm.SPACE2+1),_xlpm.SPACE4,FIND(" ",D77,_xlpm.SPACE3+1),MID(D77,1,FIND(" ",D77,_xlpm.SPACE1)))</f>
        <v xml:space="preserve">CALI </v>
      </c>
      <c r="M77" s="12" t="str">
        <f>MID(D77,LEN(L77)+1,99)</f>
        <v>Cuffed Knit</v>
      </c>
      <c r="N77" s="12" t="str">
        <f t="shared" si="1"/>
        <v>CALI Cuffed Knit</v>
      </c>
    </row>
    <row r="78" spans="1:14" x14ac:dyDescent="0.25">
      <c r="A78" s="23" t="s">
        <v>520</v>
      </c>
      <c r="B78" s="23" t="s">
        <v>524</v>
      </c>
      <c r="C78" s="23" t="s">
        <v>174</v>
      </c>
      <c r="D78" s="12" t="s">
        <v>525</v>
      </c>
      <c r="E78" s="23" t="s">
        <v>401</v>
      </c>
      <c r="F78" s="23" t="s">
        <v>387</v>
      </c>
      <c r="G78" s="23" t="s">
        <v>522</v>
      </c>
      <c r="H78" s="23">
        <v>24</v>
      </c>
      <c r="I78" s="23">
        <v>7.0125000000000002</v>
      </c>
      <c r="J78" s="31">
        <f>H78*I78</f>
        <v>168.3</v>
      </c>
      <c r="K78" s="12" t="str">
        <f>IFERROR(VLOOKUP(C78,'1C Names'!A:B,2,0),"")</f>
        <v/>
      </c>
      <c r="L78" s="28" t="str">
        <f>_xlfn.LET(_xlpm.SPACE1,FIND(" ",D78),_xlpm.SPACE2,FIND(" ",D78,_xlpm.SPACE1+1),_xlpm.SPACE3,FIND(" ",D78,_xlpm.SPACE2+1),_xlpm.SPACE4,FIND(" ",D78,_xlpm.SPACE3+1),MID(D78,1,FIND(" ",D78,_xlpm.SPACE2)))</f>
        <v xml:space="preserve">CHI BLACKHAWKS </v>
      </c>
      <c r="M78" s="12" t="str">
        <f>MID(D78,LEN(L78)+1,99)</f>
        <v>Cuffed Knit NHL</v>
      </c>
      <c r="N78" s="12" t="str">
        <f t="shared" si="1"/>
        <v>CHI BLACKHAWKS Cuffed Knit NHL</v>
      </c>
    </row>
    <row r="79" spans="1:14" x14ac:dyDescent="0.25">
      <c r="A79" s="23" t="s">
        <v>520</v>
      </c>
      <c r="B79" s="23" t="s">
        <v>526</v>
      </c>
      <c r="C79" s="23" t="s">
        <v>159</v>
      </c>
      <c r="D79" s="12" t="s">
        <v>527</v>
      </c>
      <c r="E79" s="23" t="s">
        <v>368</v>
      </c>
      <c r="F79" s="23" t="s">
        <v>387</v>
      </c>
      <c r="G79" s="23" t="s">
        <v>522</v>
      </c>
      <c r="H79" s="23">
        <v>12</v>
      </c>
      <c r="I79" s="23">
        <v>6.1625000000000005</v>
      </c>
      <c r="J79" s="31">
        <f>H79*I79</f>
        <v>73.95</v>
      </c>
      <c r="K79" s="12" t="str">
        <f>IFERROR(VLOOKUP(C79,'1C Names'!A:B,2,0),"")</f>
        <v/>
      </c>
      <c r="L79" s="28" t="str">
        <f>_xlfn.LET(_xlpm.SPACE1,FIND(" ",D79),_xlpm.SPACE2,FIND(" ",D79,_xlpm.SPACE1+1),_xlpm.SPACE3,FIND(" ",D79,_xlpm.SPACE2+1),_xlpm.SPACE4,FIND(" ",D79,_xlpm.SPACE3+1),MID(D79,1,FIND(" ",D79,_xlpm.SPACE1)))</f>
        <v xml:space="preserve">Chevrolet </v>
      </c>
      <c r="M79" s="12" t="str">
        <f>MID(D79,LEN(L79)+1,99)</f>
        <v>Cuffed Knit</v>
      </c>
      <c r="N79" s="12" t="str">
        <f t="shared" si="1"/>
        <v>Chevrolet Cuffed Knit</v>
      </c>
    </row>
    <row r="80" spans="1:14" x14ac:dyDescent="0.25">
      <c r="A80" s="23" t="s">
        <v>520</v>
      </c>
      <c r="B80" s="23" t="s">
        <v>528</v>
      </c>
      <c r="C80" s="23" t="s">
        <v>173</v>
      </c>
      <c r="D80" s="12" t="s">
        <v>529</v>
      </c>
      <c r="E80" s="23" t="s">
        <v>401</v>
      </c>
      <c r="F80" s="23" t="s">
        <v>387</v>
      </c>
      <c r="G80" s="23" t="s">
        <v>522</v>
      </c>
      <c r="H80" s="23">
        <v>12</v>
      </c>
      <c r="I80" s="23">
        <v>7.0125000000000002</v>
      </c>
      <c r="J80" s="31">
        <f>H80*I80</f>
        <v>84.15</v>
      </c>
      <c r="K80" s="12" t="str">
        <f>IFERROR(VLOOKUP(C80,'1C Names'!A:B,2,0),"")</f>
        <v/>
      </c>
      <c r="L80" s="28" t="str">
        <f>_xlfn.LET(_xlpm.SPACE1,FIND(" ",D80),_xlpm.SPACE2,FIND(" ",D80,_xlpm.SPACE1+1),_xlpm.SPACE3,FIND(" ",D80,_xlpm.SPACE2+1),_xlpm.SPACE4,FIND(" ",D80,_xlpm.SPACE3+1),MID(D80,1,FIND(" ",D80,_xlpm.SPACE2)))</f>
        <v xml:space="preserve">DAL STARS </v>
      </c>
      <c r="M80" s="12" t="str">
        <f>MID(D80,LEN(L80)+1,99)</f>
        <v>Cuffed Knit NHL</v>
      </c>
      <c r="N80" s="12" t="str">
        <f t="shared" si="1"/>
        <v>DAL STARS Cuffed Knit NHL</v>
      </c>
    </row>
    <row r="81" spans="1:14" x14ac:dyDescent="0.25">
      <c r="A81" s="23" t="s">
        <v>520</v>
      </c>
      <c r="B81" s="23" t="s">
        <v>530</v>
      </c>
      <c r="C81" s="23" t="s">
        <v>156</v>
      </c>
      <c r="D81" s="12" t="s">
        <v>531</v>
      </c>
      <c r="E81" s="23" t="s">
        <v>401</v>
      </c>
      <c r="F81" s="23" t="s">
        <v>387</v>
      </c>
      <c r="G81" s="23" t="s">
        <v>522</v>
      </c>
      <c r="H81" s="23">
        <v>36</v>
      </c>
      <c r="I81" s="23">
        <v>7.0124999999999993</v>
      </c>
      <c r="J81" s="31">
        <f>H81*I81</f>
        <v>252.45</v>
      </c>
      <c r="K81" s="12" t="str">
        <f>IFERROR(VLOOKUP(C81,'1C Names'!A:B,2,0),"")</f>
        <v/>
      </c>
      <c r="L81" s="28" t="str">
        <f>_xlfn.LET(_xlpm.SPACE1,FIND(" ",D81),_xlpm.SPACE2,FIND(" ",D81,_xlpm.SPACE1+1),_xlpm.SPACE3,FIND(" ",D81,_xlpm.SPACE2+1),_xlpm.SPACE4,FIND(" ",D81,_xlpm.SPACE3+1),MID(D81,1,FIND(" ",D81,_xlpm.SPACE1)))</f>
        <v xml:space="preserve">FENDER </v>
      </c>
      <c r="M81" s="12" t="str">
        <f>MID(D81,LEN(L81)+1,99)</f>
        <v>Cuffed Knit</v>
      </c>
      <c r="N81" s="12" t="str">
        <f t="shared" si="1"/>
        <v>FENDER Cuffed Knit</v>
      </c>
    </row>
    <row r="82" spans="1:14" x14ac:dyDescent="0.25">
      <c r="A82" s="23" t="s">
        <v>520</v>
      </c>
      <c r="B82" s="23" t="s">
        <v>490</v>
      </c>
      <c r="C82" s="23" t="s">
        <v>154</v>
      </c>
      <c r="D82" s="12" t="s">
        <v>532</v>
      </c>
      <c r="E82" s="23" t="s">
        <v>368</v>
      </c>
      <c r="F82" s="23" t="s">
        <v>387</v>
      </c>
      <c r="G82" s="23" t="s">
        <v>522</v>
      </c>
      <c r="H82" s="23">
        <v>12</v>
      </c>
      <c r="I82" s="23">
        <v>7.0125000000000002</v>
      </c>
      <c r="J82" s="31">
        <f>H82*I82</f>
        <v>84.15</v>
      </c>
      <c r="K82" s="12" t="str">
        <f>IFERROR(VLOOKUP(C82,'1C Names'!A:B,2,0),"")</f>
        <v/>
      </c>
      <c r="L82" s="28" t="str">
        <f>_xlfn.LET(_xlpm.SPACE1,FIND(" ",D82),_xlpm.SPACE2,FIND(" ",D82,_xlpm.SPACE1+1),_xlpm.SPACE3,FIND(" ",D82,_xlpm.SPACE2+1),_xlpm.SPACE4,FIND(" ",D82,_xlpm.SPACE3+1),MID(D82,1,FIND(" ",D82,_xlpm.SPACE2)))</f>
        <v xml:space="preserve">HIROSHIMA CARP </v>
      </c>
      <c r="M82" s="12" t="str">
        <f>MID(D82,LEN(L82)+1,99)</f>
        <v>Cuffed Knit</v>
      </c>
      <c r="N82" s="12" t="str">
        <f t="shared" si="1"/>
        <v>HIROSHIMA CARP Cuffed Knit</v>
      </c>
    </row>
    <row r="83" spans="1:14" x14ac:dyDescent="0.25">
      <c r="A83" s="23" t="s">
        <v>520</v>
      </c>
      <c r="B83" s="23" t="s">
        <v>460</v>
      </c>
      <c r="C83" s="23" t="s">
        <v>172</v>
      </c>
      <c r="D83" s="12" t="s">
        <v>533</v>
      </c>
      <c r="E83" s="23" t="s">
        <v>401</v>
      </c>
      <c r="F83" s="23" t="s">
        <v>387</v>
      </c>
      <c r="G83" s="23" t="s">
        <v>522</v>
      </c>
      <c r="H83" s="23">
        <v>24</v>
      </c>
      <c r="I83" s="23">
        <v>7.0125000000000002</v>
      </c>
      <c r="J83" s="31">
        <f>H83*I83</f>
        <v>168.3</v>
      </c>
      <c r="K83" s="12" t="str">
        <f>IFERROR(VLOOKUP(C83,'1C Names'!A:B,2,0),"")</f>
        <v/>
      </c>
      <c r="L83" s="28" t="str">
        <f>_xlfn.LET(_xlpm.SPACE1,FIND(" ",D83),_xlpm.SPACE2,FIND(" ",D83,_xlpm.SPACE1+1),_xlpm.SPACE3,FIND(" ",D83,_xlpm.SPACE2+1),_xlpm.SPACE4,FIND(" ",D83,_xlpm.SPACE3+1),MID(D83,1,FIND(" ",D83,_xlpm.SPACE2)))</f>
        <v xml:space="preserve">LA KINGS </v>
      </c>
      <c r="M83" s="12" t="str">
        <f>MID(D83,LEN(L83)+1,99)</f>
        <v>Cuffed Knit NHL</v>
      </c>
      <c r="N83" s="12" t="str">
        <f t="shared" si="1"/>
        <v>LA KINGS Cuffed Knit NHL</v>
      </c>
    </row>
    <row r="84" spans="1:14" x14ac:dyDescent="0.25">
      <c r="A84" s="23" t="s">
        <v>520</v>
      </c>
      <c r="B84" s="23" t="s">
        <v>461</v>
      </c>
      <c r="C84" s="23" t="s">
        <v>152</v>
      </c>
      <c r="D84" s="12" t="s">
        <v>1022</v>
      </c>
      <c r="E84" s="23" t="s">
        <v>370</v>
      </c>
      <c r="F84" s="23" t="s">
        <v>387</v>
      </c>
      <c r="G84" s="23" t="s">
        <v>522</v>
      </c>
      <c r="H84" s="23">
        <v>12</v>
      </c>
      <c r="I84" s="23">
        <v>7.0125000000000002</v>
      </c>
      <c r="J84" s="31">
        <f>H84*I84</f>
        <v>84.15</v>
      </c>
      <c r="K84" s="12" t="str">
        <f>IFERROR(VLOOKUP(C84,'1C Names'!A:B,2,0),"")</f>
        <v/>
      </c>
      <c r="L84" s="28" t="str">
        <f>_xlfn.LET(_xlpm.SPACE1,FIND(" ",D84),_xlpm.SPACE2,FIND(" ",D84,_xlpm.SPACE1+1),_xlpm.SPACE3,FIND(" ",D84,_xlpm.SPACE2+1),_xlpm.SPACE4,FIND(" ",D84,_xlpm.SPACE3+1),MID(D84,1,FIND(" ",D84,_xlpm.SPACE2)))</f>
        <v xml:space="preserve">LA ANGELS </v>
      </c>
      <c r="M84" s="12" t="str">
        <f>MID(D84,LEN(L84)+1,99)</f>
        <v>Cuffed Knit MILB</v>
      </c>
      <c r="N84" s="12" t="str">
        <f t="shared" si="1"/>
        <v>LA ANGELS Cuffed Knit MILB</v>
      </c>
    </row>
    <row r="85" spans="1:14" x14ac:dyDescent="0.25">
      <c r="A85" s="23" t="s">
        <v>520</v>
      </c>
      <c r="B85" s="23" t="s">
        <v>534</v>
      </c>
      <c r="C85" s="23" t="s">
        <v>169</v>
      </c>
      <c r="D85" s="12" t="s">
        <v>535</v>
      </c>
      <c r="E85" s="23" t="s">
        <v>371</v>
      </c>
      <c r="F85" s="23" t="s">
        <v>387</v>
      </c>
      <c r="G85" s="23" t="s">
        <v>522</v>
      </c>
      <c r="H85" s="23">
        <v>12</v>
      </c>
      <c r="I85" s="23">
        <v>7.0125000000000002</v>
      </c>
      <c r="J85" s="31">
        <f>H85*I85</f>
        <v>84.15</v>
      </c>
      <c r="K85" s="12" t="str">
        <f>IFERROR(VLOOKUP(C85,'1C Names'!A:B,2,0),"")</f>
        <v/>
      </c>
      <c r="L85" s="28" t="str">
        <f>_xlfn.LET(_xlpm.SPACE1,FIND(" ",D85),_xlpm.SPACE2,FIND(" ",D85,_xlpm.SPACE1+1),_xlpm.SPACE3,FIND(" ",D85,_xlpm.SPACE2+1),_xlpm.SPACE4,FIND(" ",D85,_xlpm.SPACE3+1),MID(D85,1,FIND(" ",D85,_xlpm.SPACE2)))</f>
        <v xml:space="preserve">MN WILD </v>
      </c>
      <c r="M85" s="12" t="str">
        <f>MID(D85,LEN(L85)+1,99)</f>
        <v>Cuffed Knit NHL</v>
      </c>
      <c r="N85" s="12" t="str">
        <f t="shared" si="1"/>
        <v>MN WILD Cuffed Knit NHL</v>
      </c>
    </row>
    <row r="86" spans="1:14" x14ac:dyDescent="0.25">
      <c r="A86" s="23" t="s">
        <v>520</v>
      </c>
      <c r="B86" s="23" t="s">
        <v>536</v>
      </c>
      <c r="C86" s="23" t="s">
        <v>170</v>
      </c>
      <c r="D86" s="12" t="s">
        <v>537</v>
      </c>
      <c r="E86" s="23" t="s">
        <v>368</v>
      </c>
      <c r="F86" s="23" t="s">
        <v>387</v>
      </c>
      <c r="G86" s="23" t="s">
        <v>522</v>
      </c>
      <c r="H86" s="23">
        <v>24</v>
      </c>
      <c r="I86" s="23">
        <v>7.0125000000000002</v>
      </c>
      <c r="J86" s="31">
        <f>H86*I86</f>
        <v>168.3</v>
      </c>
      <c r="K86" s="12" t="str">
        <f>IFERROR(VLOOKUP(C86,'1C Names'!A:B,2,0),"")</f>
        <v/>
      </c>
      <c r="L86" s="29" t="str">
        <f>_xlfn.LET(_xlpm.SPACE1,FIND(" ",D86),_xlpm.SPACE2,FIND(" ",D86,_xlpm.SPACE1+1),_xlpm.SPACE3,FIND(" ",D86,_xlpm.SPACE2+1),_xlpm.SPACE4,FIND(" ",D86,_xlpm.SPACE3+1),MID(D86,1,FIND(" ",D86,_xlpm.SPACE2)))</f>
        <v xml:space="preserve">NAS PREDATORS </v>
      </c>
      <c r="M86" s="12" t="str">
        <f>MID(D86,LEN(L86)+1,99)</f>
        <v>Cuffed Knit NHL</v>
      </c>
      <c r="N86" s="12" t="str">
        <f t="shared" si="1"/>
        <v>NAS PREDATORS Cuffed Knit NHL</v>
      </c>
    </row>
    <row r="87" spans="1:14" x14ac:dyDescent="0.25">
      <c r="A87" s="23" t="s">
        <v>520</v>
      </c>
      <c r="B87" s="23" t="s">
        <v>538</v>
      </c>
      <c r="C87" s="23" t="s">
        <v>163</v>
      </c>
      <c r="D87" s="12" t="s">
        <v>1014</v>
      </c>
      <c r="E87" s="23" t="s">
        <v>401</v>
      </c>
      <c r="F87" s="23" t="s">
        <v>387</v>
      </c>
      <c r="G87" s="23" t="s">
        <v>522</v>
      </c>
      <c r="H87" s="23">
        <v>36</v>
      </c>
      <c r="I87" s="23">
        <v>4.6750000000000007</v>
      </c>
      <c r="J87" s="31">
        <f>H87*I87</f>
        <v>168.3</v>
      </c>
      <c r="K87" s="12" t="str">
        <f>IFERROR(VLOOKUP(C87,'1C Names'!A:B,2,0),"")</f>
        <v/>
      </c>
      <c r="L87" s="28" t="str">
        <f>_xlfn.LET(_xlpm.SPACE1,FIND(" ",D87),_xlpm.SPACE2,FIND(" ",D87,_xlpm.SPACE1+1),_xlpm.SPACE3,FIND(" ",D87,_xlpm.SPACE2+1),_xlpm.SPACE4,FIND(" ",D87,_xlpm.SPACE3+1),MID(D87,1,FIND(" ",D87,_xlpm.SPACE1)))</f>
        <v xml:space="preserve">NASA </v>
      </c>
      <c r="M87" s="12" t="str">
        <f>MID(D87,LEN(L87)+1,99)</f>
        <v>Cuffed Knit</v>
      </c>
      <c r="N87" s="12" t="str">
        <f t="shared" si="1"/>
        <v>NASA Cuffed Knit</v>
      </c>
    </row>
    <row r="88" spans="1:14" x14ac:dyDescent="0.25">
      <c r="A88" s="23" t="s">
        <v>520</v>
      </c>
      <c r="B88" s="23" t="s">
        <v>539</v>
      </c>
      <c r="C88" s="23" t="s">
        <v>171</v>
      </c>
      <c r="D88" s="12" t="s">
        <v>540</v>
      </c>
      <c r="E88" s="23" t="s">
        <v>401</v>
      </c>
      <c r="F88" s="23" t="s">
        <v>387</v>
      </c>
      <c r="G88" s="23" t="s">
        <v>522</v>
      </c>
      <c r="H88" s="23">
        <v>12</v>
      </c>
      <c r="I88" s="23">
        <v>7.0125000000000002</v>
      </c>
      <c r="J88" s="31">
        <f>H88*I88</f>
        <v>84.15</v>
      </c>
      <c r="K88" s="12" t="str">
        <f>IFERROR(VLOOKUP(C88,'1C Names'!A:B,2,0),"")</f>
        <v/>
      </c>
      <c r="L88" s="28" t="str">
        <f>_xlfn.LET(_xlpm.SPACE1,FIND(" ",D88),_xlpm.SPACE2,FIND(" ",D88,_xlpm.SPACE1+1),_xlpm.SPACE3,FIND(" ",D88,_xlpm.SPACE2+1),_xlpm.SPACE4,FIND(" ",D88,_xlpm.SPACE3+1),MID(D88,1,FIND(" ",D88,_xlpm.SPACE2)))</f>
        <v xml:space="preserve">PHO COYOTES </v>
      </c>
      <c r="M88" s="12" t="str">
        <f>MID(D88,LEN(L88)+1,99)</f>
        <v>Cuffed Knit NHL</v>
      </c>
      <c r="N88" s="12" t="str">
        <f t="shared" si="1"/>
        <v>PHO COYOTES Cuffed Knit NHL</v>
      </c>
    </row>
    <row r="89" spans="1:14" x14ac:dyDescent="0.25">
      <c r="A89" s="23" t="s">
        <v>520</v>
      </c>
      <c r="B89" s="23" t="s">
        <v>418</v>
      </c>
      <c r="C89" s="23" t="s">
        <v>151</v>
      </c>
      <c r="D89" s="12" t="s">
        <v>541</v>
      </c>
      <c r="E89" s="23" t="s">
        <v>401</v>
      </c>
      <c r="F89" s="23" t="s">
        <v>387</v>
      </c>
      <c r="G89" s="23" t="s">
        <v>522</v>
      </c>
      <c r="H89" s="23">
        <v>15</v>
      </c>
      <c r="I89" s="23">
        <v>7.0126666666666662</v>
      </c>
      <c r="J89" s="31">
        <f>H89*I89</f>
        <v>105.19</v>
      </c>
      <c r="K89" s="12" t="str">
        <f>IFERROR(VLOOKUP(C89,'1C Names'!A:B,2,0),"")</f>
        <v/>
      </c>
      <c r="L89" s="28" t="str">
        <f>_xlfn.LET(_xlpm.SPACE1,FIND(" ",D89),_xlpm.SPACE2,FIND(" ",D89,_xlpm.SPACE1+1),_xlpm.SPACE3,FIND(" ",D89,_xlpm.SPACE2+1),_xlpm.SPACE4,FIND(" ",D89,_xlpm.SPACE3+1),MID(D89,1,FIND(" ",D89,_xlpm.SPACE2)))</f>
        <v xml:space="preserve">Pink Floyd </v>
      </c>
      <c r="M89" s="12" t="str">
        <f>MID(D89,LEN(L89)+1,99)</f>
        <v>Cuffed Knit</v>
      </c>
      <c r="N89" s="12" t="str">
        <f t="shared" si="1"/>
        <v>Pink Floyd Cuffed Knit</v>
      </c>
    </row>
    <row r="90" spans="1:14" x14ac:dyDescent="0.25">
      <c r="A90" s="23" t="s">
        <v>520</v>
      </c>
      <c r="B90" s="23" t="s">
        <v>542</v>
      </c>
      <c r="C90" s="23" t="s">
        <v>164</v>
      </c>
      <c r="D90" s="12" t="s">
        <v>1012</v>
      </c>
      <c r="E90" s="23" t="s">
        <v>543</v>
      </c>
      <c r="F90" s="23" t="s">
        <v>387</v>
      </c>
      <c r="G90" s="23" t="s">
        <v>522</v>
      </c>
      <c r="H90" s="23">
        <v>12</v>
      </c>
      <c r="I90" s="23">
        <v>7.0125000000000002</v>
      </c>
      <c r="J90" s="31">
        <f>H90*I90</f>
        <v>84.15</v>
      </c>
      <c r="K90" s="12" t="str">
        <f>IFERROR(VLOOKUP(C90,'1C Names'!A:B,2,0),"")</f>
        <v/>
      </c>
      <c r="L90" s="28" t="str">
        <f>_xlfn.LET(_xlpm.SPACE1,FIND(" ",D90),_xlpm.SPACE2,FIND(" ",D90,_xlpm.SPACE1+1),_xlpm.SPACE3,FIND(" ",D90,_xlpm.SPACE2+1),_xlpm.SPACE4,FIND(" ",D90,_xlpm.SPACE3+1),MID(D90,1,FIND(" ",D90,_xlpm.SPACE2)))</f>
        <v xml:space="preserve">QUEBEC NORDIQUES </v>
      </c>
      <c r="M90" s="12" t="str">
        <f>MID(D90,LEN(L90)+1,99)</f>
        <v>Cuffed Knit NHL</v>
      </c>
      <c r="N90" s="12" t="str">
        <f t="shared" si="1"/>
        <v>QUEBEC NORDIQUES Cuffed Knit NHL</v>
      </c>
    </row>
    <row r="91" spans="1:14" x14ac:dyDescent="0.25">
      <c r="A91" s="23" t="s">
        <v>520</v>
      </c>
      <c r="B91" s="23" t="s">
        <v>467</v>
      </c>
      <c r="C91" s="23" t="s">
        <v>150</v>
      </c>
      <c r="D91" s="12" t="s">
        <v>1013</v>
      </c>
      <c r="E91" s="23" t="s">
        <v>368</v>
      </c>
      <c r="F91" s="23" t="s">
        <v>387</v>
      </c>
      <c r="G91" s="23" t="s">
        <v>522</v>
      </c>
      <c r="H91" s="23">
        <v>12</v>
      </c>
      <c r="I91" s="23">
        <v>7.0125000000000002</v>
      </c>
      <c r="J91" s="31">
        <f>H91*I91</f>
        <v>84.15</v>
      </c>
      <c r="K91" s="12" t="str">
        <f>IFERROR(VLOOKUP(C91,'1C Names'!A:B,2,0),"")</f>
        <v/>
      </c>
      <c r="L91" s="28" t="str">
        <f>_xlfn.LET(_xlpm.SPACE1,FIND(" ",D91),_xlpm.SPACE2,FIND(" ",D91,_xlpm.SPACE1+1),_xlpm.SPACE3,FIND(" ",D91,_xlpm.SPACE2+1),_xlpm.SPACE4,FIND(" ",D91,_xlpm.SPACE3+1),MID(D91,1,FIND(" ",D91,_xlpm.SPACE3)))</f>
        <v xml:space="preserve">SAN FRAN SEALS </v>
      </c>
      <c r="M91" s="12" t="str">
        <f>MID(D91,LEN(L91)+1,99)</f>
        <v>Cuffed Knit MILB</v>
      </c>
      <c r="N91" s="12" t="str">
        <f t="shared" si="1"/>
        <v>SAN FRAN SEALS Cuffed Knit MILB</v>
      </c>
    </row>
    <row r="92" spans="1:14" x14ac:dyDescent="0.25">
      <c r="A92" s="23" t="s">
        <v>520</v>
      </c>
      <c r="B92" s="23" t="s">
        <v>425</v>
      </c>
      <c r="C92" s="23" t="s">
        <v>158</v>
      </c>
      <c r="D92" s="12" t="s">
        <v>544</v>
      </c>
      <c r="E92" s="23" t="s">
        <v>545</v>
      </c>
      <c r="F92" s="23" t="s">
        <v>387</v>
      </c>
      <c r="G92" s="23" t="s">
        <v>522</v>
      </c>
      <c r="H92" s="23">
        <v>24</v>
      </c>
      <c r="I92" s="23">
        <v>6.1625000000000005</v>
      </c>
      <c r="J92" s="31">
        <f>H92*I92</f>
        <v>147.9</v>
      </c>
      <c r="K92" s="12" t="str">
        <f>IFERROR(VLOOKUP(C92,'1C Names'!A:B,2,0),"")</f>
        <v/>
      </c>
      <c r="L92" s="28" t="str">
        <f>_xlfn.LET(_xlpm.SPACE1,FIND(" ",D92),_xlpm.SPACE2,FIND(" ",D92,_xlpm.SPACE1+1),_xlpm.SPACE3,FIND(" ",D92,_xlpm.SPACE2+1),_xlpm.SPACE4,FIND(" ",D92,_xlpm.SPACE3+1),MID(D92,1,FIND(" ",D92,_xlpm.SPACE2)))</f>
        <v xml:space="preserve">Smokey Bear </v>
      </c>
      <c r="M92" s="12" t="str">
        <f>MID(D92,LEN(L92)+1,99)</f>
        <v>Cuffed Knit</v>
      </c>
      <c r="N92" s="12" t="str">
        <f t="shared" si="1"/>
        <v>Smokey Bear Cuffed Knit</v>
      </c>
    </row>
    <row r="93" spans="1:14" x14ac:dyDescent="0.25">
      <c r="A93" s="23" t="s">
        <v>520</v>
      </c>
      <c r="B93" s="23" t="s">
        <v>546</v>
      </c>
      <c r="C93" s="23" t="s">
        <v>168</v>
      </c>
      <c r="D93" s="12" t="s">
        <v>547</v>
      </c>
      <c r="E93" s="23" t="s">
        <v>370</v>
      </c>
      <c r="F93" s="23" t="s">
        <v>387</v>
      </c>
      <c r="G93" s="23" t="s">
        <v>522</v>
      </c>
      <c r="H93" s="23">
        <v>12</v>
      </c>
      <c r="I93" s="23">
        <v>7.0125000000000002</v>
      </c>
      <c r="J93" s="31">
        <f>H93*I93</f>
        <v>84.15</v>
      </c>
      <c r="K93" s="12" t="str">
        <f>IFERROR(VLOOKUP(C93,'1C Names'!A:B,2,0),"")</f>
        <v/>
      </c>
      <c r="L93" s="28" t="str">
        <f>_xlfn.LET(_xlpm.SPACE1,FIND(" ",D93),_xlpm.SPACE2,FIND(" ",D93,_xlpm.SPACE1+1),_xlpm.SPACE3,FIND(" ",D93,_xlpm.SPACE2+1),_xlpm.SPACE4,FIND(" ",D93,_xlpm.SPACE3+1),MID(D93,1,FIND(" ",D93,_xlpm.SPACE3)))</f>
        <v xml:space="preserve">TOR MAPLE LEAFS </v>
      </c>
      <c r="M93" s="12" t="str">
        <f>MID(D93,LEN(L93)+1,99)</f>
        <v>Cuffed Knit NH</v>
      </c>
      <c r="N93" s="12" t="str">
        <f t="shared" si="1"/>
        <v>TOR MAPLE LEAFS Cuffed Knit NH</v>
      </c>
    </row>
    <row r="94" spans="1:14" x14ac:dyDescent="0.25">
      <c r="A94" s="23" t="s">
        <v>520</v>
      </c>
      <c r="B94" s="23" t="s">
        <v>548</v>
      </c>
      <c r="C94" s="23" t="s">
        <v>160</v>
      </c>
      <c r="D94" s="12" t="s">
        <v>1031</v>
      </c>
      <c r="E94" s="23" t="s">
        <v>401</v>
      </c>
      <c r="F94" s="23" t="s">
        <v>387</v>
      </c>
      <c r="G94" s="23" t="s">
        <v>522</v>
      </c>
      <c r="H94" s="23">
        <v>36</v>
      </c>
      <c r="I94" s="23">
        <v>4.6750000000000007</v>
      </c>
      <c r="J94" s="31">
        <f>H94*I94</f>
        <v>168.3</v>
      </c>
      <c r="K94" s="12" t="str">
        <f>IFERROR(VLOOKUP(C94,'1C Names'!A:B,2,0),"")</f>
        <v/>
      </c>
      <c r="L94" s="28" t="str">
        <f>_xlfn.LET(_xlpm.SPACE1,FIND(" ",D94),_xlpm.SPACE2,FIND(" ",D94,_xlpm.SPACE1+1),_xlpm.SPACE3,FIND(" ",D94,_xlpm.SPACE2+1),_xlpm.SPACE4,FIND(" ",D94,_xlpm.SPACE3+1),MID(D94,1,FIND(" ",D94,_xlpm.SPACE2)))</f>
        <v xml:space="preserve">USA Cuffed </v>
      </c>
      <c r="M94" s="12" t="str">
        <f>MID(D94,LEN(L94)+1,99)</f>
        <v>Knit</v>
      </c>
      <c r="N94" s="12" t="str">
        <f t="shared" si="1"/>
        <v>USA Cuffed Knit</v>
      </c>
    </row>
    <row r="95" spans="1:14" x14ac:dyDescent="0.25">
      <c r="A95" s="23" t="s">
        <v>520</v>
      </c>
      <c r="B95" s="23" t="s">
        <v>549</v>
      </c>
      <c r="C95" s="23" t="s">
        <v>166</v>
      </c>
      <c r="D95" s="12" t="s">
        <v>550</v>
      </c>
      <c r="E95" s="23" t="s">
        <v>401</v>
      </c>
      <c r="F95" s="23" t="s">
        <v>387</v>
      </c>
      <c r="G95" s="23" t="s">
        <v>522</v>
      </c>
      <c r="H95" s="23">
        <v>12</v>
      </c>
      <c r="I95" s="23">
        <v>7.0125000000000002</v>
      </c>
      <c r="J95" s="31">
        <f>H95*I95</f>
        <v>84.15</v>
      </c>
      <c r="K95" s="12" t="str">
        <f>IFERROR(VLOOKUP(C95,'1C Names'!A:B,2,0),"")</f>
        <v/>
      </c>
      <c r="L95" s="28" t="str">
        <f>_xlfn.LET(_xlpm.SPACE1,FIND(" ",D95),_xlpm.SPACE2,FIND(" ",D95,_xlpm.SPACE1+1),_xlpm.SPACE3,FIND(" ",D95,_xlpm.SPACE2+1),_xlpm.SPACE4,FIND(" ",D95,_xlpm.SPACE3+1),MID(D95,1,FIND(" ",D95,_xlpm.SPACE2)))</f>
        <v xml:space="preserve">VAN CANUCKS </v>
      </c>
      <c r="M95" s="12" t="str">
        <f>MID(D95,LEN(L95)+1,99)</f>
        <v>Cuffed Knit NHL</v>
      </c>
      <c r="N95" s="12" t="str">
        <f t="shared" si="1"/>
        <v>VAN CANUCKS Cuffed Knit NHL</v>
      </c>
    </row>
    <row r="96" spans="1:14" x14ac:dyDescent="0.25">
      <c r="A96" s="23" t="s">
        <v>520</v>
      </c>
      <c r="B96" s="23" t="s">
        <v>551</v>
      </c>
      <c r="C96" s="23" t="s">
        <v>167</v>
      </c>
      <c r="D96" s="12" t="s">
        <v>552</v>
      </c>
      <c r="E96" s="23" t="s">
        <v>401</v>
      </c>
      <c r="F96" s="23" t="s">
        <v>387</v>
      </c>
      <c r="G96" s="23" t="s">
        <v>522</v>
      </c>
      <c r="H96" s="23">
        <v>15</v>
      </c>
      <c r="I96" s="23">
        <v>7.0126666666666662</v>
      </c>
      <c r="J96" s="31">
        <f>H96*I96</f>
        <v>105.19</v>
      </c>
      <c r="K96" s="12" t="str">
        <f>IFERROR(VLOOKUP(C96,'1C Names'!A:B,2,0),"")</f>
        <v/>
      </c>
      <c r="L96" s="28" t="str">
        <f>_xlfn.LET(_xlpm.SPACE1,FIND(" ",D96),_xlpm.SPACE2,FIND(" ",D96,_xlpm.SPACE1+1),_xlpm.SPACE3,FIND(" ",D96,_xlpm.SPACE2+1),_xlpm.SPACE4,FIND(" ",D96,_xlpm.SPACE3+1),MID(D96,1,FIND(" ",D96,_xlpm.SPACE3)))</f>
        <v xml:space="preserve">V GLDN KNT </v>
      </c>
      <c r="M96" s="12" t="str">
        <f>MID(D96,LEN(L96)+1,99)</f>
        <v>Cuffed Knit NHL</v>
      </c>
      <c r="N96" s="12" t="str">
        <f t="shared" si="1"/>
        <v>V GLDN KNT Cuffed Knit NHL</v>
      </c>
    </row>
    <row r="97" spans="1:14" x14ac:dyDescent="0.25">
      <c r="A97" s="23" t="s">
        <v>520</v>
      </c>
      <c r="B97" s="23" t="s">
        <v>505</v>
      </c>
      <c r="C97" s="23" t="s">
        <v>157</v>
      </c>
      <c r="D97" s="12" t="s">
        <v>553</v>
      </c>
      <c r="E97" s="23" t="s">
        <v>401</v>
      </c>
      <c r="F97" s="23" t="s">
        <v>387</v>
      </c>
      <c r="G97" s="23" t="s">
        <v>522</v>
      </c>
      <c r="H97" s="23">
        <v>24</v>
      </c>
      <c r="I97" s="23">
        <v>7.0125000000000002</v>
      </c>
      <c r="J97" s="31">
        <f>H97*I97</f>
        <v>168.3</v>
      </c>
      <c r="K97" s="12" t="str">
        <f>IFERROR(VLOOKUP(C97,'1C Names'!A:B,2,0),"")</f>
        <v/>
      </c>
      <c r="L97" s="28" t="str">
        <f>_xlfn.LET(_xlpm.SPACE1,FIND(" ",D97),_xlpm.SPACE2,FIND(" ",D97,_xlpm.SPACE1+1),_xlpm.SPACE3,FIND(" ",D97,_xlpm.SPACE2+1),_xlpm.SPACE4,FIND(" ",D97,_xlpm.SPACE3+1),MID(D97,1,FIND(" ",D97,_xlpm.SPACE3)))</f>
        <v xml:space="preserve">YOMIURI GIANTS NPN </v>
      </c>
      <c r="M97" s="12" t="str">
        <f>MID(D97,LEN(L97)+1,99)</f>
        <v>Cuffed Knit</v>
      </c>
      <c r="N97" s="12" t="str">
        <f t="shared" si="1"/>
        <v>YOMIURI GIANTS NPN Cuffed Knit</v>
      </c>
    </row>
    <row r="98" spans="1:14" x14ac:dyDescent="0.25">
      <c r="A98" s="23" t="s">
        <v>554</v>
      </c>
      <c r="B98" s="23" t="s">
        <v>538</v>
      </c>
      <c r="C98" s="23" t="s">
        <v>161</v>
      </c>
      <c r="D98" s="12" t="s">
        <v>1014</v>
      </c>
      <c r="E98" s="23" t="s">
        <v>368</v>
      </c>
      <c r="F98" s="23" t="s">
        <v>387</v>
      </c>
      <c r="G98" s="23" t="s">
        <v>522</v>
      </c>
      <c r="H98" s="23">
        <v>9</v>
      </c>
      <c r="I98" s="23">
        <v>4.6755555555555555</v>
      </c>
      <c r="J98" s="31">
        <f>H98*I98</f>
        <v>42.08</v>
      </c>
      <c r="K98" s="12" t="str">
        <f>IFERROR(VLOOKUP(C98,'1C Names'!A:B,2,0),"")</f>
        <v/>
      </c>
      <c r="L98" s="28" t="str">
        <f>_xlfn.LET(_xlpm.SPACE1,FIND(" ",D98),_xlpm.SPACE2,FIND(" ",D98,_xlpm.SPACE1+1),_xlpm.SPACE3,FIND(" ",D98,_xlpm.SPACE2+1),_xlpm.SPACE4,FIND(" ",D98,_xlpm.SPACE3+1),MID(D98,1,FIND(" ",D98,_xlpm.SPACE1)))</f>
        <v xml:space="preserve">NASA </v>
      </c>
      <c r="M98" s="12" t="str">
        <f>MID(D98,LEN(L98)+1,99)</f>
        <v>Cuffed Knit</v>
      </c>
      <c r="N98" s="12" t="str">
        <f t="shared" si="1"/>
        <v>NASA Cuffed Knit</v>
      </c>
    </row>
    <row r="99" spans="1:14" x14ac:dyDescent="0.25">
      <c r="A99" s="23" t="s">
        <v>555</v>
      </c>
      <c r="B99" s="23" t="s">
        <v>556</v>
      </c>
      <c r="C99" s="23" t="s">
        <v>141</v>
      </c>
      <c r="D99" s="12" t="s">
        <v>1032</v>
      </c>
      <c r="E99" s="23" t="s">
        <v>401</v>
      </c>
      <c r="F99" s="23" t="s">
        <v>387</v>
      </c>
      <c r="G99" s="23" t="s">
        <v>557</v>
      </c>
      <c r="H99" s="23">
        <v>12</v>
      </c>
      <c r="I99" s="23">
        <v>8.0750000000000011</v>
      </c>
      <c r="J99" s="31">
        <f>H99*I99</f>
        <v>96.9</v>
      </c>
      <c r="K99" s="12" t="str">
        <f>IFERROR(VLOOKUP(C99,'1C Names'!A:B,2,0),"")</f>
        <v/>
      </c>
      <c r="L99" s="28" t="str">
        <f>_xlfn.LET(_xlpm.SPACE1,FIND(" ",D99),_xlpm.SPACE2,FIND(" ",D99,_xlpm.SPACE1+1),_xlpm.SPACE3,FIND(" ",D99,_xlpm.SPACE2+1),_xlpm.SPACE4,FIND(" ",D99,_xlpm.SPACE3+1),MID(D99,1,FIND(" ",D99,_xlpm.SPACE2)))</f>
        <v xml:space="preserve">Death Valley </v>
      </c>
      <c r="M99" s="12" t="str">
        <f>MID(D99,LEN(L99)+1,99)</f>
        <v>Canopy NP</v>
      </c>
      <c r="N99" s="12" t="str">
        <f t="shared" si="1"/>
        <v>Death Valley Canopy NP</v>
      </c>
    </row>
    <row r="100" spans="1:14" x14ac:dyDescent="0.25">
      <c r="A100" s="23" t="s">
        <v>558</v>
      </c>
      <c r="B100" s="23" t="s">
        <v>425</v>
      </c>
      <c r="C100" s="23" t="s">
        <v>247</v>
      </c>
      <c r="D100" s="12" t="s">
        <v>559</v>
      </c>
      <c r="E100" s="23" t="s">
        <v>401</v>
      </c>
      <c r="F100" s="23" t="s">
        <v>361</v>
      </c>
      <c r="G100" s="23" t="s">
        <v>487</v>
      </c>
      <c r="H100" s="23">
        <v>29</v>
      </c>
      <c r="I100" s="23">
        <v>9.1375862068965521</v>
      </c>
      <c r="J100" s="31">
        <f>H100*I100</f>
        <v>264.99</v>
      </c>
      <c r="K100" s="12" t="str">
        <f>IFERROR(VLOOKUP(C100,'1C Names'!A:B,2,0),"")</f>
        <v/>
      </c>
      <c r="L100" s="28" t="str">
        <f>_xlfn.LET(_xlpm.SPACE1,FIND(" ",D100),_xlpm.SPACE2,FIND(" ",D100,_xlpm.SPACE1+1),_xlpm.SPACE3,FIND(" ",D100,_xlpm.SPACE2+1),_xlpm.SPACE4,FIND(" ",D100,_xlpm.SPACE3+1),MID(D100,1,FIND(" ",D100,_xlpm.SPACE2)))</f>
        <v xml:space="preserve">Smokey Bear </v>
      </c>
      <c r="M100" s="12" t="str">
        <f>MID(D100,LEN(L100)+1,99)</f>
        <v>New Raglin</v>
      </c>
      <c r="N100" s="12" t="str">
        <f t="shared" si="1"/>
        <v>Smokey Bear New Raglin</v>
      </c>
    </row>
    <row r="101" spans="1:14" x14ac:dyDescent="0.25">
      <c r="A101" s="23" t="s">
        <v>560</v>
      </c>
      <c r="B101" s="23" t="s">
        <v>460</v>
      </c>
      <c r="C101" s="23" t="s">
        <v>245</v>
      </c>
      <c r="D101" s="12" t="s">
        <v>561</v>
      </c>
      <c r="E101" s="23" t="s">
        <v>401</v>
      </c>
      <c r="F101" s="23" t="s">
        <v>361</v>
      </c>
      <c r="G101" s="23" t="s">
        <v>487</v>
      </c>
      <c r="H101" s="23">
        <v>29</v>
      </c>
      <c r="I101" s="23">
        <v>9.562413793103449</v>
      </c>
      <c r="J101" s="31">
        <f>H101*I101</f>
        <v>277.31</v>
      </c>
      <c r="K101" s="12" t="str">
        <f>IFERROR(VLOOKUP(C101,'1C Names'!A:B,2,0),"")</f>
        <v/>
      </c>
      <c r="L101" s="28" t="str">
        <f>_xlfn.LET(_xlpm.SPACE1,FIND(" ",D101),_xlpm.SPACE2,FIND(" ",D101,_xlpm.SPACE1+1),_xlpm.SPACE3,FIND(" ",D101,_xlpm.SPACE2+1),_xlpm.SPACE4,FIND(" ",D101,_xlpm.SPACE3+1),MID(D101,1,FIND(" ",D101,_xlpm.SPACE3)))</f>
        <v xml:space="preserve">LOS ANGELES KINGS </v>
      </c>
      <c r="M101" s="12" t="str">
        <f>MID(D101,LEN(L101)+1,99)</f>
        <v>New Raglin</v>
      </c>
      <c r="N101" s="12" t="str">
        <f t="shared" si="1"/>
        <v>LOS ANGELES KINGS New Raglin</v>
      </c>
    </row>
    <row r="102" spans="1:14" x14ac:dyDescent="0.25">
      <c r="A102" s="23" t="s">
        <v>560</v>
      </c>
      <c r="B102" s="23" t="s">
        <v>534</v>
      </c>
      <c r="C102" s="23" t="s">
        <v>244</v>
      </c>
      <c r="D102" s="12" t="s">
        <v>562</v>
      </c>
      <c r="E102" s="23" t="s">
        <v>563</v>
      </c>
      <c r="F102" s="23" t="s">
        <v>361</v>
      </c>
      <c r="G102" s="23" t="s">
        <v>487</v>
      </c>
      <c r="H102" s="23">
        <v>18</v>
      </c>
      <c r="I102" s="23">
        <v>9.5627777777777769</v>
      </c>
      <c r="J102" s="31">
        <f>H102*I102</f>
        <v>172.13</v>
      </c>
      <c r="K102" s="12" t="str">
        <f>IFERROR(VLOOKUP(C102,'1C Names'!A:B,2,0),"")</f>
        <v/>
      </c>
      <c r="L102" s="28" t="str">
        <f>_xlfn.LET(_xlpm.SPACE1,FIND(" ",D102),_xlpm.SPACE2,FIND(" ",D102,_xlpm.SPACE1+1),_xlpm.SPACE3,FIND(" ",D102,_xlpm.SPACE2+1),_xlpm.SPACE4,FIND(" ",D102,_xlpm.SPACE3+1),MID(D102,1,FIND(" ",D102,_xlpm.SPACE2)))</f>
        <v xml:space="preserve">MN WILD </v>
      </c>
      <c r="M102" s="12" t="str">
        <f>MID(D102,LEN(L102)+1,99)</f>
        <v>New Raglin</v>
      </c>
      <c r="N102" s="12" t="str">
        <f t="shared" si="1"/>
        <v>MN WILD New Raglin</v>
      </c>
    </row>
    <row r="103" spans="1:14" x14ac:dyDescent="0.25">
      <c r="A103" s="23" t="s">
        <v>560</v>
      </c>
      <c r="B103" s="23" t="s">
        <v>465</v>
      </c>
      <c r="C103" s="23" t="s">
        <v>242</v>
      </c>
      <c r="D103" s="12" t="s">
        <v>564</v>
      </c>
      <c r="E103" s="23" t="s">
        <v>401</v>
      </c>
      <c r="F103" s="23" t="s">
        <v>361</v>
      </c>
      <c r="G103" s="23" t="s">
        <v>487</v>
      </c>
      <c r="H103" s="23">
        <v>74</v>
      </c>
      <c r="I103" s="23">
        <v>9.5625675675675677</v>
      </c>
      <c r="J103" s="31">
        <f>H103*I103</f>
        <v>707.63</v>
      </c>
      <c r="K103" s="12" t="str">
        <f>IFERROR(VLOOKUP(C103,'1C Names'!A:B,2,0),"")</f>
        <v>Original 6 New Raglan NHL</v>
      </c>
      <c r="L103" s="28"/>
      <c r="M103" s="12"/>
      <c r="N103" s="12" t="str">
        <f t="shared" si="1"/>
        <v>Original 6 New Raglan NHL</v>
      </c>
    </row>
    <row r="104" spans="1:14" x14ac:dyDescent="0.25">
      <c r="A104" s="23" t="s">
        <v>560</v>
      </c>
      <c r="B104" s="23" t="s">
        <v>565</v>
      </c>
      <c r="C104" s="23" t="s">
        <v>243</v>
      </c>
      <c r="D104" s="12" t="s">
        <v>566</v>
      </c>
      <c r="E104" s="23" t="s">
        <v>401</v>
      </c>
      <c r="F104" s="23" t="s">
        <v>361</v>
      </c>
      <c r="G104" s="23" t="s">
        <v>487</v>
      </c>
      <c r="H104" s="23">
        <v>29</v>
      </c>
      <c r="I104" s="23">
        <v>9.562413793103449</v>
      </c>
      <c r="J104" s="31">
        <f>H104*I104</f>
        <v>277.31</v>
      </c>
      <c r="K104" s="12" t="str">
        <f>IFERROR(VLOOKUP(C104,'1C Names'!A:B,2,0),"")</f>
        <v/>
      </c>
      <c r="L104" s="28" t="str">
        <f>_xlfn.LET(_xlpm.SPACE1,FIND(" ",D104),_xlpm.SPACE2,FIND(" ",D104,_xlpm.SPACE1+1),_xlpm.SPACE3,FIND(" ",D104,_xlpm.SPACE2+1),_xlpm.SPACE4,FIND(" ",D104,_xlpm.SPACE3+1),MID(D104,1,FIND(" ",D104,_xlpm.SPACE2)))</f>
        <v xml:space="preserve">SJ SHARKS </v>
      </c>
      <c r="M104" s="12" t="str">
        <f>MID(D104,LEN(L104)+1,99)</f>
        <v>New Raglin</v>
      </c>
      <c r="N104" s="12" t="str">
        <f t="shared" si="1"/>
        <v>SJ SHARKS New Raglin</v>
      </c>
    </row>
    <row r="105" spans="1:14" x14ac:dyDescent="0.25">
      <c r="A105" s="23" t="s">
        <v>567</v>
      </c>
      <c r="B105" s="23" t="s">
        <v>568</v>
      </c>
      <c r="C105" s="23" t="s">
        <v>8</v>
      </c>
      <c r="D105" s="12" t="s">
        <v>569</v>
      </c>
      <c r="E105" s="23" t="s">
        <v>368</v>
      </c>
      <c r="F105" s="23" t="s">
        <v>361</v>
      </c>
      <c r="G105" s="23" t="s">
        <v>570</v>
      </c>
      <c r="H105" s="23">
        <v>6</v>
      </c>
      <c r="I105" s="23">
        <v>9.7750000000000004</v>
      </c>
      <c r="J105" s="31">
        <f>H105*I105</f>
        <v>58.650000000000006</v>
      </c>
      <c r="K105" s="12" t="str">
        <f>IFERROR(VLOOKUP(C105,'1C Names'!A:B,2,0),"")</f>
        <v/>
      </c>
      <c r="L105" s="28" t="str">
        <f>_xlfn.LET(_xlpm.SPACE1,FIND(" ",D105),_xlpm.SPACE2,FIND(" ",D105,_xlpm.SPACE1+1),_xlpm.SPACE3,FIND(" ",D105,_xlpm.SPACE2+1),_xlpm.SPACE4,FIND(" ",D105,_xlpm.SPACE3+1),MID(D105,1,FIND(" ",D105,_xlpm.SPACE2)))</f>
        <v xml:space="preserve">Chicago Federals </v>
      </c>
      <c r="M105" s="12" t="str">
        <f>MID(D105,LEN(L105)+1,99)</f>
        <v>Replica Wool</v>
      </c>
      <c r="N105" s="12" t="str">
        <f t="shared" si="1"/>
        <v>Chicago Federals Replica Wool</v>
      </c>
    </row>
    <row r="106" spans="1:14" x14ac:dyDescent="0.25">
      <c r="A106" s="23" t="s">
        <v>567</v>
      </c>
      <c r="B106" s="23" t="s">
        <v>571</v>
      </c>
      <c r="C106" s="23" t="s">
        <v>14</v>
      </c>
      <c r="D106" s="12" t="s">
        <v>1036</v>
      </c>
      <c r="E106" s="23" t="s">
        <v>572</v>
      </c>
      <c r="F106" s="23" t="s">
        <v>361</v>
      </c>
      <c r="G106" s="23" t="s">
        <v>570</v>
      </c>
      <c r="H106" s="23">
        <v>4</v>
      </c>
      <c r="I106" s="23">
        <v>9.7750000000000004</v>
      </c>
      <c r="J106" s="31">
        <f>H106*I106</f>
        <v>39.1</v>
      </c>
      <c r="K106" s="12" t="str">
        <f>IFERROR(VLOOKUP(C106,'1C Names'!A:B,2,0),"")</f>
        <v>Cuban X-Giants 400 Series MILB</v>
      </c>
      <c r="L106" s="28"/>
      <c r="M106" s="12"/>
      <c r="N106" s="12" t="str">
        <f t="shared" si="1"/>
        <v>Cuban X-Giants 400 Series MILB</v>
      </c>
    </row>
    <row r="107" spans="1:14" x14ac:dyDescent="0.25">
      <c r="A107" s="23" t="s">
        <v>567</v>
      </c>
      <c r="B107" s="23" t="s">
        <v>573</v>
      </c>
      <c r="C107" s="23" t="s">
        <v>12</v>
      </c>
      <c r="D107" s="12" t="s">
        <v>574</v>
      </c>
      <c r="E107" s="23" t="s">
        <v>455</v>
      </c>
      <c r="F107" s="23" t="s">
        <v>361</v>
      </c>
      <c r="G107" s="23" t="s">
        <v>570</v>
      </c>
      <c r="H107" s="23">
        <v>8</v>
      </c>
      <c r="I107" s="23">
        <v>9.7750000000000004</v>
      </c>
      <c r="J107" s="31">
        <f>H107*I107</f>
        <v>78.2</v>
      </c>
      <c r="K107" s="12" t="str">
        <f>IFERROR(VLOOKUP(C107,'1C Names'!A:B,2,0),"")</f>
        <v>Hawaii Islanders 400 Series MILB</v>
      </c>
      <c r="L107" s="28"/>
      <c r="M107" s="12"/>
      <c r="N107" s="12" t="str">
        <f t="shared" si="1"/>
        <v>Hawaii Islanders 400 Series MILB</v>
      </c>
    </row>
    <row r="108" spans="1:14" x14ac:dyDescent="0.25">
      <c r="A108" s="23" t="s">
        <v>567</v>
      </c>
      <c r="B108" s="23" t="s">
        <v>575</v>
      </c>
      <c r="C108" s="23" t="s">
        <v>10</v>
      </c>
      <c r="D108" s="12" t="s">
        <v>1018</v>
      </c>
      <c r="E108" s="23" t="s">
        <v>576</v>
      </c>
      <c r="F108" s="23" t="s">
        <v>361</v>
      </c>
      <c r="G108" s="23" t="s">
        <v>570</v>
      </c>
      <c r="H108" s="23">
        <v>6</v>
      </c>
      <c r="I108" s="23">
        <v>9.7750000000000004</v>
      </c>
      <c r="J108" s="31">
        <f>H108*I108</f>
        <v>58.650000000000006</v>
      </c>
      <c r="K108" s="12" t="str">
        <f>IFERROR(VLOOKUP(C108,'1C Names'!A:B,2,0),"")</f>
        <v>Hollywood Stars 400 Series MILB</v>
      </c>
      <c r="L108" s="28"/>
      <c r="M108" s="12"/>
      <c r="N108" s="12" t="str">
        <f t="shared" si="1"/>
        <v>Hollywood Stars 400 Series MILB</v>
      </c>
    </row>
    <row r="109" spans="1:14" x14ac:dyDescent="0.25">
      <c r="A109" s="23" t="s">
        <v>577</v>
      </c>
      <c r="B109" s="23" t="s">
        <v>524</v>
      </c>
      <c r="C109" s="23" t="s">
        <v>137</v>
      </c>
      <c r="D109" s="12" t="s">
        <v>578</v>
      </c>
      <c r="E109" s="23" t="s">
        <v>401</v>
      </c>
      <c r="F109" s="23" t="s">
        <v>361</v>
      </c>
      <c r="G109" s="23" t="s">
        <v>362</v>
      </c>
      <c r="H109" s="23">
        <v>12</v>
      </c>
      <c r="I109" s="23">
        <v>7.8624999999999998</v>
      </c>
      <c r="J109" s="31">
        <f>H109*I109</f>
        <v>94.35</v>
      </c>
      <c r="K109" s="12" t="str">
        <f>IFERROR(VLOOKUP(C109,'1C Names'!A:B,2,0),"")</f>
        <v>Chicago Blackhawks Blue Line NHL</v>
      </c>
      <c r="L109" s="28"/>
      <c r="M109" s="12"/>
      <c r="N109" s="12" t="str">
        <f t="shared" si="1"/>
        <v>Chicago Blackhawks Blue Line NHL</v>
      </c>
    </row>
    <row r="110" spans="1:14" x14ac:dyDescent="0.25">
      <c r="A110" s="23" t="s">
        <v>577</v>
      </c>
      <c r="B110" s="23" t="s">
        <v>579</v>
      </c>
      <c r="C110" s="23" t="s">
        <v>130</v>
      </c>
      <c r="D110" s="12" t="s">
        <v>580</v>
      </c>
      <c r="E110" s="23" t="s">
        <v>368</v>
      </c>
      <c r="F110" s="23" t="s">
        <v>361</v>
      </c>
      <c r="G110" s="23" t="s">
        <v>362</v>
      </c>
      <c r="H110" s="23">
        <v>8</v>
      </c>
      <c r="I110" s="23">
        <v>7.8624999999999998</v>
      </c>
      <c r="J110" s="31">
        <f>H110*I110</f>
        <v>62.9</v>
      </c>
      <c r="K110" s="12" t="str">
        <f>IFERROR(VLOOKUP(C110,'1C Names'!A:B,2,0),"")</f>
        <v>Columbus Blue Jackets Blue Line NHL</v>
      </c>
      <c r="L110" s="28"/>
      <c r="M110" s="12"/>
      <c r="N110" s="12" t="str">
        <f t="shared" si="1"/>
        <v>Columbus Blue Jackets Blue Line NHL</v>
      </c>
    </row>
    <row r="111" spans="1:14" x14ac:dyDescent="0.25">
      <c r="A111" s="23" t="s">
        <v>577</v>
      </c>
      <c r="B111" s="23" t="s">
        <v>581</v>
      </c>
      <c r="C111" s="23" t="s">
        <v>136</v>
      </c>
      <c r="D111" s="12" t="s">
        <v>582</v>
      </c>
      <c r="E111" s="23" t="s">
        <v>583</v>
      </c>
      <c r="F111" s="23" t="s">
        <v>361</v>
      </c>
      <c r="G111" s="23" t="s">
        <v>362</v>
      </c>
      <c r="H111" s="23">
        <v>6</v>
      </c>
      <c r="I111" s="23">
        <v>7.8633333333333333</v>
      </c>
      <c r="J111" s="31">
        <f>H111*I111</f>
        <v>47.18</v>
      </c>
      <c r="K111" s="12" t="str">
        <f>IFERROR(VLOOKUP(C111,'1C Names'!A:B,2,0),"")</f>
        <v/>
      </c>
      <c r="L111" s="28" t="str">
        <f>_xlfn.LET(_xlpm.SPACE1,FIND(" ",D111),_xlpm.SPACE2,FIND(" ",D111,_xlpm.SPACE1+1),_xlpm.SPACE3,FIND(" ",D111,_xlpm.SPACE2+1),_xlpm.SPACE4,FIND(" ",D111,_xlpm.SPACE3+1),MID(D111,1,FIND(" ",D111,_xlpm.SPACE2)))</f>
        <v xml:space="preserve">HAR WHALERS </v>
      </c>
      <c r="M111" s="12" t="str">
        <f>MID(D111,LEN(L111)+1,99)</f>
        <v>Blue Line</v>
      </c>
      <c r="N111" s="12" t="str">
        <f t="shared" si="1"/>
        <v>HAR WHALERS Blue Line</v>
      </c>
    </row>
    <row r="112" spans="1:14" x14ac:dyDescent="0.25">
      <c r="A112" s="23" t="s">
        <v>577</v>
      </c>
      <c r="B112" s="23" t="s">
        <v>534</v>
      </c>
      <c r="C112" s="23" t="s">
        <v>134</v>
      </c>
      <c r="D112" s="12" t="s">
        <v>584</v>
      </c>
      <c r="E112" s="23" t="s">
        <v>585</v>
      </c>
      <c r="F112" s="23" t="s">
        <v>361</v>
      </c>
      <c r="G112" s="23" t="s">
        <v>362</v>
      </c>
      <c r="H112" s="23">
        <v>23</v>
      </c>
      <c r="I112" s="23">
        <v>7.8626086956521739</v>
      </c>
      <c r="J112" s="31">
        <f>H112*I112</f>
        <v>180.84</v>
      </c>
      <c r="K112" s="12" t="str">
        <f>IFERROR(VLOOKUP(C112,'1C Names'!A:B,2,0),"")</f>
        <v/>
      </c>
      <c r="L112" s="28" t="str">
        <f>_xlfn.LET(_xlpm.SPACE1,FIND(" ",D112),_xlpm.SPACE2,FIND(" ",D112,_xlpm.SPACE1+1),_xlpm.SPACE3,FIND(" ",D112,_xlpm.SPACE2+1),_xlpm.SPACE4,FIND(" ",D112,_xlpm.SPACE3+1),MID(D112,1,FIND(" ",D112,_xlpm.SPACE2)))</f>
        <v xml:space="preserve">MN WILD </v>
      </c>
      <c r="M112" s="12" t="str">
        <f>MID(D112,LEN(L112)+1,99)</f>
        <v>Blue Line</v>
      </c>
      <c r="N112" s="12" t="str">
        <f t="shared" si="1"/>
        <v>MN WILD Blue Line</v>
      </c>
    </row>
    <row r="113" spans="1:14" x14ac:dyDescent="0.25">
      <c r="A113" s="23" t="s">
        <v>577</v>
      </c>
      <c r="B113" s="23" t="s">
        <v>536</v>
      </c>
      <c r="C113" s="23" t="s">
        <v>132</v>
      </c>
      <c r="D113" s="12" t="s">
        <v>586</v>
      </c>
      <c r="E113" s="23" t="s">
        <v>368</v>
      </c>
      <c r="F113" s="23" t="s">
        <v>361</v>
      </c>
      <c r="G113" s="23" t="s">
        <v>362</v>
      </c>
      <c r="H113" s="23">
        <v>17</v>
      </c>
      <c r="I113" s="23">
        <v>7.8623529411764705</v>
      </c>
      <c r="J113" s="31">
        <f>H113*I113</f>
        <v>133.66</v>
      </c>
      <c r="K113" s="12" t="str">
        <f>IFERROR(VLOOKUP(C113,'1C Names'!A:B,2,0),"")</f>
        <v>Nashville Predators Blue Line NHL</v>
      </c>
      <c r="L113" s="29"/>
      <c r="M113" s="12"/>
      <c r="N113" s="12" t="str">
        <f t="shared" si="1"/>
        <v>Nashville Predators Blue Line NHL</v>
      </c>
    </row>
    <row r="114" spans="1:14" x14ac:dyDescent="0.25">
      <c r="A114" s="23" t="s">
        <v>577</v>
      </c>
      <c r="B114" s="23" t="s">
        <v>587</v>
      </c>
      <c r="C114" s="23" t="s">
        <v>128</v>
      </c>
      <c r="D114" s="12" t="s">
        <v>588</v>
      </c>
      <c r="E114" s="23" t="s">
        <v>424</v>
      </c>
      <c r="F114" s="23" t="s">
        <v>361</v>
      </c>
      <c r="G114" s="23" t="s">
        <v>362</v>
      </c>
      <c r="H114" s="23">
        <v>6</v>
      </c>
      <c r="I114" s="23">
        <v>9.5633333333333344</v>
      </c>
      <c r="J114" s="31">
        <f>H114*I114</f>
        <v>57.38000000000001</v>
      </c>
      <c r="K114" s="12" t="str">
        <f>IFERROR(VLOOKUP(C114,'1C Names'!A:B,2,0),"")</f>
        <v>Seattle Kraken Blue Line NHL</v>
      </c>
      <c r="L114" s="28"/>
      <c r="M114" s="12"/>
      <c r="N114" s="12" t="str">
        <f t="shared" si="1"/>
        <v>Seattle Kraken Blue Line NHL</v>
      </c>
    </row>
    <row r="115" spans="1:14" x14ac:dyDescent="0.25">
      <c r="A115" s="23" t="s">
        <v>577</v>
      </c>
      <c r="B115" s="23" t="s">
        <v>587</v>
      </c>
      <c r="C115" s="23" t="s">
        <v>128</v>
      </c>
      <c r="D115" s="12" t="s">
        <v>588</v>
      </c>
      <c r="E115" s="23" t="s">
        <v>368</v>
      </c>
      <c r="F115" s="23" t="s">
        <v>361</v>
      </c>
      <c r="G115" s="23" t="s">
        <v>362</v>
      </c>
      <c r="H115" s="23">
        <v>39</v>
      </c>
      <c r="I115" s="23">
        <v>9.5625641025641031</v>
      </c>
      <c r="J115" s="31">
        <f>H115*I115</f>
        <v>372.94</v>
      </c>
      <c r="K115" s="12" t="str">
        <f>IFERROR(VLOOKUP(C115,'1C Names'!A:B,2,0),"")</f>
        <v>Seattle Kraken Blue Line NHL</v>
      </c>
      <c r="L115" s="28"/>
      <c r="M115" s="12"/>
      <c r="N115" s="12" t="str">
        <f t="shared" si="1"/>
        <v>Seattle Kraken Blue Line NHL</v>
      </c>
    </row>
    <row r="116" spans="1:14" x14ac:dyDescent="0.25">
      <c r="A116" s="23" t="s">
        <v>577</v>
      </c>
      <c r="B116" s="23" t="s">
        <v>589</v>
      </c>
      <c r="C116" s="23" t="s">
        <v>133</v>
      </c>
      <c r="D116" s="12" t="s">
        <v>590</v>
      </c>
      <c r="E116" s="23" t="s">
        <v>591</v>
      </c>
      <c r="F116" s="23" t="s">
        <v>361</v>
      </c>
      <c r="G116" s="23" t="s">
        <v>362</v>
      </c>
      <c r="H116" s="23">
        <v>30</v>
      </c>
      <c r="I116" s="23">
        <v>7.8626666666666667</v>
      </c>
      <c r="J116" s="31">
        <f>H116*I116</f>
        <v>235.88</v>
      </c>
      <c r="K116" s="12" t="str">
        <f>IFERROR(VLOOKUP(C116,'1C Names'!A:B,2,0),"")</f>
        <v>Washington Capitals Blue Line NHL</v>
      </c>
      <c r="L116" s="28"/>
      <c r="M116" s="12"/>
      <c r="N116" s="12" t="str">
        <f t="shared" si="1"/>
        <v>Washington Capitals Blue Line NHL</v>
      </c>
    </row>
    <row r="117" spans="1:14" x14ac:dyDescent="0.25">
      <c r="A117" s="23" t="s">
        <v>592</v>
      </c>
      <c r="B117" s="23" t="s">
        <v>593</v>
      </c>
      <c r="C117" s="23" t="s">
        <v>124</v>
      </c>
      <c r="D117" s="12" t="s">
        <v>594</v>
      </c>
      <c r="E117" s="23" t="s">
        <v>368</v>
      </c>
      <c r="F117" s="23" t="s">
        <v>361</v>
      </c>
      <c r="G117" s="23" t="s">
        <v>362</v>
      </c>
      <c r="H117" s="23">
        <v>29</v>
      </c>
      <c r="I117" s="23">
        <v>7.8624137931034479</v>
      </c>
      <c r="J117" s="31">
        <f>H117*I117</f>
        <v>228.01</v>
      </c>
      <c r="K117" s="12" t="str">
        <f>IFERROR(VLOOKUP(C117,'1C Names'!A:B,2,0),"")</f>
        <v/>
      </c>
      <c r="L117" s="28" t="str">
        <f>_xlfn.LET(_xlpm.SPACE1,FIND(" ",D117),_xlpm.SPACE2,FIND(" ",D117,_xlpm.SPACE1+1),_xlpm.SPACE3,FIND(" ",D117,_xlpm.SPACE2+1),_xlpm.SPACE4,FIND(" ",D117,_xlpm.SPACE3+1),MID(D117,1,FIND(" ",D117,_xlpm.SPACE2)))</f>
        <v xml:space="preserve">CO AVALANCHE </v>
      </c>
      <c r="M117" s="12" t="str">
        <f>MID(D117,LEN(L117)+1,99)</f>
        <v>Blue Line NHL</v>
      </c>
      <c r="N117" s="12" t="str">
        <f t="shared" si="1"/>
        <v>CO AVALANCHE Blue Line NHL</v>
      </c>
    </row>
    <row r="118" spans="1:14" x14ac:dyDescent="0.25">
      <c r="A118" s="23" t="s">
        <v>592</v>
      </c>
      <c r="B118" s="23" t="s">
        <v>595</v>
      </c>
      <c r="C118" s="23" t="s">
        <v>121</v>
      </c>
      <c r="D118" s="12" t="s">
        <v>596</v>
      </c>
      <c r="E118" s="23" t="s">
        <v>368</v>
      </c>
      <c r="F118" s="23" t="s">
        <v>361</v>
      </c>
      <c r="G118" s="23" t="s">
        <v>362</v>
      </c>
      <c r="H118" s="23">
        <v>6</v>
      </c>
      <c r="I118" s="23">
        <v>7.8633333333333333</v>
      </c>
      <c r="J118" s="31">
        <f>H118*I118</f>
        <v>47.18</v>
      </c>
      <c r="K118" s="12" t="str">
        <f>IFERROR(VLOOKUP(C118,'1C Names'!A:B,2,0),"")</f>
        <v/>
      </c>
      <c r="L118" s="28" t="str">
        <f>_xlfn.LET(_xlpm.SPACE1,FIND(" ",D118),_xlpm.SPACE2,FIND(" ",D118,_xlpm.SPACE1+1),_xlpm.SPACE3,FIND(" ",D118,_xlpm.SPACE2+1),_xlpm.SPACE4,FIND(" ",D118,_xlpm.SPACE3+1),MID(D118,1,FIND(" ",D118,_xlpm.SPACE2)))</f>
        <v xml:space="preserve">EDM OILERS </v>
      </c>
      <c r="M118" s="12" t="str">
        <f>MID(D118,LEN(L118)+1,99)</f>
        <v>Blue Line NHL</v>
      </c>
      <c r="N118" s="12" t="str">
        <f t="shared" si="1"/>
        <v>EDM OILERS Blue Line NHL</v>
      </c>
    </row>
    <row r="119" spans="1:14" x14ac:dyDescent="0.25">
      <c r="A119" s="23" t="s">
        <v>592</v>
      </c>
      <c r="B119" s="23" t="s">
        <v>460</v>
      </c>
      <c r="C119" s="23" t="s">
        <v>126</v>
      </c>
      <c r="D119" s="12" t="s">
        <v>597</v>
      </c>
      <c r="E119" s="23" t="s">
        <v>401</v>
      </c>
      <c r="F119" s="23" t="s">
        <v>361</v>
      </c>
      <c r="G119" s="23" t="s">
        <v>362</v>
      </c>
      <c r="H119" s="23">
        <v>29</v>
      </c>
      <c r="I119" s="23">
        <v>7.8624137931034479</v>
      </c>
      <c r="J119" s="31">
        <f>H119*I119</f>
        <v>228.01</v>
      </c>
      <c r="K119" s="12" t="str">
        <f>IFERROR(VLOOKUP(C119,'1C Names'!A:B,2,0),"")</f>
        <v>Los Angeles Kings Blue Line NHL</v>
      </c>
      <c r="L119" s="28"/>
      <c r="M119" s="12"/>
      <c r="N119" s="12" t="str">
        <f t="shared" si="1"/>
        <v>Los Angeles Kings Blue Line NHL</v>
      </c>
    </row>
    <row r="120" spans="1:14" x14ac:dyDescent="0.25">
      <c r="A120" s="23" t="s">
        <v>592</v>
      </c>
      <c r="B120" s="23" t="s">
        <v>534</v>
      </c>
      <c r="C120" s="23" t="s">
        <v>127</v>
      </c>
      <c r="D120" s="12" t="s">
        <v>584</v>
      </c>
      <c r="E120" s="23" t="s">
        <v>401</v>
      </c>
      <c r="F120" s="23" t="s">
        <v>361</v>
      </c>
      <c r="G120" s="23" t="s">
        <v>362</v>
      </c>
      <c r="H120" s="23">
        <v>12</v>
      </c>
      <c r="I120" s="23">
        <v>7.8624999999999998</v>
      </c>
      <c r="J120" s="31">
        <f>H120*I120</f>
        <v>94.35</v>
      </c>
      <c r="K120" s="12" t="str">
        <f>IFERROR(VLOOKUP(C120,'1C Names'!A:B,2,0),"")</f>
        <v>Minnesota Wild Blue Line NHL</v>
      </c>
      <c r="L120" s="28"/>
      <c r="M120" s="12"/>
      <c r="N120" s="12" t="str">
        <f t="shared" si="1"/>
        <v>Minnesota Wild Blue Line NHL</v>
      </c>
    </row>
    <row r="121" spans="1:14" x14ac:dyDescent="0.25">
      <c r="A121" s="23" t="s">
        <v>592</v>
      </c>
      <c r="B121" s="23" t="s">
        <v>539</v>
      </c>
      <c r="C121" s="23" t="s">
        <v>131</v>
      </c>
      <c r="D121" s="12" t="s">
        <v>598</v>
      </c>
      <c r="E121" s="23" t="s">
        <v>401</v>
      </c>
      <c r="F121" s="23" t="s">
        <v>361</v>
      </c>
      <c r="G121" s="23" t="s">
        <v>362</v>
      </c>
      <c r="H121" s="23">
        <v>29</v>
      </c>
      <c r="I121" s="23">
        <v>7.8624137931034479</v>
      </c>
      <c r="J121" s="31">
        <f>H121*I121</f>
        <v>228.01</v>
      </c>
      <c r="K121" s="12" t="str">
        <f>IFERROR(VLOOKUP(C121,'1C Names'!A:B,2,0),"")</f>
        <v/>
      </c>
      <c r="L121" s="28" t="str">
        <f>_xlfn.LET(_xlpm.SPACE1,FIND(" ",D121),_xlpm.SPACE2,FIND(" ",D121,_xlpm.SPACE1+1),_xlpm.SPACE3,FIND(" ",D121,_xlpm.SPACE2+1),_xlpm.SPACE4,FIND(" ",D121,_xlpm.SPACE3+1),MID(D121,1,FIND(" ",D121,_xlpm.SPACE2)))</f>
        <v xml:space="preserve">PHO COYOTES </v>
      </c>
      <c r="M121" s="12" t="str">
        <f>MID(D121,LEN(L121)+1,99)</f>
        <v>Blue Line</v>
      </c>
      <c r="N121" s="12" t="str">
        <f t="shared" si="1"/>
        <v>PHO COYOTES Blue Line</v>
      </c>
    </row>
    <row r="122" spans="1:14" x14ac:dyDescent="0.25">
      <c r="A122" s="23" t="s">
        <v>592</v>
      </c>
      <c r="B122" s="23" t="s">
        <v>546</v>
      </c>
      <c r="C122" s="23" t="s">
        <v>129</v>
      </c>
      <c r="D122" s="12" t="s">
        <v>599</v>
      </c>
      <c r="E122" s="23" t="s">
        <v>370</v>
      </c>
      <c r="F122" s="23" t="s">
        <v>361</v>
      </c>
      <c r="G122" s="23" t="s">
        <v>362</v>
      </c>
      <c r="H122" s="23">
        <v>22</v>
      </c>
      <c r="I122" s="23">
        <v>7.8627272727272723</v>
      </c>
      <c r="J122" s="31">
        <f>H122*I122</f>
        <v>172.98</v>
      </c>
      <c r="K122" s="12" t="str">
        <f>IFERROR(VLOOKUP(C122,'1C Names'!A:B,2,0),"")</f>
        <v>Toronto Maple Leafs Blue Line NHL</v>
      </c>
      <c r="L122" s="28"/>
      <c r="M122" s="12"/>
      <c r="N122" s="12" t="str">
        <f t="shared" si="1"/>
        <v>Toronto Maple Leafs Blue Line NHL</v>
      </c>
    </row>
    <row r="123" spans="1:14" x14ac:dyDescent="0.25">
      <c r="A123" s="23" t="s">
        <v>592</v>
      </c>
      <c r="B123" s="23" t="s">
        <v>549</v>
      </c>
      <c r="C123" s="23" t="s">
        <v>125</v>
      </c>
      <c r="D123" s="12" t="s">
        <v>600</v>
      </c>
      <c r="E123" s="23" t="s">
        <v>401</v>
      </c>
      <c r="F123" s="23" t="s">
        <v>361</v>
      </c>
      <c r="G123" s="23" t="s">
        <v>362</v>
      </c>
      <c r="H123" s="23">
        <v>29</v>
      </c>
      <c r="I123" s="23">
        <v>7.8624137931034479</v>
      </c>
      <c r="J123" s="31">
        <f>H123*I123</f>
        <v>228.01</v>
      </c>
      <c r="K123" s="12" t="str">
        <f>IFERROR(VLOOKUP(C123,'1C Names'!A:B,2,0),"")</f>
        <v/>
      </c>
      <c r="L123" s="28" t="str">
        <f>_xlfn.LET(_xlpm.SPACE1,FIND(" ",D123),_xlpm.SPACE2,FIND(" ",D123,_xlpm.SPACE1+1),_xlpm.SPACE3,FIND(" ",D123,_xlpm.SPACE2+1),_xlpm.SPACE4,FIND(" ",D123,_xlpm.SPACE3+1),MID(D123,1,FIND(" ",D123,_xlpm.SPACE2)))</f>
        <v xml:space="preserve">VAN CANUCKS </v>
      </c>
      <c r="M123" s="12" t="str">
        <f>MID(D123,LEN(L123)+1,99)</f>
        <v>Blue Line NHL</v>
      </c>
      <c r="N123" s="12" t="str">
        <f t="shared" si="1"/>
        <v>VAN CANUCKS Blue Line NHL</v>
      </c>
    </row>
    <row r="124" spans="1:14" x14ac:dyDescent="0.25">
      <c r="A124" s="23" t="s">
        <v>601</v>
      </c>
      <c r="B124" s="23" t="s">
        <v>528</v>
      </c>
      <c r="C124" s="23" t="s">
        <v>123</v>
      </c>
      <c r="D124" s="12" t="s">
        <v>602</v>
      </c>
      <c r="E124" s="23" t="s">
        <v>401</v>
      </c>
      <c r="F124" s="23" t="s">
        <v>361</v>
      </c>
      <c r="G124" s="23" t="s">
        <v>362</v>
      </c>
      <c r="H124" s="23">
        <v>14</v>
      </c>
      <c r="I124" s="23">
        <v>7.862857142857143</v>
      </c>
      <c r="J124" s="31">
        <f>H124*I124</f>
        <v>110.08</v>
      </c>
      <c r="K124" s="12" t="str">
        <f>IFERROR(VLOOKUP(C124,'1C Names'!A:B,2,0),"")</f>
        <v/>
      </c>
      <c r="L124" s="28" t="str">
        <f>_xlfn.LET(_xlpm.SPACE1,FIND(" ",D124),_xlpm.SPACE2,FIND(" ",D124,_xlpm.SPACE1+1),_xlpm.SPACE3,FIND(" ",D124,_xlpm.SPACE2+1),_xlpm.SPACE4,FIND(" ",D124,_xlpm.SPACE3+1),MID(D124,1,FIND(" ",D124,_xlpm.SPACE2)))</f>
        <v xml:space="preserve">DAL STARS </v>
      </c>
      <c r="M124" s="12" t="str">
        <f>MID(D124,LEN(L124)+1,99)</f>
        <v>Blue Line NHL</v>
      </c>
      <c r="N124" s="12" t="str">
        <f t="shared" si="1"/>
        <v>DAL STARS Blue Line NHL</v>
      </c>
    </row>
    <row r="125" spans="1:14" x14ac:dyDescent="0.25">
      <c r="A125" s="23" t="s">
        <v>603</v>
      </c>
      <c r="B125" s="23" t="s">
        <v>604</v>
      </c>
      <c r="C125" s="23" t="s">
        <v>122</v>
      </c>
      <c r="D125" s="12" t="s">
        <v>605</v>
      </c>
      <c r="E125" s="23" t="s">
        <v>401</v>
      </c>
      <c r="F125" s="23" t="s">
        <v>361</v>
      </c>
      <c r="G125" s="23" t="s">
        <v>362</v>
      </c>
      <c r="H125" s="23">
        <v>34</v>
      </c>
      <c r="I125" s="23">
        <v>7.8626470588235291</v>
      </c>
      <c r="J125" s="31">
        <f>H125*I125</f>
        <v>267.33</v>
      </c>
      <c r="K125" s="12" t="str">
        <f>IFERROR(VLOOKUP(C125,'1C Names'!A:B,2,0),"")</f>
        <v/>
      </c>
      <c r="L125" s="28" t="str">
        <f>_xlfn.LET(_xlpm.SPACE1,FIND(" ",D125),_xlpm.SPACE2,FIND(" ",D125,_xlpm.SPACE1+1),_xlpm.SPACE3,FIND(" ",D125,_xlpm.SPACE2+1),_xlpm.SPACE4,FIND(" ",D125,_xlpm.SPACE3+1),MID(D125,1,FIND(" ",D125,_xlpm.SPACE3)))</f>
        <v xml:space="preserve">ANA MIGHTY DUCKS </v>
      </c>
      <c r="M125" s="12" t="str">
        <f>MID(D125,LEN(L125)+1,99)</f>
        <v>Blue Line NHL</v>
      </c>
      <c r="N125" s="12" t="str">
        <f t="shared" si="1"/>
        <v>ANA MIGHTY DUCKS Blue Line NHL</v>
      </c>
    </row>
    <row r="126" spans="1:14" x14ac:dyDescent="0.25">
      <c r="A126" s="23" t="s">
        <v>606</v>
      </c>
      <c r="B126" s="23" t="s">
        <v>538</v>
      </c>
      <c r="C126" s="23" t="s">
        <v>272</v>
      </c>
      <c r="D126" s="12" t="s">
        <v>607</v>
      </c>
      <c r="E126" s="23" t="s">
        <v>368</v>
      </c>
      <c r="F126" s="23" t="s">
        <v>361</v>
      </c>
      <c r="G126" s="23" t="s">
        <v>362</v>
      </c>
      <c r="H126" s="23">
        <v>18</v>
      </c>
      <c r="I126" s="23">
        <v>6.5877777777777773</v>
      </c>
      <c r="J126" s="31">
        <f>H126*I126</f>
        <v>118.57999999999998</v>
      </c>
      <c r="K126" s="12" t="str">
        <f>IFERROR(VLOOKUP(C126,'1C Names'!A:B,2,0),"")</f>
        <v>Space with NASA</v>
      </c>
      <c r="L126" s="28"/>
      <c r="M126" s="12"/>
      <c r="N126" s="12" t="str">
        <f t="shared" si="1"/>
        <v>Space with NASA</v>
      </c>
    </row>
    <row r="127" spans="1:14" x14ac:dyDescent="0.25">
      <c r="A127" s="23" t="s">
        <v>608</v>
      </c>
      <c r="B127" s="23" t="s">
        <v>593</v>
      </c>
      <c r="C127" s="23" t="s">
        <v>267</v>
      </c>
      <c r="D127" s="12" t="s">
        <v>609</v>
      </c>
      <c r="E127" s="23" t="s">
        <v>401</v>
      </c>
      <c r="F127" s="23" t="s">
        <v>361</v>
      </c>
      <c r="G127" s="23" t="s">
        <v>362</v>
      </c>
      <c r="H127" s="23">
        <v>6</v>
      </c>
      <c r="I127" s="23">
        <v>9.1383333333333336</v>
      </c>
      <c r="J127" s="31">
        <f>H127*I127</f>
        <v>54.83</v>
      </c>
      <c r="K127" s="12" t="str">
        <f>IFERROR(VLOOKUP(C127,'1C Names'!A:B,2,0),"")</f>
        <v/>
      </c>
      <c r="L127" s="28" t="str">
        <f>_xlfn.LET(_xlpm.SPACE1,FIND(" ",D127),_xlpm.SPACE2,FIND(" ",D127,_xlpm.SPACE1+1),_xlpm.SPACE3,FIND(" ",D127,_xlpm.SPACE2+1),_xlpm.SPACE4,FIND(" ",D127,_xlpm.SPACE3+1),MID(D127,1,FIND(" ",D127,_xlpm.SPACE2)))</f>
        <v xml:space="preserve">CO AVALANCHE </v>
      </c>
      <c r="M127" s="12" t="str">
        <f>MID(D127,LEN(L127)+1,99)</f>
        <v>Raglan Bones</v>
      </c>
      <c r="N127" s="12" t="str">
        <f t="shared" si="1"/>
        <v>CO AVALANCHE Raglan Bones</v>
      </c>
    </row>
    <row r="128" spans="1:14" x14ac:dyDescent="0.25">
      <c r="A128" s="23" t="s">
        <v>608</v>
      </c>
      <c r="B128" s="23" t="s">
        <v>539</v>
      </c>
      <c r="C128" s="23" t="s">
        <v>266</v>
      </c>
      <c r="D128" s="12" t="s">
        <v>610</v>
      </c>
      <c r="E128" s="23" t="s">
        <v>401</v>
      </c>
      <c r="F128" s="23" t="s">
        <v>361</v>
      </c>
      <c r="G128" s="23" t="s">
        <v>362</v>
      </c>
      <c r="H128" s="23">
        <v>6</v>
      </c>
      <c r="I128" s="23">
        <v>9.1383333333333336</v>
      </c>
      <c r="J128" s="31">
        <f>H128*I128</f>
        <v>54.83</v>
      </c>
      <c r="K128" s="12" t="str">
        <f>IFERROR(VLOOKUP(C128,'1C Names'!A:B,2,0),"")</f>
        <v/>
      </c>
      <c r="L128" s="28" t="str">
        <f>_xlfn.LET(_xlpm.SPACE1,FIND(" ",D128),_xlpm.SPACE2,FIND(" ",D128,_xlpm.SPACE1+1),_xlpm.SPACE3,FIND(" ",D128,_xlpm.SPACE2+1),_xlpm.SPACE4,FIND(" ",D128,_xlpm.SPACE3+1),MID(D128,1,FIND(" ",D128,_xlpm.SPACE2)))</f>
        <v xml:space="preserve">PHO COYOTES </v>
      </c>
      <c r="M128" s="12" t="str">
        <f>MID(D128,LEN(L128)+1,99)</f>
        <v>Raglan Bones</v>
      </c>
      <c r="N128" s="12" t="str">
        <f t="shared" si="1"/>
        <v>PHO COYOTES Raglan Bones</v>
      </c>
    </row>
    <row r="129" spans="1:14" x14ac:dyDescent="0.25">
      <c r="A129" s="23" t="s">
        <v>611</v>
      </c>
      <c r="B129" s="23" t="s">
        <v>460</v>
      </c>
      <c r="C129" s="23" t="s">
        <v>265</v>
      </c>
      <c r="D129" s="12" t="s">
        <v>989</v>
      </c>
      <c r="E129" s="23" t="s">
        <v>401</v>
      </c>
      <c r="F129" s="23" t="s">
        <v>361</v>
      </c>
      <c r="G129" s="23" t="s">
        <v>362</v>
      </c>
      <c r="H129" s="23">
        <v>6</v>
      </c>
      <c r="I129" s="23">
        <v>9.1383333333333336</v>
      </c>
      <c r="J129" s="31">
        <f>H129*I129</f>
        <v>54.83</v>
      </c>
      <c r="K129" s="12" t="str">
        <f>IFERROR(VLOOKUP(C129,'1C Names'!A:B,2,0),"")</f>
        <v/>
      </c>
      <c r="L129" s="28" t="str">
        <f>_xlfn.LET(_xlpm.SPACE1,FIND(" ",D129),_xlpm.SPACE2,FIND(" ",D129,_xlpm.SPACE1+1),_xlpm.SPACE3,FIND(" ",D129,_xlpm.SPACE2+1),_xlpm.SPACE4,FIND(" ",D129,_xlpm.SPACE3+1),MID(D129,1,FIND(" ",D129,_xlpm.SPACE3)))</f>
        <v xml:space="preserve">Los Angeles Kings </v>
      </c>
      <c r="M129" s="12" t="str">
        <f>MID(D129,LEN(L129)+1,99)</f>
        <v>Raglan Bones</v>
      </c>
      <c r="N129" s="12" t="str">
        <f t="shared" si="1"/>
        <v>Los Angeles Kings Raglan Bones</v>
      </c>
    </row>
    <row r="130" spans="1:14" x14ac:dyDescent="0.25">
      <c r="A130" s="23" t="s">
        <v>611</v>
      </c>
      <c r="B130" s="23" t="s">
        <v>546</v>
      </c>
      <c r="C130" s="23" t="s">
        <v>264</v>
      </c>
      <c r="D130" s="12" t="s">
        <v>612</v>
      </c>
      <c r="E130" s="23" t="s">
        <v>401</v>
      </c>
      <c r="F130" s="23" t="s">
        <v>361</v>
      </c>
      <c r="G130" s="23" t="s">
        <v>362</v>
      </c>
      <c r="H130" s="23">
        <v>6</v>
      </c>
      <c r="I130" s="23">
        <v>9.1383333333333336</v>
      </c>
      <c r="J130" s="31">
        <f>H130*I130</f>
        <v>54.83</v>
      </c>
      <c r="K130" s="12" t="str">
        <f>IFERROR(VLOOKUP(C130,'1C Names'!A:B,2,0),"")</f>
        <v/>
      </c>
      <c r="L130" s="28" t="str">
        <f>_xlfn.LET(_xlpm.SPACE1,FIND(" ",D130),_xlpm.SPACE2,FIND(" ",D130,_xlpm.SPACE1+1),_xlpm.SPACE3,FIND(" ",D130,_xlpm.SPACE2+1),_xlpm.SPACE4,FIND(" ",D130,_xlpm.SPACE3+1),MID(D130,1,FIND(" ",D130,_xlpm.SPACE3)))</f>
        <v xml:space="preserve">TOR MAPLE LEAFS </v>
      </c>
      <c r="M130" s="12" t="str">
        <f>MID(D130,LEN(L130)+1,99)</f>
        <v>Raglan Bones</v>
      </c>
      <c r="N130" s="12" t="str">
        <f t="shared" si="1"/>
        <v>TOR MAPLE LEAFS Raglan Bones</v>
      </c>
    </row>
    <row r="131" spans="1:14" x14ac:dyDescent="0.25">
      <c r="A131" s="23" t="s">
        <v>613</v>
      </c>
      <c r="B131" s="23" t="s">
        <v>518</v>
      </c>
      <c r="C131" s="23" t="s">
        <v>261</v>
      </c>
      <c r="D131" s="12" t="s">
        <v>1015</v>
      </c>
      <c r="E131" s="23" t="s">
        <v>614</v>
      </c>
      <c r="F131" s="23" t="s">
        <v>387</v>
      </c>
      <c r="G131" s="23" t="s">
        <v>522</v>
      </c>
      <c r="H131" s="23">
        <v>33</v>
      </c>
      <c r="I131" s="23">
        <v>7.0124242424242427</v>
      </c>
      <c r="J131" s="31">
        <f>H131*I131</f>
        <v>231.41</v>
      </c>
      <c r="K131" s="12" t="str">
        <f>IFERROR(VLOOKUP(C131,'1C Names'!A:B,2,0),"")</f>
        <v>Yellowstone National Park Pillow</v>
      </c>
      <c r="L131" s="28"/>
      <c r="M131" s="12"/>
      <c r="N131" s="12" t="str">
        <f t="shared" ref="N131:N194" si="2">TRIM(K131&amp;" "&amp;L131&amp;" "&amp;M131)</f>
        <v>Yellowstone National Park Pillow</v>
      </c>
    </row>
    <row r="132" spans="1:14" x14ac:dyDescent="0.25">
      <c r="A132" s="23" t="s">
        <v>615</v>
      </c>
      <c r="B132" s="23" t="s">
        <v>460</v>
      </c>
      <c r="C132" s="23" t="s">
        <v>89</v>
      </c>
      <c r="D132" s="12" t="s">
        <v>990</v>
      </c>
      <c r="E132" s="23" t="s">
        <v>616</v>
      </c>
      <c r="F132" s="23" t="s">
        <v>361</v>
      </c>
      <c r="G132" s="23" t="s">
        <v>487</v>
      </c>
      <c r="H132" s="23">
        <v>12</v>
      </c>
      <c r="I132" s="23">
        <v>10.8375</v>
      </c>
      <c r="J132" s="31">
        <f>H132*I132</f>
        <v>130.05000000000001</v>
      </c>
      <c r="K132" s="12" t="str">
        <f>IFERROR(VLOOKUP(C132,'1C Names'!A:B,2,0),"")</f>
        <v/>
      </c>
      <c r="L132" s="28" t="str">
        <f>_xlfn.LET(_xlpm.SPACE1,FIND(" ",D132),_xlpm.SPACE2,FIND(" ",D132,_xlpm.SPACE1+1),_xlpm.SPACE3,FIND(" ",D132,_xlpm.SPACE2+1),_xlpm.SPACE4,FIND(" ",D132,_xlpm.SPACE3+1),MID(D132,1,FIND(" ",D132,_xlpm.SPACE3)))</f>
        <v xml:space="preserve">Los Angeles Kings </v>
      </c>
      <c r="M132" s="12" t="str">
        <f>MID(D132,LEN(L132)+1,99)</f>
        <v>Ball Game</v>
      </c>
      <c r="N132" s="12" t="str">
        <f t="shared" si="2"/>
        <v>Los Angeles Kings Ball Game</v>
      </c>
    </row>
    <row r="133" spans="1:14" x14ac:dyDescent="0.25">
      <c r="A133" s="23" t="s">
        <v>617</v>
      </c>
      <c r="B133" s="23" t="s">
        <v>438</v>
      </c>
      <c r="C133" s="23" t="s">
        <v>254</v>
      </c>
      <c r="D133" s="12" t="s">
        <v>618</v>
      </c>
      <c r="E133" s="23" t="s">
        <v>401</v>
      </c>
      <c r="F133" s="23" t="s">
        <v>361</v>
      </c>
      <c r="G133" s="23" t="s">
        <v>487</v>
      </c>
      <c r="H133" s="23">
        <v>6</v>
      </c>
      <c r="I133" s="23">
        <v>9.35</v>
      </c>
      <c r="J133" s="31">
        <f>H133*I133</f>
        <v>56.099999999999994</v>
      </c>
      <c r="K133" s="12" t="str">
        <f>IFERROR(VLOOKUP(C133,'1C Names'!A:B,2,0),"")</f>
        <v/>
      </c>
      <c r="L133" s="28" t="str">
        <f>_xlfn.LET(_xlpm.SPACE1,FIND(" ",D133),_xlpm.SPACE2,FIND(" ",D133,_xlpm.SPACE1+1),_xlpm.SPACE3,FIND(" ",D133,_xlpm.SPACE2+1),_xlpm.SPACE4,FIND(" ",D133,_xlpm.SPACE3+1),MID(D133,1,FIND(" ",D133,_xlpm.SPACE2)))</f>
        <v xml:space="preserve">Baltimore Terrapins </v>
      </c>
      <c r="M133" s="12" t="str">
        <f>MID(D133,LEN(L133)+1,99)</f>
        <v>New Timer</v>
      </c>
      <c r="N133" s="12" t="str">
        <f t="shared" si="2"/>
        <v>Baltimore Terrapins New Timer</v>
      </c>
    </row>
    <row r="134" spans="1:14" x14ac:dyDescent="0.25">
      <c r="A134" s="23" t="s">
        <v>619</v>
      </c>
      <c r="B134" s="23" t="s">
        <v>524</v>
      </c>
      <c r="C134" s="23" t="s">
        <v>251</v>
      </c>
      <c r="D134" s="12" t="s">
        <v>1016</v>
      </c>
      <c r="E134" s="23" t="s">
        <v>401</v>
      </c>
      <c r="F134" s="23" t="s">
        <v>361</v>
      </c>
      <c r="G134" s="23" t="s">
        <v>487</v>
      </c>
      <c r="H134" s="23">
        <v>6</v>
      </c>
      <c r="I134" s="23">
        <v>9.35</v>
      </c>
      <c r="J134" s="31">
        <f>H134*I134</f>
        <v>56.099999999999994</v>
      </c>
      <c r="K134" s="12" t="str">
        <f>IFERROR(VLOOKUP(C134,'1C Names'!A:B,2,0),"")</f>
        <v/>
      </c>
      <c r="L134" s="28" t="str">
        <f>_xlfn.LET(_xlpm.SPACE1,FIND(" ",D134),_xlpm.SPACE2,FIND(" ",D134,_xlpm.SPACE1+1),_xlpm.SPACE3,FIND(" ",D134,_xlpm.SPACE2+1),_xlpm.SPACE4,FIND(" ",D134,_xlpm.SPACE3+1),MID(D134,1,FIND(" ",D134,_xlpm.SPACE2)))</f>
        <v xml:space="preserve">CHI BLACKHAWKS </v>
      </c>
      <c r="M134" s="12" t="str">
        <f>MID(D134,LEN(L134)+1,99)</f>
        <v>New Timer Slouch</v>
      </c>
      <c r="N134" s="12" t="str">
        <f t="shared" si="2"/>
        <v>CHI BLACKHAWKS New Timer Slouch</v>
      </c>
    </row>
    <row r="135" spans="1:14" x14ac:dyDescent="0.25">
      <c r="A135" s="23" t="s">
        <v>620</v>
      </c>
      <c r="B135" s="23" t="s">
        <v>621</v>
      </c>
      <c r="C135" s="23" t="s">
        <v>252</v>
      </c>
      <c r="D135" s="12" t="s">
        <v>622</v>
      </c>
      <c r="E135" s="23" t="s">
        <v>623</v>
      </c>
      <c r="F135" s="23" t="s">
        <v>361</v>
      </c>
      <c r="G135" s="23" t="s">
        <v>487</v>
      </c>
      <c r="H135" s="23">
        <v>4</v>
      </c>
      <c r="I135" s="23">
        <v>9.35</v>
      </c>
      <c r="J135" s="31">
        <f>H135*I135</f>
        <v>37.4</v>
      </c>
      <c r="K135" s="12" t="str">
        <f>IFERROR(VLOOKUP(C135,'1C Names'!A:B,2,0),"")</f>
        <v/>
      </c>
      <c r="L135" s="28" t="str">
        <f>_xlfn.LET(_xlpm.SPACE1,FIND(" ",D135),_xlpm.SPACE2,FIND(" ",D135,_xlpm.SPACE1+1),_xlpm.SPACE3,FIND(" ",D135,_xlpm.SPACE2+1),_xlpm.SPACE4,FIND(" ",D135,_xlpm.SPACE3+1),MID(D135,1,FIND(" ",D135,_xlpm.SPACE2)))</f>
        <v xml:space="preserve">Oakland Oaks </v>
      </c>
      <c r="M135" s="12" t="str">
        <f>MID(D135,LEN(L135)+1,99)</f>
        <v>New Timer Slouch</v>
      </c>
      <c r="N135" s="12" t="str">
        <f t="shared" si="2"/>
        <v>Oakland Oaks New Timer Slouch</v>
      </c>
    </row>
    <row r="136" spans="1:14" x14ac:dyDescent="0.25">
      <c r="A136" s="23" t="s">
        <v>624</v>
      </c>
      <c r="B136" s="23" t="s">
        <v>488</v>
      </c>
      <c r="C136" s="23" t="s">
        <v>259</v>
      </c>
      <c r="D136" s="12" t="s">
        <v>625</v>
      </c>
      <c r="E136" s="23" t="s">
        <v>626</v>
      </c>
      <c r="F136" s="23" t="s">
        <v>387</v>
      </c>
      <c r="G136" s="23" t="s">
        <v>522</v>
      </c>
      <c r="H136" s="23">
        <v>19</v>
      </c>
      <c r="I136" s="23">
        <v>7.012631578947369</v>
      </c>
      <c r="J136" s="31">
        <f>H136*I136</f>
        <v>133.24</v>
      </c>
      <c r="K136" s="12" t="str">
        <f>IFERROR(VLOOKUP(C136,'1C Names'!A:B,2,0),"")</f>
        <v>California</v>
      </c>
      <c r="L136" s="28"/>
      <c r="M136" s="12"/>
      <c r="N136" s="12" t="str">
        <f t="shared" si="2"/>
        <v>California</v>
      </c>
    </row>
    <row r="137" spans="1:14" x14ac:dyDescent="0.25">
      <c r="A137" s="23" t="s">
        <v>627</v>
      </c>
      <c r="B137" s="23" t="s">
        <v>628</v>
      </c>
      <c r="C137" s="23" t="s">
        <v>291</v>
      </c>
      <c r="D137" s="12" t="s">
        <v>629</v>
      </c>
      <c r="E137" s="23" t="s">
        <v>630</v>
      </c>
      <c r="F137" s="23" t="s">
        <v>361</v>
      </c>
      <c r="G137" s="23" t="s">
        <v>631</v>
      </c>
      <c r="H137" s="23">
        <v>35</v>
      </c>
      <c r="I137" s="23">
        <v>11.9</v>
      </c>
      <c r="J137" s="31">
        <f>H137*I137</f>
        <v>416.5</v>
      </c>
      <c r="K137" s="12" t="str">
        <f>IFERROR(VLOOKUP(C137,'1C Names'!A:B,2,0),"")</f>
        <v>New York Rangers United NHL</v>
      </c>
      <c r="L137" s="28"/>
      <c r="M137" s="12"/>
      <c r="N137" s="12" t="str">
        <f t="shared" si="2"/>
        <v>New York Rangers United NHL</v>
      </c>
    </row>
    <row r="138" spans="1:14" x14ac:dyDescent="0.25">
      <c r="A138" s="23" t="s">
        <v>627</v>
      </c>
      <c r="B138" s="23" t="s">
        <v>632</v>
      </c>
      <c r="C138" s="23" t="s">
        <v>290</v>
      </c>
      <c r="D138" s="12" t="s">
        <v>633</v>
      </c>
      <c r="E138" s="23" t="s">
        <v>634</v>
      </c>
      <c r="F138" s="23" t="s">
        <v>361</v>
      </c>
      <c r="G138" s="23" t="s">
        <v>631</v>
      </c>
      <c r="H138" s="23">
        <v>12</v>
      </c>
      <c r="I138" s="23">
        <v>11.9</v>
      </c>
      <c r="J138" s="31">
        <f>H138*I138</f>
        <v>142.80000000000001</v>
      </c>
      <c r="K138" s="12" t="str">
        <f>IFERROR(VLOOKUP(C138,'1C Names'!A:B,2,0),"")</f>
        <v>Pittsburgh Penguins United NHL</v>
      </c>
      <c r="L138" s="28"/>
      <c r="M138" s="12"/>
      <c r="N138" s="12" t="str">
        <f t="shared" si="2"/>
        <v>Pittsburgh Penguins United NHL</v>
      </c>
    </row>
    <row r="139" spans="1:14" x14ac:dyDescent="0.25">
      <c r="A139" s="23" t="s">
        <v>635</v>
      </c>
      <c r="B139" s="23" t="s">
        <v>551</v>
      </c>
      <c r="C139" s="23" t="s">
        <v>288</v>
      </c>
      <c r="D139" s="12" t="s">
        <v>636</v>
      </c>
      <c r="E139" s="23" t="s">
        <v>634</v>
      </c>
      <c r="F139" s="23" t="s">
        <v>361</v>
      </c>
      <c r="G139" s="23" t="s">
        <v>631</v>
      </c>
      <c r="H139" s="23">
        <v>24</v>
      </c>
      <c r="I139" s="23">
        <v>11.9</v>
      </c>
      <c r="J139" s="31">
        <f>H139*I139</f>
        <v>285.60000000000002</v>
      </c>
      <c r="K139" s="12" t="str">
        <f>IFERROR(VLOOKUP(C139,'1C Names'!A:B,2,0),"")</f>
        <v/>
      </c>
      <c r="L139" s="28" t="str">
        <f>_xlfn.LET(_xlpm.SPACE1,FIND(" ",D139),_xlpm.SPACE2,FIND(" ",D139,_xlpm.SPACE1+1),_xlpm.SPACE3,FIND(" ",D139,_xlpm.SPACE2+1),_xlpm.SPACE4,FIND(" ",D139,_xlpm.SPACE3+1),MID(D139,1,FIND(" ",D139,_xlpm.SPACE3)))</f>
        <v xml:space="preserve">VEGAS GOLDEN KNIGHTS </v>
      </c>
      <c r="M139" s="12" t="str">
        <f>MID(D139,LEN(L139)+1,99)</f>
        <v>United</v>
      </c>
      <c r="N139" s="12" t="str">
        <f t="shared" si="2"/>
        <v>VEGAS GOLDEN KNIGHTS United</v>
      </c>
    </row>
    <row r="140" spans="1:14" x14ac:dyDescent="0.25">
      <c r="A140" s="23" t="s">
        <v>637</v>
      </c>
      <c r="B140" s="23" t="s">
        <v>488</v>
      </c>
      <c r="C140" s="23" t="s">
        <v>305</v>
      </c>
      <c r="D140" s="12" t="s">
        <v>1025</v>
      </c>
      <c r="E140" s="23" t="s">
        <v>401</v>
      </c>
      <c r="F140" s="23" t="s">
        <v>387</v>
      </c>
      <c r="G140" s="23" t="s">
        <v>477</v>
      </c>
      <c r="H140" s="23">
        <v>28</v>
      </c>
      <c r="I140" s="23">
        <v>7.2250000000000005</v>
      </c>
      <c r="J140" s="31">
        <f>H140*I140</f>
        <v>202.3</v>
      </c>
      <c r="K140" s="12" t="str">
        <f>IFERROR(VLOOKUP(C140,'1C Names'!A:B,2,0),"")</f>
        <v>California Valin</v>
      </c>
      <c r="L140" s="28"/>
      <c r="M140" s="12"/>
      <c r="N140" s="12" t="str">
        <f t="shared" si="2"/>
        <v>California Valin</v>
      </c>
    </row>
    <row r="141" spans="1:14" x14ac:dyDescent="0.25">
      <c r="A141" s="23" t="s">
        <v>637</v>
      </c>
      <c r="B141" s="23" t="s">
        <v>638</v>
      </c>
      <c r="C141" s="23" t="s">
        <v>307</v>
      </c>
      <c r="D141" s="12" t="s">
        <v>1026</v>
      </c>
      <c r="E141" s="23" t="s">
        <v>401</v>
      </c>
      <c r="F141" s="23" t="s">
        <v>387</v>
      </c>
      <c r="G141" s="23" t="s">
        <v>477</v>
      </c>
      <c r="H141" s="23">
        <v>15</v>
      </c>
      <c r="I141" s="23">
        <v>6.5873333333333335</v>
      </c>
      <c r="J141" s="31">
        <f>H141*I141</f>
        <v>98.81</v>
      </c>
      <c r="K141" s="12" t="str">
        <f>IFERROR(VLOOKUP(C141,'1C Names'!A:B,2,0),"")</f>
        <v>Los Angeles Valin</v>
      </c>
      <c r="L141" s="28"/>
      <c r="M141" s="12"/>
      <c r="N141" s="12" t="str">
        <f t="shared" si="2"/>
        <v>Los Angeles Valin</v>
      </c>
    </row>
    <row r="142" spans="1:14" x14ac:dyDescent="0.25">
      <c r="A142" s="23" t="s">
        <v>637</v>
      </c>
      <c r="B142" s="23" t="s">
        <v>639</v>
      </c>
      <c r="C142" s="23" t="s">
        <v>295</v>
      </c>
      <c r="D142" s="12" t="s">
        <v>1017</v>
      </c>
      <c r="E142" s="23" t="s">
        <v>640</v>
      </c>
      <c r="F142" s="23" t="s">
        <v>387</v>
      </c>
      <c r="G142" s="23" t="s">
        <v>477</v>
      </c>
      <c r="H142" s="23">
        <v>21</v>
      </c>
      <c r="I142" s="23">
        <v>6.8000000000000007</v>
      </c>
      <c r="J142" s="31">
        <f>H142*I142</f>
        <v>142.80000000000001</v>
      </c>
      <c r="K142" s="12" t="str">
        <f>IFERROR(VLOOKUP(C142,'1C Names'!A:B,2,0),"")</f>
        <v/>
      </c>
      <c r="L142" s="28" t="str">
        <f>_xlfn.LET(_xlpm.SPACE1,FIND(" ",D142),_xlpm.SPACE2,FIND(" ",D142,_xlpm.SPACE1+1),_xlpm.SPACE3,FIND(" ",D142,_xlpm.SPACE2+1),_xlpm.SPACE4,FIND(" ",D142,_xlpm.SPACE3+1),MID(D142,1,FIND(" ",D142,_xlpm.SPACE2)))</f>
        <v xml:space="preserve">Rocky Mnt </v>
      </c>
      <c r="M142" s="12" t="str">
        <f>MID(D142,LEN(L142)+1,99)</f>
        <v>Valin NP</v>
      </c>
      <c r="N142" s="12" t="str">
        <f t="shared" si="2"/>
        <v>Rocky Mnt Valin NP</v>
      </c>
    </row>
    <row r="143" spans="1:14" x14ac:dyDescent="0.25">
      <c r="A143" s="23" t="s">
        <v>637</v>
      </c>
      <c r="B143" s="23" t="s">
        <v>425</v>
      </c>
      <c r="C143" s="23" t="s">
        <v>299</v>
      </c>
      <c r="D143" s="12" t="s">
        <v>1027</v>
      </c>
      <c r="E143" s="23" t="s">
        <v>641</v>
      </c>
      <c r="F143" s="23" t="s">
        <v>387</v>
      </c>
      <c r="G143" s="23" t="s">
        <v>477</v>
      </c>
      <c r="H143" s="23">
        <v>21</v>
      </c>
      <c r="I143" s="23">
        <v>8.2876190476190477</v>
      </c>
      <c r="J143" s="31">
        <f>H143*I143</f>
        <v>174.04</v>
      </c>
      <c r="K143" s="12" t="str">
        <f>IFERROR(VLOOKUP(C143,'1C Names'!A:B,2,0),"")</f>
        <v/>
      </c>
      <c r="L143" s="28" t="str">
        <f>_xlfn.LET(_xlpm.SPACE1,FIND(" ",D143),_xlpm.SPACE2,FIND(" ",D143,_xlpm.SPACE1+1),_xlpm.SPACE3,FIND(" ",D143,_xlpm.SPACE2+1),_xlpm.SPACE4,FIND(" ",D143,_xlpm.SPACE3+1),MID(D143,1,FIND(" ",D143,_xlpm.SPACE2)))</f>
        <v xml:space="preserve">Smokey Bear </v>
      </c>
      <c r="M143" s="12" t="str">
        <f>MID(D143,LEN(L143)+1,99)</f>
        <v>Valin</v>
      </c>
      <c r="N143" s="12" t="str">
        <f t="shared" si="2"/>
        <v>Smokey Bear Valin</v>
      </c>
    </row>
    <row r="144" spans="1:14" x14ac:dyDescent="0.25">
      <c r="A144" s="23" t="s">
        <v>637</v>
      </c>
      <c r="B144" s="23" t="s">
        <v>642</v>
      </c>
      <c r="C144" s="23" t="s">
        <v>303</v>
      </c>
      <c r="D144" s="12" t="s">
        <v>643</v>
      </c>
      <c r="E144" s="23" t="s">
        <v>450</v>
      </c>
      <c r="F144" s="23" t="s">
        <v>387</v>
      </c>
      <c r="G144" s="23" t="s">
        <v>477</v>
      </c>
      <c r="H144" s="23">
        <v>18</v>
      </c>
      <c r="I144" s="23">
        <v>6.8000000000000007</v>
      </c>
      <c r="J144" s="31">
        <f>H144*I144</f>
        <v>122.4</v>
      </c>
      <c r="K144" s="12" t="str">
        <f>IFERROR(VLOOKUP(C144,'1C Names'!A:B,2,0),"")</f>
        <v/>
      </c>
      <c r="L144" s="28" t="str">
        <f>_xlfn.LET(_xlpm.SPACE1,FIND(" ",D144),_xlpm.SPACE2,FIND(" ",D144,_xlpm.SPACE1+1),_xlpm.SPACE3,FIND(" ",D144,_xlpm.SPACE2+1),_xlpm.SPACE4,FIND(" ",D144,_xlpm.SPACE3+1),MID(D144,1,FIND(" ",D144,_xlpm.SPACE1)))</f>
        <v xml:space="preserve">TEXAS </v>
      </c>
      <c r="M144" s="12" t="str">
        <f>MID(D144,LEN(L144)+1,99)</f>
        <v>Valin</v>
      </c>
      <c r="N144" s="12" t="str">
        <f t="shared" si="2"/>
        <v>TEXAS Valin</v>
      </c>
    </row>
    <row r="145" spans="1:14" x14ac:dyDescent="0.25">
      <c r="A145" s="23" t="s">
        <v>637</v>
      </c>
      <c r="B145" s="23" t="s">
        <v>548</v>
      </c>
      <c r="C145" s="23" t="s">
        <v>328</v>
      </c>
      <c r="D145" s="12" t="s">
        <v>644</v>
      </c>
      <c r="E145" s="23" t="s">
        <v>630</v>
      </c>
      <c r="F145" s="23" t="s">
        <v>387</v>
      </c>
      <c r="G145" s="23" t="s">
        <v>477</v>
      </c>
      <c r="H145" s="23">
        <v>12</v>
      </c>
      <c r="I145" s="23">
        <v>6.8</v>
      </c>
      <c r="J145" s="31">
        <f>H145*I145</f>
        <v>81.599999999999994</v>
      </c>
      <c r="K145" s="12" t="str">
        <f>IFERROR(VLOOKUP(C145,'1C Names'!A:B,2,0),"")</f>
        <v/>
      </c>
      <c r="L145" s="28" t="str">
        <f>_xlfn.LET(_xlpm.SPACE1,FIND(" ",D145),_xlpm.SPACE2,FIND(" ",D145,_xlpm.SPACE1+1),_xlpm.SPACE3,FIND(" ",D145,_xlpm.SPACE2+1),_xlpm.SPACE4,FIND(" ",D145,_xlpm.SPACE3+1),MID(D145,1,FIND(" ",D145,_xlpm.SPACE1)))</f>
        <v xml:space="preserve">USA </v>
      </c>
      <c r="M145" s="12" t="str">
        <f>MID(D145,LEN(L145)+1,99)</f>
        <v>Valin</v>
      </c>
      <c r="N145" s="12" t="str">
        <f t="shared" si="2"/>
        <v>USA Valin</v>
      </c>
    </row>
    <row r="146" spans="1:14" x14ac:dyDescent="0.25">
      <c r="A146" s="23" t="s">
        <v>637</v>
      </c>
      <c r="B146" s="23" t="s">
        <v>645</v>
      </c>
      <c r="C146" s="23" t="s">
        <v>333</v>
      </c>
      <c r="D146" s="12" t="s">
        <v>646</v>
      </c>
      <c r="E146" s="23" t="s">
        <v>647</v>
      </c>
      <c r="F146" s="23" t="s">
        <v>387</v>
      </c>
      <c r="G146" s="23" t="s">
        <v>477</v>
      </c>
      <c r="H146" s="23">
        <v>45</v>
      </c>
      <c r="I146" s="23">
        <v>6.8</v>
      </c>
      <c r="J146" s="31">
        <f>H146*I146</f>
        <v>306</v>
      </c>
      <c r="K146" s="12" t="str">
        <f>IFERROR(VLOOKUP(C146,'1C Names'!A:B,2,0),"")</f>
        <v/>
      </c>
      <c r="L146" s="28" t="str">
        <f>_xlfn.LET(_xlpm.SPACE1,FIND(" ",D146),_xlpm.SPACE2,FIND(" ",D146,_xlpm.SPACE1+1),_xlpm.SPACE3,FIND(" ",D146,_xlpm.SPACE2+1),_xlpm.SPACE4,FIND(" ",D146,_xlpm.SPACE3+1),MID(D146,1,FIND(" ",D146,_xlpm.SPACE3)))</f>
        <v xml:space="preserve">Zion Nat'l Park </v>
      </c>
      <c r="M146" s="12" t="str">
        <f>MID(D146,LEN(L146)+1,99)</f>
        <v>Valin</v>
      </c>
      <c r="N146" s="12" t="str">
        <f t="shared" si="2"/>
        <v>Zion Nat'l Park Valin</v>
      </c>
    </row>
    <row r="147" spans="1:14" x14ac:dyDescent="0.25">
      <c r="A147" s="23" t="s">
        <v>648</v>
      </c>
      <c r="B147" s="23" t="s">
        <v>488</v>
      </c>
      <c r="C147" s="23" t="s">
        <v>304</v>
      </c>
      <c r="D147" s="12" t="s">
        <v>1028</v>
      </c>
      <c r="E147" s="23" t="s">
        <v>452</v>
      </c>
      <c r="F147" s="23" t="s">
        <v>387</v>
      </c>
      <c r="G147" s="23" t="s">
        <v>477</v>
      </c>
      <c r="H147" s="23">
        <v>18</v>
      </c>
      <c r="I147" s="23">
        <v>7.2250000000000005</v>
      </c>
      <c r="J147" s="31">
        <f>H147*I147</f>
        <v>130.05000000000001</v>
      </c>
      <c r="K147" s="12" t="str">
        <f>IFERROR(VLOOKUP(C147,'1C Names'!A:B,2,0),"")</f>
        <v>California Valin</v>
      </c>
      <c r="L147" s="28"/>
      <c r="M147" s="12"/>
      <c r="N147" s="12" t="str">
        <f t="shared" si="2"/>
        <v>California Valin</v>
      </c>
    </row>
    <row r="148" spans="1:14" x14ac:dyDescent="0.25">
      <c r="A148" s="23" t="s">
        <v>648</v>
      </c>
      <c r="B148" s="23" t="s">
        <v>425</v>
      </c>
      <c r="C148" s="23" t="s">
        <v>297</v>
      </c>
      <c r="D148" s="12" t="s">
        <v>1027</v>
      </c>
      <c r="E148" s="23" t="s">
        <v>649</v>
      </c>
      <c r="F148" s="23" t="s">
        <v>387</v>
      </c>
      <c r="G148" s="23" t="s">
        <v>477</v>
      </c>
      <c r="H148" s="23">
        <v>21</v>
      </c>
      <c r="I148" s="23">
        <v>8.2876190476190477</v>
      </c>
      <c r="J148" s="31">
        <f>H148*I148</f>
        <v>174.04</v>
      </c>
      <c r="K148" s="12" t="str">
        <f>IFERROR(VLOOKUP(C148,'1C Names'!A:B,2,0),"")</f>
        <v/>
      </c>
      <c r="L148" s="28" t="str">
        <f>_xlfn.LET(_xlpm.SPACE1,FIND(" ",D148),_xlpm.SPACE2,FIND(" ",D148,_xlpm.SPACE1+1),_xlpm.SPACE3,FIND(" ",D148,_xlpm.SPACE2+1),_xlpm.SPACE4,FIND(" ",D148,_xlpm.SPACE3+1),MID(D148,1,FIND(" ",D148,_xlpm.SPACE2)))</f>
        <v xml:space="preserve">Smokey Bear </v>
      </c>
      <c r="M148" s="12" t="str">
        <f>MID(D148,LEN(L148)+1,99)</f>
        <v>Valin</v>
      </c>
      <c r="N148" s="12" t="str">
        <f t="shared" si="2"/>
        <v>Smokey Bear Valin</v>
      </c>
    </row>
    <row r="149" spans="1:14" x14ac:dyDescent="0.25">
      <c r="A149" s="23" t="s">
        <v>650</v>
      </c>
      <c r="B149" s="23" t="s">
        <v>651</v>
      </c>
      <c r="C149" s="23" t="s">
        <v>107</v>
      </c>
      <c r="D149" s="12" t="s">
        <v>652</v>
      </c>
      <c r="E149" s="23" t="s">
        <v>653</v>
      </c>
      <c r="F149" s="23" t="s">
        <v>361</v>
      </c>
      <c r="G149" s="23" t="s">
        <v>487</v>
      </c>
      <c r="H149" s="23">
        <v>28</v>
      </c>
      <c r="I149" s="23">
        <v>5.7374999999999998</v>
      </c>
      <c r="J149" s="31">
        <f>H149*I149</f>
        <v>160.65</v>
      </c>
      <c r="K149" s="12" t="str">
        <f>IFERROR(VLOOKUP(C149,'1C Names'!A:B,2,0),"")</f>
        <v>Hawaii Ballpark</v>
      </c>
      <c r="L149" s="28"/>
      <c r="M149" s="12"/>
      <c r="N149" s="12" t="str">
        <f t="shared" si="2"/>
        <v>Hawaii Ballpark</v>
      </c>
    </row>
    <row r="150" spans="1:14" x14ac:dyDescent="0.25">
      <c r="A150" s="23" t="s">
        <v>650</v>
      </c>
      <c r="B150" s="23" t="s">
        <v>654</v>
      </c>
      <c r="C150" s="23" t="s">
        <v>109</v>
      </c>
      <c r="D150" s="12" t="s">
        <v>655</v>
      </c>
      <c r="E150" s="23" t="s">
        <v>591</v>
      </c>
      <c r="F150" s="23" t="s">
        <v>361</v>
      </c>
      <c r="G150" s="23" t="s">
        <v>487</v>
      </c>
      <c r="H150" s="23">
        <v>11</v>
      </c>
      <c r="I150" s="23">
        <v>5.7372727272727273</v>
      </c>
      <c r="J150" s="31">
        <f>H150*I150</f>
        <v>63.11</v>
      </c>
      <c r="K150" s="12" t="str">
        <f>IFERROR(VLOOKUP(C150,'1C Names'!A:B,2,0),"")</f>
        <v>Malibu Ballpark</v>
      </c>
      <c r="L150" s="28"/>
      <c r="M150" s="12"/>
      <c r="N150" s="12" t="str">
        <f t="shared" si="2"/>
        <v>Malibu Ballpark</v>
      </c>
    </row>
    <row r="151" spans="1:14" x14ac:dyDescent="0.25">
      <c r="A151" s="23" t="s">
        <v>656</v>
      </c>
      <c r="B151" s="23" t="s">
        <v>538</v>
      </c>
      <c r="C151" s="23" t="s">
        <v>111</v>
      </c>
      <c r="D151" s="12" t="s">
        <v>657</v>
      </c>
      <c r="E151" s="23" t="s">
        <v>368</v>
      </c>
      <c r="F151" s="23" t="s">
        <v>361</v>
      </c>
      <c r="G151" s="23" t="s">
        <v>487</v>
      </c>
      <c r="H151" s="23">
        <v>12</v>
      </c>
      <c r="I151" s="23">
        <v>5.7374999999999998</v>
      </c>
      <c r="J151" s="31">
        <f>H151*I151</f>
        <v>68.849999999999994</v>
      </c>
      <c r="K151" s="12" t="str">
        <f>IFERROR(VLOOKUP(C151,'1C Names'!A:B,2,0),"")</f>
        <v/>
      </c>
      <c r="L151" s="28" t="str">
        <f>_xlfn.LET(_xlpm.SPACE1,FIND(" ",D151),_xlpm.SPACE2,FIND(" ",D151,_xlpm.SPACE1+1),_xlpm.SPACE3,FIND(" ",D151,_xlpm.SPACE2+1),_xlpm.SPACE4,FIND(" ",D151,_xlpm.SPACE3+1),MID(D151,1,FIND(" ",D151,_xlpm.SPACE1)))</f>
        <v xml:space="preserve">NASA </v>
      </c>
      <c r="M151" s="12" t="str">
        <f>MID(D151,LEN(L151)+1,99)</f>
        <v>Ballpark</v>
      </c>
      <c r="N151" s="12" t="str">
        <f t="shared" si="2"/>
        <v>NASA Ballpark</v>
      </c>
    </row>
    <row r="152" spans="1:14" x14ac:dyDescent="0.25">
      <c r="A152" s="23" t="s">
        <v>658</v>
      </c>
      <c r="B152" s="23" t="s">
        <v>659</v>
      </c>
      <c r="C152" s="23" t="s">
        <v>188</v>
      </c>
      <c r="D152" s="12" t="s">
        <v>660</v>
      </c>
      <c r="E152" s="23" t="s">
        <v>661</v>
      </c>
      <c r="F152" s="23" t="s">
        <v>361</v>
      </c>
      <c r="G152" s="23" t="s">
        <v>487</v>
      </c>
      <c r="H152" s="23">
        <v>17</v>
      </c>
      <c r="I152" s="23">
        <v>9.5623529411764707</v>
      </c>
      <c r="J152" s="31">
        <f>H152*I152</f>
        <v>162.56</v>
      </c>
      <c r="K152" s="12" t="str">
        <f>IFERROR(VLOOKUP(C152,'1C Names'!A:B,2,0),"")</f>
        <v>Detroit Red Wings Dyer NHL</v>
      </c>
      <c r="L152" s="28"/>
      <c r="M152" s="12"/>
      <c r="N152" s="12" t="str">
        <f t="shared" si="2"/>
        <v>Detroit Red Wings Dyer NHL</v>
      </c>
    </row>
    <row r="153" spans="1:14" x14ac:dyDescent="0.25">
      <c r="A153" s="23" t="s">
        <v>662</v>
      </c>
      <c r="B153" s="23" t="s">
        <v>488</v>
      </c>
      <c r="C153" s="23" t="s">
        <v>87</v>
      </c>
      <c r="D153" s="12" t="s">
        <v>663</v>
      </c>
      <c r="E153" s="23" t="s">
        <v>401</v>
      </c>
      <c r="F153" s="23" t="s">
        <v>361</v>
      </c>
      <c r="G153" s="23" t="s">
        <v>487</v>
      </c>
      <c r="H153" s="23">
        <v>24</v>
      </c>
      <c r="I153" s="23">
        <v>7.2250000000000005</v>
      </c>
      <c r="J153" s="31">
        <f>H153*I153</f>
        <v>173.4</v>
      </c>
      <c r="K153" s="12" t="str">
        <f>IFERROR(VLOOKUP(C153,'1C Names'!A:B,2,0),"")</f>
        <v/>
      </c>
      <c r="L153" s="28" t="str">
        <f>_xlfn.LET(_xlpm.SPACE1,FIND(" ",D153),_xlpm.SPACE2,FIND(" ",D153,_xlpm.SPACE1+1),_xlpm.SPACE3,FIND(" ",D153,_xlpm.SPACE2+1),_xlpm.SPACE4,FIND(" ",D153,_xlpm.SPACE3+1),MID(D153,1,FIND(" ",D153,_xlpm.SPACE1)))</f>
        <v xml:space="preserve">CALI </v>
      </c>
      <c r="M153" s="12" t="str">
        <f>MID(D153,LEN(L153)+1,99)</f>
        <v>Badger</v>
      </c>
      <c r="N153" s="12" t="str">
        <f t="shared" si="2"/>
        <v>CALI Badger</v>
      </c>
    </row>
    <row r="154" spans="1:14" x14ac:dyDescent="0.25">
      <c r="A154" s="23" t="s">
        <v>664</v>
      </c>
      <c r="B154" s="23" t="s">
        <v>551</v>
      </c>
      <c r="C154" s="23" t="s">
        <v>116</v>
      </c>
      <c r="D154" s="12" t="s">
        <v>665</v>
      </c>
      <c r="E154" s="23" t="s">
        <v>401</v>
      </c>
      <c r="F154" s="23" t="s">
        <v>361</v>
      </c>
      <c r="G154" s="23" t="s">
        <v>487</v>
      </c>
      <c r="H154" s="23">
        <v>40</v>
      </c>
      <c r="I154" s="23">
        <v>8.9250000000000007</v>
      </c>
      <c r="J154" s="31">
        <f>H154*I154</f>
        <v>357</v>
      </c>
      <c r="K154" s="12" t="str">
        <f>IFERROR(VLOOKUP(C154,'1C Names'!A:B,2,0),"")</f>
        <v>Vegas Golden Knights NHL</v>
      </c>
      <c r="L154" s="28"/>
      <c r="M154" s="12"/>
      <c r="N154" s="12" t="str">
        <f t="shared" si="2"/>
        <v>Vegas Golden Knights NHL</v>
      </c>
    </row>
    <row r="155" spans="1:14" x14ac:dyDescent="0.25">
      <c r="A155" s="23" t="s">
        <v>666</v>
      </c>
      <c r="B155" s="23" t="s">
        <v>465</v>
      </c>
      <c r="C155" s="23" t="s">
        <v>276</v>
      </c>
      <c r="D155" s="12" t="s">
        <v>667</v>
      </c>
      <c r="E155" s="23" t="s">
        <v>668</v>
      </c>
      <c r="F155" s="23" t="s">
        <v>361</v>
      </c>
      <c r="G155" s="23" t="s">
        <v>669</v>
      </c>
      <c r="H155" s="23">
        <v>12</v>
      </c>
      <c r="I155" s="23">
        <v>9.7750000000000004</v>
      </c>
      <c r="J155" s="31">
        <f>H155*I155</f>
        <v>117.30000000000001</v>
      </c>
      <c r="K155" s="12" t="str">
        <f>IFERROR(VLOOKUP(C155,'1C Names'!A:B,2,0),"")</f>
        <v>Original 6 Sundown NHL</v>
      </c>
      <c r="L155" s="28"/>
      <c r="M155" s="12"/>
      <c r="N155" s="12" t="str">
        <f t="shared" si="2"/>
        <v>Original 6 Sundown NHL</v>
      </c>
    </row>
    <row r="156" spans="1:14" x14ac:dyDescent="0.25">
      <c r="A156" s="23" t="s">
        <v>670</v>
      </c>
      <c r="B156" s="23" t="s">
        <v>488</v>
      </c>
      <c r="C156" s="23" t="s">
        <v>199</v>
      </c>
      <c r="D156" s="12" t="s">
        <v>671</v>
      </c>
      <c r="E156" s="23" t="s">
        <v>401</v>
      </c>
      <c r="F156" s="23" t="s">
        <v>387</v>
      </c>
      <c r="G156" s="23" t="s">
        <v>487</v>
      </c>
      <c r="H156" s="23">
        <v>12</v>
      </c>
      <c r="I156" s="23">
        <v>7.6499999999999995</v>
      </c>
      <c r="J156" s="31">
        <f>H156*I156</f>
        <v>91.8</v>
      </c>
      <c r="K156" s="12" t="str">
        <f>IFERROR(VLOOKUP(C156,'1C Names'!A:B,2,0),"")</f>
        <v>California</v>
      </c>
      <c r="L156" s="28"/>
      <c r="M156" s="12"/>
      <c r="N156" s="12" t="str">
        <f t="shared" si="2"/>
        <v>California</v>
      </c>
    </row>
    <row r="157" spans="1:14" x14ac:dyDescent="0.25">
      <c r="A157" s="23" t="s">
        <v>670</v>
      </c>
      <c r="B157" s="23" t="s">
        <v>492</v>
      </c>
      <c r="C157" s="23" t="s">
        <v>194</v>
      </c>
      <c r="D157" s="12" t="s">
        <v>672</v>
      </c>
      <c r="E157" s="23" t="s">
        <v>401</v>
      </c>
      <c r="F157" s="23" t="s">
        <v>387</v>
      </c>
      <c r="G157" s="23" t="s">
        <v>487</v>
      </c>
      <c r="H157" s="23">
        <v>29</v>
      </c>
      <c r="I157" s="23">
        <v>7.6499999999999995</v>
      </c>
      <c r="J157" s="31">
        <f>H157*I157</f>
        <v>221.85</v>
      </c>
      <c r="K157" s="12" t="str">
        <f>IFERROR(VLOOKUP(C157,'1C Names'!A:B,2,0),"")</f>
        <v/>
      </c>
      <c r="L157" s="28" t="str">
        <f>_xlfn.LET(_xlpm.SPACE1,FIND(" ",D157),_xlpm.SPACE2,FIND(" ",D157,_xlpm.SPACE1+1),_xlpm.SPACE3,FIND(" ",D157,_xlpm.SPACE2+1),_xlpm.SPACE4,FIND(" ",D157,_xlpm.SPACE3+1),MID(D157,1,FIND(" ",D157,_xlpm.SPACE2)))</f>
        <v xml:space="preserve">HANSHIN TIGERS </v>
      </c>
      <c r="M157" s="12" t="str">
        <f>MID(D157,LEN(L157)+1,99)</f>
        <v>Hepcat</v>
      </c>
      <c r="N157" s="12" t="str">
        <f t="shared" si="2"/>
        <v>HANSHIN TIGERS Hepcat</v>
      </c>
    </row>
    <row r="158" spans="1:14" x14ac:dyDescent="0.25">
      <c r="A158" s="23" t="s">
        <v>670</v>
      </c>
      <c r="B158" s="23" t="s">
        <v>673</v>
      </c>
      <c r="C158" s="23" t="s">
        <v>193</v>
      </c>
      <c r="D158" s="12" t="s">
        <v>674</v>
      </c>
      <c r="E158" s="23" t="s">
        <v>368</v>
      </c>
      <c r="F158" s="23" t="s">
        <v>387</v>
      </c>
      <c r="G158" s="23" t="s">
        <v>487</v>
      </c>
      <c r="H158" s="23">
        <v>29</v>
      </c>
      <c r="I158" s="23">
        <v>7.6499999999999995</v>
      </c>
      <c r="J158" s="31">
        <f>H158*I158</f>
        <v>221.85</v>
      </c>
      <c r="K158" s="12" t="str">
        <f>IFERROR(VLOOKUP(C158,'1C Names'!A:B,2,0),"")</f>
        <v>Kansas City Katz Hepcat MILB</v>
      </c>
      <c r="L158" s="28"/>
      <c r="M158" s="12"/>
      <c r="N158" s="12" t="str">
        <f t="shared" si="2"/>
        <v>Kansas City Katz Hepcat MILB</v>
      </c>
    </row>
    <row r="159" spans="1:14" x14ac:dyDescent="0.25">
      <c r="A159" s="23" t="s">
        <v>670</v>
      </c>
      <c r="B159" s="23" t="s">
        <v>675</v>
      </c>
      <c r="C159" s="23" t="s">
        <v>201</v>
      </c>
      <c r="D159" s="12" t="s">
        <v>676</v>
      </c>
      <c r="E159" s="23" t="s">
        <v>368</v>
      </c>
      <c r="F159" s="23" t="s">
        <v>387</v>
      </c>
      <c r="G159" s="23" t="s">
        <v>487</v>
      </c>
      <c r="H159" s="23">
        <v>34</v>
      </c>
      <c r="I159" s="23">
        <v>7.65</v>
      </c>
      <c r="J159" s="31">
        <f>H159*I159</f>
        <v>260.10000000000002</v>
      </c>
      <c r="K159" s="12" t="str">
        <f>IFERROR(VLOOKUP(C159,'1C Names'!A:B,2,0),"")</f>
        <v/>
      </c>
      <c r="L159" s="28" t="str">
        <f>_xlfn.LET(_xlpm.SPACE1,FIND(" ",D159),_xlpm.SPACE2,FIND(" ",D159,_xlpm.SPACE1+1),_xlpm.SPACE3,FIND(" ",D159,_xlpm.SPACE2+1),_xlpm.SPACE4,FIND(" ",D159,_xlpm.SPACE3+1),MID(D159,1,FIND(" ",D159,_xlpm.SPACE2)))</f>
        <v xml:space="preserve">Mt Everest </v>
      </c>
      <c r="M159" s="12" t="str">
        <f>MID(D159,LEN(L159)+1,99)</f>
        <v>Hepcat</v>
      </c>
      <c r="N159" s="12" t="str">
        <f t="shared" si="2"/>
        <v>Mt Everest Hepcat</v>
      </c>
    </row>
    <row r="160" spans="1:14" x14ac:dyDescent="0.25">
      <c r="A160" s="23" t="s">
        <v>670</v>
      </c>
      <c r="B160" s="23" t="s">
        <v>538</v>
      </c>
      <c r="C160" s="23" t="s">
        <v>198</v>
      </c>
      <c r="D160" s="12" t="s">
        <v>677</v>
      </c>
      <c r="E160" s="23" t="s">
        <v>401</v>
      </c>
      <c r="F160" s="23" t="s">
        <v>387</v>
      </c>
      <c r="G160" s="23" t="s">
        <v>487</v>
      </c>
      <c r="H160" s="23">
        <v>14</v>
      </c>
      <c r="I160" s="23">
        <v>7.6499999999999995</v>
      </c>
      <c r="J160" s="31">
        <f>H160*I160</f>
        <v>107.1</v>
      </c>
      <c r="K160" s="12" t="str">
        <f>IFERROR(VLOOKUP(C160,'1C Names'!A:B,2,0),"")</f>
        <v>Space with NASA</v>
      </c>
      <c r="L160" s="28"/>
      <c r="M160" s="12"/>
      <c r="N160" s="12" t="str">
        <f t="shared" si="2"/>
        <v>Space with NASA</v>
      </c>
    </row>
    <row r="161" spans="1:14" x14ac:dyDescent="0.25">
      <c r="A161" s="23" t="s">
        <v>670</v>
      </c>
      <c r="B161" s="23" t="s">
        <v>514</v>
      </c>
      <c r="C161" s="23" t="s">
        <v>200</v>
      </c>
      <c r="D161" s="12" t="s">
        <v>678</v>
      </c>
      <c r="E161" s="23" t="s">
        <v>371</v>
      </c>
      <c r="F161" s="23" t="s">
        <v>387</v>
      </c>
      <c r="G161" s="23" t="s">
        <v>487</v>
      </c>
      <c r="H161" s="23">
        <v>34</v>
      </c>
      <c r="I161" s="23">
        <v>7.65</v>
      </c>
      <c r="J161" s="31">
        <f>H161*I161</f>
        <v>260.10000000000002</v>
      </c>
      <c r="K161" s="12" t="str">
        <f>IFERROR(VLOOKUP(C161,'1C Names'!A:B,2,0),"")</f>
        <v/>
      </c>
      <c r="L161" s="28" t="str">
        <f>_xlfn.LET(_xlpm.SPACE1,FIND(" ",D161),_xlpm.SPACE2,FIND(" ",D161,_xlpm.SPACE1+1),_xlpm.SPACE3,FIND(" ",D161,_xlpm.SPACE2+1),_xlpm.SPACE4,FIND(" ",D161,_xlpm.SPACE3+1),MID(D161,1,FIND(" ",D161,_xlpm.SPACE2)))</f>
        <v xml:space="preserve">Olympic NP </v>
      </c>
      <c r="M161" s="12" t="str">
        <f>MID(D161,LEN(L161)+1,99)</f>
        <v>Hepcat</v>
      </c>
      <c r="N161" s="12" t="str">
        <f t="shared" si="2"/>
        <v>Olympic NP Hepcat</v>
      </c>
    </row>
    <row r="162" spans="1:14" x14ac:dyDescent="0.25">
      <c r="A162" s="23" t="s">
        <v>670</v>
      </c>
      <c r="B162" s="23" t="s">
        <v>425</v>
      </c>
      <c r="C162" s="23" t="s">
        <v>192</v>
      </c>
      <c r="D162" s="12" t="s">
        <v>679</v>
      </c>
      <c r="E162" s="23" t="s">
        <v>368</v>
      </c>
      <c r="F162" s="23" t="s">
        <v>387</v>
      </c>
      <c r="G162" s="23" t="s">
        <v>487</v>
      </c>
      <c r="H162" s="23">
        <v>20</v>
      </c>
      <c r="I162" s="23">
        <v>9.35</v>
      </c>
      <c r="J162" s="31">
        <f>H162*I162</f>
        <v>187</v>
      </c>
      <c r="K162" s="12" t="str">
        <f>IFERROR(VLOOKUP(C162,'1C Names'!A:B,2,0),"")</f>
        <v/>
      </c>
      <c r="L162" s="28" t="str">
        <f>_xlfn.LET(_xlpm.SPACE1,FIND(" ",D162),_xlpm.SPACE2,FIND(" ",D162,_xlpm.SPACE1+1),_xlpm.SPACE3,FIND(" ",D162,_xlpm.SPACE2+1),_xlpm.SPACE4,FIND(" ",D162,_xlpm.SPACE3+1),MID(D162,1,FIND(" ",D162,_xlpm.SPACE2)))</f>
        <v xml:space="preserve">Smokey Bear </v>
      </c>
      <c r="M162" s="12" t="str">
        <f>MID(D162,LEN(L162)+1,99)</f>
        <v>Hepcat</v>
      </c>
      <c r="N162" s="12" t="str">
        <f t="shared" si="2"/>
        <v>Smokey Bear Hepcat</v>
      </c>
    </row>
    <row r="163" spans="1:14" x14ac:dyDescent="0.25">
      <c r="A163" s="23" t="s">
        <v>680</v>
      </c>
      <c r="B163" s="23" t="s">
        <v>434</v>
      </c>
      <c r="C163" s="23" t="s">
        <v>196</v>
      </c>
      <c r="D163" s="12" t="s">
        <v>681</v>
      </c>
      <c r="E163" s="23" t="s">
        <v>368</v>
      </c>
      <c r="F163" s="23" t="s">
        <v>387</v>
      </c>
      <c r="G163" s="23" t="s">
        <v>487</v>
      </c>
      <c r="H163" s="23">
        <v>23</v>
      </c>
      <c r="I163" s="23">
        <v>9.7752173913043485</v>
      </c>
      <c r="J163" s="31">
        <f>H163*I163</f>
        <v>224.83</v>
      </c>
      <c r="K163" s="12" t="str">
        <f>IFERROR(VLOOKUP(C163,'1C Names'!A:B,2,0),"")</f>
        <v>Austin Senators Hepcat MILB</v>
      </c>
      <c r="L163" s="28"/>
      <c r="M163" s="12"/>
      <c r="N163" s="12" t="str">
        <f t="shared" si="2"/>
        <v>Austin Senators Hepcat MILB</v>
      </c>
    </row>
    <row r="164" spans="1:14" x14ac:dyDescent="0.25">
      <c r="A164" s="23" t="s">
        <v>680</v>
      </c>
      <c r="B164" s="23" t="s">
        <v>461</v>
      </c>
      <c r="C164" s="23" t="s">
        <v>197</v>
      </c>
      <c r="D164" s="12" t="s">
        <v>992</v>
      </c>
      <c r="E164" s="23" t="s">
        <v>368</v>
      </c>
      <c r="F164" s="23" t="s">
        <v>387</v>
      </c>
      <c r="G164" s="23" t="s">
        <v>487</v>
      </c>
      <c r="H164" s="23">
        <v>28</v>
      </c>
      <c r="I164" s="23">
        <v>9.7750000000000004</v>
      </c>
      <c r="J164" s="31">
        <f>H164*I164</f>
        <v>273.7</v>
      </c>
      <c r="K164" s="12" t="str">
        <f>IFERROR(VLOOKUP(C164,'1C Names'!A:B,2,0),"")</f>
        <v/>
      </c>
      <c r="L164" s="28" t="str">
        <f>_xlfn.LET(_xlpm.SPACE1,FIND(" ",D164),_xlpm.SPACE2,FIND(" ",D164,_xlpm.SPACE1+1),_xlpm.SPACE3,FIND(" ",D164,_xlpm.SPACE2+1),_xlpm.SPACE4,FIND(" ",D164,_xlpm.SPACE3+1),MID(D164,1,FIND(" ",D164,_xlpm.SPACE3)))</f>
        <v xml:space="preserve">Los Angeles Angels </v>
      </c>
      <c r="M164" s="12" t="str">
        <f>MID(D164,LEN(L164)+1,99)</f>
        <v>Hepcat</v>
      </c>
      <c r="N164" s="12" t="str">
        <f t="shared" si="2"/>
        <v>Los Angeles Angels Hepcat</v>
      </c>
    </row>
    <row r="165" spans="1:14" x14ac:dyDescent="0.25">
      <c r="A165" s="23" t="s">
        <v>680</v>
      </c>
      <c r="B165" s="23" t="s">
        <v>467</v>
      </c>
      <c r="C165" s="23" t="s">
        <v>195</v>
      </c>
      <c r="D165" s="12" t="s">
        <v>682</v>
      </c>
      <c r="E165" s="23" t="s">
        <v>401</v>
      </c>
      <c r="F165" s="23" t="s">
        <v>387</v>
      </c>
      <c r="G165" s="23" t="s">
        <v>487</v>
      </c>
      <c r="H165" s="23">
        <v>24</v>
      </c>
      <c r="I165" s="23">
        <v>9.7750000000000004</v>
      </c>
      <c r="J165" s="31">
        <f>H165*I165</f>
        <v>234.60000000000002</v>
      </c>
      <c r="K165" s="12" t="str">
        <f>IFERROR(VLOOKUP(C165,'1C Names'!A:B,2,0),"")</f>
        <v/>
      </c>
      <c r="L165" s="28" t="str">
        <f>_xlfn.LET(_xlpm.SPACE1,FIND(" ",D165),_xlpm.SPACE2,FIND(" ",D165,_xlpm.SPACE1+1),_xlpm.SPACE3,FIND(" ",D165,_xlpm.SPACE2+1),_xlpm.SPACE4,FIND(" ",D165,_xlpm.SPACE3+1),MID(D165,1,FIND(" ",D165,_xlpm.SPACE3)))</f>
        <v xml:space="preserve">SAN FRANCISCO SEALS </v>
      </c>
      <c r="M165" s="12" t="str">
        <f>MID(D165,LEN(L165)+1,99)</f>
        <v>Hepcat</v>
      </c>
      <c r="N165" s="12" t="str">
        <f t="shared" si="2"/>
        <v>SAN FRANCISCO SEALS Hepcat</v>
      </c>
    </row>
    <row r="166" spans="1:14" x14ac:dyDescent="0.25">
      <c r="A166" s="23" t="s">
        <v>683</v>
      </c>
      <c r="B166" s="23" t="s">
        <v>410</v>
      </c>
      <c r="C166" s="23" t="s">
        <v>208</v>
      </c>
      <c r="D166" s="12" t="s">
        <v>684</v>
      </c>
      <c r="E166" s="23" t="s">
        <v>401</v>
      </c>
      <c r="F166" s="23" t="s">
        <v>387</v>
      </c>
      <c r="G166" s="23" t="s">
        <v>487</v>
      </c>
      <c r="H166" s="23">
        <v>29</v>
      </c>
      <c r="I166" s="23">
        <v>10.200000000000001</v>
      </c>
      <c r="J166" s="31">
        <f>H166*I166</f>
        <v>295.8</v>
      </c>
      <c r="K166" s="12" t="str">
        <f>IFERROR(VLOOKUP(C166,'1C Names'!A:B,2,0),"")</f>
        <v/>
      </c>
      <c r="L166" s="28" t="str">
        <f>_xlfn.LET(_xlpm.SPACE1,FIND(" ",D166),_xlpm.SPACE2,FIND(" ",D166,_xlpm.SPACE1+1),_xlpm.SPACE3,FIND(" ",D166,_xlpm.SPACE2+1),_xlpm.SPACE4,FIND(" ",D166,_xlpm.SPACE3+1),MID(D166,1,FIND(" ",D166,_xlpm.SPACE1)))</f>
        <v xml:space="preserve">BOWIE </v>
      </c>
      <c r="M166" s="12" t="str">
        <f>MID(D166,LEN(L166)+1,99)</f>
        <v>Iconic</v>
      </c>
      <c r="N166" s="12" t="str">
        <f t="shared" si="2"/>
        <v>BOWIE Iconic</v>
      </c>
    </row>
    <row r="167" spans="1:14" x14ac:dyDescent="0.25">
      <c r="A167" s="23" t="s">
        <v>683</v>
      </c>
      <c r="B167" s="23" t="s">
        <v>488</v>
      </c>
      <c r="C167" s="23" t="s">
        <v>209</v>
      </c>
      <c r="D167" s="12" t="s">
        <v>685</v>
      </c>
      <c r="E167" s="23" t="s">
        <v>686</v>
      </c>
      <c r="F167" s="23" t="s">
        <v>387</v>
      </c>
      <c r="G167" s="23" t="s">
        <v>487</v>
      </c>
      <c r="H167" s="23">
        <v>17</v>
      </c>
      <c r="I167" s="23">
        <v>8.9252941176470575</v>
      </c>
      <c r="J167" s="31">
        <f>H167*I167</f>
        <v>151.72999999999999</v>
      </c>
      <c r="K167" s="12" t="str">
        <f>IFERROR(VLOOKUP(C167,'1C Names'!A:B,2,0),"")</f>
        <v>California</v>
      </c>
      <c r="L167" s="28"/>
      <c r="M167" s="12"/>
      <c r="N167" s="12" t="str">
        <f t="shared" si="2"/>
        <v>California</v>
      </c>
    </row>
    <row r="168" spans="1:14" x14ac:dyDescent="0.25">
      <c r="A168" s="23" t="s">
        <v>683</v>
      </c>
      <c r="B168" s="23" t="s">
        <v>488</v>
      </c>
      <c r="C168" s="23" t="s">
        <v>209</v>
      </c>
      <c r="D168" s="12" t="s">
        <v>685</v>
      </c>
      <c r="E168" s="23" t="s">
        <v>365</v>
      </c>
      <c r="F168" s="23" t="s">
        <v>387</v>
      </c>
      <c r="G168" s="23" t="s">
        <v>487</v>
      </c>
      <c r="H168" s="23">
        <v>23</v>
      </c>
      <c r="I168" s="23">
        <v>8.9252173913043471</v>
      </c>
      <c r="J168" s="31">
        <f>H168*I168</f>
        <v>205.27999999999997</v>
      </c>
      <c r="K168" s="12" t="str">
        <f>IFERROR(VLOOKUP(C168,'1C Names'!A:B,2,0),"")</f>
        <v>California</v>
      </c>
      <c r="L168" s="28"/>
      <c r="M168" s="12"/>
      <c r="N168" s="12" t="str">
        <f t="shared" si="2"/>
        <v>California</v>
      </c>
    </row>
    <row r="169" spans="1:14" x14ac:dyDescent="0.25">
      <c r="A169" s="23" t="s">
        <v>683</v>
      </c>
      <c r="B169" s="23" t="s">
        <v>687</v>
      </c>
      <c r="C169" s="23" t="s">
        <v>207</v>
      </c>
      <c r="D169" s="12" t="s">
        <v>688</v>
      </c>
      <c r="E169" s="23" t="s">
        <v>424</v>
      </c>
      <c r="F169" s="23" t="s">
        <v>387</v>
      </c>
      <c r="G169" s="23" t="s">
        <v>487</v>
      </c>
      <c r="H169" s="23">
        <v>6</v>
      </c>
      <c r="I169" s="23">
        <v>9.35</v>
      </c>
      <c r="J169" s="31">
        <f>H169*I169</f>
        <v>56.099999999999994</v>
      </c>
      <c r="K169" s="12" t="str">
        <f>IFERROR(VLOOKUP(C169,'1C Names'!A:B,2,0),"")</f>
        <v>Glacier National Park Iconic</v>
      </c>
      <c r="L169" s="28"/>
      <c r="M169" s="12"/>
      <c r="N169" s="12" t="str">
        <f t="shared" si="2"/>
        <v>Glacier National Park Iconic</v>
      </c>
    </row>
    <row r="170" spans="1:14" x14ac:dyDescent="0.25">
      <c r="A170" s="23" t="s">
        <v>689</v>
      </c>
      <c r="B170" s="23" t="s">
        <v>460</v>
      </c>
      <c r="C170" s="23" t="s">
        <v>206</v>
      </c>
      <c r="D170" s="12" t="s">
        <v>991</v>
      </c>
      <c r="E170" s="23" t="s">
        <v>401</v>
      </c>
      <c r="F170" s="23" t="s">
        <v>387</v>
      </c>
      <c r="G170" s="23" t="s">
        <v>487</v>
      </c>
      <c r="H170" s="23">
        <v>24</v>
      </c>
      <c r="I170" s="23">
        <v>13.6</v>
      </c>
      <c r="J170" s="31">
        <f>H170*I170</f>
        <v>326.39999999999998</v>
      </c>
      <c r="K170" s="12" t="str">
        <f>IFERROR(VLOOKUP(C170,'1C Names'!A:B,2,0),"")</f>
        <v>Los Angeles Kings Iconic NHL</v>
      </c>
      <c r="L170" s="28"/>
      <c r="M170" s="12"/>
      <c r="N170" s="12" t="str">
        <f t="shared" si="2"/>
        <v>Los Angeles Kings Iconic NHL</v>
      </c>
    </row>
    <row r="171" spans="1:14" x14ac:dyDescent="0.25">
      <c r="A171" s="23" t="s">
        <v>689</v>
      </c>
      <c r="B171" s="23" t="s">
        <v>551</v>
      </c>
      <c r="C171" s="23" t="s">
        <v>205</v>
      </c>
      <c r="D171" s="12" t="s">
        <v>690</v>
      </c>
      <c r="E171" s="23" t="s">
        <v>401</v>
      </c>
      <c r="F171" s="23" t="s">
        <v>387</v>
      </c>
      <c r="G171" s="23" t="s">
        <v>487</v>
      </c>
      <c r="H171" s="23">
        <v>18</v>
      </c>
      <c r="I171" s="23">
        <v>13.600000000000001</v>
      </c>
      <c r="J171" s="31">
        <f>H171*I171</f>
        <v>244.8</v>
      </c>
      <c r="K171" s="12" t="str">
        <f>IFERROR(VLOOKUP(C171,'1C Names'!A:B,2,0),"")</f>
        <v>Vegas Golden Knights Iconic NHL</v>
      </c>
      <c r="L171" s="28"/>
      <c r="M171" s="12"/>
      <c r="N171" s="12" t="str">
        <f t="shared" si="2"/>
        <v>Vegas Golden Knights Iconic NHL</v>
      </c>
    </row>
    <row r="172" spans="1:14" x14ac:dyDescent="0.25">
      <c r="A172" s="23" t="s">
        <v>691</v>
      </c>
      <c r="B172" s="23" t="s">
        <v>642</v>
      </c>
      <c r="C172" s="23" t="s">
        <v>186</v>
      </c>
      <c r="D172" s="12" t="s">
        <v>692</v>
      </c>
      <c r="E172" s="23" t="s">
        <v>370</v>
      </c>
      <c r="F172" s="23" t="s">
        <v>387</v>
      </c>
      <c r="G172" s="23" t="s">
        <v>477</v>
      </c>
      <c r="H172" s="23">
        <v>9</v>
      </c>
      <c r="I172" s="23">
        <v>6.8000000000000007</v>
      </c>
      <c r="J172" s="31">
        <f>H172*I172</f>
        <v>61.2</v>
      </c>
      <c r="K172" s="12" t="str">
        <f>IFERROR(VLOOKUP(C172,'1C Names'!A:B,2,0),"")</f>
        <v/>
      </c>
      <c r="L172" s="28" t="str">
        <f>_xlfn.LET(_xlpm.SPACE1,FIND(" ",D172),_xlpm.SPACE2,FIND(" ",D172,_xlpm.SPACE1+1),_xlpm.SPACE3,FIND(" ",D172,_xlpm.SPACE2+1),_xlpm.SPACE4,FIND(" ",D172,_xlpm.SPACE3+1),MID(D172,1,FIND(" ",D172,_xlpm.SPACE1)))</f>
        <v xml:space="preserve">TEXAS </v>
      </c>
      <c r="M172" s="12" t="str">
        <f>MID(D172,LEN(L172)+1,99)</f>
        <v>Durham</v>
      </c>
      <c r="N172" s="12" t="str">
        <f t="shared" si="2"/>
        <v>TEXAS Durham</v>
      </c>
    </row>
    <row r="173" spans="1:14" x14ac:dyDescent="0.25">
      <c r="A173" s="23" t="s">
        <v>693</v>
      </c>
      <c r="B173" s="23" t="s">
        <v>694</v>
      </c>
      <c r="C173" s="23" t="s">
        <v>48</v>
      </c>
      <c r="D173" s="12" t="s">
        <v>695</v>
      </c>
      <c r="E173" s="23" t="s">
        <v>696</v>
      </c>
      <c r="F173" s="23" t="s">
        <v>361</v>
      </c>
      <c r="G173" s="23" t="s">
        <v>487</v>
      </c>
      <c r="H173" s="23">
        <v>76</v>
      </c>
      <c r="I173" s="23">
        <v>8.2874999999999996</v>
      </c>
      <c r="J173" s="31">
        <f>H173*I173</f>
        <v>629.85</v>
      </c>
      <c r="K173" s="12" t="str">
        <f>IFERROR(VLOOKUP(C173,'1C Names'!A:B,2,0),"")</f>
        <v>Anaheim Aces Archive MILB</v>
      </c>
      <c r="L173" s="28"/>
      <c r="M173" s="12"/>
      <c r="N173" s="12" t="str">
        <f t="shared" si="2"/>
        <v>Anaheim Aces Archive MILB</v>
      </c>
    </row>
    <row r="174" spans="1:14" x14ac:dyDescent="0.25">
      <c r="A174" s="23" t="s">
        <v>693</v>
      </c>
      <c r="B174" s="23" t="s">
        <v>697</v>
      </c>
      <c r="C174" s="23" t="s">
        <v>339</v>
      </c>
      <c r="D174" s="12" t="s">
        <v>698</v>
      </c>
      <c r="E174" s="23" t="s">
        <v>699</v>
      </c>
      <c r="F174" s="23" t="s">
        <v>361</v>
      </c>
      <c r="G174" s="23" t="s">
        <v>487</v>
      </c>
      <c r="H174" s="23">
        <v>12</v>
      </c>
      <c r="I174" s="23">
        <v>6.8</v>
      </c>
      <c r="J174" s="31">
        <f>H174*I174</f>
        <v>81.599999999999994</v>
      </c>
      <c r="K174" s="12" t="str">
        <f>IFERROR(VLOOKUP(C174,'1C Names'!A:B,2,0),"")</f>
        <v/>
      </c>
      <c r="L174" s="28" t="str">
        <f>_xlfn.LET(_xlpm.SPACE1,FIND(" ",D174),_xlpm.SPACE2,FIND(" ",D174,_xlpm.SPACE1+1),_xlpm.SPACE3,FIND(" ",D174,_xlpm.SPACE2+1),_xlpm.SPACE4,FIND(" ",D174,_xlpm.SPACE3+1),MID(D174,1,FIND(" ",D174,_xlpm.SPACE2)))</f>
        <v xml:space="preserve">Bloody Mary </v>
      </c>
      <c r="M174" s="12" t="str">
        <f>MID(D174,LEN(L174)+1,99)</f>
        <v>Archive</v>
      </c>
      <c r="N174" s="12" t="str">
        <f t="shared" si="2"/>
        <v>Bloody Mary Archive</v>
      </c>
    </row>
    <row r="175" spans="1:14" x14ac:dyDescent="0.25">
      <c r="A175" s="23" t="s">
        <v>693</v>
      </c>
      <c r="B175" s="23" t="s">
        <v>700</v>
      </c>
      <c r="C175" s="23" t="s">
        <v>22</v>
      </c>
      <c r="D175" s="12" t="s">
        <v>701</v>
      </c>
      <c r="E175" s="23" t="s">
        <v>371</v>
      </c>
      <c r="F175" s="23" t="s">
        <v>361</v>
      </c>
      <c r="G175" s="23" t="s">
        <v>487</v>
      </c>
      <c r="H175" s="23">
        <v>64</v>
      </c>
      <c r="I175" s="23">
        <v>8.2874999999999996</v>
      </c>
      <c r="J175" s="31">
        <f>H175*I175</f>
        <v>530.4</v>
      </c>
      <c r="K175" s="12" t="str">
        <f>IFERROR(VLOOKUP(C175,'1C Names'!A:B,2,0),"")</f>
        <v>Boston Shamrocks Archive MILB</v>
      </c>
      <c r="L175" s="28"/>
      <c r="M175" s="12"/>
      <c r="N175" s="12" t="str">
        <f t="shared" si="2"/>
        <v>Boston Shamrocks Archive MILB</v>
      </c>
    </row>
    <row r="176" spans="1:14" x14ac:dyDescent="0.25">
      <c r="A176" s="23" t="s">
        <v>693</v>
      </c>
      <c r="B176" s="23" t="s">
        <v>568</v>
      </c>
      <c r="C176" s="23" t="s">
        <v>26</v>
      </c>
      <c r="D176" s="12" t="s">
        <v>702</v>
      </c>
      <c r="E176" s="23" t="s">
        <v>368</v>
      </c>
      <c r="F176" s="23" t="s">
        <v>361</v>
      </c>
      <c r="G176" s="23" t="s">
        <v>487</v>
      </c>
      <c r="H176" s="23">
        <v>38</v>
      </c>
      <c r="I176" s="23">
        <v>8.2876315789473693</v>
      </c>
      <c r="J176" s="31">
        <f>H176*I176</f>
        <v>314.93000000000006</v>
      </c>
      <c r="K176" s="12" t="str">
        <f>IFERROR(VLOOKUP(C176,'1C Names'!A:B,2,0),"")</f>
        <v/>
      </c>
      <c r="L176" s="28" t="str">
        <f>_xlfn.LET(_xlpm.SPACE1,FIND(" ",D176),_xlpm.SPACE2,FIND(" ",D176,_xlpm.SPACE1+1),_xlpm.SPACE3,FIND(" ",D176,_xlpm.SPACE2+1),_xlpm.SPACE4,FIND(" ",D176,_xlpm.SPACE3+1),MID(D176,1,FIND(" ",D176,_xlpm.SPACE2)))</f>
        <v xml:space="preserve">Chicago Federals </v>
      </c>
      <c r="M176" s="12" t="str">
        <f>MID(D176,LEN(L176)+1,99)</f>
        <v>Archive</v>
      </c>
      <c r="N176" s="12" t="str">
        <f t="shared" si="2"/>
        <v>Chicago Federals Archive</v>
      </c>
    </row>
    <row r="177" spans="1:14" x14ac:dyDescent="0.25">
      <c r="A177" s="23" t="s">
        <v>693</v>
      </c>
      <c r="B177" s="23" t="s">
        <v>703</v>
      </c>
      <c r="C177" s="23" t="s">
        <v>355</v>
      </c>
      <c r="D177" s="12" t="s">
        <v>704</v>
      </c>
      <c r="E177" s="23" t="s">
        <v>368</v>
      </c>
      <c r="F177" s="23" t="s">
        <v>361</v>
      </c>
      <c r="G177" s="23" t="s">
        <v>487</v>
      </c>
      <c r="H177" s="23">
        <v>12</v>
      </c>
      <c r="I177" s="23">
        <v>8.2874999999999996</v>
      </c>
      <c r="J177" s="31">
        <f>H177*I177</f>
        <v>99.449999999999989</v>
      </c>
      <c r="K177" s="12" t="str">
        <f>IFERROR(VLOOKUP(C177,'1C Names'!A:B,2,0),"")</f>
        <v/>
      </c>
      <c r="L177" s="28" t="str">
        <f>_xlfn.LET(_xlpm.SPACE1,FIND(" ",D177),_xlpm.SPACE2,FIND(" ",D177,_xlpm.SPACE1+1),_xlpm.SPACE3,FIND(" ",D177,_xlpm.SPACE2+1),_xlpm.SPACE4,FIND(" ",D177,_xlpm.SPACE3+1),MID(D177,1,FIND(" ",D177,_xlpm.SPACE2)))</f>
        <v xml:space="preserve">Dallas Eagles </v>
      </c>
      <c r="M177" s="12" t="str">
        <f>MID(D177,LEN(L177)+1,99)</f>
        <v>Archive</v>
      </c>
      <c r="N177" s="12" t="str">
        <f t="shared" si="2"/>
        <v>Dallas Eagles Archive</v>
      </c>
    </row>
    <row r="178" spans="1:14" x14ac:dyDescent="0.25">
      <c r="A178" s="23" t="s">
        <v>693</v>
      </c>
      <c r="B178" s="23" t="s">
        <v>705</v>
      </c>
      <c r="C178" s="23" t="s">
        <v>56</v>
      </c>
      <c r="D178" s="12" t="s">
        <v>706</v>
      </c>
      <c r="E178" s="23" t="s">
        <v>368</v>
      </c>
      <c r="F178" s="23" t="s">
        <v>361</v>
      </c>
      <c r="G178" s="23" t="s">
        <v>487</v>
      </c>
      <c r="H178" s="23">
        <v>44</v>
      </c>
      <c r="I178" s="23">
        <v>6.8</v>
      </c>
      <c r="J178" s="31">
        <f>H178*I178</f>
        <v>299.2</v>
      </c>
      <c r="K178" s="12" t="str">
        <f>IFERROR(VLOOKUP(C178,'1C Names'!A:B,2,0),"")</f>
        <v/>
      </c>
      <c r="L178" s="28" t="str">
        <f>_xlfn.LET(_xlpm.SPACE1,FIND(" ",D178),_xlpm.SPACE2,FIND(" ",D178,_xlpm.SPACE1+1),_xlpm.SPACE3,FIND(" ",D178,_xlpm.SPACE2+1),_xlpm.SPACE4,FIND(" ",D178,_xlpm.SPACE3+1),MID(D178,1,FIND(" ",D178,_xlpm.SPACE3)))</f>
        <v xml:space="preserve">Gin &amp; Tonic </v>
      </c>
      <c r="M178" s="12" t="str">
        <f>MID(D178,LEN(L178)+1,99)</f>
        <v>Archive</v>
      </c>
      <c r="N178" s="12" t="str">
        <f t="shared" si="2"/>
        <v>Gin &amp; Tonic Archive</v>
      </c>
    </row>
    <row r="179" spans="1:14" x14ac:dyDescent="0.25">
      <c r="A179" s="23" t="s">
        <v>693</v>
      </c>
      <c r="B179" s="23" t="s">
        <v>490</v>
      </c>
      <c r="C179" s="23" t="s">
        <v>24</v>
      </c>
      <c r="D179" s="12" t="s">
        <v>707</v>
      </c>
      <c r="E179" s="23" t="s">
        <v>591</v>
      </c>
      <c r="F179" s="23" t="s">
        <v>361</v>
      </c>
      <c r="G179" s="23" t="s">
        <v>487</v>
      </c>
      <c r="H179" s="23">
        <v>38</v>
      </c>
      <c r="I179" s="23">
        <v>8.2876315789473693</v>
      </c>
      <c r="J179" s="31">
        <f>H179*I179</f>
        <v>314.93000000000006</v>
      </c>
      <c r="K179" s="12" t="str">
        <f>IFERROR(VLOOKUP(C179,'1C Names'!A:B,2,0),"")</f>
        <v/>
      </c>
      <c r="L179" s="28" t="str">
        <f>_xlfn.LET(_xlpm.SPACE1,FIND(" ",D179),_xlpm.SPACE2,FIND(" ",D179,_xlpm.SPACE1+1),_xlpm.SPACE3,FIND(" ",D179,_xlpm.SPACE2+1),_xlpm.SPACE4,FIND(" ",D179,_xlpm.SPACE3+1),MID(D179,1,FIND(" ",D179,_xlpm.SPACE2)))</f>
        <v xml:space="preserve">HIROSHIMA CARP </v>
      </c>
      <c r="M179" s="12" t="str">
        <f>MID(D179,LEN(L179)+1,99)</f>
        <v>Archive</v>
      </c>
      <c r="N179" s="12" t="str">
        <f t="shared" si="2"/>
        <v>HIROSHIMA CARP Archive</v>
      </c>
    </row>
    <row r="180" spans="1:14" x14ac:dyDescent="0.25">
      <c r="A180" s="23" t="s">
        <v>693</v>
      </c>
      <c r="B180" s="23" t="s">
        <v>673</v>
      </c>
      <c r="C180" s="23" t="s">
        <v>49</v>
      </c>
      <c r="D180" s="12" t="s">
        <v>708</v>
      </c>
      <c r="E180" s="23" t="s">
        <v>368</v>
      </c>
      <c r="F180" s="23" t="s">
        <v>361</v>
      </c>
      <c r="G180" s="23" t="s">
        <v>487</v>
      </c>
      <c r="H180" s="23">
        <v>58</v>
      </c>
      <c r="I180" s="23">
        <v>8.2875862068965525</v>
      </c>
      <c r="J180" s="31">
        <f>H180*I180</f>
        <v>480.68000000000006</v>
      </c>
      <c r="K180" s="12" t="str">
        <f>IFERROR(VLOOKUP(C180,'1C Names'!A:B,2,0),"")</f>
        <v>Kansas City Katz Archive MILB</v>
      </c>
      <c r="L180" s="28"/>
      <c r="M180" s="12"/>
      <c r="N180" s="12" t="str">
        <f t="shared" si="2"/>
        <v>Kansas City Katz Archive MILB</v>
      </c>
    </row>
    <row r="181" spans="1:14" x14ac:dyDescent="0.25">
      <c r="A181" s="23" t="s">
        <v>693</v>
      </c>
      <c r="B181" s="23" t="s">
        <v>709</v>
      </c>
      <c r="C181" s="23" t="s">
        <v>46</v>
      </c>
      <c r="D181" s="12" t="s">
        <v>993</v>
      </c>
      <c r="E181" s="23" t="s">
        <v>710</v>
      </c>
      <c r="F181" s="23" t="s">
        <v>361</v>
      </c>
      <c r="G181" s="23" t="s">
        <v>487</v>
      </c>
      <c r="H181" s="23">
        <v>51</v>
      </c>
      <c r="I181" s="23">
        <v>8.2874509803921566</v>
      </c>
      <c r="J181" s="31">
        <f>H181*I181</f>
        <v>422.65999999999997</v>
      </c>
      <c r="K181" s="12" t="str">
        <f>IFERROR(VLOOKUP(C181,'1C Names'!A:B,2,0),"")</f>
        <v/>
      </c>
      <c r="L181" s="28" t="str">
        <f>_xlfn.LET(_xlpm.SPACE1,FIND(" ",D181),_xlpm.SPACE2,FIND(" ",D181,_xlpm.SPACE1+1),_xlpm.SPACE3,FIND(" ",D181,_xlpm.SPACE2+1),_xlpm.SPACE4,FIND(" ",D181,_xlpm.SPACE3+1),MID(D181,1,FIND(" ",D181,_xlpm.SPACE3)))</f>
        <v xml:space="preserve">Los Angeles Angels </v>
      </c>
      <c r="M181" s="12" t="str">
        <f>MID(D181,LEN(L181)+1,99)</f>
        <v>Archive MILB</v>
      </c>
      <c r="N181" s="12" t="str">
        <f t="shared" si="2"/>
        <v>Los Angeles Angels Archive MILB</v>
      </c>
    </row>
    <row r="182" spans="1:14" x14ac:dyDescent="0.25">
      <c r="A182" s="23" t="s">
        <v>693</v>
      </c>
      <c r="B182" s="23" t="s">
        <v>711</v>
      </c>
      <c r="C182" s="23" t="s">
        <v>337</v>
      </c>
      <c r="D182" s="12" t="s">
        <v>712</v>
      </c>
      <c r="E182" s="23" t="s">
        <v>401</v>
      </c>
      <c r="F182" s="23" t="s">
        <v>361</v>
      </c>
      <c r="G182" s="23" t="s">
        <v>487</v>
      </c>
      <c r="H182" s="23">
        <v>12</v>
      </c>
      <c r="I182" s="23">
        <v>6.8</v>
      </c>
      <c r="J182" s="31">
        <f>H182*I182</f>
        <v>81.599999999999994</v>
      </c>
      <c r="K182" s="12" t="str">
        <f>IFERROR(VLOOKUP(C182,'1C Names'!A:B,2,0),"")</f>
        <v/>
      </c>
      <c r="L182" s="28" t="str">
        <f>_xlfn.LET(_xlpm.SPACE1,FIND(" ",D182),_xlpm.SPACE2,FIND(" ",D182,_xlpm.SPACE1+1),_xlpm.SPACE3,FIND(" ",D182,_xlpm.SPACE2+1),_xlpm.SPACE4,FIND(" ",D182,_xlpm.SPACE3+1),MID(D182,1,FIND(" ",D182,_xlpm.SPACE1)))</f>
        <v xml:space="preserve">Manhattan </v>
      </c>
      <c r="M182" s="12" t="str">
        <f>MID(D182,LEN(L182)+1,99)</f>
        <v>Archive</v>
      </c>
      <c r="N182" s="12" t="str">
        <f t="shared" si="2"/>
        <v>Manhattan Archive</v>
      </c>
    </row>
    <row r="183" spans="1:14" x14ac:dyDescent="0.25">
      <c r="A183" s="23" t="s">
        <v>693</v>
      </c>
      <c r="B183" s="23" t="s">
        <v>713</v>
      </c>
      <c r="C183" s="23" t="s">
        <v>57</v>
      </c>
      <c r="D183" s="12" t="s">
        <v>714</v>
      </c>
      <c r="E183" s="23" t="s">
        <v>424</v>
      </c>
      <c r="F183" s="23" t="s">
        <v>361</v>
      </c>
      <c r="G183" s="23" t="s">
        <v>487</v>
      </c>
      <c r="H183" s="23">
        <v>12</v>
      </c>
      <c r="I183" s="23">
        <v>6.8</v>
      </c>
      <c r="J183" s="31">
        <f>H183*I183</f>
        <v>81.599999999999994</v>
      </c>
      <c r="K183" s="12" t="str">
        <f>IFERROR(VLOOKUP(C183,'1C Names'!A:B,2,0),"")</f>
        <v/>
      </c>
      <c r="L183" s="28" t="str">
        <f>_xlfn.LET(_xlpm.SPACE1,FIND(" ",D183),_xlpm.SPACE2,FIND(" ",D183,_xlpm.SPACE1+1),_xlpm.SPACE3,FIND(" ",D183,_xlpm.SPACE2+1),_xlpm.SPACE4,FIND(" ",D183,_xlpm.SPACE3+1),MID(D183,1,FIND(" ",D183,_xlpm.SPACE2)))</f>
        <v xml:space="preserve">Mint Julep </v>
      </c>
      <c r="M183" s="12" t="str">
        <f>MID(D183,LEN(L183)+1,99)</f>
        <v>Archive</v>
      </c>
      <c r="N183" s="12" t="str">
        <f t="shared" si="2"/>
        <v>Mint Julep Archive</v>
      </c>
    </row>
    <row r="184" spans="1:14" x14ac:dyDescent="0.25">
      <c r="A184" s="23" t="s">
        <v>693</v>
      </c>
      <c r="B184" s="23" t="s">
        <v>715</v>
      </c>
      <c r="C184" s="23" t="s">
        <v>27</v>
      </c>
      <c r="D184" s="12" t="s">
        <v>716</v>
      </c>
      <c r="E184" s="23" t="s">
        <v>368</v>
      </c>
      <c r="F184" s="23" t="s">
        <v>361</v>
      </c>
      <c r="G184" s="23" t="s">
        <v>487</v>
      </c>
      <c r="H184" s="23">
        <v>38</v>
      </c>
      <c r="I184" s="23">
        <v>8.2876315789473693</v>
      </c>
      <c r="J184" s="31">
        <f>H184*I184</f>
        <v>314.93000000000006</v>
      </c>
      <c r="K184" s="12" t="str">
        <f>IFERROR(VLOOKUP(C184,'1C Names'!A:B,2,0),"")</f>
        <v/>
      </c>
      <c r="L184" s="28" t="str">
        <f>_xlfn.LET(_xlpm.SPACE1,FIND(" ",D184),_xlpm.SPACE2,FIND(" ",D184,_xlpm.SPACE1+1),_xlpm.SPACE3,FIND(" ",D184,_xlpm.SPACE2+1),_xlpm.SPACE4,FIND(" ",D184,_xlpm.SPACE3+1),MID(D184,1,FIND(" ",D184,_xlpm.SPACE2)))</f>
        <v xml:space="preserve">NANKAI HAWKS </v>
      </c>
      <c r="M184" s="12" t="str">
        <f>MID(D184,LEN(L184)+1,99)</f>
        <v>Archive</v>
      </c>
      <c r="N184" s="12" t="str">
        <f t="shared" si="2"/>
        <v>NANKAI HAWKS Archive</v>
      </c>
    </row>
    <row r="185" spans="1:14" x14ac:dyDescent="0.25">
      <c r="A185" s="23" t="s">
        <v>693</v>
      </c>
      <c r="B185" s="23" t="s">
        <v>717</v>
      </c>
      <c r="C185" s="23" t="s">
        <v>342</v>
      </c>
      <c r="D185" s="12" t="s">
        <v>718</v>
      </c>
      <c r="E185" s="23" t="s">
        <v>401</v>
      </c>
      <c r="F185" s="23" t="s">
        <v>361</v>
      </c>
      <c r="G185" s="23" t="s">
        <v>487</v>
      </c>
      <c r="H185" s="23">
        <v>12</v>
      </c>
      <c r="I185" s="23">
        <v>6.8</v>
      </c>
      <c r="J185" s="31">
        <f>H185*I185</f>
        <v>81.599999999999994</v>
      </c>
      <c r="K185" s="12" t="str">
        <f>IFERROR(VLOOKUP(C185,'1C Names'!A:B,2,0),"")</f>
        <v/>
      </c>
      <c r="L185" s="28" t="str">
        <f>_xlfn.LET(_xlpm.SPACE1,FIND(" ",D185),_xlpm.SPACE2,FIND(" ",D185,_xlpm.SPACE1+1),_xlpm.SPACE3,FIND(" ",D185,_xlpm.SPACE2+1),_xlpm.SPACE4,FIND(" ",D185,_xlpm.SPACE3+1),MID(D185,1,FIND(" ",D185,_xlpm.SPACE2)))</f>
        <v xml:space="preserve">Old Fashion </v>
      </c>
      <c r="M185" s="12" t="str">
        <f>MID(D185,LEN(L185)+1,99)</f>
        <v>Archive</v>
      </c>
      <c r="N185" s="12" t="str">
        <f t="shared" si="2"/>
        <v>Old Fashion Archive</v>
      </c>
    </row>
    <row r="186" spans="1:14" x14ac:dyDescent="0.25">
      <c r="A186" s="23" t="s">
        <v>693</v>
      </c>
      <c r="B186" s="23" t="s">
        <v>468</v>
      </c>
      <c r="C186" s="23" t="s">
        <v>50</v>
      </c>
      <c r="D186" s="12" t="s">
        <v>719</v>
      </c>
      <c r="E186" s="23" t="s">
        <v>720</v>
      </c>
      <c r="F186" s="23" t="s">
        <v>361</v>
      </c>
      <c r="G186" s="23" t="s">
        <v>487</v>
      </c>
      <c r="H186" s="23">
        <v>12</v>
      </c>
      <c r="I186" s="23">
        <v>8.2874999999999996</v>
      </c>
      <c r="J186" s="31">
        <f>H186*I186</f>
        <v>99.449999999999989</v>
      </c>
      <c r="K186" s="12" t="str">
        <f>IFERROR(VLOOKUP(C186,'1C Names'!A:B,2,0),"")</f>
        <v>Saint Louis Terriers Archive MILB</v>
      </c>
      <c r="L186" s="28"/>
      <c r="M186" s="12"/>
      <c r="N186" s="12" t="str">
        <f t="shared" si="2"/>
        <v>Saint Louis Terriers Archive MILB</v>
      </c>
    </row>
    <row r="187" spans="1:14" x14ac:dyDescent="0.25">
      <c r="A187" s="23" t="s">
        <v>693</v>
      </c>
      <c r="B187" s="23" t="s">
        <v>470</v>
      </c>
      <c r="C187" s="23" t="s">
        <v>52</v>
      </c>
      <c r="D187" s="12" t="s">
        <v>721</v>
      </c>
      <c r="E187" s="23" t="s">
        <v>722</v>
      </c>
      <c r="F187" s="23" t="s">
        <v>361</v>
      </c>
      <c r="G187" s="23" t="s">
        <v>487</v>
      </c>
      <c r="H187" s="23">
        <v>12</v>
      </c>
      <c r="I187" s="23">
        <v>8.2874999999999996</v>
      </c>
      <c r="J187" s="31">
        <f>H187*I187</f>
        <v>99.449999999999989</v>
      </c>
      <c r="K187" s="12" t="str">
        <f>IFERROR(VLOOKUP(C187,'1C Names'!A:B,2,0),"")</f>
        <v>Chicago Whales Archive MILB</v>
      </c>
      <c r="L187" s="28"/>
      <c r="M187" s="12"/>
      <c r="N187" s="12" t="str">
        <f t="shared" si="2"/>
        <v>Chicago Whales Archive MILB</v>
      </c>
    </row>
    <row r="188" spans="1:14" x14ac:dyDescent="0.25">
      <c r="A188" s="23" t="s">
        <v>693</v>
      </c>
      <c r="B188" s="23" t="s">
        <v>508</v>
      </c>
      <c r="C188" s="23" t="s">
        <v>20</v>
      </c>
      <c r="D188" s="12" t="s">
        <v>723</v>
      </c>
      <c r="E188" s="23" t="s">
        <v>724</v>
      </c>
      <c r="F188" s="23" t="s">
        <v>361</v>
      </c>
      <c r="G188" s="23" t="s">
        <v>487</v>
      </c>
      <c r="H188" s="23">
        <v>28</v>
      </c>
      <c r="I188" s="23">
        <v>8.2874999999999996</v>
      </c>
      <c r="J188" s="31">
        <f>H188*I188</f>
        <v>232.04999999999998</v>
      </c>
      <c r="K188" s="12" t="str">
        <f>IFERROR(VLOOKUP(C188,'1C Names'!A:B,2,0),"")</f>
        <v/>
      </c>
      <c r="L188" s="28" t="str">
        <f>_xlfn.LET(_xlpm.SPACE1,FIND(" ",D188),_xlpm.SPACE2,FIND(" ",D188,_xlpm.SPACE1+1),_xlpm.SPACE3,FIND(" ",D188,_xlpm.SPACE2+1),_xlpm.SPACE4,FIND(" ",D188,_xlpm.SPACE3+1),MID(D188,1,FIND(" ",D188,_xlpm.SPACE2)))</f>
        <v xml:space="preserve">Yokohama Whales </v>
      </c>
      <c r="M188" s="12" t="str">
        <f>MID(D188,LEN(L188)+1,99)</f>
        <v>Archive</v>
      </c>
      <c r="N188" s="12" t="str">
        <f t="shared" si="2"/>
        <v>Yokohama Whales Archive</v>
      </c>
    </row>
    <row r="189" spans="1:14" x14ac:dyDescent="0.25">
      <c r="A189" s="23" t="s">
        <v>725</v>
      </c>
      <c r="B189" s="23" t="s">
        <v>726</v>
      </c>
      <c r="C189" s="23" t="s">
        <v>45</v>
      </c>
      <c r="D189" s="12" t="s">
        <v>727</v>
      </c>
      <c r="E189" s="23" t="s">
        <v>401</v>
      </c>
      <c r="F189" s="23" t="s">
        <v>361</v>
      </c>
      <c r="G189" s="23" t="s">
        <v>487</v>
      </c>
      <c r="H189" s="23">
        <v>6</v>
      </c>
      <c r="I189" s="23">
        <v>8.2883333333333322</v>
      </c>
      <c r="J189" s="31">
        <f>H189*I189</f>
        <v>49.72999999999999</v>
      </c>
      <c r="K189" s="12" t="str">
        <f>IFERROR(VLOOKUP(C189,'1C Names'!A:B,2,0),"")</f>
        <v>Oakland Seals Archive NHL</v>
      </c>
      <c r="L189" s="28"/>
      <c r="M189" s="12"/>
      <c r="N189" s="12" t="str">
        <f t="shared" si="2"/>
        <v>Oakland Seals Archive NHL</v>
      </c>
    </row>
    <row r="190" spans="1:14" x14ac:dyDescent="0.25">
      <c r="A190" s="23" t="s">
        <v>728</v>
      </c>
      <c r="B190" s="23" t="s">
        <v>729</v>
      </c>
      <c r="C190" s="23" t="s">
        <v>347</v>
      </c>
      <c r="D190" s="12" t="s">
        <v>730</v>
      </c>
      <c r="E190" s="23" t="s">
        <v>368</v>
      </c>
      <c r="F190" s="23" t="s">
        <v>361</v>
      </c>
      <c r="G190" s="23" t="s">
        <v>487</v>
      </c>
      <c r="H190" s="23">
        <v>24</v>
      </c>
      <c r="I190" s="23">
        <v>8.2874999999999996</v>
      </c>
      <c r="J190" s="31">
        <f>H190*I190</f>
        <v>198.89999999999998</v>
      </c>
      <c r="K190" s="12" t="str">
        <f>IFERROR(VLOOKUP(C190,'1C Names'!A:B,2,0),"")</f>
        <v/>
      </c>
      <c r="L190" s="28" t="str">
        <f>_xlfn.LET(_xlpm.SPACE1,FIND(" ",D190),_xlpm.SPACE2,FIND(" ",D190,_xlpm.SPACE1+1),_xlpm.SPACE3,FIND(" ",D190,_xlpm.SPACE2+1),_xlpm.SPACE4,FIND(" ",D190,_xlpm.SPACE3+1),MID(D190,1,FIND(" ",D190,_xlpm.SPACE3)))</f>
        <v xml:space="preserve">CHI AMERICAN GIANTS </v>
      </c>
      <c r="M190" s="12" t="str">
        <f>MID(D190,LEN(L190)+1,99)</f>
        <v>Archive NL</v>
      </c>
      <c r="N190" s="12" t="str">
        <f t="shared" si="2"/>
        <v>CHI AMERICAN GIANTS Archive NL</v>
      </c>
    </row>
    <row r="191" spans="1:14" x14ac:dyDescent="0.25">
      <c r="A191" s="23" t="s">
        <v>728</v>
      </c>
      <c r="B191" s="23" t="s">
        <v>731</v>
      </c>
      <c r="C191" s="23" t="s">
        <v>30</v>
      </c>
      <c r="D191" s="12" t="s">
        <v>732</v>
      </c>
      <c r="E191" s="23" t="s">
        <v>368</v>
      </c>
      <c r="F191" s="23" t="s">
        <v>361</v>
      </c>
      <c r="G191" s="23" t="s">
        <v>487</v>
      </c>
      <c r="H191" s="23">
        <v>18</v>
      </c>
      <c r="I191" s="23">
        <v>8.2877777777777784</v>
      </c>
      <c r="J191" s="31">
        <f>H191*I191</f>
        <v>149.18</v>
      </c>
      <c r="K191" s="12" t="str">
        <f>IFERROR(VLOOKUP(C191,'1C Names'!A:B,2,0),"")</f>
        <v>Cincinnati Tigers Archive NL</v>
      </c>
      <c r="L191" s="28"/>
      <c r="M191" s="12"/>
      <c r="N191" s="12" t="str">
        <f t="shared" si="2"/>
        <v>Cincinnati Tigers Archive NL</v>
      </c>
    </row>
    <row r="192" spans="1:14" x14ac:dyDescent="0.25">
      <c r="A192" s="23" t="s">
        <v>728</v>
      </c>
      <c r="B192" s="23" t="s">
        <v>733</v>
      </c>
      <c r="C192" s="23" t="s">
        <v>35</v>
      </c>
      <c r="D192" s="12" t="s">
        <v>1034</v>
      </c>
      <c r="E192" s="23" t="s">
        <v>368</v>
      </c>
      <c r="F192" s="23" t="s">
        <v>361</v>
      </c>
      <c r="G192" s="23" t="s">
        <v>487</v>
      </c>
      <c r="H192" s="23">
        <v>14</v>
      </c>
      <c r="I192" s="23">
        <v>8.2878571428571437</v>
      </c>
      <c r="J192" s="31">
        <f>H192*I192</f>
        <v>116.03000000000002</v>
      </c>
      <c r="K192" s="12" t="str">
        <f>IFERROR(VLOOKUP(C192,'1C Names'!A:B,2,0),"")</f>
        <v/>
      </c>
      <c r="L192" s="28" t="str">
        <f>_xlfn.LET(_xlpm.SPACE1,FIND(" ",D192),_xlpm.SPACE2,FIND(" ",D192,_xlpm.SPACE1+1),_xlpm.SPACE3,FIND(" ",D192,_xlpm.SPACE2+1),_xlpm.SPACE4,FIND(" ",D192,_xlpm.SPACE3+1),MID(D192,1,FIND(" ",D192,_xlpm.SPACE2)))</f>
        <v xml:space="preserve">KC MONARCHS </v>
      </c>
      <c r="M192" s="12" t="str">
        <f>MID(D192,LEN(L192)+1,99)</f>
        <v>Archive NL</v>
      </c>
      <c r="N192" s="12" t="str">
        <f t="shared" si="2"/>
        <v>KC MONARCHS Archive NL</v>
      </c>
    </row>
    <row r="193" spans="1:14" x14ac:dyDescent="0.25">
      <c r="A193" s="23" t="s">
        <v>728</v>
      </c>
      <c r="B193" s="23" t="s">
        <v>734</v>
      </c>
      <c r="C193" s="23" t="s">
        <v>47</v>
      </c>
      <c r="D193" s="12" t="s">
        <v>1035</v>
      </c>
      <c r="E193" s="23" t="s">
        <v>368</v>
      </c>
      <c r="F193" s="23" t="s">
        <v>361</v>
      </c>
      <c r="G193" s="23" t="s">
        <v>487</v>
      </c>
      <c r="H193" s="23">
        <v>46</v>
      </c>
      <c r="I193" s="23">
        <v>8.2876086956521746</v>
      </c>
      <c r="J193" s="31">
        <f>H193*I193</f>
        <v>381.23</v>
      </c>
      <c r="K193" s="12" t="str">
        <f>IFERROR(VLOOKUP(C193,'1C Names'!A:B,2,0),"")</f>
        <v/>
      </c>
      <c r="L193" s="28" t="str">
        <f>_xlfn.LET(_xlpm.SPACE1,FIND(" ",D193),_xlpm.SPACE2,FIND(" ",D193,_xlpm.SPACE1+1),_xlpm.SPACE3,FIND(" ",D193,_xlpm.SPACE2+1),_xlpm.SPACE4,FIND(" ",D193,_xlpm.SPACE3+1),MID(D193,1,FIND(" ",D193,_xlpm.SPACE4)))</f>
        <v xml:space="preserve">Los Angeles White Sox </v>
      </c>
      <c r="M193" s="12" t="str">
        <f>MID(D193,LEN(L193)+1,99)</f>
        <v>Archive NL</v>
      </c>
      <c r="N193" s="12" t="str">
        <f t="shared" si="2"/>
        <v>Los Angeles White Sox Archive NL</v>
      </c>
    </row>
    <row r="194" spans="1:14" x14ac:dyDescent="0.25">
      <c r="A194" s="23" t="s">
        <v>728</v>
      </c>
      <c r="B194" s="23" t="s">
        <v>735</v>
      </c>
      <c r="C194" s="23" t="s">
        <v>19</v>
      </c>
      <c r="D194" s="12" t="s">
        <v>736</v>
      </c>
      <c r="E194" s="23" t="s">
        <v>368</v>
      </c>
      <c r="F194" s="23" t="s">
        <v>361</v>
      </c>
      <c r="G194" s="23" t="s">
        <v>487</v>
      </c>
      <c r="H194" s="23">
        <v>36</v>
      </c>
      <c r="I194" s="23">
        <v>8.2875000000000014</v>
      </c>
      <c r="J194" s="31">
        <f>H194*I194</f>
        <v>298.35000000000002</v>
      </c>
      <c r="K194" s="12" t="str">
        <f>IFERROR(VLOOKUP(C194,'1C Names'!A:B,2,0),"")</f>
        <v>Minor League Baseball Archive MILB</v>
      </c>
      <c r="L194" s="28"/>
      <c r="M194" s="12"/>
      <c r="N194" s="12" t="str">
        <f t="shared" si="2"/>
        <v>Minor League Baseball Archive MILB</v>
      </c>
    </row>
    <row r="195" spans="1:14" x14ac:dyDescent="0.25">
      <c r="A195" s="23" t="s">
        <v>728</v>
      </c>
      <c r="B195" s="23" t="s">
        <v>737</v>
      </c>
      <c r="C195" s="23" t="s">
        <v>36</v>
      </c>
      <c r="D195" s="12" t="s">
        <v>1019</v>
      </c>
      <c r="E195" s="23" t="s">
        <v>738</v>
      </c>
      <c r="F195" s="23" t="s">
        <v>361</v>
      </c>
      <c r="G195" s="23" t="s">
        <v>487</v>
      </c>
      <c r="H195" s="23">
        <v>49</v>
      </c>
      <c r="I195" s="23">
        <v>8.2875510204081628</v>
      </c>
      <c r="J195" s="31">
        <f>H195*I195</f>
        <v>406.09</v>
      </c>
      <c r="K195" s="12" t="str">
        <f>IFERROR(VLOOKUP(C195,'1C Names'!A:B,2,0),"")</f>
        <v>Minneapolis Millers Archive MILB</v>
      </c>
      <c r="L195" s="28"/>
      <c r="M195" s="12"/>
      <c r="N195" s="12" t="str">
        <f t="shared" ref="N195:N229" si="3">TRIM(K195&amp;" "&amp;L195&amp;" "&amp;M195)</f>
        <v>Minneapolis Millers Archive MILB</v>
      </c>
    </row>
    <row r="196" spans="1:14" x14ac:dyDescent="0.25">
      <c r="A196" s="23" t="s">
        <v>728</v>
      </c>
      <c r="B196" s="23" t="s">
        <v>739</v>
      </c>
      <c r="C196" s="23" t="s">
        <v>38</v>
      </c>
      <c r="D196" s="12" t="s">
        <v>740</v>
      </c>
      <c r="E196" s="23" t="s">
        <v>741</v>
      </c>
      <c r="F196" s="23" t="s">
        <v>361</v>
      </c>
      <c r="G196" s="23" t="s">
        <v>487</v>
      </c>
      <c r="H196" s="23">
        <v>58</v>
      </c>
      <c r="I196" s="23">
        <v>8.2875862068965525</v>
      </c>
      <c r="J196" s="31">
        <f>H196*I196</f>
        <v>480.68000000000006</v>
      </c>
      <c r="K196" s="12" t="str">
        <f>IFERROR(VLOOKUP(C196,'1C Names'!A:B,2,0),"")</f>
        <v>Moultrie Colt .22s Archive MILB</v>
      </c>
      <c r="L196" s="28"/>
      <c r="M196" s="12"/>
      <c r="N196" s="12" t="str">
        <f t="shared" si="3"/>
        <v>Moultrie Colt .22s Archive MILB</v>
      </c>
    </row>
    <row r="197" spans="1:14" x14ac:dyDescent="0.25">
      <c r="A197" s="23" t="s">
        <v>728</v>
      </c>
      <c r="B197" s="23" t="s">
        <v>464</v>
      </c>
      <c r="C197" s="23" t="s">
        <v>31</v>
      </c>
      <c r="D197" s="12" t="s">
        <v>742</v>
      </c>
      <c r="E197" s="23" t="s">
        <v>401</v>
      </c>
      <c r="F197" s="23" t="s">
        <v>361</v>
      </c>
      <c r="G197" s="23" t="s">
        <v>487</v>
      </c>
      <c r="H197" s="23">
        <v>51</v>
      </c>
      <c r="I197" s="23">
        <v>8.2874509803921566</v>
      </c>
      <c r="J197" s="31">
        <f>H197*I197</f>
        <v>422.65999999999997</v>
      </c>
      <c r="K197" s="12" t="str">
        <f>IFERROR(VLOOKUP(C197,'1C Names'!A:B,2,0),"")</f>
        <v/>
      </c>
      <c r="L197" s="28" t="str">
        <f>_xlfn.LET(_xlpm.SPACE1,FIND(" ",D197),_xlpm.SPACE2,FIND(" ",D197,_xlpm.SPACE1+1),_xlpm.SPACE3,FIND(" ",D197,_xlpm.SPACE2+1),_xlpm.SPACE4,FIND(" ",D197,_xlpm.SPACE3+1),MID(D197,1,FIND(" ",D197,_xlpm.SPACE2)))</f>
        <v xml:space="preserve">NY BLACK </v>
      </c>
      <c r="M197" s="12" t="str">
        <f>MID(D197,LEN(L197)+1,99)</f>
        <v>YANKEES NL Archive NL</v>
      </c>
      <c r="N197" s="12" t="str">
        <f t="shared" si="3"/>
        <v>NY BLACK YANKEES NL Archive NL</v>
      </c>
    </row>
    <row r="198" spans="1:14" x14ac:dyDescent="0.25">
      <c r="A198" s="23" t="s">
        <v>728</v>
      </c>
      <c r="B198" s="23" t="s">
        <v>466</v>
      </c>
      <c r="C198" s="23" t="s">
        <v>34</v>
      </c>
      <c r="D198" s="12" t="s">
        <v>743</v>
      </c>
      <c r="E198" s="23" t="s">
        <v>368</v>
      </c>
      <c r="F198" s="23" t="s">
        <v>361</v>
      </c>
      <c r="G198" s="23" t="s">
        <v>487</v>
      </c>
      <c r="H198" s="23">
        <v>76</v>
      </c>
      <c r="I198" s="23">
        <v>8.2874999999999996</v>
      </c>
      <c r="J198" s="31">
        <f>H198*I198</f>
        <v>629.85</v>
      </c>
      <c r="K198" s="12" t="str">
        <f>IFERROR(VLOOKUP(C198,'1C Names'!A:B,2,0),"")</f>
        <v/>
      </c>
      <c r="L198" s="28" t="str">
        <f>_xlfn.LET(_xlpm.SPACE1,FIND(" ",D198),_xlpm.SPACE2,FIND(" ",D198,_xlpm.SPACE1+1),_xlpm.SPACE3,FIND(" ",D198,_xlpm.SPACE2+1),_xlpm.SPACE4,FIND(" ",D198,_xlpm.SPACE3+1),MID(D198,1,FIND(" ",D198,_xlpm.SPACE2)))</f>
        <v xml:space="preserve">NEY CUBANS </v>
      </c>
      <c r="M198" s="12" t="str">
        <f>MID(D198,LEN(L198)+1,99)</f>
        <v>NL Archive NL</v>
      </c>
      <c r="N198" s="12" t="str">
        <f t="shared" si="3"/>
        <v>NEY CUBANS NL Archive NL</v>
      </c>
    </row>
    <row r="199" spans="1:14" x14ac:dyDescent="0.25">
      <c r="A199" s="23" t="s">
        <v>728</v>
      </c>
      <c r="B199" s="23" t="s">
        <v>621</v>
      </c>
      <c r="C199" s="23" t="s">
        <v>40</v>
      </c>
      <c r="D199" s="12" t="s">
        <v>744</v>
      </c>
      <c r="E199" s="23" t="s">
        <v>745</v>
      </c>
      <c r="F199" s="23" t="s">
        <v>361</v>
      </c>
      <c r="G199" s="23" t="s">
        <v>487</v>
      </c>
      <c r="H199" s="23">
        <v>22</v>
      </c>
      <c r="I199" s="23">
        <v>8.2877272727272739</v>
      </c>
      <c r="J199" s="31">
        <f>H199*I199</f>
        <v>182.33000000000004</v>
      </c>
      <c r="K199" s="12" t="str">
        <f>IFERROR(VLOOKUP(C199,'1C Names'!A:B,2,0),"")</f>
        <v/>
      </c>
      <c r="L199" s="28" t="str">
        <f>_xlfn.LET(_xlpm.SPACE1,FIND(" ",D199),_xlpm.SPACE2,FIND(" ",D199,_xlpm.SPACE1+1),_xlpm.SPACE3,FIND(" ",D199,_xlpm.SPACE2+1),_xlpm.SPACE4,FIND(" ",D199,_xlpm.SPACE3+1),MID(D199,1,FIND(" ",D199,_xlpm.SPACE2)))</f>
        <v xml:space="preserve">Oakland Oaks </v>
      </c>
      <c r="M199" s="12" t="str">
        <f>MID(D199,LEN(L199)+1,99)</f>
        <v>Archive MILB</v>
      </c>
      <c r="N199" s="12" t="str">
        <f t="shared" si="3"/>
        <v>Oakland Oaks Archive MILB</v>
      </c>
    </row>
    <row r="200" spans="1:14" x14ac:dyDescent="0.25">
      <c r="A200" s="23" t="s">
        <v>728</v>
      </c>
      <c r="B200" s="23" t="s">
        <v>746</v>
      </c>
      <c r="C200" s="23" t="s">
        <v>42</v>
      </c>
      <c r="D200" s="12" t="s">
        <v>747</v>
      </c>
      <c r="E200" s="23" t="s">
        <v>368</v>
      </c>
      <c r="F200" s="23" t="s">
        <v>361</v>
      </c>
      <c r="G200" s="23" t="s">
        <v>487</v>
      </c>
      <c r="H200" s="23">
        <v>46</v>
      </c>
      <c r="I200" s="23">
        <v>8.2876086956521746</v>
      </c>
      <c r="J200" s="31">
        <f>H200*I200</f>
        <v>381.23</v>
      </c>
      <c r="K200" s="12" t="str">
        <f>IFERROR(VLOOKUP(C200,'1C Names'!A:B,2,0),"")</f>
        <v>Portland Beavers Archive MILB</v>
      </c>
      <c r="L200" s="28"/>
      <c r="M200" s="12"/>
      <c r="N200" s="12" t="str">
        <f t="shared" si="3"/>
        <v>Portland Beavers Archive MILB</v>
      </c>
    </row>
    <row r="201" spans="1:14" x14ac:dyDescent="0.25">
      <c r="A201" s="23" t="s">
        <v>728</v>
      </c>
      <c r="B201" s="23" t="s">
        <v>748</v>
      </c>
      <c r="C201" s="23" t="s">
        <v>43</v>
      </c>
      <c r="D201" s="12" t="s">
        <v>749</v>
      </c>
      <c r="E201" s="23" t="s">
        <v>368</v>
      </c>
      <c r="F201" s="23" t="s">
        <v>361</v>
      </c>
      <c r="G201" s="23" t="s">
        <v>487</v>
      </c>
      <c r="H201" s="23">
        <v>12</v>
      </c>
      <c r="I201" s="23">
        <v>8.2874999999999996</v>
      </c>
      <c r="J201" s="31">
        <f>H201*I201</f>
        <v>99.449999999999989</v>
      </c>
      <c r="K201" s="12" t="str">
        <f>IFERROR(VLOOKUP(C201,'1C Names'!A:B,2,0),"")</f>
        <v>Seattle Rainiers Archive MILB</v>
      </c>
      <c r="L201" s="28"/>
      <c r="M201" s="12"/>
      <c r="N201" s="12" t="str">
        <f t="shared" si="3"/>
        <v>Seattle Rainiers Archive MILB</v>
      </c>
    </row>
    <row r="202" spans="1:14" x14ac:dyDescent="0.25">
      <c r="A202" s="23" t="s">
        <v>728</v>
      </c>
      <c r="B202" s="23" t="s">
        <v>750</v>
      </c>
      <c r="C202" s="23" t="s">
        <v>32</v>
      </c>
      <c r="D202" s="12" t="s">
        <v>751</v>
      </c>
      <c r="E202" s="23" t="s">
        <v>710</v>
      </c>
      <c r="F202" s="23" t="s">
        <v>361</v>
      </c>
      <c r="G202" s="23" t="s">
        <v>487</v>
      </c>
      <c r="H202" s="23">
        <v>12</v>
      </c>
      <c r="I202" s="23">
        <v>8.2874999999999996</v>
      </c>
      <c r="J202" s="31">
        <f>H202*I202</f>
        <v>99.449999999999989</v>
      </c>
      <c r="K202" s="12" t="str">
        <f>IFERROR(VLOOKUP(C202,'1C Names'!A:B,2,0),"")</f>
        <v>Saint Louis Stars Archive NL</v>
      </c>
      <c r="L202" s="28"/>
      <c r="M202" s="12"/>
      <c r="N202" s="12" t="str">
        <f t="shared" si="3"/>
        <v>Saint Louis Stars Archive NL</v>
      </c>
    </row>
    <row r="203" spans="1:14" x14ac:dyDescent="0.25">
      <c r="A203" s="23" t="s">
        <v>752</v>
      </c>
      <c r="B203" s="23" t="s">
        <v>456</v>
      </c>
      <c r="C203" s="23" t="s">
        <v>357</v>
      </c>
      <c r="D203" s="12" t="s">
        <v>1020</v>
      </c>
      <c r="E203" s="23" t="s">
        <v>368</v>
      </c>
      <c r="F203" s="23" t="s">
        <v>361</v>
      </c>
      <c r="G203" s="23" t="s">
        <v>487</v>
      </c>
      <c r="H203" s="23">
        <v>12</v>
      </c>
      <c r="I203" s="23">
        <v>8.2874999999999996</v>
      </c>
      <c r="J203" s="31">
        <f>H203*I203</f>
        <v>99.449999999999989</v>
      </c>
      <c r="K203" s="12" t="str">
        <f>IFERROR(VLOOKUP(C203,'1C Names'!A:B,2,0),"")</f>
        <v/>
      </c>
      <c r="L203" s="28" t="str">
        <f>_xlfn.LET(_xlpm.SPACE1,FIND(" ",D203),_xlpm.SPACE2,FIND(" ",D203,_xlpm.SPACE1+1),_xlpm.SPACE3,FIND(" ",D203,_xlpm.SPACE2+1),_xlpm.SPACE4,FIND(" ",D203,_xlpm.SPACE3+1),MID(D203,1,FIND(" ",D203,_xlpm.SPACE2)))</f>
        <v xml:space="preserve">HOMESTEAD GRAYS </v>
      </c>
      <c r="M203" s="12" t="str">
        <f>MID(D203,LEN(L203)+1,99)</f>
        <v>Archive NL</v>
      </c>
      <c r="N203" s="12" t="str">
        <f t="shared" si="3"/>
        <v>HOMESTEAD GRAYS Archive NL</v>
      </c>
    </row>
    <row r="204" spans="1:14" x14ac:dyDescent="0.25">
      <c r="A204" s="23" t="s">
        <v>752</v>
      </c>
      <c r="B204" s="23" t="s">
        <v>464</v>
      </c>
      <c r="C204" s="23" t="s">
        <v>344</v>
      </c>
      <c r="D204" s="12" t="s">
        <v>1033</v>
      </c>
      <c r="E204" s="23" t="s">
        <v>368</v>
      </c>
      <c r="F204" s="23" t="s">
        <v>361</v>
      </c>
      <c r="G204" s="23" t="s">
        <v>487</v>
      </c>
      <c r="H204" s="23">
        <v>12</v>
      </c>
      <c r="I204" s="23">
        <v>8.2874999999999996</v>
      </c>
      <c r="J204" s="31">
        <f>H204*I204</f>
        <v>99.449999999999989</v>
      </c>
      <c r="K204" s="12" t="str">
        <f>IFERROR(VLOOKUP(C204,'1C Names'!A:B,2,0),"")</f>
        <v/>
      </c>
      <c r="L204" s="28" t="str">
        <f>_xlfn.LET(_xlpm.SPACE1,FIND(" ",D204),_xlpm.SPACE2,FIND(" ",D204,_xlpm.SPACE1+1),_xlpm.SPACE3,FIND(" ",D204,_xlpm.SPACE2+1),_xlpm.SPACE4,FIND(" ",D204,_xlpm.SPACE3+1),MID(D204,1,FIND(" ",D204,_xlpm.SPACE2)))</f>
        <v xml:space="preserve">NY BLACK </v>
      </c>
      <c r="M204" s="12" t="str">
        <f>MID(D204,LEN(L204)+1,99)</f>
        <v>YANKEES Archive NL</v>
      </c>
      <c r="N204" s="12" t="str">
        <f t="shared" si="3"/>
        <v>NY BLACK YANKEES Archive NL</v>
      </c>
    </row>
    <row r="205" spans="1:14" x14ac:dyDescent="0.25">
      <c r="A205" s="23" t="s">
        <v>752</v>
      </c>
      <c r="B205" s="23" t="s">
        <v>746</v>
      </c>
      <c r="C205" s="23" t="s">
        <v>352</v>
      </c>
      <c r="D205" s="12" t="s">
        <v>747</v>
      </c>
      <c r="E205" s="23" t="s">
        <v>753</v>
      </c>
      <c r="F205" s="23" t="s">
        <v>361</v>
      </c>
      <c r="G205" s="23" t="s">
        <v>487</v>
      </c>
      <c r="H205" s="23">
        <v>12</v>
      </c>
      <c r="I205" s="23">
        <v>8.2874999999999996</v>
      </c>
      <c r="J205" s="31">
        <f>H205*I205</f>
        <v>99.449999999999989</v>
      </c>
      <c r="K205" s="12" t="str">
        <f>IFERROR(VLOOKUP(C205,'1C Names'!A:B,2,0),"")</f>
        <v>Portland Beavers Archive MILB</v>
      </c>
      <c r="L205" s="28"/>
      <c r="M205" s="12"/>
      <c r="N205" s="12" t="str">
        <f t="shared" si="3"/>
        <v>Portland Beavers Archive MILB</v>
      </c>
    </row>
    <row r="206" spans="1:14" x14ac:dyDescent="0.25">
      <c r="A206" s="23" t="s">
        <v>752</v>
      </c>
      <c r="B206" s="23" t="s">
        <v>748</v>
      </c>
      <c r="C206" s="23" t="s">
        <v>349</v>
      </c>
      <c r="D206" s="12" t="s">
        <v>749</v>
      </c>
      <c r="E206" s="23" t="s">
        <v>754</v>
      </c>
      <c r="F206" s="23" t="s">
        <v>361</v>
      </c>
      <c r="G206" s="23" t="s">
        <v>487</v>
      </c>
      <c r="H206" s="23">
        <v>12</v>
      </c>
      <c r="I206" s="23">
        <v>8.2874999999999996</v>
      </c>
      <c r="J206" s="31">
        <f>H206*I206</f>
        <v>99.449999999999989</v>
      </c>
      <c r="K206" s="12" t="str">
        <f>IFERROR(VLOOKUP(C206,'1C Names'!A:B,2,0),"")</f>
        <v>Seattle Rainers Archive MILB</v>
      </c>
      <c r="L206" s="28"/>
      <c r="M206" s="12"/>
      <c r="N206" s="12" t="str">
        <f t="shared" si="3"/>
        <v>Seattle Rainers Archive MILB</v>
      </c>
    </row>
    <row r="207" spans="1:14" x14ac:dyDescent="0.25">
      <c r="A207" s="23" t="s">
        <v>755</v>
      </c>
      <c r="B207" s="23" t="s">
        <v>538</v>
      </c>
      <c r="C207" s="23" t="s">
        <v>203</v>
      </c>
      <c r="D207" s="12" t="s">
        <v>756</v>
      </c>
      <c r="E207" s="23" t="s">
        <v>368</v>
      </c>
      <c r="F207" s="23" t="s">
        <v>387</v>
      </c>
      <c r="G207" s="23" t="s">
        <v>487</v>
      </c>
      <c r="H207" s="23">
        <v>26</v>
      </c>
      <c r="I207" s="23">
        <v>8.9250000000000007</v>
      </c>
      <c r="J207" s="31">
        <f>H207*I207</f>
        <v>232.05</v>
      </c>
      <c r="K207" s="12" t="str">
        <f>IFERROR(VLOOKUP(C207,'1C Names'!A:B,2,0),"")</f>
        <v>Space with NASA</v>
      </c>
      <c r="L207" s="28"/>
      <c r="M207" s="12"/>
      <c r="N207" s="12" t="str">
        <f t="shared" si="3"/>
        <v>Space with NASA</v>
      </c>
    </row>
    <row r="208" spans="1:14" x14ac:dyDescent="0.25">
      <c r="A208" s="23" t="s">
        <v>757</v>
      </c>
      <c r="B208" s="23" t="s">
        <v>488</v>
      </c>
      <c r="C208" s="23" t="s">
        <v>274</v>
      </c>
      <c r="D208" s="12" t="s">
        <v>758</v>
      </c>
      <c r="E208" s="23" t="s">
        <v>401</v>
      </c>
      <c r="F208" s="23" t="s">
        <v>387</v>
      </c>
      <c r="G208" s="23" t="s">
        <v>759</v>
      </c>
      <c r="H208" s="23">
        <v>18</v>
      </c>
      <c r="I208" s="23">
        <v>9.7749999999999986</v>
      </c>
      <c r="J208" s="31">
        <f>H208*I208</f>
        <v>175.95</v>
      </c>
      <c r="K208" s="12" t="str">
        <f>IFERROR(VLOOKUP(C208,'1C Names'!A:B,2,0),"")</f>
        <v>California</v>
      </c>
      <c r="L208" s="28"/>
      <c r="M208" s="12"/>
      <c r="N208" s="12" t="str">
        <f t="shared" si="3"/>
        <v>California</v>
      </c>
    </row>
    <row r="209" spans="1:14" x14ac:dyDescent="0.25">
      <c r="A209" s="23" t="s">
        <v>760</v>
      </c>
      <c r="B209" s="23" t="s">
        <v>488</v>
      </c>
      <c r="C209" s="23" t="s">
        <v>256</v>
      </c>
      <c r="D209" s="12" t="s">
        <v>761</v>
      </c>
      <c r="E209" s="23" t="s">
        <v>762</v>
      </c>
      <c r="F209" s="23" t="s">
        <v>387</v>
      </c>
      <c r="G209" s="23" t="s">
        <v>763</v>
      </c>
      <c r="H209" s="23">
        <v>6</v>
      </c>
      <c r="I209" s="23">
        <v>9.1383333333333336</v>
      </c>
      <c r="J209" s="31">
        <f>H209*I209</f>
        <v>54.83</v>
      </c>
      <c r="K209" s="12" t="str">
        <f>IFERROR(VLOOKUP(C209,'1C Names'!A:B,2,0),"")</f>
        <v/>
      </c>
      <c r="L209" s="28" t="str">
        <f>_xlfn.LET(_xlpm.SPACE1,FIND(" ",D209),_xlpm.SPACE2,FIND(" ",D209,_xlpm.SPACE1+1),_xlpm.SPACE3,FIND(" ",D209,_xlpm.SPACE2+1),_xlpm.SPACE4,FIND(" ",D209,_xlpm.SPACE3+1),MID(D209,1,FIND(" ",D209,_xlpm.SPACE2)))</f>
        <v xml:space="preserve">CALI Pace </v>
      </c>
      <c r="M209" s="12" t="str">
        <f>MID(D209,LEN(L209)+1,99)</f>
        <v>SL</v>
      </c>
      <c r="N209" s="12" t="str">
        <f t="shared" si="3"/>
        <v>CALI Pace SL</v>
      </c>
    </row>
    <row r="210" spans="1:14" x14ac:dyDescent="0.25">
      <c r="A210" s="23" t="s">
        <v>764</v>
      </c>
      <c r="B210" s="23" t="s">
        <v>538</v>
      </c>
      <c r="C210" s="23" t="s">
        <v>183</v>
      </c>
      <c r="D210" s="12" t="s">
        <v>765</v>
      </c>
      <c r="E210" s="23" t="s">
        <v>766</v>
      </c>
      <c r="F210" s="23" t="s">
        <v>387</v>
      </c>
      <c r="G210" s="23" t="s">
        <v>388</v>
      </c>
      <c r="H210" s="23">
        <v>11</v>
      </c>
      <c r="I210" s="23">
        <v>7.4372727272727275</v>
      </c>
      <c r="J210" s="31">
        <f>H210*I210</f>
        <v>81.81</v>
      </c>
      <c r="K210" s="12" t="str">
        <f>IFERROR(VLOOKUP(C210,'1C Names'!A:B,2,0),"")</f>
        <v>Space with NASA</v>
      </c>
      <c r="L210" s="28"/>
      <c r="M210" s="12"/>
      <c r="N210" s="12" t="str">
        <f t="shared" si="3"/>
        <v>Space with NASA</v>
      </c>
    </row>
    <row r="211" spans="1:14" x14ac:dyDescent="0.25">
      <c r="A211" s="23" t="s">
        <v>767</v>
      </c>
      <c r="B211" s="23" t="s">
        <v>768</v>
      </c>
      <c r="C211" s="23" t="s">
        <v>146</v>
      </c>
      <c r="D211" s="12" t="s">
        <v>769</v>
      </c>
      <c r="E211" s="23" t="s">
        <v>770</v>
      </c>
      <c r="F211" s="23" t="s">
        <v>387</v>
      </c>
      <c r="G211" s="23" t="s">
        <v>487</v>
      </c>
      <c r="H211" s="23">
        <v>24</v>
      </c>
      <c r="I211" s="23">
        <v>6.8</v>
      </c>
      <c r="J211" s="31">
        <f>H211*I211</f>
        <v>163.19999999999999</v>
      </c>
      <c r="K211" s="12" t="str">
        <f>IFERROR(VLOOKUP(C211,'1C Names'!A:B,2,0),"")</f>
        <v>Americana Conrad</v>
      </c>
      <c r="L211" s="28"/>
      <c r="M211" s="12"/>
      <c r="N211" s="12" t="str">
        <f t="shared" si="3"/>
        <v>Americana Conrad</v>
      </c>
    </row>
    <row r="212" spans="1:14" x14ac:dyDescent="0.25">
      <c r="A212" s="23" t="s">
        <v>767</v>
      </c>
      <c r="B212" s="23" t="s">
        <v>768</v>
      </c>
      <c r="C212" s="23" t="s">
        <v>146</v>
      </c>
      <c r="D212" s="12" t="s">
        <v>769</v>
      </c>
      <c r="E212" s="23" t="s">
        <v>368</v>
      </c>
      <c r="F212" s="23" t="s">
        <v>387</v>
      </c>
      <c r="G212" s="23" t="s">
        <v>487</v>
      </c>
      <c r="H212" s="23">
        <v>17</v>
      </c>
      <c r="I212" s="23">
        <v>6.8</v>
      </c>
      <c r="J212" s="31">
        <f>H212*I212</f>
        <v>115.6</v>
      </c>
      <c r="K212" s="12" t="str">
        <f>IFERROR(VLOOKUP(C212,'1C Names'!A:B,2,0),"")</f>
        <v>Americana Conrad</v>
      </c>
      <c r="L212" s="28"/>
      <c r="M212" s="12"/>
      <c r="N212" s="12" t="str">
        <f t="shared" si="3"/>
        <v>Americana Conrad</v>
      </c>
    </row>
    <row r="213" spans="1:14" x14ac:dyDescent="0.25">
      <c r="A213" s="23" t="s">
        <v>767</v>
      </c>
      <c r="B213" s="23" t="s">
        <v>768</v>
      </c>
      <c r="C213" s="23" t="s">
        <v>146</v>
      </c>
      <c r="D213" s="12" t="s">
        <v>769</v>
      </c>
      <c r="E213" s="23" t="s">
        <v>401</v>
      </c>
      <c r="F213" s="23" t="s">
        <v>387</v>
      </c>
      <c r="G213" s="23" t="s">
        <v>487</v>
      </c>
      <c r="H213" s="23">
        <v>52</v>
      </c>
      <c r="I213" s="23">
        <v>6.8000000000000007</v>
      </c>
      <c r="J213" s="31">
        <f>H213*I213</f>
        <v>353.6</v>
      </c>
      <c r="K213" s="12" t="str">
        <f>IFERROR(VLOOKUP(C213,'1C Names'!A:B,2,0),"")</f>
        <v>Americana Conrad</v>
      </c>
      <c r="L213" s="28"/>
      <c r="M213" s="12"/>
      <c r="N213" s="12" t="str">
        <f t="shared" si="3"/>
        <v>Americana Conrad</v>
      </c>
    </row>
    <row r="214" spans="1:14" x14ac:dyDescent="0.25">
      <c r="A214" s="23" t="s">
        <v>767</v>
      </c>
      <c r="B214" s="23" t="s">
        <v>488</v>
      </c>
      <c r="C214" s="23" t="s">
        <v>144</v>
      </c>
      <c r="D214" s="12" t="s">
        <v>771</v>
      </c>
      <c r="E214" s="23" t="s">
        <v>770</v>
      </c>
      <c r="F214" s="23" t="s">
        <v>387</v>
      </c>
      <c r="G214" s="23" t="s">
        <v>487</v>
      </c>
      <c r="H214" s="23">
        <v>23</v>
      </c>
      <c r="I214" s="23">
        <v>6.8</v>
      </c>
      <c r="J214" s="31">
        <f>H214*I214</f>
        <v>156.4</v>
      </c>
      <c r="K214" s="12" t="str">
        <f>IFERROR(VLOOKUP(C214,'1C Names'!A:B,2,0),"")</f>
        <v>California Conrad</v>
      </c>
      <c r="L214" s="28"/>
      <c r="M214" s="12"/>
      <c r="N214" s="12" t="str">
        <f t="shared" si="3"/>
        <v>California Conrad</v>
      </c>
    </row>
    <row r="215" spans="1:14" x14ac:dyDescent="0.25">
      <c r="A215" s="23" t="s">
        <v>767</v>
      </c>
      <c r="B215" s="23" t="s">
        <v>488</v>
      </c>
      <c r="C215" s="23" t="s">
        <v>144</v>
      </c>
      <c r="D215" s="12" t="s">
        <v>771</v>
      </c>
      <c r="E215" s="23" t="s">
        <v>401</v>
      </c>
      <c r="F215" s="23" t="s">
        <v>387</v>
      </c>
      <c r="G215" s="23" t="s">
        <v>487</v>
      </c>
      <c r="H215" s="23">
        <v>22</v>
      </c>
      <c r="I215" s="23">
        <v>6.8</v>
      </c>
      <c r="J215" s="31">
        <f>H215*I215</f>
        <v>149.6</v>
      </c>
      <c r="K215" s="12" t="str">
        <f>IFERROR(VLOOKUP(C215,'1C Names'!A:B,2,0),"")</f>
        <v>California Conrad</v>
      </c>
      <c r="L215" s="28"/>
      <c r="M215" s="12"/>
      <c r="N215" s="12" t="str">
        <f t="shared" si="3"/>
        <v>California Conrad</v>
      </c>
    </row>
    <row r="216" spans="1:14" x14ac:dyDescent="0.25">
      <c r="A216" s="23" t="s">
        <v>767</v>
      </c>
      <c r="B216" s="23" t="s">
        <v>548</v>
      </c>
      <c r="C216" s="23" t="s">
        <v>147</v>
      </c>
      <c r="D216" s="12" t="s">
        <v>772</v>
      </c>
      <c r="E216" s="23" t="s">
        <v>773</v>
      </c>
      <c r="F216" s="23" t="s">
        <v>387</v>
      </c>
      <c r="G216" s="23" t="s">
        <v>487</v>
      </c>
      <c r="H216" s="23">
        <v>12</v>
      </c>
      <c r="I216" s="23">
        <v>6.8</v>
      </c>
      <c r="J216" s="31">
        <f>H216*I216</f>
        <v>81.599999999999994</v>
      </c>
      <c r="K216" s="12" t="str">
        <f>IFERROR(VLOOKUP(C216,'1C Names'!A:B,2,0),"")</f>
        <v>United States Conrad</v>
      </c>
      <c r="L216" s="28"/>
      <c r="M216" s="12"/>
      <c r="N216" s="12" t="str">
        <f t="shared" si="3"/>
        <v>United States Conrad</v>
      </c>
    </row>
    <row r="217" spans="1:14" x14ac:dyDescent="0.25">
      <c r="A217" s="23" t="s">
        <v>767</v>
      </c>
      <c r="B217" s="23" t="s">
        <v>548</v>
      </c>
      <c r="C217" s="23" t="s">
        <v>147</v>
      </c>
      <c r="D217" s="12" t="s">
        <v>772</v>
      </c>
      <c r="E217" s="23" t="s">
        <v>770</v>
      </c>
      <c r="F217" s="23" t="s">
        <v>387</v>
      </c>
      <c r="G217" s="23" t="s">
        <v>487</v>
      </c>
      <c r="H217" s="23">
        <v>41</v>
      </c>
      <c r="I217" s="23">
        <v>6.8000000000000007</v>
      </c>
      <c r="J217" s="31">
        <f>H217*I217</f>
        <v>278.8</v>
      </c>
      <c r="K217" s="12" t="str">
        <f>IFERROR(VLOOKUP(C217,'1C Names'!A:B,2,0),"")</f>
        <v>United States Conrad</v>
      </c>
      <c r="L217" s="28"/>
      <c r="M217" s="12"/>
      <c r="N217" s="12" t="str">
        <f t="shared" si="3"/>
        <v>United States Conrad</v>
      </c>
    </row>
    <row r="218" spans="1:14" x14ac:dyDescent="0.25">
      <c r="A218" s="23" t="s">
        <v>767</v>
      </c>
      <c r="B218" s="23" t="s">
        <v>548</v>
      </c>
      <c r="C218" s="23" t="s">
        <v>147</v>
      </c>
      <c r="D218" s="12" t="s">
        <v>772</v>
      </c>
      <c r="E218" s="23" t="s">
        <v>401</v>
      </c>
      <c r="F218" s="23" t="s">
        <v>387</v>
      </c>
      <c r="G218" s="23" t="s">
        <v>487</v>
      </c>
      <c r="H218" s="23">
        <v>58</v>
      </c>
      <c r="I218" s="23">
        <v>6.8</v>
      </c>
      <c r="J218" s="31">
        <f>H218*I218</f>
        <v>394.4</v>
      </c>
      <c r="K218" s="12" t="str">
        <f>IFERROR(VLOOKUP(C218,'1C Names'!A:B,2,0),"")</f>
        <v>United States Conrad</v>
      </c>
      <c r="L218" s="28"/>
      <c r="M218" s="12"/>
      <c r="N218" s="12" t="str">
        <f t="shared" si="3"/>
        <v>United States Conrad</v>
      </c>
    </row>
    <row r="219" spans="1:14" x14ac:dyDescent="0.25">
      <c r="A219" s="23" t="s">
        <v>767</v>
      </c>
      <c r="B219" s="23" t="s">
        <v>548</v>
      </c>
      <c r="C219" s="23" t="s">
        <v>147</v>
      </c>
      <c r="D219" s="12" t="s">
        <v>772</v>
      </c>
      <c r="E219" s="23" t="s">
        <v>368</v>
      </c>
      <c r="F219" s="23" t="s">
        <v>387</v>
      </c>
      <c r="G219" s="23" t="s">
        <v>487</v>
      </c>
      <c r="H219" s="23">
        <v>41</v>
      </c>
      <c r="I219" s="23">
        <v>6.8000000000000007</v>
      </c>
      <c r="J219" s="31">
        <f>H219*I219</f>
        <v>278.8</v>
      </c>
      <c r="K219" s="12" t="str">
        <f>IFERROR(VLOOKUP(C219,'1C Names'!A:B,2,0),"")</f>
        <v>United States Conrad</v>
      </c>
      <c r="L219" s="28"/>
      <c r="M219" s="12"/>
      <c r="N219" s="12" t="str">
        <f t="shared" si="3"/>
        <v>United States Conrad</v>
      </c>
    </row>
    <row r="220" spans="1:14" x14ac:dyDescent="0.25">
      <c r="A220" s="23" t="s">
        <v>774</v>
      </c>
      <c r="B220" s="23" t="s">
        <v>775</v>
      </c>
      <c r="C220" s="23" t="s">
        <v>114</v>
      </c>
      <c r="D220" s="12" t="s">
        <v>776</v>
      </c>
      <c r="E220" s="23" t="s">
        <v>591</v>
      </c>
      <c r="F220" s="23" t="s">
        <v>361</v>
      </c>
      <c r="G220" s="23" t="s">
        <v>487</v>
      </c>
      <c r="H220" s="23">
        <v>20</v>
      </c>
      <c r="I220" s="23">
        <v>5.5250000000000004</v>
      </c>
      <c r="J220" s="31">
        <f>H220*I220</f>
        <v>110.5</v>
      </c>
      <c r="K220" s="12" t="str">
        <f>IFERROR(VLOOKUP(C220,'1C Names'!A:B,2,0),"")</f>
        <v/>
      </c>
      <c r="L220" s="28" t="str">
        <f>_xlfn.LET(_xlpm.SPACE1,FIND(" ",D220),_xlpm.SPACE2,FIND(" ",D220,_xlpm.SPACE1+1),_xlpm.SPACE3,FIND(" ",D220,_xlpm.SPACE2+1),_xlpm.SPACE4,FIND(" ",D220,_xlpm.SPACE3+1),MID(D220,1,FIND(" ",D220,_xlpm.SPACE2)))</f>
        <v xml:space="preserve">American Needle </v>
      </c>
      <c r="M220" s="12" t="str">
        <f>MID(D220,LEN(L220)+1,99)</f>
        <v>Ballpark</v>
      </c>
      <c r="N220" s="12" t="str">
        <f t="shared" si="3"/>
        <v>American Needle Ballpark</v>
      </c>
    </row>
    <row r="221" spans="1:14" x14ac:dyDescent="0.25">
      <c r="A221" s="23" t="s">
        <v>774</v>
      </c>
      <c r="B221" s="23" t="s">
        <v>779</v>
      </c>
      <c r="C221" s="23" t="s">
        <v>249</v>
      </c>
      <c r="D221" s="12" t="s">
        <v>780</v>
      </c>
      <c r="E221" s="23" t="s">
        <v>781</v>
      </c>
      <c r="F221" s="23" t="s">
        <v>361</v>
      </c>
      <c r="G221" s="23" t="s">
        <v>487</v>
      </c>
      <c r="H221" s="23">
        <v>29</v>
      </c>
      <c r="I221" s="23">
        <v>5.95</v>
      </c>
      <c r="J221" s="31">
        <f>H221*I221</f>
        <v>172.55</v>
      </c>
      <c r="K221" s="12" t="str">
        <f>IFERROR(VLOOKUP(C221,'1C Names'!A:B,2,0),"")</f>
        <v/>
      </c>
      <c r="L221" s="28" t="str">
        <f>_xlfn.LET(_xlpm.SPACE1,FIND(" ",D221),_xlpm.SPACE2,FIND(" ",D221,_xlpm.SPACE1+1),_xlpm.SPACE3,FIND(" ",D221,_xlpm.SPACE2+1),_xlpm.SPACE4,FIND(" ",D221,_xlpm.SPACE3+1),MID(D221,1,FIND(" ",D221,_xlpm.SPACE2)))</f>
        <v xml:space="preserve">American Needle </v>
      </c>
      <c r="M221" s="12" t="str">
        <f>MID(D221,LEN(L221)+1,99)</f>
        <v>New Timer</v>
      </c>
      <c r="N221" s="12" t="str">
        <f t="shared" si="3"/>
        <v>American Needle New Timer</v>
      </c>
    </row>
    <row r="222" spans="1:14" x14ac:dyDescent="0.25">
      <c r="A222" s="23" t="s">
        <v>774</v>
      </c>
      <c r="B222" s="23" t="s">
        <v>777</v>
      </c>
      <c r="C222" s="23" t="s">
        <v>112</v>
      </c>
      <c r="D222" s="12" t="s">
        <v>776</v>
      </c>
      <c r="E222" s="23" t="s">
        <v>778</v>
      </c>
      <c r="F222" s="23" t="s">
        <v>361</v>
      </c>
      <c r="G222" s="23" t="s">
        <v>487</v>
      </c>
      <c r="H222" s="23">
        <v>18</v>
      </c>
      <c r="I222" s="23">
        <v>5.5250000000000004</v>
      </c>
      <c r="J222" s="31">
        <f>H222*I222</f>
        <v>99.45</v>
      </c>
      <c r="K222" s="12" t="str">
        <f>IFERROR(VLOOKUP(C222,'1C Names'!A:B,2,0),"")</f>
        <v/>
      </c>
      <c r="L222" s="28" t="str">
        <f>_xlfn.LET(_xlpm.SPACE1,FIND(" ",D222),_xlpm.SPACE2,FIND(" ",D222,_xlpm.SPACE1+1),_xlpm.SPACE3,FIND(" ",D222,_xlpm.SPACE2+1),_xlpm.SPACE4,FIND(" ",D222,_xlpm.SPACE3+1),MID(D222,1,FIND(" ",D222,_xlpm.SPACE2)))</f>
        <v xml:space="preserve">American Needle </v>
      </c>
      <c r="M222" s="12" t="str">
        <f>MID(D222,LEN(L222)+1,99)</f>
        <v>Ballpark</v>
      </c>
      <c r="N222" s="12" t="str">
        <f t="shared" si="3"/>
        <v>American Needle Ballpark</v>
      </c>
    </row>
    <row r="223" spans="1:14" x14ac:dyDescent="0.25">
      <c r="A223" s="23" t="s">
        <v>530</v>
      </c>
      <c r="B223" s="23" t="s">
        <v>782</v>
      </c>
      <c r="C223" s="23" t="s">
        <v>270</v>
      </c>
      <c r="D223" s="12" t="s">
        <v>783</v>
      </c>
      <c r="E223" s="23" t="s">
        <v>401</v>
      </c>
      <c r="F223" s="23" t="s">
        <v>361</v>
      </c>
      <c r="G223" s="23" t="s">
        <v>487</v>
      </c>
      <c r="H223" s="23">
        <v>12</v>
      </c>
      <c r="I223" s="23">
        <v>7.6499999999999995</v>
      </c>
      <c r="J223" s="31">
        <f>H223*I223</f>
        <v>91.8</v>
      </c>
      <c r="K223" s="12" t="str">
        <f>IFERROR(VLOOKUP(C223,'1C Names'!A:B,2,0),"")</f>
        <v/>
      </c>
      <c r="L223" s="28" t="str">
        <f>_xlfn.LET(_xlpm.SPACE1,FIND(" ",D223),_xlpm.SPACE2,FIND(" ",D223,_xlpm.SPACE1+1),_xlpm.SPACE3,FIND(" ",D223,_xlpm.SPACE2+1),_xlpm.SPACE4,FIND(" ",D223,_xlpm.SPACE3+1),MID(D223,1,FIND(" ",D223,_xlpm.SPACE1)))</f>
        <v xml:space="preserve">FENDER </v>
      </c>
      <c r="M223" s="12" t="str">
        <f>MID(D223,LEN(L223)+1,99)</f>
        <v>Raglan Bones</v>
      </c>
      <c r="N223" s="12" t="str">
        <f t="shared" si="3"/>
        <v>FENDER Raglan Bones</v>
      </c>
    </row>
    <row r="224" spans="1:14" x14ac:dyDescent="0.25">
      <c r="A224" s="23" t="s">
        <v>784</v>
      </c>
      <c r="B224" s="23" t="s">
        <v>787</v>
      </c>
      <c r="C224" s="23" t="s">
        <v>269</v>
      </c>
      <c r="D224" s="12" t="s">
        <v>788</v>
      </c>
      <c r="E224" s="23" t="s">
        <v>401</v>
      </c>
      <c r="F224" s="23" t="s">
        <v>361</v>
      </c>
      <c r="G224" s="23" t="s">
        <v>362</v>
      </c>
      <c r="H224" s="23">
        <v>6</v>
      </c>
      <c r="I224" s="23">
        <v>7.2250000000000005</v>
      </c>
      <c r="J224" s="31">
        <f>H224*I224</f>
        <v>43.35</v>
      </c>
      <c r="K224" s="12" t="str">
        <f>IFERROR(VLOOKUP(C224,'1C Names'!A:B,2,0),"")</f>
        <v>Cadillac</v>
      </c>
      <c r="L224" s="28"/>
      <c r="M224" s="12"/>
      <c r="N224" s="12" t="str">
        <f t="shared" si="3"/>
        <v>Cadillac</v>
      </c>
    </row>
    <row r="225" spans="1:14" x14ac:dyDescent="0.25">
      <c r="A225" s="23" t="s">
        <v>784</v>
      </c>
      <c r="B225" s="23" t="s">
        <v>789</v>
      </c>
      <c r="C225" s="23" t="s">
        <v>271</v>
      </c>
      <c r="D225" s="12" t="s">
        <v>790</v>
      </c>
      <c r="E225" s="23" t="s">
        <v>401</v>
      </c>
      <c r="F225" s="23" t="s">
        <v>361</v>
      </c>
      <c r="G225" s="23" t="s">
        <v>362</v>
      </c>
      <c r="H225" s="23">
        <v>6</v>
      </c>
      <c r="I225" s="23">
        <v>7.2250000000000005</v>
      </c>
      <c r="J225" s="31">
        <f>H225*I225</f>
        <v>43.35</v>
      </c>
      <c r="K225" s="12" t="str">
        <f>IFERROR(VLOOKUP(C225,'1C Names'!A:B,2,0),"")</f>
        <v/>
      </c>
      <c r="L225" s="28" t="str">
        <f>_xlfn.LET(_xlpm.SPACE1,FIND(" ",D225),_xlpm.SPACE2,FIND(" ",D225,_xlpm.SPACE1+1),_xlpm.SPACE3,FIND(" ",D225,_xlpm.SPACE2+1),_xlpm.SPACE4,FIND(" ",D225,_xlpm.SPACE3+1),MID(D225,1,FIND(" ",D225,_xlpm.SPACE2)))</f>
        <v xml:space="preserve">GM Camaro </v>
      </c>
      <c r="M225" s="12" t="str">
        <f>MID(D225,LEN(L225)+1,99)</f>
        <v>Raglan Bones</v>
      </c>
      <c r="N225" s="12" t="str">
        <f t="shared" si="3"/>
        <v>GM Camaro Raglan Bones</v>
      </c>
    </row>
    <row r="226" spans="1:14" x14ac:dyDescent="0.25">
      <c r="A226" s="23" t="s">
        <v>784</v>
      </c>
      <c r="B226" s="23" t="s">
        <v>785</v>
      </c>
      <c r="C226" s="23" t="s">
        <v>306</v>
      </c>
      <c r="D226" s="12" t="s">
        <v>786</v>
      </c>
      <c r="E226" s="23" t="s">
        <v>450</v>
      </c>
      <c r="F226" s="23" t="s">
        <v>387</v>
      </c>
      <c r="G226" s="23" t="s">
        <v>477</v>
      </c>
      <c r="H226" s="23">
        <v>12</v>
      </c>
      <c r="I226" s="23">
        <v>8.2874999999999996</v>
      </c>
      <c r="J226" s="31">
        <f>H226*I226</f>
        <v>99.449999999999989</v>
      </c>
      <c r="K226" s="12" t="str">
        <f>IFERROR(VLOOKUP(C226,'1C Names'!A:B,2,0),"")</f>
        <v/>
      </c>
      <c r="L226" s="28" t="str">
        <f>_xlfn.LET(_xlpm.SPACE1,FIND(" ",D226),_xlpm.SPACE2,FIND(" ",D226,_xlpm.SPACE1+1),_xlpm.SPACE3,FIND(" ",D226,_xlpm.SPACE2+1),_xlpm.SPACE4,FIND(" ",D226,_xlpm.SPACE3+1),MID(D226,1,FIND(" ",D226,_xlpm.SPACE2)))</f>
        <v xml:space="preserve">GM Pontiac </v>
      </c>
      <c r="M226" s="12" t="str">
        <f>MID(D226,LEN(L226)+1,99)</f>
        <v>Valin</v>
      </c>
      <c r="N226" s="12" t="str">
        <f t="shared" si="3"/>
        <v>GM Pontiac Valin</v>
      </c>
    </row>
    <row r="227" spans="1:14" x14ac:dyDescent="0.25">
      <c r="A227" s="23" t="s">
        <v>791</v>
      </c>
      <c r="B227" s="23" t="s">
        <v>538</v>
      </c>
      <c r="C227" s="23" t="s">
        <v>268</v>
      </c>
      <c r="D227" s="12" t="s">
        <v>607</v>
      </c>
      <c r="E227" s="23" t="s">
        <v>401</v>
      </c>
      <c r="F227" s="23" t="s">
        <v>361</v>
      </c>
      <c r="G227" s="23" t="s">
        <v>362</v>
      </c>
      <c r="H227" s="23">
        <v>16</v>
      </c>
      <c r="I227" s="23">
        <v>7.2249999999999996</v>
      </c>
      <c r="J227" s="31">
        <f>H227*I227</f>
        <v>115.6</v>
      </c>
      <c r="K227" s="12" t="str">
        <f>IFERROR(VLOOKUP(C227,'1C Names'!A:B,2,0),"")</f>
        <v>Space with NASA</v>
      </c>
      <c r="L227" s="28"/>
      <c r="M227" s="12"/>
      <c r="N227" s="12" t="str">
        <f t="shared" si="3"/>
        <v>Space with NASA</v>
      </c>
    </row>
    <row r="228" spans="1:14" x14ac:dyDescent="0.25">
      <c r="A228" s="23" t="s">
        <v>792</v>
      </c>
      <c r="B228" s="23" t="s">
        <v>793</v>
      </c>
      <c r="C228" s="23" t="s">
        <v>105</v>
      </c>
      <c r="D228" s="12" t="s">
        <v>794</v>
      </c>
      <c r="E228" s="23" t="s">
        <v>795</v>
      </c>
      <c r="F228" s="23" t="s">
        <v>361</v>
      </c>
      <c r="G228" s="23" t="s">
        <v>362</v>
      </c>
      <c r="H228" s="23">
        <v>12</v>
      </c>
      <c r="I228" s="23">
        <v>5.7374999999999998</v>
      </c>
      <c r="J228" s="31">
        <f>H228*I228</f>
        <v>68.849999999999994</v>
      </c>
      <c r="K228" s="12" t="str">
        <f>IFERROR(VLOOKUP(C228,'1C Names'!A:B,2,0),"")</f>
        <v/>
      </c>
      <c r="L228" s="28" t="str">
        <f>_xlfn.LET(_xlpm.SPACE1,FIND(" ",D228),_xlpm.SPACE2,FIND(" ",D228,_xlpm.SPACE1+1),_xlpm.SPACE3,FIND(" ",D228,_xlpm.SPACE2+1),_xlpm.SPACE4,FIND(" ",D228,_xlpm.SPACE3+1),MID(D228,1,FIND(" ",D228,_xlpm.SPACE2)))</f>
        <v xml:space="preserve">Rainbow Room </v>
      </c>
      <c r="M228" s="12" t="str">
        <f>MID(D228,LEN(L228)+1,99)</f>
        <v>Slouch</v>
      </c>
      <c r="N228" s="12" t="str">
        <f t="shared" si="3"/>
        <v>Rainbow Room Slouch</v>
      </c>
    </row>
    <row r="229" spans="1:14" x14ac:dyDescent="0.25">
      <c r="A229" s="23" t="s">
        <v>796</v>
      </c>
      <c r="B229" s="23" t="s">
        <v>797</v>
      </c>
      <c r="C229" s="23" t="s">
        <v>301</v>
      </c>
      <c r="D229" s="12" t="s">
        <v>798</v>
      </c>
      <c r="E229" s="23" t="s">
        <v>799</v>
      </c>
      <c r="F229" s="23" t="s">
        <v>387</v>
      </c>
      <c r="G229" s="23" t="s">
        <v>477</v>
      </c>
      <c r="H229" s="23">
        <v>34</v>
      </c>
      <c r="I229" s="23">
        <v>7.2250000000000005</v>
      </c>
      <c r="J229" s="31">
        <f>H229*I229</f>
        <v>245.65</v>
      </c>
      <c r="K229" s="12" t="str">
        <f>IFERROR(VLOOKUP(C229,'1C Names'!A:B,2,0),"")</f>
        <v>Lake Tahoe</v>
      </c>
      <c r="L229" s="28"/>
      <c r="M229" s="12"/>
      <c r="N229" s="12" t="str">
        <f t="shared" si="3"/>
        <v>Lake Tahoe</v>
      </c>
    </row>
  </sheetData>
  <autoFilter ref="A1:N229" xr:uid="{00000000-0001-0000-0100-000000000000}">
    <sortState xmlns:xlrd2="http://schemas.microsoft.com/office/spreadsheetml/2017/richdata2" ref="A2:N229">
      <sortCondition ref="A1:A229"/>
    </sortState>
  </autoFilter>
  <sortState xmlns:xlrd2="http://schemas.microsoft.com/office/spreadsheetml/2017/richdata2" ref="A225:N1574">
    <sortCondition ref="J225:J15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BB17-E13E-4006-B1BC-E7CCEBB5CB84}">
  <dimension ref="A1:B228"/>
  <sheetViews>
    <sheetView workbookViewId="0">
      <selection sqref="A1:B1048576"/>
    </sheetView>
  </sheetViews>
  <sheetFormatPr defaultRowHeight="15" x14ac:dyDescent="0.25"/>
  <cols>
    <col min="1" max="1" width="18" bestFit="1" customWidth="1"/>
    <col min="2" max="2" width="38.5703125" bestFit="1" customWidth="1"/>
  </cols>
  <sheetData>
    <row r="1" spans="1:2" x14ac:dyDescent="0.25">
      <c r="A1" t="s">
        <v>225</v>
      </c>
      <c r="B1" t="s">
        <v>986</v>
      </c>
    </row>
    <row r="2" spans="1:2" x14ac:dyDescent="0.25">
      <c r="A2" t="s">
        <v>222</v>
      </c>
      <c r="B2" t="s">
        <v>364</v>
      </c>
    </row>
    <row r="3" spans="1:2" x14ac:dyDescent="0.25">
      <c r="A3" t="s">
        <v>223</v>
      </c>
      <c r="B3" t="s">
        <v>367</v>
      </c>
    </row>
    <row r="4" spans="1:2" x14ac:dyDescent="0.25">
      <c r="A4" t="s">
        <v>224</v>
      </c>
      <c r="B4" t="s">
        <v>985</v>
      </c>
    </row>
    <row r="5" spans="1:2" x14ac:dyDescent="0.25">
      <c r="A5" t="s">
        <v>220</v>
      </c>
      <c r="B5" t="s">
        <v>373</v>
      </c>
    </row>
    <row r="6" spans="1:2" x14ac:dyDescent="0.25">
      <c r="A6" t="s">
        <v>217</v>
      </c>
      <c r="B6" t="s">
        <v>376</v>
      </c>
    </row>
    <row r="7" spans="1:2" x14ac:dyDescent="0.25">
      <c r="A7" t="s">
        <v>218</v>
      </c>
      <c r="B7" t="s">
        <v>379</v>
      </c>
    </row>
    <row r="8" spans="1:2" x14ac:dyDescent="0.25">
      <c r="A8" t="s">
        <v>219</v>
      </c>
      <c r="B8" t="s">
        <v>382</v>
      </c>
    </row>
    <row r="9" spans="1:2" x14ac:dyDescent="0.25">
      <c r="A9" t="s">
        <v>180</v>
      </c>
      <c r="B9" t="s">
        <v>385</v>
      </c>
    </row>
    <row r="10" spans="1:2" x14ac:dyDescent="0.25">
      <c r="A10" t="s">
        <v>177</v>
      </c>
      <c r="B10" t="s">
        <v>390</v>
      </c>
    </row>
    <row r="11" spans="1:2" x14ac:dyDescent="0.25">
      <c r="A11" t="s">
        <v>178</v>
      </c>
      <c r="B11" t="s">
        <v>392</v>
      </c>
    </row>
    <row r="12" spans="1:2" x14ac:dyDescent="0.25">
      <c r="A12" t="s">
        <v>181</v>
      </c>
      <c r="B12" t="s">
        <v>395</v>
      </c>
    </row>
    <row r="13" spans="1:2" x14ac:dyDescent="0.25">
      <c r="A13" t="s">
        <v>176</v>
      </c>
      <c r="B13" t="s">
        <v>398</v>
      </c>
    </row>
    <row r="14" spans="1:2" x14ac:dyDescent="0.25">
      <c r="A14" t="s">
        <v>215</v>
      </c>
      <c r="B14" t="s">
        <v>988</v>
      </c>
    </row>
    <row r="15" spans="1:2" x14ac:dyDescent="0.25">
      <c r="A15" t="s">
        <v>213</v>
      </c>
      <c r="B15" t="s">
        <v>987</v>
      </c>
    </row>
    <row r="16" spans="1:2" x14ac:dyDescent="0.25">
      <c r="A16" t="s">
        <v>212</v>
      </c>
      <c r="B16" t="s">
        <v>403</v>
      </c>
    </row>
    <row r="17" spans="1:2" x14ac:dyDescent="0.25">
      <c r="A17" t="s">
        <v>309</v>
      </c>
      <c r="B17" t="s">
        <v>1138</v>
      </c>
    </row>
    <row r="18" spans="1:2" x14ac:dyDescent="0.25">
      <c r="A18" t="s">
        <v>99</v>
      </c>
      <c r="B18" t="s">
        <v>409</v>
      </c>
    </row>
    <row r="19" spans="1:2" x14ac:dyDescent="0.25">
      <c r="A19" t="s">
        <v>800</v>
      </c>
      <c r="B19" t="s">
        <v>411</v>
      </c>
    </row>
    <row r="20" spans="1:2" x14ac:dyDescent="0.25">
      <c r="A20" t="s">
        <v>96</v>
      </c>
      <c r="B20" t="s">
        <v>413</v>
      </c>
    </row>
    <row r="21" spans="1:2" x14ac:dyDescent="0.25">
      <c r="A21" t="s">
        <v>310</v>
      </c>
      <c r="B21" t="s">
        <v>1141</v>
      </c>
    </row>
    <row r="22" spans="1:2" x14ac:dyDescent="0.25">
      <c r="A22" t="s">
        <v>97</v>
      </c>
      <c r="B22" t="s">
        <v>419</v>
      </c>
    </row>
    <row r="23" spans="1:2" x14ac:dyDescent="0.25">
      <c r="A23" t="s">
        <v>95</v>
      </c>
      <c r="B23" t="s">
        <v>421</v>
      </c>
    </row>
    <row r="24" spans="1:2" x14ac:dyDescent="0.25">
      <c r="A24" t="s">
        <v>312</v>
      </c>
      <c r="B24" t="s">
        <v>1142</v>
      </c>
    </row>
    <row r="25" spans="1:2" x14ac:dyDescent="0.25">
      <c r="A25" t="s">
        <v>101</v>
      </c>
      <c r="B25" t="s">
        <v>426</v>
      </c>
    </row>
    <row r="26" spans="1:2" x14ac:dyDescent="0.25">
      <c r="A26" t="s">
        <v>91</v>
      </c>
      <c r="B26" t="s">
        <v>429</v>
      </c>
    </row>
    <row r="27" spans="1:2" x14ac:dyDescent="0.25">
      <c r="A27" t="s">
        <v>98</v>
      </c>
      <c r="B27" t="s">
        <v>432</v>
      </c>
    </row>
    <row r="28" spans="1:2" x14ac:dyDescent="0.25">
      <c r="A28" t="s">
        <v>801</v>
      </c>
      <c r="B28" t="s">
        <v>411</v>
      </c>
    </row>
    <row r="29" spans="1:2" x14ac:dyDescent="0.25">
      <c r="A29" t="s">
        <v>93</v>
      </c>
      <c r="B29" t="s">
        <v>419</v>
      </c>
    </row>
    <row r="30" spans="1:2" x14ac:dyDescent="0.25">
      <c r="A30" t="s">
        <v>102</v>
      </c>
      <c r="B30" t="s">
        <v>426</v>
      </c>
    </row>
    <row r="31" spans="1:2" x14ac:dyDescent="0.25">
      <c r="A31" t="s">
        <v>71</v>
      </c>
      <c r="B31" t="s">
        <v>435</v>
      </c>
    </row>
    <row r="32" spans="1:2" x14ac:dyDescent="0.25">
      <c r="A32" t="s">
        <v>70</v>
      </c>
      <c r="B32" t="s">
        <v>1147</v>
      </c>
    </row>
    <row r="33" spans="1:2" x14ac:dyDescent="0.25">
      <c r="A33" t="s">
        <v>73</v>
      </c>
      <c r="B33" t="s">
        <v>1148</v>
      </c>
    </row>
    <row r="34" spans="1:2" x14ac:dyDescent="0.25">
      <c r="A34" t="s">
        <v>81</v>
      </c>
      <c r="B34" t="s">
        <v>999</v>
      </c>
    </row>
    <row r="35" spans="1:2" x14ac:dyDescent="0.25">
      <c r="A35" t="s">
        <v>82</v>
      </c>
      <c r="B35" t="s">
        <v>1000</v>
      </c>
    </row>
    <row r="36" spans="1:2" x14ac:dyDescent="0.25">
      <c r="A36" t="s">
        <v>77</v>
      </c>
      <c r="B36" t="s">
        <v>1150</v>
      </c>
    </row>
    <row r="37" spans="1:2" x14ac:dyDescent="0.25">
      <c r="A37" t="s">
        <v>325</v>
      </c>
      <c r="B37" t="s">
        <v>1152</v>
      </c>
    </row>
    <row r="38" spans="1:2" x14ac:dyDescent="0.25">
      <c r="A38" t="s">
        <v>78</v>
      </c>
      <c r="B38" t="s">
        <v>1001</v>
      </c>
    </row>
    <row r="39" spans="1:2" x14ac:dyDescent="0.25">
      <c r="A39" t="s">
        <v>323</v>
      </c>
      <c r="B39" t="s">
        <v>1153</v>
      </c>
    </row>
    <row r="40" spans="1:2" x14ac:dyDescent="0.25">
      <c r="A40" t="s">
        <v>79</v>
      </c>
      <c r="B40" t="s">
        <v>1155</v>
      </c>
    </row>
    <row r="41" spans="1:2" x14ac:dyDescent="0.25">
      <c r="A41" t="s">
        <v>320</v>
      </c>
      <c r="B41" t="s">
        <v>1156</v>
      </c>
    </row>
    <row r="42" spans="1:2" x14ac:dyDescent="0.25">
      <c r="A42" t="s">
        <v>74</v>
      </c>
      <c r="B42" t="s">
        <v>1003</v>
      </c>
    </row>
    <row r="43" spans="1:2" x14ac:dyDescent="0.25">
      <c r="A43" t="s">
        <v>75</v>
      </c>
      <c r="B43" t="s">
        <v>1157</v>
      </c>
    </row>
    <row r="44" spans="1:2" x14ac:dyDescent="0.25">
      <c r="A44" t="s">
        <v>83</v>
      </c>
      <c r="B44" t="s">
        <v>1159</v>
      </c>
    </row>
    <row r="45" spans="1:2" x14ac:dyDescent="0.25">
      <c r="A45" t="s">
        <v>64</v>
      </c>
      <c r="B45" t="s">
        <v>1006</v>
      </c>
    </row>
    <row r="46" spans="1:2" x14ac:dyDescent="0.25">
      <c r="A46" t="s">
        <v>65</v>
      </c>
      <c r="B46" t="s">
        <v>1007</v>
      </c>
    </row>
    <row r="47" spans="1:2" x14ac:dyDescent="0.25">
      <c r="A47" t="s">
        <v>62</v>
      </c>
      <c r="B47" t="s">
        <v>1008</v>
      </c>
    </row>
    <row r="48" spans="1:2" x14ac:dyDescent="0.25">
      <c r="A48" t="s">
        <v>85</v>
      </c>
      <c r="B48" t="s">
        <v>1011</v>
      </c>
    </row>
    <row r="49" spans="1:2" x14ac:dyDescent="0.25">
      <c r="A49" t="s">
        <v>61</v>
      </c>
      <c r="B49" t="s">
        <v>1005</v>
      </c>
    </row>
    <row r="50" spans="1:2" x14ac:dyDescent="0.25">
      <c r="A50" t="s">
        <v>84</v>
      </c>
      <c r="B50" t="s">
        <v>1161</v>
      </c>
    </row>
    <row r="51" spans="1:2" x14ac:dyDescent="0.25">
      <c r="A51" t="s">
        <v>68</v>
      </c>
      <c r="B51" t="s">
        <v>1163</v>
      </c>
    </row>
    <row r="52" spans="1:2" x14ac:dyDescent="0.25">
      <c r="A52" t="s">
        <v>69</v>
      </c>
      <c r="B52" t="s">
        <v>1164</v>
      </c>
    </row>
    <row r="53" spans="1:2" x14ac:dyDescent="0.25">
      <c r="A53" t="s">
        <v>67</v>
      </c>
      <c r="B53" t="s">
        <v>1116</v>
      </c>
    </row>
    <row r="54" spans="1:2" x14ac:dyDescent="0.25">
      <c r="A54" t="s">
        <v>66</v>
      </c>
      <c r="B54" t="s">
        <v>1007</v>
      </c>
    </row>
    <row r="55" spans="1:2" x14ac:dyDescent="0.25">
      <c r="A55" t="s">
        <v>335</v>
      </c>
      <c r="B55" t="s">
        <v>1168</v>
      </c>
    </row>
    <row r="56" spans="1:2" x14ac:dyDescent="0.25">
      <c r="A56" t="s">
        <v>5</v>
      </c>
      <c r="B56" t="s">
        <v>1170</v>
      </c>
    </row>
    <row r="57" spans="1:2" x14ac:dyDescent="0.25">
      <c r="A57" t="s">
        <v>330</v>
      </c>
      <c r="B57" t="s">
        <v>476</v>
      </c>
    </row>
    <row r="58" spans="1:2" x14ac:dyDescent="0.25">
      <c r="A58" t="s">
        <v>118</v>
      </c>
      <c r="B58" t="s">
        <v>480</v>
      </c>
    </row>
    <row r="59" spans="1:2" x14ac:dyDescent="0.25">
      <c r="A59" t="s">
        <v>239</v>
      </c>
      <c r="B59" t="s">
        <v>485</v>
      </c>
    </row>
    <row r="60" spans="1:2" x14ac:dyDescent="0.25">
      <c r="A60" t="s">
        <v>238</v>
      </c>
      <c r="B60" t="s">
        <v>489</v>
      </c>
    </row>
    <row r="61" spans="1:2" x14ac:dyDescent="0.25">
      <c r="A61" t="s">
        <v>233</v>
      </c>
      <c r="B61" t="s">
        <v>491</v>
      </c>
    </row>
    <row r="62" spans="1:2" x14ac:dyDescent="0.25">
      <c r="A62" t="s">
        <v>231</v>
      </c>
      <c r="B62" t="s">
        <v>1030</v>
      </c>
    </row>
    <row r="63" spans="1:2" x14ac:dyDescent="0.25">
      <c r="A63" t="s">
        <v>234</v>
      </c>
      <c r="B63" t="s">
        <v>495</v>
      </c>
    </row>
    <row r="64" spans="1:2" x14ac:dyDescent="0.25">
      <c r="A64" t="s">
        <v>237</v>
      </c>
      <c r="B64" t="s">
        <v>497</v>
      </c>
    </row>
    <row r="65" spans="1:2" x14ac:dyDescent="0.25">
      <c r="A65" t="s">
        <v>235</v>
      </c>
      <c r="B65" t="s">
        <v>499</v>
      </c>
    </row>
    <row r="66" spans="1:2" x14ac:dyDescent="0.25">
      <c r="A66" t="s">
        <v>227</v>
      </c>
      <c r="B66" t="s">
        <v>501</v>
      </c>
    </row>
    <row r="67" spans="1:2" x14ac:dyDescent="0.25">
      <c r="A67" t="s">
        <v>236</v>
      </c>
      <c r="B67" t="s">
        <v>504</v>
      </c>
    </row>
    <row r="68" spans="1:2" x14ac:dyDescent="0.25">
      <c r="A68" t="s">
        <v>229</v>
      </c>
      <c r="B68" t="s">
        <v>1021</v>
      </c>
    </row>
    <row r="69" spans="1:2" x14ac:dyDescent="0.25">
      <c r="A69" t="s">
        <v>232</v>
      </c>
      <c r="B69" t="s">
        <v>509</v>
      </c>
    </row>
    <row r="70" spans="1:2" x14ac:dyDescent="0.25">
      <c r="A70" t="s">
        <v>281</v>
      </c>
      <c r="B70" t="s">
        <v>1037</v>
      </c>
    </row>
    <row r="71" spans="1:2" x14ac:dyDescent="0.25">
      <c r="A71" t="s">
        <v>285</v>
      </c>
      <c r="B71" t="s">
        <v>1038</v>
      </c>
    </row>
    <row r="72" spans="1:2" x14ac:dyDescent="0.25">
      <c r="A72" t="s">
        <v>279</v>
      </c>
      <c r="B72" t="s">
        <v>1039</v>
      </c>
    </row>
    <row r="73" spans="1:2" x14ac:dyDescent="0.25">
      <c r="A73" t="s">
        <v>284</v>
      </c>
      <c r="B73" t="s">
        <v>1040</v>
      </c>
    </row>
    <row r="74" spans="1:2" x14ac:dyDescent="0.25">
      <c r="A74" t="s">
        <v>153</v>
      </c>
      <c r="B74" t="s">
        <v>521</v>
      </c>
    </row>
    <row r="75" spans="1:2" x14ac:dyDescent="0.25">
      <c r="A75" t="s">
        <v>155</v>
      </c>
      <c r="B75" t="s">
        <v>523</v>
      </c>
    </row>
    <row r="76" spans="1:2" x14ac:dyDescent="0.25">
      <c r="A76" t="s">
        <v>162</v>
      </c>
      <c r="B76" t="s">
        <v>996</v>
      </c>
    </row>
    <row r="77" spans="1:2" x14ac:dyDescent="0.25">
      <c r="A77" t="s">
        <v>174</v>
      </c>
      <c r="B77" t="s">
        <v>525</v>
      </c>
    </row>
    <row r="78" spans="1:2" x14ac:dyDescent="0.25">
      <c r="A78" t="s">
        <v>159</v>
      </c>
      <c r="B78" t="s">
        <v>527</v>
      </c>
    </row>
    <row r="79" spans="1:2" x14ac:dyDescent="0.25">
      <c r="A79" t="s">
        <v>173</v>
      </c>
      <c r="B79" t="s">
        <v>529</v>
      </c>
    </row>
    <row r="80" spans="1:2" x14ac:dyDescent="0.25">
      <c r="A80" t="s">
        <v>156</v>
      </c>
      <c r="B80" t="s">
        <v>531</v>
      </c>
    </row>
    <row r="81" spans="1:2" x14ac:dyDescent="0.25">
      <c r="A81" t="s">
        <v>154</v>
      </c>
      <c r="B81" t="s">
        <v>532</v>
      </c>
    </row>
    <row r="82" spans="1:2" x14ac:dyDescent="0.25">
      <c r="A82" t="s">
        <v>172</v>
      </c>
      <c r="B82" t="s">
        <v>533</v>
      </c>
    </row>
    <row r="83" spans="1:2" x14ac:dyDescent="0.25">
      <c r="A83" t="s">
        <v>152</v>
      </c>
      <c r="B83" t="s">
        <v>1022</v>
      </c>
    </row>
    <row r="84" spans="1:2" x14ac:dyDescent="0.25">
      <c r="A84" t="s">
        <v>169</v>
      </c>
      <c r="B84" t="s">
        <v>535</v>
      </c>
    </row>
    <row r="85" spans="1:2" x14ac:dyDescent="0.25">
      <c r="A85" t="s">
        <v>170</v>
      </c>
      <c r="B85" t="s">
        <v>537</v>
      </c>
    </row>
    <row r="86" spans="1:2" x14ac:dyDescent="0.25">
      <c r="A86" t="s">
        <v>163</v>
      </c>
      <c r="B86" t="s">
        <v>1014</v>
      </c>
    </row>
    <row r="87" spans="1:2" x14ac:dyDescent="0.25">
      <c r="A87" t="s">
        <v>171</v>
      </c>
      <c r="B87" t="s">
        <v>540</v>
      </c>
    </row>
    <row r="88" spans="1:2" x14ac:dyDescent="0.25">
      <c r="A88" t="s">
        <v>151</v>
      </c>
      <c r="B88" t="s">
        <v>541</v>
      </c>
    </row>
    <row r="89" spans="1:2" x14ac:dyDescent="0.25">
      <c r="A89" t="s">
        <v>164</v>
      </c>
      <c r="B89" t="s">
        <v>1012</v>
      </c>
    </row>
    <row r="90" spans="1:2" x14ac:dyDescent="0.25">
      <c r="A90" t="s">
        <v>150</v>
      </c>
      <c r="B90" t="s">
        <v>1013</v>
      </c>
    </row>
    <row r="91" spans="1:2" x14ac:dyDescent="0.25">
      <c r="A91" t="s">
        <v>158</v>
      </c>
      <c r="B91" t="s">
        <v>544</v>
      </c>
    </row>
    <row r="92" spans="1:2" x14ac:dyDescent="0.25">
      <c r="A92" t="s">
        <v>168</v>
      </c>
      <c r="B92" t="s">
        <v>547</v>
      </c>
    </row>
    <row r="93" spans="1:2" x14ac:dyDescent="0.25">
      <c r="A93" t="s">
        <v>160</v>
      </c>
      <c r="B93" t="s">
        <v>1031</v>
      </c>
    </row>
    <row r="94" spans="1:2" x14ac:dyDescent="0.25">
      <c r="A94" t="s">
        <v>166</v>
      </c>
      <c r="B94" t="s">
        <v>550</v>
      </c>
    </row>
    <row r="95" spans="1:2" x14ac:dyDescent="0.25">
      <c r="A95" t="s">
        <v>167</v>
      </c>
      <c r="B95" t="s">
        <v>552</v>
      </c>
    </row>
    <row r="96" spans="1:2" x14ac:dyDescent="0.25">
      <c r="A96" t="s">
        <v>157</v>
      </c>
      <c r="B96" t="s">
        <v>553</v>
      </c>
    </row>
    <row r="97" spans="1:2" x14ac:dyDescent="0.25">
      <c r="A97" t="s">
        <v>161</v>
      </c>
      <c r="B97" t="s">
        <v>1014</v>
      </c>
    </row>
    <row r="98" spans="1:2" x14ac:dyDescent="0.25">
      <c r="A98" t="s">
        <v>141</v>
      </c>
      <c r="B98" t="s">
        <v>1032</v>
      </c>
    </row>
    <row r="99" spans="1:2" x14ac:dyDescent="0.25">
      <c r="A99" t="s">
        <v>247</v>
      </c>
      <c r="B99" t="s">
        <v>559</v>
      </c>
    </row>
    <row r="100" spans="1:2" x14ac:dyDescent="0.25">
      <c r="A100" t="s">
        <v>245</v>
      </c>
      <c r="B100" t="s">
        <v>561</v>
      </c>
    </row>
    <row r="101" spans="1:2" x14ac:dyDescent="0.25">
      <c r="A101" t="s">
        <v>244</v>
      </c>
      <c r="B101" t="s">
        <v>562</v>
      </c>
    </row>
    <row r="102" spans="1:2" x14ac:dyDescent="0.25">
      <c r="A102" t="s">
        <v>242</v>
      </c>
      <c r="B102" t="s">
        <v>1192</v>
      </c>
    </row>
    <row r="103" spans="1:2" x14ac:dyDescent="0.25">
      <c r="A103" t="s">
        <v>243</v>
      </c>
      <c r="B103" t="s">
        <v>566</v>
      </c>
    </row>
    <row r="104" spans="1:2" x14ac:dyDescent="0.25">
      <c r="A104" t="s">
        <v>8</v>
      </c>
      <c r="B104" t="s">
        <v>569</v>
      </c>
    </row>
    <row r="105" spans="1:2" x14ac:dyDescent="0.25">
      <c r="A105" t="s">
        <v>14</v>
      </c>
      <c r="B105" t="s">
        <v>1048</v>
      </c>
    </row>
    <row r="106" spans="1:2" x14ac:dyDescent="0.25">
      <c r="A106" t="s">
        <v>12</v>
      </c>
      <c r="B106" t="s">
        <v>1050</v>
      </c>
    </row>
    <row r="107" spans="1:2" x14ac:dyDescent="0.25">
      <c r="A107" t="s">
        <v>10</v>
      </c>
      <c r="B107" t="s">
        <v>1051</v>
      </c>
    </row>
    <row r="108" spans="1:2" x14ac:dyDescent="0.25">
      <c r="A108" t="s">
        <v>137</v>
      </c>
      <c r="B108" t="s">
        <v>1200</v>
      </c>
    </row>
    <row r="109" spans="1:2" x14ac:dyDescent="0.25">
      <c r="A109" t="s">
        <v>130</v>
      </c>
      <c r="B109" t="s">
        <v>1062</v>
      </c>
    </row>
    <row r="110" spans="1:2" x14ac:dyDescent="0.25">
      <c r="A110" t="s">
        <v>136</v>
      </c>
      <c r="B110" t="s">
        <v>582</v>
      </c>
    </row>
    <row r="111" spans="1:2" x14ac:dyDescent="0.25">
      <c r="A111" t="s">
        <v>134</v>
      </c>
      <c r="B111" t="s">
        <v>584</v>
      </c>
    </row>
    <row r="112" spans="1:2" x14ac:dyDescent="0.25">
      <c r="A112" t="s">
        <v>132</v>
      </c>
      <c r="B112" t="s">
        <v>1066</v>
      </c>
    </row>
    <row r="113" spans="1:2" x14ac:dyDescent="0.25">
      <c r="A113" t="s">
        <v>128</v>
      </c>
      <c r="B113" t="s">
        <v>1069</v>
      </c>
    </row>
    <row r="114" spans="1:2" x14ac:dyDescent="0.25">
      <c r="A114" t="s">
        <v>128</v>
      </c>
      <c r="B114" t="s">
        <v>1069</v>
      </c>
    </row>
    <row r="115" spans="1:2" x14ac:dyDescent="0.25">
      <c r="A115" t="s">
        <v>133</v>
      </c>
      <c r="B115" t="s">
        <v>1073</v>
      </c>
    </row>
    <row r="116" spans="1:2" x14ac:dyDescent="0.25">
      <c r="A116" t="s">
        <v>124</v>
      </c>
      <c r="B116" t="s">
        <v>594</v>
      </c>
    </row>
    <row r="117" spans="1:2" x14ac:dyDescent="0.25">
      <c r="A117" t="s">
        <v>121</v>
      </c>
      <c r="B117" t="s">
        <v>596</v>
      </c>
    </row>
    <row r="118" spans="1:2" x14ac:dyDescent="0.25">
      <c r="A118" t="s">
        <v>126</v>
      </c>
      <c r="B118" t="s">
        <v>1208</v>
      </c>
    </row>
    <row r="119" spans="1:2" x14ac:dyDescent="0.25">
      <c r="A119" t="s">
        <v>127</v>
      </c>
      <c r="B119" t="s">
        <v>1209</v>
      </c>
    </row>
    <row r="120" spans="1:2" x14ac:dyDescent="0.25">
      <c r="A120" t="s">
        <v>131</v>
      </c>
      <c r="B120" t="s">
        <v>598</v>
      </c>
    </row>
    <row r="121" spans="1:2" x14ac:dyDescent="0.25">
      <c r="A121" t="s">
        <v>129</v>
      </c>
      <c r="B121" t="s">
        <v>1079</v>
      </c>
    </row>
    <row r="122" spans="1:2" x14ac:dyDescent="0.25">
      <c r="A122" t="s">
        <v>125</v>
      </c>
      <c r="B122" t="s">
        <v>600</v>
      </c>
    </row>
    <row r="123" spans="1:2" x14ac:dyDescent="0.25">
      <c r="A123" t="s">
        <v>123</v>
      </c>
      <c r="B123" t="s">
        <v>602</v>
      </c>
    </row>
    <row r="124" spans="1:2" x14ac:dyDescent="0.25">
      <c r="A124" t="s">
        <v>122</v>
      </c>
      <c r="B124" t="s">
        <v>605</v>
      </c>
    </row>
    <row r="125" spans="1:2" x14ac:dyDescent="0.25">
      <c r="A125" t="s">
        <v>272</v>
      </c>
      <c r="B125" t="s">
        <v>1080</v>
      </c>
    </row>
    <row r="126" spans="1:2" x14ac:dyDescent="0.25">
      <c r="A126" t="s">
        <v>267</v>
      </c>
      <c r="B126" t="s">
        <v>609</v>
      </c>
    </row>
    <row r="127" spans="1:2" x14ac:dyDescent="0.25">
      <c r="A127" t="s">
        <v>266</v>
      </c>
      <c r="B127" t="s">
        <v>610</v>
      </c>
    </row>
    <row r="128" spans="1:2" x14ac:dyDescent="0.25">
      <c r="A128" t="s">
        <v>265</v>
      </c>
      <c r="B128" t="s">
        <v>989</v>
      </c>
    </row>
    <row r="129" spans="1:2" x14ac:dyDescent="0.25">
      <c r="A129" t="s">
        <v>264</v>
      </c>
      <c r="B129" t="s">
        <v>612</v>
      </c>
    </row>
    <row r="130" spans="1:2" x14ac:dyDescent="0.25">
      <c r="A130" t="s">
        <v>261</v>
      </c>
      <c r="B130" t="s">
        <v>1086</v>
      </c>
    </row>
    <row r="131" spans="1:2" x14ac:dyDescent="0.25">
      <c r="A131" t="s">
        <v>89</v>
      </c>
      <c r="B131" t="s">
        <v>990</v>
      </c>
    </row>
    <row r="132" spans="1:2" x14ac:dyDescent="0.25">
      <c r="A132" t="s">
        <v>254</v>
      </c>
      <c r="B132" t="s">
        <v>618</v>
      </c>
    </row>
    <row r="133" spans="1:2" x14ac:dyDescent="0.25">
      <c r="A133" t="s">
        <v>251</v>
      </c>
      <c r="B133" t="s">
        <v>1016</v>
      </c>
    </row>
    <row r="134" spans="1:2" x14ac:dyDescent="0.25">
      <c r="A134" t="s">
        <v>252</v>
      </c>
      <c r="B134" t="s">
        <v>622</v>
      </c>
    </row>
    <row r="135" spans="1:2" x14ac:dyDescent="0.25">
      <c r="A135" t="s">
        <v>259</v>
      </c>
      <c r="B135" t="s">
        <v>1087</v>
      </c>
    </row>
    <row r="136" spans="1:2" x14ac:dyDescent="0.25">
      <c r="A136" t="s">
        <v>291</v>
      </c>
      <c r="B136" t="s">
        <v>1239</v>
      </c>
    </row>
    <row r="137" spans="1:2" x14ac:dyDescent="0.25">
      <c r="A137" t="s">
        <v>290</v>
      </c>
      <c r="B137" t="s">
        <v>1240</v>
      </c>
    </row>
    <row r="138" spans="1:2" x14ac:dyDescent="0.25">
      <c r="A138" t="s">
        <v>288</v>
      </c>
      <c r="B138" t="s">
        <v>636</v>
      </c>
    </row>
    <row r="139" spans="1:2" x14ac:dyDescent="0.25">
      <c r="A139" t="s">
        <v>305</v>
      </c>
      <c r="B139" t="s">
        <v>1088</v>
      </c>
    </row>
    <row r="140" spans="1:2" x14ac:dyDescent="0.25">
      <c r="A140" t="s">
        <v>307</v>
      </c>
      <c r="B140" t="s">
        <v>1026</v>
      </c>
    </row>
    <row r="141" spans="1:2" x14ac:dyDescent="0.25">
      <c r="A141" t="s">
        <v>295</v>
      </c>
      <c r="B141" t="s">
        <v>1017</v>
      </c>
    </row>
    <row r="142" spans="1:2" x14ac:dyDescent="0.25">
      <c r="A142" t="s">
        <v>299</v>
      </c>
      <c r="B142" t="s">
        <v>1027</v>
      </c>
    </row>
    <row r="143" spans="1:2" x14ac:dyDescent="0.25">
      <c r="A143" t="s">
        <v>303</v>
      </c>
      <c r="B143" t="s">
        <v>643</v>
      </c>
    </row>
    <row r="144" spans="1:2" x14ac:dyDescent="0.25">
      <c r="A144" t="s">
        <v>328</v>
      </c>
      <c r="B144" t="s">
        <v>644</v>
      </c>
    </row>
    <row r="145" spans="1:2" x14ac:dyDescent="0.25">
      <c r="A145" t="s">
        <v>333</v>
      </c>
      <c r="B145" t="s">
        <v>646</v>
      </c>
    </row>
    <row r="146" spans="1:2" x14ac:dyDescent="0.25">
      <c r="A146" t="s">
        <v>304</v>
      </c>
      <c r="B146" t="s">
        <v>1088</v>
      </c>
    </row>
    <row r="147" spans="1:2" x14ac:dyDescent="0.25">
      <c r="A147" t="s">
        <v>297</v>
      </c>
      <c r="B147" t="s">
        <v>1027</v>
      </c>
    </row>
    <row r="148" spans="1:2" x14ac:dyDescent="0.25">
      <c r="A148" t="s">
        <v>107</v>
      </c>
      <c r="B148" t="s">
        <v>652</v>
      </c>
    </row>
    <row r="149" spans="1:2" x14ac:dyDescent="0.25">
      <c r="A149" t="s">
        <v>109</v>
      </c>
      <c r="B149" t="s">
        <v>1244</v>
      </c>
    </row>
    <row r="150" spans="1:2" x14ac:dyDescent="0.25">
      <c r="A150" t="s">
        <v>111</v>
      </c>
      <c r="B150" t="s">
        <v>657</v>
      </c>
    </row>
    <row r="151" spans="1:2" x14ac:dyDescent="0.25">
      <c r="A151" t="s">
        <v>188</v>
      </c>
      <c r="B151" t="s">
        <v>1252</v>
      </c>
    </row>
    <row r="152" spans="1:2" x14ac:dyDescent="0.25">
      <c r="A152" t="s">
        <v>87</v>
      </c>
      <c r="B152" t="s">
        <v>663</v>
      </c>
    </row>
    <row r="153" spans="1:2" x14ac:dyDescent="0.25">
      <c r="A153" t="s">
        <v>116</v>
      </c>
      <c r="B153" t="s">
        <v>1098</v>
      </c>
    </row>
    <row r="154" spans="1:2" x14ac:dyDescent="0.25">
      <c r="A154" t="s">
        <v>276</v>
      </c>
      <c r="B154" t="s">
        <v>1276</v>
      </c>
    </row>
    <row r="155" spans="1:2" x14ac:dyDescent="0.25">
      <c r="A155" t="s">
        <v>199</v>
      </c>
      <c r="B155" t="s">
        <v>1087</v>
      </c>
    </row>
    <row r="156" spans="1:2" x14ac:dyDescent="0.25">
      <c r="A156" t="s">
        <v>194</v>
      </c>
      <c r="B156" t="s">
        <v>672</v>
      </c>
    </row>
    <row r="157" spans="1:2" x14ac:dyDescent="0.25">
      <c r="A157" t="s">
        <v>193</v>
      </c>
      <c r="B157" t="s">
        <v>1280</v>
      </c>
    </row>
    <row r="158" spans="1:2" x14ac:dyDescent="0.25">
      <c r="A158" t="s">
        <v>201</v>
      </c>
      <c r="B158" t="s">
        <v>676</v>
      </c>
    </row>
    <row r="159" spans="1:2" x14ac:dyDescent="0.25">
      <c r="A159" t="s">
        <v>198</v>
      </c>
      <c r="B159" t="s">
        <v>1080</v>
      </c>
    </row>
    <row r="160" spans="1:2" x14ac:dyDescent="0.25">
      <c r="A160" t="s">
        <v>200</v>
      </c>
      <c r="B160" t="s">
        <v>678</v>
      </c>
    </row>
    <row r="161" spans="1:2" x14ac:dyDescent="0.25">
      <c r="A161" t="s">
        <v>192</v>
      </c>
      <c r="B161" t="s">
        <v>679</v>
      </c>
    </row>
    <row r="162" spans="1:2" x14ac:dyDescent="0.25">
      <c r="A162" t="s">
        <v>196</v>
      </c>
      <c r="B162" t="s">
        <v>1283</v>
      </c>
    </row>
    <row r="163" spans="1:2" x14ac:dyDescent="0.25">
      <c r="A163" t="s">
        <v>197</v>
      </c>
      <c r="B163" t="s">
        <v>992</v>
      </c>
    </row>
    <row r="164" spans="1:2" x14ac:dyDescent="0.25">
      <c r="A164" t="s">
        <v>195</v>
      </c>
      <c r="B164" t="s">
        <v>682</v>
      </c>
    </row>
    <row r="165" spans="1:2" x14ac:dyDescent="0.25">
      <c r="A165" t="s">
        <v>208</v>
      </c>
      <c r="B165" t="s">
        <v>684</v>
      </c>
    </row>
    <row r="166" spans="1:2" x14ac:dyDescent="0.25">
      <c r="A166" t="s">
        <v>209</v>
      </c>
      <c r="B166" t="s">
        <v>1087</v>
      </c>
    </row>
    <row r="167" spans="1:2" x14ac:dyDescent="0.25">
      <c r="A167" t="s">
        <v>209</v>
      </c>
      <c r="B167" t="s">
        <v>1087</v>
      </c>
    </row>
    <row r="168" spans="1:2" x14ac:dyDescent="0.25">
      <c r="A168" t="s">
        <v>207</v>
      </c>
      <c r="B168" t="s">
        <v>1286</v>
      </c>
    </row>
    <row r="169" spans="1:2" x14ac:dyDescent="0.25">
      <c r="A169" t="s">
        <v>206</v>
      </c>
      <c r="B169" t="s">
        <v>1289</v>
      </c>
    </row>
    <row r="170" spans="1:2" x14ac:dyDescent="0.25">
      <c r="A170" t="s">
        <v>205</v>
      </c>
      <c r="B170" t="s">
        <v>1291</v>
      </c>
    </row>
    <row r="171" spans="1:2" x14ac:dyDescent="0.25">
      <c r="A171" t="s">
        <v>186</v>
      </c>
      <c r="B171" t="s">
        <v>692</v>
      </c>
    </row>
    <row r="172" spans="1:2" x14ac:dyDescent="0.25">
      <c r="A172" t="s">
        <v>48</v>
      </c>
      <c r="B172" t="s">
        <v>1108</v>
      </c>
    </row>
    <row r="173" spans="1:2" x14ac:dyDescent="0.25">
      <c r="A173" t="s">
        <v>339</v>
      </c>
      <c r="B173" t="s">
        <v>698</v>
      </c>
    </row>
    <row r="174" spans="1:2" x14ac:dyDescent="0.25">
      <c r="A174" t="s">
        <v>22</v>
      </c>
      <c r="B174" t="s">
        <v>1110</v>
      </c>
    </row>
    <row r="175" spans="1:2" x14ac:dyDescent="0.25">
      <c r="A175" t="s">
        <v>26</v>
      </c>
      <c r="B175" t="s">
        <v>702</v>
      </c>
    </row>
    <row r="176" spans="1:2" x14ac:dyDescent="0.25">
      <c r="A176" t="s">
        <v>355</v>
      </c>
      <c r="B176" t="s">
        <v>704</v>
      </c>
    </row>
    <row r="177" spans="1:2" x14ac:dyDescent="0.25">
      <c r="A177" t="s">
        <v>56</v>
      </c>
      <c r="B177" t="s">
        <v>706</v>
      </c>
    </row>
    <row r="178" spans="1:2" x14ac:dyDescent="0.25">
      <c r="A178" t="s">
        <v>24</v>
      </c>
      <c r="B178" t="s">
        <v>707</v>
      </c>
    </row>
    <row r="179" spans="1:2" x14ac:dyDescent="0.25">
      <c r="A179" t="s">
        <v>49</v>
      </c>
      <c r="B179" t="s">
        <v>1113</v>
      </c>
    </row>
    <row r="180" spans="1:2" x14ac:dyDescent="0.25">
      <c r="A180" t="s">
        <v>46</v>
      </c>
      <c r="B180" t="s">
        <v>993</v>
      </c>
    </row>
    <row r="181" spans="1:2" x14ac:dyDescent="0.25">
      <c r="A181" t="s">
        <v>337</v>
      </c>
      <c r="B181" t="s">
        <v>712</v>
      </c>
    </row>
    <row r="182" spans="1:2" x14ac:dyDescent="0.25">
      <c r="A182" t="s">
        <v>57</v>
      </c>
      <c r="B182" t="s">
        <v>714</v>
      </c>
    </row>
    <row r="183" spans="1:2" x14ac:dyDescent="0.25">
      <c r="A183" t="s">
        <v>27</v>
      </c>
      <c r="B183" t="s">
        <v>716</v>
      </c>
    </row>
    <row r="184" spans="1:2" x14ac:dyDescent="0.25">
      <c r="A184" t="s">
        <v>342</v>
      </c>
      <c r="B184" t="s">
        <v>718</v>
      </c>
    </row>
    <row r="185" spans="1:2" x14ac:dyDescent="0.25">
      <c r="A185" t="s">
        <v>50</v>
      </c>
      <c r="B185" t="s">
        <v>1164</v>
      </c>
    </row>
    <row r="186" spans="1:2" x14ac:dyDescent="0.25">
      <c r="A186" t="s">
        <v>52</v>
      </c>
      <c r="B186" t="s">
        <v>1116</v>
      </c>
    </row>
    <row r="187" spans="1:2" x14ac:dyDescent="0.25">
      <c r="A187" t="s">
        <v>20</v>
      </c>
      <c r="B187" t="s">
        <v>723</v>
      </c>
    </row>
    <row r="188" spans="1:2" x14ac:dyDescent="0.25">
      <c r="A188" t="s">
        <v>45</v>
      </c>
      <c r="B188" t="s">
        <v>1118</v>
      </c>
    </row>
    <row r="189" spans="1:2" x14ac:dyDescent="0.25">
      <c r="A189" t="s">
        <v>347</v>
      </c>
      <c r="B189" t="s">
        <v>730</v>
      </c>
    </row>
    <row r="190" spans="1:2" x14ac:dyDescent="0.25">
      <c r="A190" t="s">
        <v>30</v>
      </c>
      <c r="B190" t="s">
        <v>1119</v>
      </c>
    </row>
    <row r="191" spans="1:2" x14ac:dyDescent="0.25">
      <c r="A191" t="s">
        <v>35</v>
      </c>
      <c r="B191" t="s">
        <v>1034</v>
      </c>
    </row>
    <row r="192" spans="1:2" x14ac:dyDescent="0.25">
      <c r="A192" t="s">
        <v>47</v>
      </c>
      <c r="B192" t="s">
        <v>1035</v>
      </c>
    </row>
    <row r="193" spans="1:2" x14ac:dyDescent="0.25">
      <c r="A193" t="s">
        <v>19</v>
      </c>
      <c r="B193" t="s">
        <v>1306</v>
      </c>
    </row>
    <row r="194" spans="1:2" x14ac:dyDescent="0.25">
      <c r="A194" t="s">
        <v>36</v>
      </c>
      <c r="B194" t="s">
        <v>1120</v>
      </c>
    </row>
    <row r="195" spans="1:2" x14ac:dyDescent="0.25">
      <c r="A195" t="s">
        <v>38</v>
      </c>
      <c r="B195" t="s">
        <v>1307</v>
      </c>
    </row>
    <row r="196" spans="1:2" x14ac:dyDescent="0.25">
      <c r="A196" t="s">
        <v>31</v>
      </c>
      <c r="B196" t="s">
        <v>742</v>
      </c>
    </row>
    <row r="197" spans="1:2" x14ac:dyDescent="0.25">
      <c r="A197" t="s">
        <v>34</v>
      </c>
      <c r="B197" t="s">
        <v>743</v>
      </c>
    </row>
    <row r="198" spans="1:2" x14ac:dyDescent="0.25">
      <c r="A198" t="s">
        <v>40</v>
      </c>
      <c r="B198" t="s">
        <v>744</v>
      </c>
    </row>
    <row r="199" spans="1:2" x14ac:dyDescent="0.25">
      <c r="A199" t="s">
        <v>42</v>
      </c>
      <c r="B199" t="s">
        <v>1121</v>
      </c>
    </row>
    <row r="200" spans="1:2" x14ac:dyDescent="0.25">
      <c r="A200" t="s">
        <v>43</v>
      </c>
      <c r="B200" t="s">
        <v>1309</v>
      </c>
    </row>
    <row r="201" spans="1:2" x14ac:dyDescent="0.25">
      <c r="A201" t="s">
        <v>32</v>
      </c>
      <c r="B201" t="s">
        <v>1310</v>
      </c>
    </row>
    <row r="202" spans="1:2" x14ac:dyDescent="0.25">
      <c r="A202" t="s">
        <v>357</v>
      </c>
      <c r="B202" t="s">
        <v>1020</v>
      </c>
    </row>
    <row r="203" spans="1:2" x14ac:dyDescent="0.25">
      <c r="A203" t="s">
        <v>344</v>
      </c>
      <c r="B203" t="s">
        <v>1033</v>
      </c>
    </row>
    <row r="204" spans="1:2" x14ac:dyDescent="0.25">
      <c r="A204" t="s">
        <v>352</v>
      </c>
      <c r="B204" t="s">
        <v>1121</v>
      </c>
    </row>
    <row r="205" spans="1:2" x14ac:dyDescent="0.25">
      <c r="A205" t="s">
        <v>349</v>
      </c>
      <c r="B205" t="s">
        <v>1122</v>
      </c>
    </row>
    <row r="206" spans="1:2" x14ac:dyDescent="0.25">
      <c r="A206" t="s">
        <v>203</v>
      </c>
      <c r="B206" t="s">
        <v>1080</v>
      </c>
    </row>
    <row r="207" spans="1:2" x14ac:dyDescent="0.25">
      <c r="A207" t="s">
        <v>274</v>
      </c>
      <c r="B207" t="s">
        <v>1087</v>
      </c>
    </row>
    <row r="208" spans="1:2" x14ac:dyDescent="0.25">
      <c r="A208" t="s">
        <v>256</v>
      </c>
      <c r="B208" t="s">
        <v>761</v>
      </c>
    </row>
    <row r="209" spans="1:2" x14ac:dyDescent="0.25">
      <c r="A209" t="s">
        <v>183</v>
      </c>
      <c r="B209" t="s">
        <v>1080</v>
      </c>
    </row>
    <row r="210" spans="1:2" x14ac:dyDescent="0.25">
      <c r="A210" t="s">
        <v>146</v>
      </c>
      <c r="B210" t="s">
        <v>1321</v>
      </c>
    </row>
    <row r="211" spans="1:2" x14ac:dyDescent="0.25">
      <c r="A211" t="s">
        <v>146</v>
      </c>
      <c r="B211" t="s">
        <v>1321</v>
      </c>
    </row>
    <row r="212" spans="1:2" x14ac:dyDescent="0.25">
      <c r="A212" t="s">
        <v>146</v>
      </c>
      <c r="B212" t="s">
        <v>1321</v>
      </c>
    </row>
    <row r="213" spans="1:2" x14ac:dyDescent="0.25">
      <c r="A213" t="s">
        <v>144</v>
      </c>
      <c r="B213" t="s">
        <v>1126</v>
      </c>
    </row>
    <row r="214" spans="1:2" x14ac:dyDescent="0.25">
      <c r="A214" t="s">
        <v>144</v>
      </c>
      <c r="B214" t="s">
        <v>1126</v>
      </c>
    </row>
    <row r="215" spans="1:2" x14ac:dyDescent="0.25">
      <c r="A215" t="s">
        <v>147</v>
      </c>
      <c r="B215" t="s">
        <v>1322</v>
      </c>
    </row>
    <row r="216" spans="1:2" x14ac:dyDescent="0.25">
      <c r="A216" t="s">
        <v>147</v>
      </c>
      <c r="B216" t="s">
        <v>1322</v>
      </c>
    </row>
    <row r="217" spans="1:2" x14ac:dyDescent="0.25">
      <c r="A217" t="s">
        <v>147</v>
      </c>
      <c r="B217" t="s">
        <v>1322</v>
      </c>
    </row>
    <row r="218" spans="1:2" x14ac:dyDescent="0.25">
      <c r="A218" t="s">
        <v>147</v>
      </c>
      <c r="B218" t="s">
        <v>1322</v>
      </c>
    </row>
    <row r="219" spans="1:2" x14ac:dyDescent="0.25">
      <c r="A219" t="s">
        <v>114</v>
      </c>
      <c r="B219" t="s">
        <v>776</v>
      </c>
    </row>
    <row r="220" spans="1:2" x14ac:dyDescent="0.25">
      <c r="A220" t="s">
        <v>249</v>
      </c>
      <c r="B220" t="s">
        <v>780</v>
      </c>
    </row>
    <row r="221" spans="1:2" x14ac:dyDescent="0.25">
      <c r="A221" t="s">
        <v>112</v>
      </c>
      <c r="B221" t="s">
        <v>776</v>
      </c>
    </row>
    <row r="222" spans="1:2" x14ac:dyDescent="0.25">
      <c r="A222" t="s">
        <v>270</v>
      </c>
      <c r="B222" t="s">
        <v>783</v>
      </c>
    </row>
    <row r="223" spans="1:2" x14ac:dyDescent="0.25">
      <c r="A223" t="s">
        <v>269</v>
      </c>
      <c r="B223" t="s">
        <v>1132</v>
      </c>
    </row>
    <row r="224" spans="1:2" x14ac:dyDescent="0.25">
      <c r="A224" t="s">
        <v>271</v>
      </c>
      <c r="B224" t="s">
        <v>790</v>
      </c>
    </row>
    <row r="225" spans="1:2" x14ac:dyDescent="0.25">
      <c r="A225" t="s">
        <v>306</v>
      </c>
      <c r="B225" t="s">
        <v>786</v>
      </c>
    </row>
    <row r="226" spans="1:2" x14ac:dyDescent="0.25">
      <c r="A226" t="s">
        <v>268</v>
      </c>
      <c r="B226" t="s">
        <v>1080</v>
      </c>
    </row>
    <row r="227" spans="1:2" x14ac:dyDescent="0.25">
      <c r="A227" t="s">
        <v>105</v>
      </c>
      <c r="B227" t="s">
        <v>794</v>
      </c>
    </row>
    <row r="228" spans="1:2" x14ac:dyDescent="0.25">
      <c r="A228" t="s">
        <v>301</v>
      </c>
      <c r="B228" t="s">
        <v>1135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A178-0143-4D36-9287-8AB9F0718ED8}">
  <dimension ref="A1:B333"/>
  <sheetViews>
    <sheetView topLeftCell="A112" workbookViewId="0">
      <selection activeCell="A131" sqref="A131"/>
    </sheetView>
  </sheetViews>
  <sheetFormatPr defaultRowHeight="15" x14ac:dyDescent="0.25"/>
  <cols>
    <col min="1" max="1" width="18" bestFit="1" customWidth="1"/>
    <col min="2" max="2" width="37.140625" bestFit="1" customWidth="1"/>
  </cols>
  <sheetData>
    <row r="1" spans="1:2" x14ac:dyDescent="0.25">
      <c r="A1" t="s">
        <v>1327</v>
      </c>
      <c r="B1" t="s">
        <v>1041</v>
      </c>
    </row>
    <row r="2" spans="1:2" x14ac:dyDescent="0.25">
      <c r="A2" t="s">
        <v>1328</v>
      </c>
      <c r="B2" t="s">
        <v>1042</v>
      </c>
    </row>
    <row r="3" spans="1:2" x14ac:dyDescent="0.25">
      <c r="A3" t="s">
        <v>1329</v>
      </c>
      <c r="B3" t="s">
        <v>1043</v>
      </c>
    </row>
    <row r="4" spans="1:2" x14ac:dyDescent="0.25">
      <c r="A4" t="s">
        <v>1330</v>
      </c>
      <c r="B4" t="s">
        <v>1044</v>
      </c>
    </row>
    <row r="5" spans="1:2" x14ac:dyDescent="0.25">
      <c r="A5" t="s">
        <v>1331</v>
      </c>
      <c r="B5" t="s">
        <v>1045</v>
      </c>
    </row>
    <row r="6" spans="1:2" x14ac:dyDescent="0.25">
      <c r="A6" t="s">
        <v>1332</v>
      </c>
      <c r="B6" t="s">
        <v>1046</v>
      </c>
    </row>
    <row r="7" spans="1:2" x14ac:dyDescent="0.25">
      <c r="A7" t="s">
        <v>1333</v>
      </c>
      <c r="B7" t="s">
        <v>1047</v>
      </c>
    </row>
    <row r="8" spans="1:2" x14ac:dyDescent="0.25">
      <c r="A8" t="s">
        <v>14</v>
      </c>
      <c r="B8" t="s">
        <v>1048</v>
      </c>
    </row>
    <row r="9" spans="1:2" x14ac:dyDescent="0.25">
      <c r="A9" t="s">
        <v>825</v>
      </c>
      <c r="B9" t="s">
        <v>1049</v>
      </c>
    </row>
    <row r="10" spans="1:2" x14ac:dyDescent="0.25">
      <c r="A10" t="s">
        <v>12</v>
      </c>
      <c r="B10" t="s">
        <v>1050</v>
      </c>
    </row>
    <row r="11" spans="1:2" x14ac:dyDescent="0.25">
      <c r="A11" t="s">
        <v>10</v>
      </c>
      <c r="B11" t="s">
        <v>1051</v>
      </c>
    </row>
    <row r="12" spans="1:2" x14ac:dyDescent="0.25">
      <c r="A12" t="s">
        <v>834</v>
      </c>
      <c r="B12" t="s">
        <v>1052</v>
      </c>
    </row>
    <row r="13" spans="1:2" x14ac:dyDescent="0.25">
      <c r="A13" t="s">
        <v>1334</v>
      </c>
      <c r="B13" t="s">
        <v>1053</v>
      </c>
    </row>
    <row r="14" spans="1:2" x14ac:dyDescent="0.25">
      <c r="A14" t="s">
        <v>1335</v>
      </c>
      <c r="B14" t="s">
        <v>1054</v>
      </c>
    </row>
    <row r="15" spans="1:2" x14ac:dyDescent="0.25">
      <c r="A15" t="s">
        <v>823</v>
      </c>
      <c r="B15" t="s">
        <v>1055</v>
      </c>
    </row>
    <row r="16" spans="1:2" x14ac:dyDescent="0.25">
      <c r="A16" t="s">
        <v>1336</v>
      </c>
      <c r="B16" t="s">
        <v>1056</v>
      </c>
    </row>
    <row r="17" spans="1:2" x14ac:dyDescent="0.25">
      <c r="A17" t="s">
        <v>1337</v>
      </c>
      <c r="B17" t="s">
        <v>1057</v>
      </c>
    </row>
    <row r="18" spans="1:2" x14ac:dyDescent="0.25">
      <c r="A18" t="s">
        <v>821</v>
      </c>
      <c r="B18" t="s">
        <v>1058</v>
      </c>
    </row>
    <row r="19" spans="1:2" x14ac:dyDescent="0.25">
      <c r="A19" t="s">
        <v>1338</v>
      </c>
      <c r="B19" t="s">
        <v>1059</v>
      </c>
    </row>
    <row r="20" spans="1:2" x14ac:dyDescent="0.25">
      <c r="A20" t="s">
        <v>1339</v>
      </c>
      <c r="B20" t="s">
        <v>1046</v>
      </c>
    </row>
    <row r="21" spans="1:2" x14ac:dyDescent="0.25">
      <c r="A21" t="s">
        <v>1340</v>
      </c>
      <c r="B21" t="s">
        <v>1052</v>
      </c>
    </row>
    <row r="22" spans="1:2" x14ac:dyDescent="0.25">
      <c r="A22" t="s">
        <v>1341</v>
      </c>
      <c r="B22" t="s">
        <v>1060</v>
      </c>
    </row>
    <row r="23" spans="1:2" x14ac:dyDescent="0.25">
      <c r="A23" t="s">
        <v>1342</v>
      </c>
      <c r="B23" t="s">
        <v>1055</v>
      </c>
    </row>
    <row r="24" spans="1:2" x14ac:dyDescent="0.25">
      <c r="A24" t="s">
        <v>1343</v>
      </c>
      <c r="B24" t="s">
        <v>1046</v>
      </c>
    </row>
    <row r="25" spans="1:2" x14ac:dyDescent="0.25">
      <c r="A25" t="s">
        <v>1344</v>
      </c>
      <c r="B25" t="s">
        <v>1061</v>
      </c>
    </row>
    <row r="26" spans="1:2" x14ac:dyDescent="0.25">
      <c r="A26" t="s">
        <v>130</v>
      </c>
      <c r="B26" t="s">
        <v>1062</v>
      </c>
    </row>
    <row r="27" spans="1:2" x14ac:dyDescent="0.25">
      <c r="A27" t="s">
        <v>1345</v>
      </c>
      <c r="B27" t="s">
        <v>1063</v>
      </c>
    </row>
    <row r="28" spans="1:2" x14ac:dyDescent="0.25">
      <c r="A28" t="s">
        <v>1346</v>
      </c>
      <c r="B28" t="s">
        <v>1064</v>
      </c>
    </row>
    <row r="29" spans="1:2" x14ac:dyDescent="0.25">
      <c r="A29" t="s">
        <v>867</v>
      </c>
      <c r="B29" t="s">
        <v>1065</v>
      </c>
    </row>
    <row r="30" spans="1:2" x14ac:dyDescent="0.25">
      <c r="A30" t="s">
        <v>132</v>
      </c>
      <c r="B30" t="s">
        <v>1066</v>
      </c>
    </row>
    <row r="31" spans="1:2" x14ac:dyDescent="0.25">
      <c r="A31" t="s">
        <v>1347</v>
      </c>
      <c r="B31" t="s">
        <v>1067</v>
      </c>
    </row>
    <row r="32" spans="1:2" x14ac:dyDescent="0.25">
      <c r="A32" t="s">
        <v>1348</v>
      </c>
      <c r="B32" t="s">
        <v>1068</v>
      </c>
    </row>
    <row r="33" spans="1:2" x14ac:dyDescent="0.25">
      <c r="A33" t="s">
        <v>128</v>
      </c>
      <c r="B33" t="s">
        <v>1069</v>
      </c>
    </row>
    <row r="34" spans="1:2" x14ac:dyDescent="0.25">
      <c r="A34" t="s">
        <v>869</v>
      </c>
      <c r="B34" t="s">
        <v>1070</v>
      </c>
    </row>
    <row r="35" spans="1:2" x14ac:dyDescent="0.25">
      <c r="A35" t="s">
        <v>1349</v>
      </c>
      <c r="B35" t="s">
        <v>1071</v>
      </c>
    </row>
    <row r="36" spans="1:2" x14ac:dyDescent="0.25">
      <c r="A36" t="s">
        <v>872</v>
      </c>
      <c r="B36" t="s">
        <v>1072</v>
      </c>
    </row>
    <row r="37" spans="1:2" x14ac:dyDescent="0.25">
      <c r="A37" t="s">
        <v>133</v>
      </c>
      <c r="B37" t="s">
        <v>1073</v>
      </c>
    </row>
    <row r="38" spans="1:2" x14ac:dyDescent="0.25">
      <c r="A38" t="s">
        <v>1350</v>
      </c>
      <c r="B38" t="s">
        <v>1074</v>
      </c>
    </row>
    <row r="39" spans="1:2" x14ac:dyDescent="0.25">
      <c r="A39" t="s">
        <v>1351</v>
      </c>
      <c r="B39" t="s">
        <v>1075</v>
      </c>
    </row>
    <row r="40" spans="1:2" x14ac:dyDescent="0.25">
      <c r="A40" t="s">
        <v>1352</v>
      </c>
      <c r="B40" t="s">
        <v>1076</v>
      </c>
    </row>
    <row r="41" spans="1:2" x14ac:dyDescent="0.25">
      <c r="A41" t="s">
        <v>1353</v>
      </c>
      <c r="B41" t="s">
        <v>1077</v>
      </c>
    </row>
    <row r="42" spans="1:2" x14ac:dyDescent="0.25">
      <c r="A42" t="s">
        <v>873</v>
      </c>
      <c r="B42" t="s">
        <v>1078</v>
      </c>
    </row>
    <row r="43" spans="1:2" x14ac:dyDescent="0.25">
      <c r="A43" t="s">
        <v>1354</v>
      </c>
      <c r="B43" t="s">
        <v>1069</v>
      </c>
    </row>
    <row r="44" spans="1:2" x14ac:dyDescent="0.25">
      <c r="A44" t="s">
        <v>129</v>
      </c>
      <c r="B44" t="s">
        <v>1079</v>
      </c>
    </row>
    <row r="45" spans="1:2" x14ac:dyDescent="0.25">
      <c r="A45" t="s">
        <v>272</v>
      </c>
      <c r="B45" t="s">
        <v>1080</v>
      </c>
    </row>
    <row r="46" spans="1:2" x14ac:dyDescent="0.25">
      <c r="A46" t="s">
        <v>1355</v>
      </c>
      <c r="B46" t="s">
        <v>1081</v>
      </c>
    </row>
    <row r="47" spans="1:2" x14ac:dyDescent="0.25">
      <c r="A47" t="s">
        <v>1356</v>
      </c>
      <c r="B47" t="s">
        <v>1082</v>
      </c>
    </row>
    <row r="48" spans="1:2" x14ac:dyDescent="0.25">
      <c r="A48" t="s">
        <v>1357</v>
      </c>
      <c r="B48" t="s">
        <v>1083</v>
      </c>
    </row>
    <row r="49" spans="1:2" x14ac:dyDescent="0.25">
      <c r="A49" t="s">
        <v>1358</v>
      </c>
      <c r="B49" t="s">
        <v>1084</v>
      </c>
    </row>
    <row r="50" spans="1:2" x14ac:dyDescent="0.25">
      <c r="A50" t="s">
        <v>1359</v>
      </c>
      <c r="B50" t="s">
        <v>1085</v>
      </c>
    </row>
    <row r="51" spans="1:2" x14ac:dyDescent="0.25">
      <c r="A51" t="s">
        <v>261</v>
      </c>
      <c r="B51" t="s">
        <v>1086</v>
      </c>
    </row>
    <row r="52" spans="1:2" x14ac:dyDescent="0.25">
      <c r="A52" t="s">
        <v>1360</v>
      </c>
      <c r="B52" t="s">
        <v>1087</v>
      </c>
    </row>
    <row r="53" spans="1:2" x14ac:dyDescent="0.25">
      <c r="A53" t="s">
        <v>259</v>
      </c>
      <c r="B53" t="s">
        <v>1087</v>
      </c>
    </row>
    <row r="54" spans="1:2" x14ac:dyDescent="0.25">
      <c r="A54" t="s">
        <v>305</v>
      </c>
      <c r="B54" t="s">
        <v>1088</v>
      </c>
    </row>
    <row r="55" spans="1:2" x14ac:dyDescent="0.25">
      <c r="A55" t="s">
        <v>307</v>
      </c>
      <c r="B55" t="s">
        <v>1026</v>
      </c>
    </row>
    <row r="56" spans="1:2" x14ac:dyDescent="0.25">
      <c r="A56" t="s">
        <v>1361</v>
      </c>
      <c r="B56" t="s">
        <v>1089</v>
      </c>
    </row>
    <row r="57" spans="1:2" x14ac:dyDescent="0.25">
      <c r="A57" t="s">
        <v>304</v>
      </c>
      <c r="B57" t="s">
        <v>1088</v>
      </c>
    </row>
    <row r="58" spans="1:2" x14ac:dyDescent="0.25">
      <c r="A58" t="s">
        <v>107</v>
      </c>
      <c r="B58" t="s">
        <v>652</v>
      </c>
    </row>
    <row r="59" spans="1:2" x14ac:dyDescent="0.25">
      <c r="A59" t="s">
        <v>1362</v>
      </c>
      <c r="B59" t="s">
        <v>1090</v>
      </c>
    </row>
    <row r="60" spans="1:2" x14ac:dyDescent="0.25">
      <c r="A60" t="s">
        <v>1363</v>
      </c>
      <c r="B60" t="s">
        <v>1091</v>
      </c>
    </row>
    <row r="61" spans="1:2" x14ac:dyDescent="0.25">
      <c r="A61" t="s">
        <v>1364</v>
      </c>
      <c r="B61" t="s">
        <v>1092</v>
      </c>
    </row>
    <row r="62" spans="1:2" x14ac:dyDescent="0.25">
      <c r="A62" t="s">
        <v>1365</v>
      </c>
      <c r="B62" t="s">
        <v>1093</v>
      </c>
    </row>
    <row r="63" spans="1:2" x14ac:dyDescent="0.25">
      <c r="A63" t="s">
        <v>1366</v>
      </c>
      <c r="B63" t="s">
        <v>1094</v>
      </c>
    </row>
    <row r="64" spans="1:2" x14ac:dyDescent="0.25">
      <c r="A64" t="s">
        <v>1367</v>
      </c>
      <c r="B64" t="s">
        <v>1095</v>
      </c>
    </row>
    <row r="65" spans="1:2" x14ac:dyDescent="0.25">
      <c r="A65" t="s">
        <v>1368</v>
      </c>
      <c r="B65" t="s">
        <v>1096</v>
      </c>
    </row>
    <row r="66" spans="1:2" x14ac:dyDescent="0.25">
      <c r="A66" t="s">
        <v>1369</v>
      </c>
      <c r="B66" t="s">
        <v>1080</v>
      </c>
    </row>
    <row r="67" spans="1:2" x14ac:dyDescent="0.25">
      <c r="A67" t="s">
        <v>1370</v>
      </c>
      <c r="B67" t="s">
        <v>1097</v>
      </c>
    </row>
    <row r="68" spans="1:2" x14ac:dyDescent="0.25">
      <c r="A68" t="s">
        <v>116</v>
      </c>
      <c r="B68" t="s">
        <v>1098</v>
      </c>
    </row>
    <row r="69" spans="1:2" x14ac:dyDescent="0.25">
      <c r="A69" t="s">
        <v>1371</v>
      </c>
      <c r="B69" t="s">
        <v>1099</v>
      </c>
    </row>
    <row r="70" spans="1:2" x14ac:dyDescent="0.25">
      <c r="A70" t="s">
        <v>1372</v>
      </c>
      <c r="B70" t="s">
        <v>1100</v>
      </c>
    </row>
    <row r="71" spans="1:2" x14ac:dyDescent="0.25">
      <c r="A71" t="s">
        <v>1373</v>
      </c>
      <c r="B71" t="s">
        <v>1101</v>
      </c>
    </row>
    <row r="72" spans="1:2" x14ac:dyDescent="0.25">
      <c r="A72" t="s">
        <v>1374</v>
      </c>
      <c r="B72" t="s">
        <v>1102</v>
      </c>
    </row>
    <row r="73" spans="1:2" x14ac:dyDescent="0.25">
      <c r="A73" t="s">
        <v>1375</v>
      </c>
      <c r="B73" t="s">
        <v>1103</v>
      </c>
    </row>
    <row r="74" spans="1:2" x14ac:dyDescent="0.25">
      <c r="A74" t="s">
        <v>199</v>
      </c>
      <c r="B74" t="s">
        <v>1087</v>
      </c>
    </row>
    <row r="75" spans="1:2" x14ac:dyDescent="0.25">
      <c r="A75" t="s">
        <v>198</v>
      </c>
      <c r="B75" t="s">
        <v>1080</v>
      </c>
    </row>
    <row r="76" spans="1:2" x14ac:dyDescent="0.25">
      <c r="A76" t="s">
        <v>1376</v>
      </c>
      <c r="B76" t="s">
        <v>1104</v>
      </c>
    </row>
    <row r="77" spans="1:2" x14ac:dyDescent="0.25">
      <c r="A77" t="s">
        <v>209</v>
      </c>
      <c r="B77" t="s">
        <v>1087</v>
      </c>
    </row>
    <row r="78" spans="1:2" x14ac:dyDescent="0.25">
      <c r="A78" t="s">
        <v>1377</v>
      </c>
      <c r="B78" t="s">
        <v>1080</v>
      </c>
    </row>
    <row r="79" spans="1:2" x14ac:dyDescent="0.25">
      <c r="A79" t="s">
        <v>1378</v>
      </c>
      <c r="B79" t="s">
        <v>1105</v>
      </c>
    </row>
    <row r="80" spans="1:2" x14ac:dyDescent="0.25">
      <c r="A80" t="s">
        <v>1379</v>
      </c>
      <c r="B80" t="s">
        <v>1096</v>
      </c>
    </row>
    <row r="81" spans="1:2" x14ac:dyDescent="0.25">
      <c r="A81" t="s">
        <v>1380</v>
      </c>
      <c r="B81" t="s">
        <v>1105</v>
      </c>
    </row>
    <row r="82" spans="1:2" x14ac:dyDescent="0.25">
      <c r="A82" t="s">
        <v>1381</v>
      </c>
      <c r="B82" t="s">
        <v>1106</v>
      </c>
    </row>
    <row r="83" spans="1:2" x14ac:dyDescent="0.25">
      <c r="A83" t="s">
        <v>1382</v>
      </c>
      <c r="B83" t="s">
        <v>1107</v>
      </c>
    </row>
    <row r="84" spans="1:2" x14ac:dyDescent="0.25">
      <c r="A84" t="s">
        <v>48</v>
      </c>
      <c r="B84" t="s">
        <v>1108</v>
      </c>
    </row>
    <row r="85" spans="1:2" x14ac:dyDescent="0.25">
      <c r="A85" t="s">
        <v>1383</v>
      </c>
      <c r="B85" t="s">
        <v>1109</v>
      </c>
    </row>
    <row r="86" spans="1:2" x14ac:dyDescent="0.25">
      <c r="A86" t="s">
        <v>22</v>
      </c>
      <c r="B86" t="s">
        <v>1110</v>
      </c>
    </row>
    <row r="87" spans="1:2" x14ac:dyDescent="0.25">
      <c r="A87" t="s">
        <v>1384</v>
      </c>
      <c r="B87" t="s">
        <v>1111</v>
      </c>
    </row>
    <row r="88" spans="1:2" x14ac:dyDescent="0.25">
      <c r="A88" t="s">
        <v>1385</v>
      </c>
      <c r="B88" t="s">
        <v>1112</v>
      </c>
    </row>
    <row r="89" spans="1:2" x14ac:dyDescent="0.25">
      <c r="A89" t="s">
        <v>49</v>
      </c>
      <c r="B89" t="s">
        <v>1113</v>
      </c>
    </row>
    <row r="90" spans="1:2" x14ac:dyDescent="0.25">
      <c r="A90" t="s">
        <v>1386</v>
      </c>
      <c r="B90" t="s">
        <v>1114</v>
      </c>
    </row>
    <row r="91" spans="1:2" x14ac:dyDescent="0.25">
      <c r="A91" t="s">
        <v>1387</v>
      </c>
      <c r="B91" t="s">
        <v>1115</v>
      </c>
    </row>
    <row r="92" spans="1:2" x14ac:dyDescent="0.25">
      <c r="A92" t="s">
        <v>52</v>
      </c>
      <c r="B92" t="s">
        <v>1116</v>
      </c>
    </row>
    <row r="93" spans="1:2" x14ac:dyDescent="0.25">
      <c r="A93" t="s">
        <v>1388</v>
      </c>
      <c r="B93" t="s">
        <v>1117</v>
      </c>
    </row>
    <row r="94" spans="1:2" x14ac:dyDescent="0.25">
      <c r="A94" t="s">
        <v>45</v>
      </c>
      <c r="B94" t="s">
        <v>1118</v>
      </c>
    </row>
    <row r="95" spans="1:2" x14ac:dyDescent="0.25">
      <c r="A95" t="s">
        <v>30</v>
      </c>
      <c r="B95" t="s">
        <v>1119</v>
      </c>
    </row>
    <row r="96" spans="1:2" x14ac:dyDescent="0.25">
      <c r="A96" t="s">
        <v>36</v>
      </c>
      <c r="B96" t="s">
        <v>1120</v>
      </c>
    </row>
    <row r="97" spans="1:2" x14ac:dyDescent="0.25">
      <c r="A97" t="s">
        <v>42</v>
      </c>
      <c r="B97" t="s">
        <v>1121</v>
      </c>
    </row>
    <row r="98" spans="1:2" x14ac:dyDescent="0.25">
      <c r="A98" t="s">
        <v>352</v>
      </c>
      <c r="B98" t="s">
        <v>1121</v>
      </c>
    </row>
    <row r="99" spans="1:2" x14ac:dyDescent="0.25">
      <c r="A99" t="s">
        <v>349</v>
      </c>
      <c r="B99" t="s">
        <v>1122</v>
      </c>
    </row>
    <row r="100" spans="1:2" x14ac:dyDescent="0.25">
      <c r="A100" t="s">
        <v>1389</v>
      </c>
      <c r="B100" t="s">
        <v>1087</v>
      </c>
    </row>
    <row r="101" spans="1:2" x14ac:dyDescent="0.25">
      <c r="A101" t="s">
        <v>203</v>
      </c>
      <c r="B101" t="s">
        <v>1080</v>
      </c>
    </row>
    <row r="102" spans="1:2" x14ac:dyDescent="0.25">
      <c r="A102" t="s">
        <v>1390</v>
      </c>
      <c r="B102" t="s">
        <v>1087</v>
      </c>
    </row>
    <row r="103" spans="1:2" x14ac:dyDescent="0.25">
      <c r="A103" t="s">
        <v>1391</v>
      </c>
      <c r="B103" t="s">
        <v>1087</v>
      </c>
    </row>
    <row r="104" spans="1:2" x14ac:dyDescent="0.25">
      <c r="A104" t="s">
        <v>274</v>
      </c>
      <c r="B104" t="s">
        <v>1087</v>
      </c>
    </row>
    <row r="105" spans="1:2" x14ac:dyDescent="0.25">
      <c r="A105" t="s">
        <v>1392</v>
      </c>
      <c r="B105" t="s">
        <v>1123</v>
      </c>
    </row>
    <row r="106" spans="1:2" x14ac:dyDescent="0.25">
      <c r="A106" t="s">
        <v>1393</v>
      </c>
      <c r="B106" t="s">
        <v>1123</v>
      </c>
    </row>
    <row r="107" spans="1:2" x14ac:dyDescent="0.25">
      <c r="A107" t="s">
        <v>1394</v>
      </c>
      <c r="B107" t="s">
        <v>1124</v>
      </c>
    </row>
    <row r="108" spans="1:2" x14ac:dyDescent="0.25">
      <c r="A108" t="s">
        <v>1395</v>
      </c>
      <c r="B108" t="s">
        <v>1080</v>
      </c>
    </row>
    <row r="109" spans="1:2" x14ac:dyDescent="0.25">
      <c r="A109" t="s">
        <v>1396</v>
      </c>
      <c r="B109" t="s">
        <v>1087</v>
      </c>
    </row>
    <row r="110" spans="1:2" x14ac:dyDescent="0.25">
      <c r="A110" t="s">
        <v>183</v>
      </c>
      <c r="B110" t="s">
        <v>1080</v>
      </c>
    </row>
    <row r="111" spans="1:2" x14ac:dyDescent="0.25">
      <c r="A111" t="s">
        <v>1397</v>
      </c>
      <c r="B111" t="s">
        <v>1125</v>
      </c>
    </row>
    <row r="112" spans="1:2" x14ac:dyDescent="0.25">
      <c r="A112" t="s">
        <v>144</v>
      </c>
      <c r="B112" t="s">
        <v>1126</v>
      </c>
    </row>
    <row r="113" spans="1:2" x14ac:dyDescent="0.25">
      <c r="A113" t="s">
        <v>1398</v>
      </c>
      <c r="B113" t="s">
        <v>1127</v>
      </c>
    </row>
    <row r="114" spans="1:2" x14ac:dyDescent="0.25">
      <c r="A114" t="s">
        <v>1399</v>
      </c>
      <c r="B114" t="s">
        <v>1128</v>
      </c>
    </row>
    <row r="115" spans="1:2" x14ac:dyDescent="0.25">
      <c r="A115" t="s">
        <v>1400</v>
      </c>
      <c r="B115" t="s">
        <v>1129</v>
      </c>
    </row>
    <row r="116" spans="1:2" x14ac:dyDescent="0.25">
      <c r="A116" t="s">
        <v>1401</v>
      </c>
      <c r="B116" t="s">
        <v>1130</v>
      </c>
    </row>
    <row r="117" spans="1:2" x14ac:dyDescent="0.25">
      <c r="A117" t="s">
        <v>1402</v>
      </c>
      <c r="B117" t="s">
        <v>1131</v>
      </c>
    </row>
    <row r="118" spans="1:2" x14ac:dyDescent="0.25">
      <c r="A118" t="s">
        <v>1403</v>
      </c>
      <c r="B118" t="s">
        <v>1131</v>
      </c>
    </row>
    <row r="119" spans="1:2" x14ac:dyDescent="0.25">
      <c r="A119" t="s">
        <v>269</v>
      </c>
      <c r="B119" t="s">
        <v>1132</v>
      </c>
    </row>
    <row r="120" spans="1:2" x14ac:dyDescent="0.25">
      <c r="A120" t="s">
        <v>1404</v>
      </c>
      <c r="B120" t="s">
        <v>1131</v>
      </c>
    </row>
    <row r="121" spans="1:2" x14ac:dyDescent="0.25">
      <c r="A121" t="s">
        <v>1405</v>
      </c>
      <c r="B121" t="s">
        <v>1131</v>
      </c>
    </row>
    <row r="122" spans="1:2" x14ac:dyDescent="0.25">
      <c r="A122" t="s">
        <v>1406</v>
      </c>
      <c r="B122" t="s">
        <v>1132</v>
      </c>
    </row>
    <row r="123" spans="1:2" x14ac:dyDescent="0.25">
      <c r="A123" t="s">
        <v>1407</v>
      </c>
      <c r="B123" t="s">
        <v>1131</v>
      </c>
    </row>
    <row r="124" spans="1:2" x14ac:dyDescent="0.25">
      <c r="A124" t="s">
        <v>268</v>
      </c>
      <c r="B124" t="s">
        <v>1080</v>
      </c>
    </row>
    <row r="125" spans="1:2" x14ac:dyDescent="0.25">
      <c r="A125" t="s">
        <v>1408</v>
      </c>
      <c r="B125" t="s">
        <v>1133</v>
      </c>
    </row>
    <row r="126" spans="1:2" x14ac:dyDescent="0.25">
      <c r="A126" t="s">
        <v>1409</v>
      </c>
      <c r="B126" t="s">
        <v>1134</v>
      </c>
    </row>
    <row r="127" spans="1:2" x14ac:dyDescent="0.25">
      <c r="A127" t="s">
        <v>1410</v>
      </c>
      <c r="B127" t="s">
        <v>1132</v>
      </c>
    </row>
    <row r="128" spans="1:2" x14ac:dyDescent="0.25">
      <c r="A128" t="s">
        <v>301</v>
      </c>
      <c r="B128" t="s">
        <v>1135</v>
      </c>
    </row>
    <row r="129" spans="1:2" x14ac:dyDescent="0.25">
      <c r="A129" t="s">
        <v>1411</v>
      </c>
      <c r="B129" t="s">
        <v>1136</v>
      </c>
    </row>
    <row r="130" spans="1:2" x14ac:dyDescent="0.25">
      <c r="A130" t="s">
        <v>1412</v>
      </c>
      <c r="B130" t="s">
        <v>1137</v>
      </c>
    </row>
    <row r="131" spans="1:2" x14ac:dyDescent="0.25">
      <c r="A131" t="s">
        <v>309</v>
      </c>
      <c r="B131" t="s">
        <v>1138</v>
      </c>
    </row>
    <row r="132" spans="1:2" x14ac:dyDescent="0.25">
      <c r="A132" t="s">
        <v>1413</v>
      </c>
      <c r="B132" t="s">
        <v>1139</v>
      </c>
    </row>
    <row r="133" spans="1:2" x14ac:dyDescent="0.25">
      <c r="A133" t="s">
        <v>1414</v>
      </c>
      <c r="B133" t="s">
        <v>1140</v>
      </c>
    </row>
    <row r="134" spans="1:2" x14ac:dyDescent="0.25">
      <c r="A134" t="s">
        <v>310</v>
      </c>
      <c r="B134" t="s">
        <v>1141</v>
      </c>
    </row>
    <row r="135" spans="1:2" x14ac:dyDescent="0.25">
      <c r="A135" t="s">
        <v>312</v>
      </c>
      <c r="B135" t="s">
        <v>1142</v>
      </c>
    </row>
    <row r="136" spans="1:2" x14ac:dyDescent="0.25">
      <c r="A136" t="s">
        <v>1415</v>
      </c>
      <c r="B136" t="s">
        <v>1143</v>
      </c>
    </row>
    <row r="137" spans="1:2" x14ac:dyDescent="0.25">
      <c r="A137" t="s">
        <v>1416</v>
      </c>
      <c r="B137" t="s">
        <v>1144</v>
      </c>
    </row>
    <row r="138" spans="1:2" x14ac:dyDescent="0.25">
      <c r="A138" t="s">
        <v>1417</v>
      </c>
      <c r="B138" t="s">
        <v>1145</v>
      </c>
    </row>
    <row r="139" spans="1:2" x14ac:dyDescent="0.25">
      <c r="A139" t="s">
        <v>1418</v>
      </c>
      <c r="B139" t="s">
        <v>1146</v>
      </c>
    </row>
    <row r="140" spans="1:2" x14ac:dyDescent="0.25">
      <c r="A140" t="s">
        <v>70</v>
      </c>
      <c r="B140" t="s">
        <v>1147</v>
      </c>
    </row>
    <row r="141" spans="1:2" x14ac:dyDescent="0.25">
      <c r="A141" t="s">
        <v>73</v>
      </c>
      <c r="B141" t="s">
        <v>1148</v>
      </c>
    </row>
    <row r="142" spans="1:2" x14ac:dyDescent="0.25">
      <c r="A142" t="s">
        <v>1419</v>
      </c>
      <c r="B142" t="s">
        <v>1149</v>
      </c>
    </row>
    <row r="143" spans="1:2" x14ac:dyDescent="0.25">
      <c r="A143" t="s">
        <v>77</v>
      </c>
      <c r="B143" t="s">
        <v>1150</v>
      </c>
    </row>
    <row r="144" spans="1:2" x14ac:dyDescent="0.25">
      <c r="A144" t="s">
        <v>1420</v>
      </c>
      <c r="B144" t="s">
        <v>1151</v>
      </c>
    </row>
    <row r="145" spans="1:2" x14ac:dyDescent="0.25">
      <c r="A145" t="s">
        <v>325</v>
      </c>
      <c r="B145" t="s">
        <v>1152</v>
      </c>
    </row>
    <row r="146" spans="1:2" x14ac:dyDescent="0.25">
      <c r="A146" t="s">
        <v>323</v>
      </c>
      <c r="B146" t="s">
        <v>1153</v>
      </c>
    </row>
    <row r="147" spans="1:2" x14ac:dyDescent="0.25">
      <c r="A147" t="s">
        <v>1421</v>
      </c>
      <c r="B147" t="s">
        <v>1154</v>
      </c>
    </row>
    <row r="148" spans="1:2" x14ac:dyDescent="0.25">
      <c r="A148" t="s">
        <v>79</v>
      </c>
      <c r="B148" t="s">
        <v>1155</v>
      </c>
    </row>
    <row r="149" spans="1:2" x14ac:dyDescent="0.25">
      <c r="A149" t="s">
        <v>320</v>
      </c>
      <c r="B149" t="s">
        <v>1156</v>
      </c>
    </row>
    <row r="150" spans="1:2" x14ac:dyDescent="0.25">
      <c r="A150" t="s">
        <v>75</v>
      </c>
      <c r="B150" t="s">
        <v>1157</v>
      </c>
    </row>
    <row r="151" spans="1:2" x14ac:dyDescent="0.25">
      <c r="A151" t="s">
        <v>1422</v>
      </c>
      <c r="B151" t="s">
        <v>1158</v>
      </c>
    </row>
    <row r="152" spans="1:2" x14ac:dyDescent="0.25">
      <c r="A152" t="s">
        <v>83</v>
      </c>
      <c r="B152" t="s">
        <v>1159</v>
      </c>
    </row>
    <row r="153" spans="1:2" x14ac:dyDescent="0.25">
      <c r="A153" t="s">
        <v>1423</v>
      </c>
      <c r="B153" t="s">
        <v>1160</v>
      </c>
    </row>
    <row r="154" spans="1:2" x14ac:dyDescent="0.25">
      <c r="A154" t="s">
        <v>84</v>
      </c>
      <c r="B154" t="s">
        <v>1161</v>
      </c>
    </row>
    <row r="155" spans="1:2" x14ac:dyDescent="0.25">
      <c r="A155" t="s">
        <v>1424</v>
      </c>
      <c r="B155" t="s">
        <v>1162</v>
      </c>
    </row>
    <row r="156" spans="1:2" x14ac:dyDescent="0.25">
      <c r="A156" t="s">
        <v>68</v>
      </c>
      <c r="B156" t="s">
        <v>1163</v>
      </c>
    </row>
    <row r="157" spans="1:2" x14ac:dyDescent="0.25">
      <c r="A157" t="s">
        <v>1425</v>
      </c>
      <c r="B157" t="s">
        <v>1122</v>
      </c>
    </row>
    <row r="158" spans="1:2" x14ac:dyDescent="0.25">
      <c r="A158" t="s">
        <v>69</v>
      </c>
      <c r="B158" t="s">
        <v>1164</v>
      </c>
    </row>
    <row r="159" spans="1:2" x14ac:dyDescent="0.25">
      <c r="A159" t="s">
        <v>67</v>
      </c>
      <c r="B159" t="s">
        <v>1116</v>
      </c>
    </row>
    <row r="160" spans="1:2" x14ac:dyDescent="0.25">
      <c r="A160" t="s">
        <v>1426</v>
      </c>
      <c r="B160" t="s">
        <v>1165</v>
      </c>
    </row>
    <row r="161" spans="1:2" x14ac:dyDescent="0.25">
      <c r="A161" t="s">
        <v>828</v>
      </c>
      <c r="B161" t="s">
        <v>1166</v>
      </c>
    </row>
    <row r="162" spans="1:2" x14ac:dyDescent="0.25">
      <c r="A162" t="s">
        <v>1427</v>
      </c>
      <c r="B162" t="s">
        <v>1167</v>
      </c>
    </row>
    <row r="163" spans="1:2" x14ac:dyDescent="0.25">
      <c r="A163" t="s">
        <v>335</v>
      </c>
      <c r="B163" t="s">
        <v>1168</v>
      </c>
    </row>
    <row r="164" spans="1:2" x14ac:dyDescent="0.25">
      <c r="A164" t="s">
        <v>1428</v>
      </c>
      <c r="B164" t="s">
        <v>1169</v>
      </c>
    </row>
    <row r="165" spans="1:2" x14ac:dyDescent="0.25">
      <c r="A165" t="s">
        <v>5</v>
      </c>
      <c r="B165" t="s">
        <v>1170</v>
      </c>
    </row>
    <row r="166" spans="1:2" x14ac:dyDescent="0.25">
      <c r="A166" t="s">
        <v>832</v>
      </c>
      <c r="B166" t="s">
        <v>1171</v>
      </c>
    </row>
    <row r="167" spans="1:2" x14ac:dyDescent="0.25">
      <c r="A167" t="s">
        <v>822</v>
      </c>
      <c r="B167" t="s">
        <v>1172</v>
      </c>
    </row>
    <row r="168" spans="1:2" x14ac:dyDescent="0.25">
      <c r="A168" t="s">
        <v>839</v>
      </c>
      <c r="B168" t="s">
        <v>1173</v>
      </c>
    </row>
    <row r="169" spans="1:2" x14ac:dyDescent="0.25">
      <c r="A169" t="s">
        <v>1429</v>
      </c>
      <c r="B169" t="s">
        <v>1174</v>
      </c>
    </row>
    <row r="170" spans="1:2" x14ac:dyDescent="0.25">
      <c r="A170" t="s">
        <v>1430</v>
      </c>
      <c r="B170" t="s">
        <v>1175</v>
      </c>
    </row>
    <row r="171" spans="1:2" x14ac:dyDescent="0.25">
      <c r="A171" t="s">
        <v>1431</v>
      </c>
      <c r="B171" t="s">
        <v>1176</v>
      </c>
    </row>
    <row r="172" spans="1:2" x14ac:dyDescent="0.25">
      <c r="A172" t="s">
        <v>1432</v>
      </c>
      <c r="B172" t="s">
        <v>1177</v>
      </c>
    </row>
    <row r="173" spans="1:2" x14ac:dyDescent="0.25">
      <c r="A173" t="s">
        <v>1433</v>
      </c>
      <c r="B173" t="s">
        <v>1178</v>
      </c>
    </row>
    <row r="174" spans="1:2" x14ac:dyDescent="0.25">
      <c r="A174" t="s">
        <v>1434</v>
      </c>
      <c r="B174" t="s">
        <v>1179</v>
      </c>
    </row>
    <row r="175" spans="1:2" x14ac:dyDescent="0.25">
      <c r="A175" t="s">
        <v>1435</v>
      </c>
      <c r="B175" t="s">
        <v>1179</v>
      </c>
    </row>
    <row r="176" spans="1:2" x14ac:dyDescent="0.25">
      <c r="A176" t="s">
        <v>1436</v>
      </c>
      <c r="B176" t="s">
        <v>1180</v>
      </c>
    </row>
    <row r="177" spans="1:2" x14ac:dyDescent="0.25">
      <c r="A177" t="s">
        <v>1437</v>
      </c>
      <c r="B177" t="s">
        <v>1181</v>
      </c>
    </row>
    <row r="178" spans="1:2" x14ac:dyDescent="0.25">
      <c r="A178" t="s">
        <v>1438</v>
      </c>
      <c r="B178" t="s">
        <v>1182</v>
      </c>
    </row>
    <row r="179" spans="1:2" x14ac:dyDescent="0.25">
      <c r="A179" t="s">
        <v>1439</v>
      </c>
      <c r="B179" t="s">
        <v>1183</v>
      </c>
    </row>
    <row r="180" spans="1:2" x14ac:dyDescent="0.25">
      <c r="A180" t="s">
        <v>1440</v>
      </c>
      <c r="B180" t="s">
        <v>1184</v>
      </c>
    </row>
    <row r="181" spans="1:2" x14ac:dyDescent="0.25">
      <c r="A181" t="s">
        <v>1441</v>
      </c>
      <c r="B181" t="s">
        <v>1185</v>
      </c>
    </row>
    <row r="182" spans="1:2" x14ac:dyDescent="0.25">
      <c r="A182" t="s">
        <v>1442</v>
      </c>
      <c r="B182" t="s">
        <v>1186</v>
      </c>
    </row>
    <row r="183" spans="1:2" x14ac:dyDescent="0.25">
      <c r="A183" t="s">
        <v>1443</v>
      </c>
      <c r="B183" t="s">
        <v>1187</v>
      </c>
    </row>
    <row r="184" spans="1:2" x14ac:dyDescent="0.25">
      <c r="A184" t="s">
        <v>1444</v>
      </c>
      <c r="B184" t="s">
        <v>1188</v>
      </c>
    </row>
    <row r="185" spans="1:2" x14ac:dyDescent="0.25">
      <c r="A185" t="s">
        <v>1445</v>
      </c>
      <c r="B185" t="s">
        <v>1189</v>
      </c>
    </row>
    <row r="186" spans="1:2" x14ac:dyDescent="0.25">
      <c r="A186" t="s">
        <v>1446</v>
      </c>
      <c r="B186" t="s">
        <v>1190</v>
      </c>
    </row>
    <row r="187" spans="1:2" x14ac:dyDescent="0.25">
      <c r="A187" t="s">
        <v>1447</v>
      </c>
      <c r="B187" t="s">
        <v>1191</v>
      </c>
    </row>
    <row r="188" spans="1:2" x14ac:dyDescent="0.25">
      <c r="A188" t="s">
        <v>242</v>
      </c>
      <c r="B188" t="s">
        <v>1192</v>
      </c>
    </row>
    <row r="189" spans="1:2" x14ac:dyDescent="0.25">
      <c r="A189" t="s">
        <v>1448</v>
      </c>
      <c r="B189" t="s">
        <v>1193</v>
      </c>
    </row>
    <row r="190" spans="1:2" x14ac:dyDescent="0.25">
      <c r="A190" t="s">
        <v>1449</v>
      </c>
      <c r="B190" t="s">
        <v>1194</v>
      </c>
    </row>
    <row r="191" spans="1:2" x14ac:dyDescent="0.25">
      <c r="A191" t="s">
        <v>1450</v>
      </c>
      <c r="B191" t="s">
        <v>1195</v>
      </c>
    </row>
    <row r="192" spans="1:2" x14ac:dyDescent="0.25">
      <c r="A192" t="s">
        <v>1451</v>
      </c>
      <c r="B192" t="s">
        <v>1196</v>
      </c>
    </row>
    <row r="193" spans="1:2" x14ac:dyDescent="0.25">
      <c r="A193" t="s">
        <v>889</v>
      </c>
      <c r="B193" t="s">
        <v>1197</v>
      </c>
    </row>
    <row r="194" spans="1:2" x14ac:dyDescent="0.25">
      <c r="A194" t="s">
        <v>1452</v>
      </c>
      <c r="B194" t="s">
        <v>1198</v>
      </c>
    </row>
    <row r="195" spans="1:2" x14ac:dyDescent="0.25">
      <c r="A195" t="s">
        <v>874</v>
      </c>
      <c r="B195" t="s">
        <v>1199</v>
      </c>
    </row>
    <row r="196" spans="1:2" x14ac:dyDescent="0.25">
      <c r="A196" t="s">
        <v>137</v>
      </c>
      <c r="B196" t="s">
        <v>1200</v>
      </c>
    </row>
    <row r="197" spans="1:2" x14ac:dyDescent="0.25">
      <c r="A197" t="s">
        <v>1453</v>
      </c>
      <c r="B197" t="s">
        <v>1201</v>
      </c>
    </row>
    <row r="198" spans="1:2" x14ac:dyDescent="0.25">
      <c r="A198" t="s">
        <v>868</v>
      </c>
      <c r="B198" t="s">
        <v>1202</v>
      </c>
    </row>
    <row r="199" spans="1:2" x14ac:dyDescent="0.25">
      <c r="A199" t="s">
        <v>866</v>
      </c>
      <c r="B199" t="s">
        <v>1203</v>
      </c>
    </row>
    <row r="200" spans="1:2" x14ac:dyDescent="0.25">
      <c r="A200" t="s">
        <v>1454</v>
      </c>
      <c r="B200" t="s">
        <v>1204</v>
      </c>
    </row>
    <row r="201" spans="1:2" x14ac:dyDescent="0.25">
      <c r="A201" t="s">
        <v>1455</v>
      </c>
      <c r="B201" t="s">
        <v>1205</v>
      </c>
    </row>
    <row r="202" spans="1:2" x14ac:dyDescent="0.25">
      <c r="A202" t="s">
        <v>1456</v>
      </c>
      <c r="B202" t="s">
        <v>1206</v>
      </c>
    </row>
    <row r="203" spans="1:2" x14ac:dyDescent="0.25">
      <c r="A203" t="s">
        <v>1457</v>
      </c>
      <c r="B203" t="s">
        <v>1207</v>
      </c>
    </row>
    <row r="204" spans="1:2" x14ac:dyDescent="0.25">
      <c r="A204" t="s">
        <v>126</v>
      </c>
      <c r="B204" t="s">
        <v>1208</v>
      </c>
    </row>
    <row r="205" spans="1:2" x14ac:dyDescent="0.25">
      <c r="A205" t="s">
        <v>127</v>
      </c>
      <c r="B205" t="s">
        <v>1209</v>
      </c>
    </row>
    <row r="206" spans="1:2" x14ac:dyDescent="0.25">
      <c r="A206" t="s">
        <v>1458</v>
      </c>
      <c r="B206" t="s">
        <v>1210</v>
      </c>
    </row>
    <row r="207" spans="1:2" x14ac:dyDescent="0.25">
      <c r="A207" t="s">
        <v>1459</v>
      </c>
      <c r="B207" t="s">
        <v>1211</v>
      </c>
    </row>
    <row r="208" spans="1:2" x14ac:dyDescent="0.25">
      <c r="A208" t="s">
        <v>1460</v>
      </c>
      <c r="B208" t="s">
        <v>1212</v>
      </c>
    </row>
    <row r="209" spans="1:2" x14ac:dyDescent="0.25">
      <c r="A209" t="s">
        <v>1461</v>
      </c>
      <c r="B209" t="s">
        <v>1213</v>
      </c>
    </row>
    <row r="210" spans="1:2" x14ac:dyDescent="0.25">
      <c r="A210" t="s">
        <v>1462</v>
      </c>
      <c r="B210" t="s">
        <v>1214</v>
      </c>
    </row>
    <row r="211" spans="1:2" x14ac:dyDescent="0.25">
      <c r="A211" t="s">
        <v>1463</v>
      </c>
      <c r="B211" t="s">
        <v>1215</v>
      </c>
    </row>
    <row r="212" spans="1:2" x14ac:dyDescent="0.25">
      <c r="A212" t="s">
        <v>1464</v>
      </c>
      <c r="B212" t="s">
        <v>1216</v>
      </c>
    </row>
    <row r="213" spans="1:2" x14ac:dyDescent="0.25">
      <c r="A213" t="s">
        <v>1465</v>
      </c>
      <c r="B213" t="s">
        <v>1217</v>
      </c>
    </row>
    <row r="214" spans="1:2" x14ac:dyDescent="0.25">
      <c r="A214" t="s">
        <v>1466</v>
      </c>
      <c r="B214" t="s">
        <v>1218</v>
      </c>
    </row>
    <row r="215" spans="1:2" x14ac:dyDescent="0.25">
      <c r="A215" t="s">
        <v>1467</v>
      </c>
      <c r="B215" t="s">
        <v>1219</v>
      </c>
    </row>
    <row r="216" spans="1:2" x14ac:dyDescent="0.25">
      <c r="A216" t="s">
        <v>1468</v>
      </c>
      <c r="B216" t="s">
        <v>1220</v>
      </c>
    </row>
    <row r="217" spans="1:2" x14ac:dyDescent="0.25">
      <c r="A217" t="s">
        <v>1469</v>
      </c>
      <c r="B217" t="s">
        <v>1221</v>
      </c>
    </row>
    <row r="218" spans="1:2" x14ac:dyDescent="0.25">
      <c r="A218" t="s">
        <v>1470</v>
      </c>
      <c r="B218" t="s">
        <v>1222</v>
      </c>
    </row>
    <row r="219" spans="1:2" x14ac:dyDescent="0.25">
      <c r="A219" t="s">
        <v>1471</v>
      </c>
      <c r="B219" t="s">
        <v>1223</v>
      </c>
    </row>
    <row r="220" spans="1:2" x14ac:dyDescent="0.25">
      <c r="A220" t="s">
        <v>1472</v>
      </c>
      <c r="B220" t="s">
        <v>1224</v>
      </c>
    </row>
    <row r="221" spans="1:2" x14ac:dyDescent="0.25">
      <c r="A221" t="s">
        <v>1473</v>
      </c>
      <c r="B221" t="s">
        <v>1225</v>
      </c>
    </row>
    <row r="222" spans="1:2" x14ac:dyDescent="0.25">
      <c r="A222" t="s">
        <v>1474</v>
      </c>
      <c r="B222" t="s">
        <v>1226</v>
      </c>
    </row>
    <row r="223" spans="1:2" x14ac:dyDescent="0.25">
      <c r="A223" t="s">
        <v>1475</v>
      </c>
      <c r="B223" t="s">
        <v>1227</v>
      </c>
    </row>
    <row r="224" spans="1:2" x14ac:dyDescent="0.25">
      <c r="A224" t="s">
        <v>1476</v>
      </c>
      <c r="B224" t="s">
        <v>1228</v>
      </c>
    </row>
    <row r="225" spans="1:2" x14ac:dyDescent="0.25">
      <c r="A225" t="s">
        <v>1477</v>
      </c>
      <c r="B225" t="s">
        <v>1229</v>
      </c>
    </row>
    <row r="226" spans="1:2" x14ac:dyDescent="0.25">
      <c r="A226" t="s">
        <v>1478</v>
      </c>
      <c r="B226" t="s">
        <v>1230</v>
      </c>
    </row>
    <row r="227" spans="1:2" x14ac:dyDescent="0.25">
      <c r="A227" t="s">
        <v>1479</v>
      </c>
      <c r="B227" t="s">
        <v>1231</v>
      </c>
    </row>
    <row r="228" spans="1:2" x14ac:dyDescent="0.25">
      <c r="A228" t="s">
        <v>1480</v>
      </c>
      <c r="B228" t="s">
        <v>1232</v>
      </c>
    </row>
    <row r="229" spans="1:2" x14ac:dyDescent="0.25">
      <c r="A229" t="s">
        <v>1481</v>
      </c>
      <c r="B229" t="s">
        <v>1233</v>
      </c>
    </row>
    <row r="230" spans="1:2" x14ac:dyDescent="0.25">
      <c r="A230" t="s">
        <v>1482</v>
      </c>
      <c r="B230" t="s">
        <v>1234</v>
      </c>
    </row>
    <row r="231" spans="1:2" x14ac:dyDescent="0.25">
      <c r="A231" t="s">
        <v>1483</v>
      </c>
      <c r="B231" t="s">
        <v>1235</v>
      </c>
    </row>
    <row r="232" spans="1:2" x14ac:dyDescent="0.25">
      <c r="A232" t="s">
        <v>1484</v>
      </c>
      <c r="B232" t="s">
        <v>1236</v>
      </c>
    </row>
    <row r="233" spans="1:2" x14ac:dyDescent="0.25">
      <c r="A233" t="s">
        <v>1485</v>
      </c>
      <c r="B233" t="s">
        <v>1237</v>
      </c>
    </row>
    <row r="234" spans="1:2" x14ac:dyDescent="0.25">
      <c r="A234" t="s">
        <v>1486</v>
      </c>
      <c r="B234" t="s">
        <v>1238</v>
      </c>
    </row>
    <row r="235" spans="1:2" x14ac:dyDescent="0.25">
      <c r="A235" t="s">
        <v>291</v>
      </c>
      <c r="B235" t="s">
        <v>1239</v>
      </c>
    </row>
    <row r="236" spans="1:2" x14ac:dyDescent="0.25">
      <c r="A236" t="s">
        <v>290</v>
      </c>
      <c r="B236" t="s">
        <v>1240</v>
      </c>
    </row>
    <row r="237" spans="1:2" x14ac:dyDescent="0.25">
      <c r="A237" t="s">
        <v>1487</v>
      </c>
      <c r="B237" t="s">
        <v>1241</v>
      </c>
    </row>
    <row r="238" spans="1:2" x14ac:dyDescent="0.25">
      <c r="A238" t="s">
        <v>1488</v>
      </c>
      <c r="B238" t="s">
        <v>1242</v>
      </c>
    </row>
    <row r="239" spans="1:2" x14ac:dyDescent="0.25">
      <c r="A239" t="s">
        <v>1489</v>
      </c>
      <c r="B239" t="s">
        <v>1243</v>
      </c>
    </row>
    <row r="240" spans="1:2" x14ac:dyDescent="0.25">
      <c r="A240" t="s">
        <v>1490</v>
      </c>
      <c r="B240" t="s">
        <v>1091</v>
      </c>
    </row>
    <row r="241" spans="1:2" x14ac:dyDescent="0.25">
      <c r="A241" t="s">
        <v>109</v>
      </c>
      <c r="B241" t="s">
        <v>1244</v>
      </c>
    </row>
    <row r="242" spans="1:2" x14ac:dyDescent="0.25">
      <c r="A242" t="s">
        <v>1491</v>
      </c>
      <c r="B242" t="s">
        <v>1245</v>
      </c>
    </row>
    <row r="243" spans="1:2" x14ac:dyDescent="0.25">
      <c r="A243" t="s">
        <v>1492</v>
      </c>
      <c r="B243" t="s">
        <v>1091</v>
      </c>
    </row>
    <row r="244" spans="1:2" x14ac:dyDescent="0.25">
      <c r="A244" t="s">
        <v>1493</v>
      </c>
      <c r="B244" t="s">
        <v>1091</v>
      </c>
    </row>
    <row r="245" spans="1:2" x14ac:dyDescent="0.25">
      <c r="A245" t="s">
        <v>1494</v>
      </c>
      <c r="B245" t="s">
        <v>1246</v>
      </c>
    </row>
    <row r="246" spans="1:2" x14ac:dyDescent="0.25">
      <c r="A246" t="s">
        <v>1495</v>
      </c>
      <c r="B246" t="s">
        <v>1247</v>
      </c>
    </row>
    <row r="247" spans="1:2" x14ac:dyDescent="0.25">
      <c r="A247" t="s">
        <v>1496</v>
      </c>
      <c r="B247" t="s">
        <v>1248</v>
      </c>
    </row>
    <row r="248" spans="1:2" x14ac:dyDescent="0.25">
      <c r="A248" t="s">
        <v>1497</v>
      </c>
      <c r="B248" t="s">
        <v>1249</v>
      </c>
    </row>
    <row r="249" spans="1:2" x14ac:dyDescent="0.25">
      <c r="A249" t="s">
        <v>1498</v>
      </c>
      <c r="B249" t="s">
        <v>1250</v>
      </c>
    </row>
    <row r="250" spans="1:2" x14ac:dyDescent="0.25">
      <c r="A250" t="s">
        <v>1499</v>
      </c>
      <c r="B250" t="s">
        <v>1251</v>
      </c>
    </row>
    <row r="251" spans="1:2" x14ac:dyDescent="0.25">
      <c r="A251" t="s">
        <v>188</v>
      </c>
      <c r="B251" t="s">
        <v>1252</v>
      </c>
    </row>
    <row r="252" spans="1:2" x14ac:dyDescent="0.25">
      <c r="A252" t="s">
        <v>1500</v>
      </c>
      <c r="B252" t="s">
        <v>1253</v>
      </c>
    </row>
    <row r="253" spans="1:2" x14ac:dyDescent="0.25">
      <c r="A253" t="s">
        <v>1501</v>
      </c>
      <c r="B253" t="s">
        <v>1254</v>
      </c>
    </row>
    <row r="254" spans="1:2" x14ac:dyDescent="0.25">
      <c r="A254" t="s">
        <v>1502</v>
      </c>
      <c r="B254" t="s">
        <v>1255</v>
      </c>
    </row>
    <row r="255" spans="1:2" x14ac:dyDescent="0.25">
      <c r="A255" t="s">
        <v>1503</v>
      </c>
      <c r="B255" t="s">
        <v>1256</v>
      </c>
    </row>
    <row r="256" spans="1:2" x14ac:dyDescent="0.25">
      <c r="A256" t="s">
        <v>1504</v>
      </c>
      <c r="B256" t="s">
        <v>1257</v>
      </c>
    </row>
    <row r="257" spans="1:2" x14ac:dyDescent="0.25">
      <c r="A257" t="s">
        <v>1505</v>
      </c>
      <c r="B257" t="s">
        <v>1258</v>
      </c>
    </row>
    <row r="258" spans="1:2" x14ac:dyDescent="0.25">
      <c r="A258" t="s">
        <v>1506</v>
      </c>
      <c r="B258" t="s">
        <v>1259</v>
      </c>
    </row>
    <row r="259" spans="1:2" x14ac:dyDescent="0.25">
      <c r="A259" t="s">
        <v>1507</v>
      </c>
      <c r="B259" t="s">
        <v>1260</v>
      </c>
    </row>
    <row r="260" spans="1:2" x14ac:dyDescent="0.25">
      <c r="A260" t="s">
        <v>1508</v>
      </c>
      <c r="B260" t="s">
        <v>1238</v>
      </c>
    </row>
    <row r="261" spans="1:2" x14ac:dyDescent="0.25">
      <c r="A261" t="s">
        <v>1509</v>
      </c>
      <c r="B261" t="s">
        <v>1261</v>
      </c>
    </row>
    <row r="262" spans="1:2" x14ac:dyDescent="0.25">
      <c r="A262" t="s">
        <v>1510</v>
      </c>
      <c r="B262" t="s">
        <v>1239</v>
      </c>
    </row>
    <row r="263" spans="1:2" x14ac:dyDescent="0.25">
      <c r="A263" t="s">
        <v>1511</v>
      </c>
      <c r="B263" t="s">
        <v>1262</v>
      </c>
    </row>
    <row r="264" spans="1:2" x14ac:dyDescent="0.25">
      <c r="A264" t="s">
        <v>1512</v>
      </c>
      <c r="B264" t="s">
        <v>1263</v>
      </c>
    </row>
    <row r="265" spans="1:2" x14ac:dyDescent="0.25">
      <c r="A265" t="s">
        <v>1513</v>
      </c>
      <c r="B265" t="s">
        <v>1264</v>
      </c>
    </row>
    <row r="266" spans="1:2" x14ac:dyDescent="0.25">
      <c r="A266" t="s">
        <v>1514</v>
      </c>
      <c r="B266" t="s">
        <v>1265</v>
      </c>
    </row>
    <row r="267" spans="1:2" x14ac:dyDescent="0.25">
      <c r="A267" t="s">
        <v>1515</v>
      </c>
      <c r="B267" t="s">
        <v>1266</v>
      </c>
    </row>
    <row r="268" spans="1:2" x14ac:dyDescent="0.25">
      <c r="A268" t="s">
        <v>1516</v>
      </c>
      <c r="B268" t="s">
        <v>1267</v>
      </c>
    </row>
    <row r="269" spans="1:2" x14ac:dyDescent="0.25">
      <c r="A269" t="s">
        <v>1517</v>
      </c>
      <c r="B269" t="s">
        <v>1268</v>
      </c>
    </row>
    <row r="270" spans="1:2" x14ac:dyDescent="0.25">
      <c r="A270" t="s">
        <v>1518</v>
      </c>
      <c r="B270" t="s">
        <v>1269</v>
      </c>
    </row>
    <row r="271" spans="1:2" x14ac:dyDescent="0.25">
      <c r="A271" t="s">
        <v>1519</v>
      </c>
      <c r="B271" t="s">
        <v>1270</v>
      </c>
    </row>
    <row r="272" spans="1:2" x14ac:dyDescent="0.25">
      <c r="A272" t="s">
        <v>1520</v>
      </c>
      <c r="B272" t="s">
        <v>1271</v>
      </c>
    </row>
    <row r="273" spans="1:2" x14ac:dyDescent="0.25">
      <c r="A273" t="s">
        <v>1521</v>
      </c>
      <c r="B273" t="s">
        <v>1272</v>
      </c>
    </row>
    <row r="274" spans="1:2" x14ac:dyDescent="0.25">
      <c r="A274" t="s">
        <v>1522</v>
      </c>
      <c r="B274" t="s">
        <v>1273</v>
      </c>
    </row>
    <row r="275" spans="1:2" x14ac:dyDescent="0.25">
      <c r="A275" t="s">
        <v>1523</v>
      </c>
      <c r="B275" t="s">
        <v>1274</v>
      </c>
    </row>
    <row r="276" spans="1:2" x14ac:dyDescent="0.25">
      <c r="A276" t="s">
        <v>1524</v>
      </c>
      <c r="B276" t="s">
        <v>1275</v>
      </c>
    </row>
    <row r="277" spans="1:2" x14ac:dyDescent="0.25">
      <c r="A277" t="s">
        <v>276</v>
      </c>
      <c r="B277" t="s">
        <v>1276</v>
      </c>
    </row>
    <row r="278" spans="1:2" x14ac:dyDescent="0.25">
      <c r="A278" t="s">
        <v>1525</v>
      </c>
      <c r="B278" t="s">
        <v>1277</v>
      </c>
    </row>
    <row r="279" spans="1:2" x14ac:dyDescent="0.25">
      <c r="A279" t="s">
        <v>1526</v>
      </c>
      <c r="B279" t="s">
        <v>1278</v>
      </c>
    </row>
    <row r="280" spans="1:2" x14ac:dyDescent="0.25">
      <c r="A280" t="s">
        <v>1527</v>
      </c>
      <c r="B280" t="s">
        <v>1279</v>
      </c>
    </row>
    <row r="281" spans="1:2" x14ac:dyDescent="0.25">
      <c r="A281" t="s">
        <v>193</v>
      </c>
      <c r="B281" t="s">
        <v>1280</v>
      </c>
    </row>
    <row r="282" spans="1:2" x14ac:dyDescent="0.25">
      <c r="A282" t="s">
        <v>1528</v>
      </c>
      <c r="B282" t="s">
        <v>1281</v>
      </c>
    </row>
    <row r="283" spans="1:2" x14ac:dyDescent="0.25">
      <c r="A283" t="s">
        <v>1529</v>
      </c>
      <c r="B283" t="s">
        <v>1282</v>
      </c>
    </row>
    <row r="284" spans="1:2" x14ac:dyDescent="0.25">
      <c r="A284" t="s">
        <v>196</v>
      </c>
      <c r="B284" t="s">
        <v>1283</v>
      </c>
    </row>
    <row r="285" spans="1:2" x14ac:dyDescent="0.25">
      <c r="A285" t="s">
        <v>1530</v>
      </c>
      <c r="B285" t="s">
        <v>1284</v>
      </c>
    </row>
    <row r="286" spans="1:2" x14ac:dyDescent="0.25">
      <c r="A286" t="s">
        <v>1531</v>
      </c>
      <c r="B286" t="s">
        <v>1285</v>
      </c>
    </row>
    <row r="287" spans="1:2" x14ac:dyDescent="0.25">
      <c r="A287" t="s">
        <v>207</v>
      </c>
      <c r="B287" t="s">
        <v>1286</v>
      </c>
    </row>
    <row r="288" spans="1:2" x14ac:dyDescent="0.25">
      <c r="A288" t="s">
        <v>1532</v>
      </c>
      <c r="B288" t="s">
        <v>1287</v>
      </c>
    </row>
    <row r="289" spans="1:2" x14ac:dyDescent="0.25">
      <c r="A289" t="s">
        <v>1533</v>
      </c>
      <c r="B289" t="s">
        <v>1288</v>
      </c>
    </row>
    <row r="290" spans="1:2" x14ac:dyDescent="0.25">
      <c r="A290" t="s">
        <v>206</v>
      </c>
      <c r="B290" t="s">
        <v>1289</v>
      </c>
    </row>
    <row r="291" spans="1:2" x14ac:dyDescent="0.25">
      <c r="A291" t="s">
        <v>1534</v>
      </c>
      <c r="B291" t="s">
        <v>1290</v>
      </c>
    </row>
    <row r="292" spans="1:2" x14ac:dyDescent="0.25">
      <c r="A292" t="s">
        <v>205</v>
      </c>
      <c r="B292" t="s">
        <v>1291</v>
      </c>
    </row>
    <row r="293" spans="1:2" x14ac:dyDescent="0.25">
      <c r="A293" t="s">
        <v>1535</v>
      </c>
      <c r="B293" t="s">
        <v>1292</v>
      </c>
    </row>
    <row r="294" spans="1:2" x14ac:dyDescent="0.25">
      <c r="A294" t="s">
        <v>1536</v>
      </c>
      <c r="B294" t="s">
        <v>1293</v>
      </c>
    </row>
    <row r="295" spans="1:2" x14ac:dyDescent="0.25">
      <c r="A295" t="s">
        <v>1537</v>
      </c>
      <c r="B295" t="s">
        <v>1294</v>
      </c>
    </row>
    <row r="296" spans="1:2" x14ac:dyDescent="0.25">
      <c r="A296" t="s">
        <v>1538</v>
      </c>
      <c r="B296" t="s">
        <v>1295</v>
      </c>
    </row>
    <row r="297" spans="1:2" x14ac:dyDescent="0.25">
      <c r="A297" t="s">
        <v>1539</v>
      </c>
      <c r="B297" t="s">
        <v>1296</v>
      </c>
    </row>
    <row r="298" spans="1:2" x14ac:dyDescent="0.25">
      <c r="A298" t="s">
        <v>1540</v>
      </c>
      <c r="B298" t="s">
        <v>1297</v>
      </c>
    </row>
    <row r="299" spans="1:2" x14ac:dyDescent="0.25">
      <c r="A299" t="s">
        <v>1541</v>
      </c>
      <c r="B299" t="s">
        <v>1298</v>
      </c>
    </row>
    <row r="300" spans="1:2" x14ac:dyDescent="0.25">
      <c r="A300" t="s">
        <v>1542</v>
      </c>
      <c r="B300" t="s">
        <v>1299</v>
      </c>
    </row>
    <row r="301" spans="1:2" x14ac:dyDescent="0.25">
      <c r="A301" t="s">
        <v>1543</v>
      </c>
      <c r="B301" t="s">
        <v>1300</v>
      </c>
    </row>
    <row r="302" spans="1:2" x14ac:dyDescent="0.25">
      <c r="A302" t="s">
        <v>1544</v>
      </c>
      <c r="B302" t="s">
        <v>1301</v>
      </c>
    </row>
    <row r="303" spans="1:2" x14ac:dyDescent="0.25">
      <c r="A303" t="s">
        <v>1545</v>
      </c>
      <c r="B303" t="s">
        <v>993</v>
      </c>
    </row>
    <row r="304" spans="1:2" x14ac:dyDescent="0.25">
      <c r="A304" t="s">
        <v>50</v>
      </c>
      <c r="B304" t="s">
        <v>1164</v>
      </c>
    </row>
    <row r="305" spans="1:2" x14ac:dyDescent="0.25">
      <c r="A305" t="s">
        <v>1546</v>
      </c>
      <c r="B305" t="s">
        <v>1165</v>
      </c>
    </row>
    <row r="306" spans="1:2" x14ac:dyDescent="0.25">
      <c r="A306" t="s">
        <v>1547</v>
      </c>
      <c r="B306" t="s">
        <v>1148</v>
      </c>
    </row>
    <row r="307" spans="1:2" x14ac:dyDescent="0.25">
      <c r="A307" t="s">
        <v>1548</v>
      </c>
      <c r="B307" t="s">
        <v>1302</v>
      </c>
    </row>
    <row r="308" spans="1:2" x14ac:dyDescent="0.25">
      <c r="A308" t="s">
        <v>1549</v>
      </c>
      <c r="B308" t="s">
        <v>1303</v>
      </c>
    </row>
    <row r="309" spans="1:2" x14ac:dyDescent="0.25">
      <c r="A309" t="s">
        <v>1550</v>
      </c>
      <c r="B309" t="s">
        <v>1304</v>
      </c>
    </row>
    <row r="310" spans="1:2" x14ac:dyDescent="0.25">
      <c r="A310" t="s">
        <v>1551</v>
      </c>
      <c r="B310" t="s">
        <v>1305</v>
      </c>
    </row>
    <row r="311" spans="1:2" x14ac:dyDescent="0.25">
      <c r="A311" t="s">
        <v>19</v>
      </c>
      <c r="B311" t="s">
        <v>1306</v>
      </c>
    </row>
    <row r="312" spans="1:2" x14ac:dyDescent="0.25">
      <c r="A312" t="s">
        <v>38</v>
      </c>
      <c r="B312" t="s">
        <v>1307</v>
      </c>
    </row>
    <row r="313" spans="1:2" x14ac:dyDescent="0.25">
      <c r="A313" t="s">
        <v>1552</v>
      </c>
      <c r="B313" t="s">
        <v>1308</v>
      </c>
    </row>
    <row r="314" spans="1:2" x14ac:dyDescent="0.25">
      <c r="A314" t="s">
        <v>1553</v>
      </c>
      <c r="B314" t="s">
        <v>1163</v>
      </c>
    </row>
    <row r="315" spans="1:2" x14ac:dyDescent="0.25">
      <c r="A315" t="s">
        <v>43</v>
      </c>
      <c r="B315" t="s">
        <v>1309</v>
      </c>
    </row>
    <row r="316" spans="1:2" x14ac:dyDescent="0.25">
      <c r="A316" t="s">
        <v>32</v>
      </c>
      <c r="B316" t="s">
        <v>1310</v>
      </c>
    </row>
    <row r="317" spans="1:2" x14ac:dyDescent="0.25">
      <c r="A317" t="s">
        <v>1554</v>
      </c>
      <c r="B317" t="s">
        <v>1311</v>
      </c>
    </row>
    <row r="318" spans="1:2" x14ac:dyDescent="0.25">
      <c r="A318" t="s">
        <v>1555</v>
      </c>
      <c r="B318" t="s">
        <v>1088</v>
      </c>
    </row>
    <row r="319" spans="1:2" x14ac:dyDescent="0.25">
      <c r="A319" t="s">
        <v>1556</v>
      </c>
      <c r="B319" t="s">
        <v>1312</v>
      </c>
    </row>
    <row r="320" spans="1:2" x14ac:dyDescent="0.25">
      <c r="A320" t="s">
        <v>1557</v>
      </c>
      <c r="B320" t="s">
        <v>1313</v>
      </c>
    </row>
    <row r="321" spans="1:2" x14ac:dyDescent="0.25">
      <c r="A321" t="s">
        <v>1558</v>
      </c>
      <c r="B321" t="s">
        <v>1314</v>
      </c>
    </row>
    <row r="322" spans="1:2" x14ac:dyDescent="0.25">
      <c r="A322" t="s">
        <v>1559</v>
      </c>
      <c r="B322" t="s">
        <v>1315</v>
      </c>
    </row>
    <row r="323" spans="1:2" x14ac:dyDescent="0.25">
      <c r="A323" t="s">
        <v>1560</v>
      </c>
      <c r="B323" t="s">
        <v>1316</v>
      </c>
    </row>
    <row r="324" spans="1:2" x14ac:dyDescent="0.25">
      <c r="A324" t="s">
        <v>1561</v>
      </c>
      <c r="B324" t="s">
        <v>1317</v>
      </c>
    </row>
    <row r="325" spans="1:2" x14ac:dyDescent="0.25">
      <c r="A325" t="s">
        <v>1562</v>
      </c>
      <c r="B325" t="s">
        <v>1318</v>
      </c>
    </row>
    <row r="326" spans="1:2" x14ac:dyDescent="0.25">
      <c r="A326" t="s">
        <v>1563</v>
      </c>
      <c r="B326" t="s">
        <v>1319</v>
      </c>
    </row>
    <row r="327" spans="1:2" x14ac:dyDescent="0.25">
      <c r="A327" t="s">
        <v>1564</v>
      </c>
      <c r="B327" t="s">
        <v>1320</v>
      </c>
    </row>
    <row r="328" spans="1:2" x14ac:dyDescent="0.25">
      <c r="A328" t="s">
        <v>146</v>
      </c>
      <c r="B328" t="s">
        <v>1321</v>
      </c>
    </row>
    <row r="329" spans="1:2" x14ac:dyDescent="0.25">
      <c r="A329" t="s">
        <v>147</v>
      </c>
      <c r="B329" t="s">
        <v>1322</v>
      </c>
    </row>
    <row r="330" spans="1:2" x14ac:dyDescent="0.25">
      <c r="A330" t="s">
        <v>1565</v>
      </c>
      <c r="B330" t="s">
        <v>1323</v>
      </c>
    </row>
    <row r="331" spans="1:2" x14ac:dyDescent="0.25">
      <c r="A331" t="s">
        <v>1566</v>
      </c>
      <c r="B331" t="s">
        <v>1324</v>
      </c>
    </row>
    <row r="332" spans="1:2" x14ac:dyDescent="0.25">
      <c r="A332" t="s">
        <v>1567</v>
      </c>
      <c r="B332" t="s">
        <v>1325</v>
      </c>
    </row>
    <row r="333" spans="1:2" x14ac:dyDescent="0.25">
      <c r="A333" t="s">
        <v>1568</v>
      </c>
      <c r="B333" t="s">
        <v>1326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F61-E3C1-4D68-B559-93C790BED3FD}">
  <dimension ref="A1:B365"/>
  <sheetViews>
    <sheetView topLeftCell="A133" workbookViewId="0">
      <selection activeCell="B152" sqref="B152"/>
    </sheetView>
  </sheetViews>
  <sheetFormatPr defaultRowHeight="15" x14ac:dyDescent="0.25"/>
  <cols>
    <col min="1" max="1" width="23.85546875" bestFit="1" customWidth="1"/>
    <col min="2" max="2" width="18" bestFit="1" customWidth="1"/>
  </cols>
  <sheetData>
    <row r="1" spans="1:2" x14ac:dyDescent="0.25">
      <c r="A1" t="s">
        <v>1570</v>
      </c>
      <c r="B1" t="s">
        <v>819</v>
      </c>
    </row>
    <row r="2" spans="1:2" x14ac:dyDescent="0.25">
      <c r="A2" t="s">
        <v>1571</v>
      </c>
      <c r="B2" t="s">
        <v>1327</v>
      </c>
    </row>
    <row r="3" spans="1:2" x14ac:dyDescent="0.25">
      <c r="A3" t="s">
        <v>1571</v>
      </c>
      <c r="B3" t="s">
        <v>1327</v>
      </c>
    </row>
    <row r="4" spans="1:2" x14ac:dyDescent="0.25">
      <c r="A4" t="s">
        <v>1572</v>
      </c>
      <c r="B4" t="s">
        <v>1328</v>
      </c>
    </row>
    <row r="5" spans="1:2" x14ac:dyDescent="0.25">
      <c r="A5" t="s">
        <v>1571</v>
      </c>
      <c r="B5" t="s">
        <v>1329</v>
      </c>
    </row>
    <row r="6" spans="1:2" x14ac:dyDescent="0.25">
      <c r="A6" t="s">
        <v>1573</v>
      </c>
      <c r="B6" t="s">
        <v>1330</v>
      </c>
    </row>
    <row r="7" spans="1:2" x14ac:dyDescent="0.25">
      <c r="A7" t="s">
        <v>1574</v>
      </c>
      <c r="B7" t="s">
        <v>1331</v>
      </c>
    </row>
    <row r="8" spans="1:2" x14ac:dyDescent="0.25">
      <c r="A8" t="s">
        <v>1574</v>
      </c>
      <c r="B8" t="s">
        <v>1332</v>
      </c>
    </row>
    <row r="9" spans="1:2" x14ac:dyDescent="0.25">
      <c r="A9" t="s">
        <v>1575</v>
      </c>
      <c r="B9" t="s">
        <v>1333</v>
      </c>
    </row>
    <row r="10" spans="1:2" x14ac:dyDescent="0.25">
      <c r="A10" t="s">
        <v>1575</v>
      </c>
      <c r="B10" t="s">
        <v>14</v>
      </c>
    </row>
    <row r="11" spans="1:2" x14ac:dyDescent="0.25">
      <c r="A11" t="s">
        <v>1575</v>
      </c>
      <c r="B11" t="s">
        <v>825</v>
      </c>
    </row>
    <row r="12" spans="1:2" x14ac:dyDescent="0.25">
      <c r="A12" t="s">
        <v>1575</v>
      </c>
      <c r="B12" t="s">
        <v>12</v>
      </c>
    </row>
    <row r="13" spans="1:2" x14ac:dyDescent="0.25">
      <c r="A13" t="s">
        <v>1575</v>
      </c>
      <c r="B13" t="s">
        <v>10</v>
      </c>
    </row>
    <row r="14" spans="1:2" x14ac:dyDescent="0.25">
      <c r="A14" t="s">
        <v>1575</v>
      </c>
      <c r="B14" t="s">
        <v>834</v>
      </c>
    </row>
    <row r="15" spans="1:2" x14ac:dyDescent="0.25">
      <c r="A15" t="s">
        <v>1575</v>
      </c>
      <c r="B15" t="s">
        <v>1334</v>
      </c>
    </row>
    <row r="16" spans="1:2" x14ac:dyDescent="0.25">
      <c r="A16" t="s">
        <v>1574</v>
      </c>
      <c r="B16" t="s">
        <v>1335</v>
      </c>
    </row>
    <row r="17" spans="1:2" x14ac:dyDescent="0.25">
      <c r="A17" t="s">
        <v>1574</v>
      </c>
      <c r="B17" t="s">
        <v>823</v>
      </c>
    </row>
    <row r="18" spans="1:2" x14ac:dyDescent="0.25">
      <c r="A18" t="s">
        <v>1575</v>
      </c>
      <c r="B18" t="s">
        <v>1336</v>
      </c>
    </row>
    <row r="19" spans="1:2" x14ac:dyDescent="0.25">
      <c r="A19" t="s">
        <v>1575</v>
      </c>
      <c r="B19" t="s">
        <v>1337</v>
      </c>
    </row>
    <row r="20" spans="1:2" x14ac:dyDescent="0.25">
      <c r="A20" t="s">
        <v>1575</v>
      </c>
      <c r="B20" t="s">
        <v>821</v>
      </c>
    </row>
    <row r="21" spans="1:2" x14ac:dyDescent="0.25">
      <c r="A21" t="s">
        <v>1575</v>
      </c>
      <c r="B21" t="s">
        <v>1338</v>
      </c>
    </row>
    <row r="22" spans="1:2" x14ac:dyDescent="0.25">
      <c r="A22" t="s">
        <v>1574</v>
      </c>
      <c r="B22" t="s">
        <v>1339</v>
      </c>
    </row>
    <row r="23" spans="1:2" x14ac:dyDescent="0.25">
      <c r="A23" t="s">
        <v>1575</v>
      </c>
      <c r="B23" t="s">
        <v>1340</v>
      </c>
    </row>
    <row r="24" spans="1:2" x14ac:dyDescent="0.25">
      <c r="A24" t="s">
        <v>1575</v>
      </c>
      <c r="B24" t="s">
        <v>1341</v>
      </c>
    </row>
    <row r="25" spans="1:2" x14ac:dyDescent="0.25">
      <c r="A25" t="s">
        <v>1574</v>
      </c>
      <c r="B25" t="s">
        <v>1342</v>
      </c>
    </row>
    <row r="26" spans="1:2" x14ac:dyDescent="0.25">
      <c r="A26" t="s">
        <v>1575</v>
      </c>
      <c r="B26" t="s">
        <v>1343</v>
      </c>
    </row>
    <row r="27" spans="1:2" x14ac:dyDescent="0.25">
      <c r="A27" t="s">
        <v>1575</v>
      </c>
      <c r="B27" t="s">
        <v>1344</v>
      </c>
    </row>
    <row r="28" spans="1:2" x14ac:dyDescent="0.25">
      <c r="A28" t="s">
        <v>1574</v>
      </c>
      <c r="B28" t="s">
        <v>130</v>
      </c>
    </row>
    <row r="29" spans="1:2" x14ac:dyDescent="0.25">
      <c r="A29" t="s">
        <v>1575</v>
      </c>
      <c r="B29" t="s">
        <v>1345</v>
      </c>
    </row>
    <row r="30" spans="1:2" x14ac:dyDescent="0.25">
      <c r="A30" t="s">
        <v>1574</v>
      </c>
      <c r="B30" t="s">
        <v>1346</v>
      </c>
    </row>
    <row r="31" spans="1:2" x14ac:dyDescent="0.25">
      <c r="A31" t="s">
        <v>1574</v>
      </c>
      <c r="B31" t="s">
        <v>867</v>
      </c>
    </row>
    <row r="32" spans="1:2" x14ac:dyDescent="0.25">
      <c r="A32" t="s">
        <v>1574</v>
      </c>
      <c r="B32" t="s">
        <v>132</v>
      </c>
    </row>
    <row r="33" spans="1:2" x14ac:dyDescent="0.25">
      <c r="A33" t="s">
        <v>1575</v>
      </c>
      <c r="B33" t="s">
        <v>1347</v>
      </c>
    </row>
    <row r="34" spans="1:2" x14ac:dyDescent="0.25">
      <c r="A34" t="s">
        <v>1574</v>
      </c>
      <c r="B34" t="s">
        <v>1348</v>
      </c>
    </row>
    <row r="35" spans="1:2" x14ac:dyDescent="0.25">
      <c r="A35" t="s">
        <v>1574</v>
      </c>
      <c r="B35" t="s">
        <v>128</v>
      </c>
    </row>
    <row r="36" spans="1:2" x14ac:dyDescent="0.25">
      <c r="A36" t="s">
        <v>1574</v>
      </c>
      <c r="B36" t="s">
        <v>128</v>
      </c>
    </row>
    <row r="37" spans="1:2" x14ac:dyDescent="0.25">
      <c r="A37" t="s">
        <v>1575</v>
      </c>
      <c r="B37" t="s">
        <v>128</v>
      </c>
    </row>
    <row r="38" spans="1:2" x14ac:dyDescent="0.25">
      <c r="A38" t="s">
        <v>1574</v>
      </c>
      <c r="B38" t="s">
        <v>869</v>
      </c>
    </row>
    <row r="39" spans="1:2" x14ac:dyDescent="0.25">
      <c r="A39" t="s">
        <v>1574</v>
      </c>
      <c r="B39" t="s">
        <v>1349</v>
      </c>
    </row>
    <row r="40" spans="1:2" x14ac:dyDescent="0.25">
      <c r="A40" t="s">
        <v>1574</v>
      </c>
      <c r="B40" t="s">
        <v>872</v>
      </c>
    </row>
    <row r="41" spans="1:2" x14ac:dyDescent="0.25">
      <c r="A41" t="s">
        <v>1574</v>
      </c>
      <c r="B41" t="s">
        <v>133</v>
      </c>
    </row>
    <row r="42" spans="1:2" x14ac:dyDescent="0.25">
      <c r="A42" t="s">
        <v>1574</v>
      </c>
      <c r="B42" t="s">
        <v>1350</v>
      </c>
    </row>
    <row r="43" spans="1:2" x14ac:dyDescent="0.25">
      <c r="A43" t="s">
        <v>1574</v>
      </c>
      <c r="B43" t="s">
        <v>1351</v>
      </c>
    </row>
    <row r="44" spans="1:2" x14ac:dyDescent="0.25">
      <c r="A44" t="s">
        <v>1574</v>
      </c>
      <c r="B44" t="s">
        <v>1352</v>
      </c>
    </row>
    <row r="45" spans="1:2" x14ac:dyDescent="0.25">
      <c r="A45" t="s">
        <v>1575</v>
      </c>
      <c r="B45" t="s">
        <v>1353</v>
      </c>
    </row>
    <row r="46" spans="1:2" x14ac:dyDescent="0.25">
      <c r="A46" t="s">
        <v>1575</v>
      </c>
      <c r="B46" t="s">
        <v>873</v>
      </c>
    </row>
    <row r="47" spans="1:2" x14ac:dyDescent="0.25">
      <c r="A47" t="s">
        <v>1574</v>
      </c>
      <c r="B47" t="s">
        <v>1354</v>
      </c>
    </row>
    <row r="48" spans="1:2" x14ac:dyDescent="0.25">
      <c r="A48" t="s">
        <v>1575</v>
      </c>
      <c r="B48" t="s">
        <v>129</v>
      </c>
    </row>
    <row r="49" spans="1:2" x14ac:dyDescent="0.25">
      <c r="A49" t="s">
        <v>1575</v>
      </c>
      <c r="B49" t="s">
        <v>272</v>
      </c>
    </row>
    <row r="50" spans="1:2" x14ac:dyDescent="0.25">
      <c r="A50" t="s">
        <v>1575</v>
      </c>
      <c r="B50" t="s">
        <v>1355</v>
      </c>
    </row>
    <row r="51" spans="1:2" x14ac:dyDescent="0.25">
      <c r="A51" t="s">
        <v>1575</v>
      </c>
      <c r="B51" t="s">
        <v>1356</v>
      </c>
    </row>
    <row r="52" spans="1:2" x14ac:dyDescent="0.25">
      <c r="A52" t="s">
        <v>1575</v>
      </c>
      <c r="B52" t="s">
        <v>1357</v>
      </c>
    </row>
    <row r="53" spans="1:2" x14ac:dyDescent="0.25">
      <c r="A53" t="s">
        <v>1575</v>
      </c>
      <c r="B53" t="s">
        <v>1358</v>
      </c>
    </row>
    <row r="54" spans="1:2" x14ac:dyDescent="0.25">
      <c r="A54" t="s">
        <v>1574</v>
      </c>
      <c r="B54" t="s">
        <v>1359</v>
      </c>
    </row>
    <row r="55" spans="1:2" x14ac:dyDescent="0.25">
      <c r="A55" t="s">
        <v>1574</v>
      </c>
      <c r="B55" t="s">
        <v>261</v>
      </c>
    </row>
    <row r="56" spans="1:2" x14ac:dyDescent="0.25">
      <c r="A56" t="s">
        <v>1571</v>
      </c>
      <c r="B56" t="s">
        <v>1360</v>
      </c>
    </row>
    <row r="57" spans="1:2" x14ac:dyDescent="0.25">
      <c r="A57" t="s">
        <v>1571</v>
      </c>
      <c r="B57" t="s">
        <v>1360</v>
      </c>
    </row>
    <row r="58" spans="1:2" x14ac:dyDescent="0.25">
      <c r="A58" t="s">
        <v>1571</v>
      </c>
      <c r="B58" t="s">
        <v>1360</v>
      </c>
    </row>
    <row r="59" spans="1:2" x14ac:dyDescent="0.25">
      <c r="A59" t="s">
        <v>1571</v>
      </c>
      <c r="B59" t="s">
        <v>1360</v>
      </c>
    </row>
    <row r="60" spans="1:2" x14ac:dyDescent="0.25">
      <c r="A60" t="s">
        <v>1571</v>
      </c>
      <c r="B60" t="s">
        <v>1360</v>
      </c>
    </row>
    <row r="61" spans="1:2" x14ac:dyDescent="0.25">
      <c r="A61" t="s">
        <v>1571</v>
      </c>
      <c r="B61" t="s">
        <v>1360</v>
      </c>
    </row>
    <row r="62" spans="1:2" x14ac:dyDescent="0.25">
      <c r="A62" t="s">
        <v>1571</v>
      </c>
      <c r="B62" t="s">
        <v>1360</v>
      </c>
    </row>
    <row r="63" spans="1:2" x14ac:dyDescent="0.25">
      <c r="A63" t="s">
        <v>1571</v>
      </c>
      <c r="B63" t="s">
        <v>259</v>
      </c>
    </row>
    <row r="64" spans="1:2" x14ac:dyDescent="0.25">
      <c r="A64" t="s">
        <v>1573</v>
      </c>
      <c r="B64" t="s">
        <v>305</v>
      </c>
    </row>
    <row r="65" spans="1:2" x14ac:dyDescent="0.25">
      <c r="A65" t="s">
        <v>1571</v>
      </c>
      <c r="B65" t="s">
        <v>307</v>
      </c>
    </row>
    <row r="66" spans="1:2" x14ac:dyDescent="0.25">
      <c r="A66" t="s">
        <v>1571</v>
      </c>
      <c r="B66" t="s">
        <v>1361</v>
      </c>
    </row>
    <row r="67" spans="1:2" x14ac:dyDescent="0.25">
      <c r="A67" t="s">
        <v>1571</v>
      </c>
      <c r="B67" t="s">
        <v>304</v>
      </c>
    </row>
    <row r="68" spans="1:2" x14ac:dyDescent="0.25">
      <c r="A68" t="s">
        <v>1573</v>
      </c>
      <c r="B68" t="s">
        <v>107</v>
      </c>
    </row>
    <row r="69" spans="1:2" x14ac:dyDescent="0.25">
      <c r="A69" t="s">
        <v>1576</v>
      </c>
      <c r="B69" t="s">
        <v>1362</v>
      </c>
    </row>
    <row r="70" spans="1:2" x14ac:dyDescent="0.25">
      <c r="A70" t="s">
        <v>1571</v>
      </c>
      <c r="B70" t="s">
        <v>1363</v>
      </c>
    </row>
    <row r="71" spans="1:2" x14ac:dyDescent="0.25">
      <c r="A71" t="s">
        <v>1574</v>
      </c>
      <c r="B71" t="s">
        <v>1364</v>
      </c>
    </row>
    <row r="72" spans="1:2" x14ac:dyDescent="0.25">
      <c r="A72" t="s">
        <v>1574</v>
      </c>
      <c r="B72" t="s">
        <v>1365</v>
      </c>
    </row>
    <row r="73" spans="1:2" x14ac:dyDescent="0.25">
      <c r="A73" t="s">
        <v>1574</v>
      </c>
      <c r="B73" t="s">
        <v>1366</v>
      </c>
    </row>
    <row r="74" spans="1:2" x14ac:dyDescent="0.25">
      <c r="A74" t="s">
        <v>1574</v>
      </c>
      <c r="B74" t="s">
        <v>1367</v>
      </c>
    </row>
    <row r="75" spans="1:2" x14ac:dyDescent="0.25">
      <c r="A75" t="s">
        <v>1571</v>
      </c>
      <c r="B75" t="s">
        <v>1368</v>
      </c>
    </row>
    <row r="76" spans="1:2" x14ac:dyDescent="0.25">
      <c r="A76" t="s">
        <v>1576</v>
      </c>
      <c r="B76" t="s">
        <v>1369</v>
      </c>
    </row>
    <row r="77" spans="1:2" x14ac:dyDescent="0.25">
      <c r="A77" t="s">
        <v>1576</v>
      </c>
      <c r="B77" t="s">
        <v>1369</v>
      </c>
    </row>
    <row r="78" spans="1:2" x14ac:dyDescent="0.25">
      <c r="A78" t="s">
        <v>1574</v>
      </c>
      <c r="B78" t="s">
        <v>1370</v>
      </c>
    </row>
    <row r="79" spans="1:2" x14ac:dyDescent="0.25">
      <c r="A79" t="s">
        <v>1575</v>
      </c>
      <c r="B79" t="s">
        <v>116</v>
      </c>
    </row>
    <row r="80" spans="1:2" x14ac:dyDescent="0.25">
      <c r="A80" t="s">
        <v>1571</v>
      </c>
      <c r="B80" t="s">
        <v>1371</v>
      </c>
    </row>
    <row r="81" spans="1:2" x14ac:dyDescent="0.25">
      <c r="A81" t="s">
        <v>1575</v>
      </c>
      <c r="B81" t="s">
        <v>1372</v>
      </c>
    </row>
    <row r="82" spans="1:2" x14ac:dyDescent="0.25">
      <c r="A82" t="s">
        <v>1575</v>
      </c>
      <c r="B82" t="s">
        <v>1373</v>
      </c>
    </row>
    <row r="83" spans="1:2" x14ac:dyDescent="0.25">
      <c r="A83" t="s">
        <v>1575</v>
      </c>
      <c r="B83" t="s">
        <v>1373</v>
      </c>
    </row>
    <row r="84" spans="1:2" x14ac:dyDescent="0.25">
      <c r="A84" t="s">
        <v>1575</v>
      </c>
      <c r="B84" t="s">
        <v>1374</v>
      </c>
    </row>
    <row r="85" spans="1:2" x14ac:dyDescent="0.25">
      <c r="A85" t="s">
        <v>1575</v>
      </c>
      <c r="B85" t="s">
        <v>1374</v>
      </c>
    </row>
    <row r="86" spans="1:2" x14ac:dyDescent="0.25">
      <c r="A86" t="s">
        <v>1575</v>
      </c>
      <c r="B86" t="s">
        <v>1374</v>
      </c>
    </row>
    <row r="87" spans="1:2" x14ac:dyDescent="0.25">
      <c r="A87" t="s">
        <v>1575</v>
      </c>
      <c r="B87" t="s">
        <v>1375</v>
      </c>
    </row>
    <row r="88" spans="1:2" x14ac:dyDescent="0.25">
      <c r="A88" t="s">
        <v>1575</v>
      </c>
      <c r="B88" t="s">
        <v>1375</v>
      </c>
    </row>
    <row r="89" spans="1:2" x14ac:dyDescent="0.25">
      <c r="A89" t="s">
        <v>1571</v>
      </c>
      <c r="B89" t="s">
        <v>199</v>
      </c>
    </row>
    <row r="90" spans="1:2" x14ac:dyDescent="0.25">
      <c r="A90" t="s">
        <v>1576</v>
      </c>
      <c r="B90" t="s">
        <v>198</v>
      </c>
    </row>
    <row r="91" spans="1:2" x14ac:dyDescent="0.25">
      <c r="A91" t="s">
        <v>1571</v>
      </c>
      <c r="B91" t="s">
        <v>1376</v>
      </c>
    </row>
    <row r="92" spans="1:2" x14ac:dyDescent="0.25">
      <c r="A92" t="s">
        <v>1571</v>
      </c>
      <c r="B92" t="s">
        <v>209</v>
      </c>
    </row>
    <row r="93" spans="1:2" x14ac:dyDescent="0.25">
      <c r="A93" t="s">
        <v>1571</v>
      </c>
      <c r="B93" t="s">
        <v>209</v>
      </c>
    </row>
    <row r="94" spans="1:2" x14ac:dyDescent="0.25">
      <c r="A94" t="s">
        <v>1576</v>
      </c>
      <c r="B94" t="s">
        <v>1377</v>
      </c>
    </row>
    <row r="95" spans="1:2" x14ac:dyDescent="0.25">
      <c r="A95" t="s">
        <v>1571</v>
      </c>
      <c r="B95" t="s">
        <v>1378</v>
      </c>
    </row>
    <row r="96" spans="1:2" x14ac:dyDescent="0.25">
      <c r="A96" t="s">
        <v>1571</v>
      </c>
      <c r="B96" t="s">
        <v>1379</v>
      </c>
    </row>
    <row r="97" spans="1:2" x14ac:dyDescent="0.25">
      <c r="A97" t="s">
        <v>1571</v>
      </c>
      <c r="B97" t="s">
        <v>1380</v>
      </c>
    </row>
    <row r="98" spans="1:2" x14ac:dyDescent="0.25">
      <c r="A98" t="s">
        <v>1571</v>
      </c>
      <c r="B98" t="s">
        <v>1381</v>
      </c>
    </row>
    <row r="99" spans="1:2" x14ac:dyDescent="0.25">
      <c r="A99" t="s">
        <v>1572</v>
      </c>
      <c r="B99" t="s">
        <v>1382</v>
      </c>
    </row>
    <row r="100" spans="1:2" x14ac:dyDescent="0.25">
      <c r="A100" t="s">
        <v>1576</v>
      </c>
      <c r="B100" t="s">
        <v>1382</v>
      </c>
    </row>
    <row r="101" spans="1:2" x14ac:dyDescent="0.25">
      <c r="A101" t="s">
        <v>1574</v>
      </c>
      <c r="B101" t="s">
        <v>48</v>
      </c>
    </row>
    <row r="102" spans="1:2" x14ac:dyDescent="0.25">
      <c r="A102" t="s">
        <v>1574</v>
      </c>
      <c r="B102" t="s">
        <v>1383</v>
      </c>
    </row>
    <row r="103" spans="1:2" x14ac:dyDescent="0.25">
      <c r="A103" t="s">
        <v>1574</v>
      </c>
      <c r="B103" t="s">
        <v>22</v>
      </c>
    </row>
    <row r="104" spans="1:2" x14ac:dyDescent="0.25">
      <c r="A104" t="s">
        <v>1574</v>
      </c>
      <c r="B104" t="s">
        <v>1384</v>
      </c>
    </row>
    <row r="105" spans="1:2" x14ac:dyDescent="0.25">
      <c r="A105" t="s">
        <v>1574</v>
      </c>
      <c r="B105" t="s">
        <v>1385</v>
      </c>
    </row>
    <row r="106" spans="1:2" x14ac:dyDescent="0.25">
      <c r="A106" t="s">
        <v>1575</v>
      </c>
      <c r="B106" t="s">
        <v>49</v>
      </c>
    </row>
    <row r="107" spans="1:2" x14ac:dyDescent="0.25">
      <c r="A107" t="s">
        <v>1574</v>
      </c>
      <c r="B107" t="s">
        <v>1386</v>
      </c>
    </row>
    <row r="108" spans="1:2" x14ac:dyDescent="0.25">
      <c r="A108" t="s">
        <v>1574</v>
      </c>
      <c r="B108" t="s">
        <v>1387</v>
      </c>
    </row>
    <row r="109" spans="1:2" x14ac:dyDescent="0.25">
      <c r="A109" t="s">
        <v>1574</v>
      </c>
      <c r="B109" t="s">
        <v>52</v>
      </c>
    </row>
    <row r="110" spans="1:2" x14ac:dyDescent="0.25">
      <c r="A110" t="s">
        <v>1574</v>
      </c>
      <c r="B110" t="s">
        <v>1388</v>
      </c>
    </row>
    <row r="111" spans="1:2" x14ac:dyDescent="0.25">
      <c r="A111" t="s">
        <v>1575</v>
      </c>
      <c r="B111" t="s">
        <v>45</v>
      </c>
    </row>
    <row r="112" spans="1:2" x14ac:dyDescent="0.25">
      <c r="A112" t="s">
        <v>1574</v>
      </c>
      <c r="B112" t="s">
        <v>30</v>
      </c>
    </row>
    <row r="113" spans="1:2" x14ac:dyDescent="0.25">
      <c r="A113" t="s">
        <v>1575</v>
      </c>
      <c r="B113" t="s">
        <v>36</v>
      </c>
    </row>
    <row r="114" spans="1:2" x14ac:dyDescent="0.25">
      <c r="A114" t="s">
        <v>1575</v>
      </c>
      <c r="B114" t="s">
        <v>42</v>
      </c>
    </row>
    <row r="115" spans="1:2" x14ac:dyDescent="0.25">
      <c r="A115" t="s">
        <v>1575</v>
      </c>
      <c r="B115" t="s">
        <v>352</v>
      </c>
    </row>
    <row r="116" spans="1:2" x14ac:dyDescent="0.25">
      <c r="A116" t="s">
        <v>1575</v>
      </c>
      <c r="B116" t="s">
        <v>349</v>
      </c>
    </row>
    <row r="117" spans="1:2" x14ac:dyDescent="0.25">
      <c r="A117" t="s">
        <v>1571</v>
      </c>
      <c r="B117" t="s">
        <v>1389</v>
      </c>
    </row>
    <row r="118" spans="1:2" x14ac:dyDescent="0.25">
      <c r="A118" t="s">
        <v>1572</v>
      </c>
      <c r="B118" t="s">
        <v>203</v>
      </c>
    </row>
    <row r="119" spans="1:2" x14ac:dyDescent="0.25">
      <c r="A119" t="s">
        <v>1571</v>
      </c>
      <c r="B119" t="s">
        <v>1390</v>
      </c>
    </row>
    <row r="120" spans="1:2" x14ac:dyDescent="0.25">
      <c r="A120" t="s">
        <v>1571</v>
      </c>
      <c r="B120" t="s">
        <v>1391</v>
      </c>
    </row>
    <row r="121" spans="1:2" x14ac:dyDescent="0.25">
      <c r="A121" t="s">
        <v>1571</v>
      </c>
      <c r="B121" t="s">
        <v>274</v>
      </c>
    </row>
    <row r="122" spans="1:2" x14ac:dyDescent="0.25">
      <c r="A122" t="s">
        <v>1571</v>
      </c>
      <c r="B122" t="s">
        <v>1392</v>
      </c>
    </row>
    <row r="123" spans="1:2" x14ac:dyDescent="0.25">
      <c r="A123" t="s">
        <v>1573</v>
      </c>
      <c r="B123" t="s">
        <v>1393</v>
      </c>
    </row>
    <row r="124" spans="1:2" x14ac:dyDescent="0.25">
      <c r="A124" t="s">
        <v>1576</v>
      </c>
      <c r="B124" t="s">
        <v>1394</v>
      </c>
    </row>
    <row r="125" spans="1:2" x14ac:dyDescent="0.25">
      <c r="A125" t="s">
        <v>1576</v>
      </c>
      <c r="B125" t="s">
        <v>1394</v>
      </c>
    </row>
    <row r="126" spans="1:2" x14ac:dyDescent="0.25">
      <c r="A126" t="s">
        <v>1576</v>
      </c>
      <c r="B126" t="s">
        <v>1395</v>
      </c>
    </row>
    <row r="127" spans="1:2" x14ac:dyDescent="0.25">
      <c r="A127" t="s">
        <v>1576</v>
      </c>
      <c r="B127" t="s">
        <v>1396</v>
      </c>
    </row>
    <row r="128" spans="1:2" x14ac:dyDescent="0.25">
      <c r="A128" t="s">
        <v>1576</v>
      </c>
      <c r="B128" t="s">
        <v>183</v>
      </c>
    </row>
    <row r="129" spans="1:2" x14ac:dyDescent="0.25">
      <c r="A129" t="s">
        <v>1573</v>
      </c>
      <c r="B129" t="s">
        <v>1397</v>
      </c>
    </row>
    <row r="130" spans="1:2" x14ac:dyDescent="0.25">
      <c r="A130" t="s">
        <v>1573</v>
      </c>
      <c r="B130" t="s">
        <v>1397</v>
      </c>
    </row>
    <row r="131" spans="1:2" x14ac:dyDescent="0.25">
      <c r="A131" t="s">
        <v>1573</v>
      </c>
      <c r="B131" t="s">
        <v>1397</v>
      </c>
    </row>
    <row r="132" spans="1:2" x14ac:dyDescent="0.25">
      <c r="A132" t="s">
        <v>1573</v>
      </c>
      <c r="B132" t="s">
        <v>144</v>
      </c>
    </row>
    <row r="133" spans="1:2" x14ac:dyDescent="0.25">
      <c r="A133" t="s">
        <v>1572</v>
      </c>
      <c r="B133" t="s">
        <v>1398</v>
      </c>
    </row>
    <row r="134" spans="1:2" x14ac:dyDescent="0.25">
      <c r="A134" t="s">
        <v>1571</v>
      </c>
      <c r="B134" t="s">
        <v>1399</v>
      </c>
    </row>
    <row r="135" spans="1:2" x14ac:dyDescent="0.25">
      <c r="A135" t="s">
        <v>1572</v>
      </c>
      <c r="B135" t="s">
        <v>1400</v>
      </c>
    </row>
    <row r="136" spans="1:2" x14ac:dyDescent="0.25">
      <c r="A136" t="s">
        <v>1577</v>
      </c>
      <c r="B136" t="s">
        <v>1401</v>
      </c>
    </row>
    <row r="137" spans="1:2" x14ac:dyDescent="0.25">
      <c r="A137" t="s">
        <v>1577</v>
      </c>
      <c r="B137" t="s">
        <v>1402</v>
      </c>
    </row>
    <row r="138" spans="1:2" x14ac:dyDescent="0.25">
      <c r="A138" t="s">
        <v>1577</v>
      </c>
      <c r="B138" t="s">
        <v>1403</v>
      </c>
    </row>
    <row r="139" spans="1:2" x14ac:dyDescent="0.25">
      <c r="A139" t="s">
        <v>1577</v>
      </c>
      <c r="B139" t="s">
        <v>269</v>
      </c>
    </row>
    <row r="140" spans="1:2" x14ac:dyDescent="0.25">
      <c r="A140" t="s">
        <v>1577</v>
      </c>
      <c r="B140" t="s">
        <v>1404</v>
      </c>
    </row>
    <row r="141" spans="1:2" x14ac:dyDescent="0.25">
      <c r="A141" t="s">
        <v>1577</v>
      </c>
      <c r="B141" t="s">
        <v>1405</v>
      </c>
    </row>
    <row r="142" spans="1:2" x14ac:dyDescent="0.25">
      <c r="A142" t="s">
        <v>1577</v>
      </c>
      <c r="B142" t="s">
        <v>1406</v>
      </c>
    </row>
    <row r="143" spans="1:2" x14ac:dyDescent="0.25">
      <c r="A143" t="s">
        <v>1577</v>
      </c>
      <c r="B143" t="s">
        <v>1407</v>
      </c>
    </row>
    <row r="144" spans="1:2" x14ac:dyDescent="0.25">
      <c r="A144" t="s">
        <v>1576</v>
      </c>
      <c r="B144" t="s">
        <v>268</v>
      </c>
    </row>
    <row r="145" spans="1:2" x14ac:dyDescent="0.25">
      <c r="A145" t="s">
        <v>1571</v>
      </c>
      <c r="B145" t="s">
        <v>1408</v>
      </c>
    </row>
    <row r="146" spans="1:2" x14ac:dyDescent="0.25">
      <c r="A146" t="s">
        <v>1571</v>
      </c>
      <c r="B146" t="s">
        <v>1409</v>
      </c>
    </row>
    <row r="147" spans="1:2" x14ac:dyDescent="0.25">
      <c r="A147" t="s">
        <v>1577</v>
      </c>
      <c r="B147" t="s">
        <v>1410</v>
      </c>
    </row>
    <row r="148" spans="1:2" x14ac:dyDescent="0.25">
      <c r="A148" t="s">
        <v>1571</v>
      </c>
      <c r="B148" t="s">
        <v>301</v>
      </c>
    </row>
    <row r="149" spans="1:2" x14ac:dyDescent="0.25">
      <c r="A149" t="s">
        <v>1573</v>
      </c>
      <c r="B149" t="s">
        <v>1411</v>
      </c>
    </row>
    <row r="150" spans="1:2" x14ac:dyDescent="0.25">
      <c r="A150" t="s">
        <v>1571</v>
      </c>
      <c r="B150" t="s">
        <v>1412</v>
      </c>
    </row>
    <row r="151" spans="1:2" x14ac:dyDescent="0.25">
      <c r="A151" t="s">
        <v>1573</v>
      </c>
      <c r="B151" t="s">
        <v>1360</v>
      </c>
    </row>
    <row r="152" spans="1:2" x14ac:dyDescent="0.25">
      <c r="A152" t="s">
        <v>1578</v>
      </c>
      <c r="B152" t="s">
        <v>309</v>
      </c>
    </row>
    <row r="153" spans="1:2" x14ac:dyDescent="0.25">
      <c r="A153" t="s">
        <v>1578</v>
      </c>
      <c r="B153" t="s">
        <v>1413</v>
      </c>
    </row>
    <row r="154" spans="1:2" x14ac:dyDescent="0.25">
      <c r="A154" t="s">
        <v>1578</v>
      </c>
      <c r="B154" t="s">
        <v>1414</v>
      </c>
    </row>
    <row r="155" spans="1:2" x14ac:dyDescent="0.25">
      <c r="A155" t="s">
        <v>1578</v>
      </c>
      <c r="B155" t="s">
        <v>310</v>
      </c>
    </row>
    <row r="156" spans="1:2" x14ac:dyDescent="0.25">
      <c r="A156" t="s">
        <v>1578</v>
      </c>
      <c r="B156" t="s">
        <v>312</v>
      </c>
    </row>
    <row r="157" spans="1:2" x14ac:dyDescent="0.25">
      <c r="A157" t="s">
        <v>1578</v>
      </c>
      <c r="B157" t="s">
        <v>1415</v>
      </c>
    </row>
    <row r="158" spans="1:2" x14ac:dyDescent="0.25">
      <c r="A158" t="s">
        <v>1573</v>
      </c>
      <c r="B158" t="s">
        <v>1416</v>
      </c>
    </row>
    <row r="159" spans="1:2" x14ac:dyDescent="0.25">
      <c r="A159" t="s">
        <v>1573</v>
      </c>
      <c r="B159" t="s">
        <v>1417</v>
      </c>
    </row>
    <row r="160" spans="1:2" x14ac:dyDescent="0.25">
      <c r="A160" t="s">
        <v>1572</v>
      </c>
      <c r="B160" t="s">
        <v>1418</v>
      </c>
    </row>
    <row r="161" spans="1:2" x14ac:dyDescent="0.25">
      <c r="A161" t="s">
        <v>1574</v>
      </c>
      <c r="B161" t="s">
        <v>70</v>
      </c>
    </row>
    <row r="162" spans="1:2" x14ac:dyDescent="0.25">
      <c r="A162" t="s">
        <v>1574</v>
      </c>
      <c r="B162" t="s">
        <v>73</v>
      </c>
    </row>
    <row r="163" spans="1:2" x14ac:dyDescent="0.25">
      <c r="A163" t="s">
        <v>1574</v>
      </c>
      <c r="B163" t="s">
        <v>1419</v>
      </c>
    </row>
    <row r="164" spans="1:2" x14ac:dyDescent="0.25">
      <c r="A164" t="s">
        <v>1574</v>
      </c>
      <c r="B164" t="s">
        <v>77</v>
      </c>
    </row>
    <row r="165" spans="1:2" x14ac:dyDescent="0.25">
      <c r="A165" t="s">
        <v>1574</v>
      </c>
      <c r="B165" t="s">
        <v>1420</v>
      </c>
    </row>
    <row r="166" spans="1:2" x14ac:dyDescent="0.25">
      <c r="A166" t="s">
        <v>1574</v>
      </c>
      <c r="B166" t="s">
        <v>325</v>
      </c>
    </row>
    <row r="167" spans="1:2" x14ac:dyDescent="0.25">
      <c r="A167" t="s">
        <v>1574</v>
      </c>
      <c r="B167" t="s">
        <v>323</v>
      </c>
    </row>
    <row r="168" spans="1:2" x14ac:dyDescent="0.25">
      <c r="A168" t="s">
        <v>1574</v>
      </c>
      <c r="B168" t="s">
        <v>1421</v>
      </c>
    </row>
    <row r="169" spans="1:2" x14ac:dyDescent="0.25">
      <c r="A169" t="s">
        <v>1574</v>
      </c>
      <c r="B169" t="s">
        <v>79</v>
      </c>
    </row>
    <row r="170" spans="1:2" x14ac:dyDescent="0.25">
      <c r="A170" t="s">
        <v>1574</v>
      </c>
      <c r="B170" t="s">
        <v>320</v>
      </c>
    </row>
    <row r="171" spans="1:2" x14ac:dyDescent="0.25">
      <c r="A171" t="s">
        <v>1574</v>
      </c>
      <c r="B171" t="s">
        <v>75</v>
      </c>
    </row>
    <row r="172" spans="1:2" x14ac:dyDescent="0.25">
      <c r="A172" t="s">
        <v>1574</v>
      </c>
      <c r="B172" t="s">
        <v>1422</v>
      </c>
    </row>
    <row r="173" spans="1:2" x14ac:dyDescent="0.25">
      <c r="A173" t="s">
        <v>1574</v>
      </c>
      <c r="B173" t="s">
        <v>83</v>
      </c>
    </row>
    <row r="174" spans="1:2" x14ac:dyDescent="0.25">
      <c r="A174" t="s">
        <v>1574</v>
      </c>
      <c r="B174" t="s">
        <v>1423</v>
      </c>
    </row>
    <row r="175" spans="1:2" x14ac:dyDescent="0.25">
      <c r="A175" t="s">
        <v>1574</v>
      </c>
      <c r="B175" t="s">
        <v>84</v>
      </c>
    </row>
    <row r="176" spans="1:2" x14ac:dyDescent="0.25">
      <c r="A176" t="s">
        <v>1574</v>
      </c>
      <c r="B176" t="s">
        <v>1424</v>
      </c>
    </row>
    <row r="177" spans="1:2" x14ac:dyDescent="0.25">
      <c r="A177" t="s">
        <v>1574</v>
      </c>
      <c r="B177" t="s">
        <v>68</v>
      </c>
    </row>
    <row r="178" spans="1:2" x14ac:dyDescent="0.25">
      <c r="A178" t="s">
        <v>1574</v>
      </c>
      <c r="B178" t="s">
        <v>1425</v>
      </c>
    </row>
    <row r="179" spans="1:2" x14ac:dyDescent="0.25">
      <c r="A179" t="s">
        <v>1574</v>
      </c>
      <c r="B179" t="s">
        <v>69</v>
      </c>
    </row>
    <row r="180" spans="1:2" x14ac:dyDescent="0.25">
      <c r="A180" t="s">
        <v>1574</v>
      </c>
      <c r="B180" t="s">
        <v>67</v>
      </c>
    </row>
    <row r="181" spans="1:2" x14ac:dyDescent="0.25">
      <c r="A181" t="s">
        <v>1574</v>
      </c>
      <c r="B181" t="s">
        <v>1426</v>
      </c>
    </row>
    <row r="182" spans="1:2" x14ac:dyDescent="0.25">
      <c r="A182" t="s">
        <v>1574</v>
      </c>
      <c r="B182" t="s">
        <v>828</v>
      </c>
    </row>
    <row r="183" spans="1:2" x14ac:dyDescent="0.25">
      <c r="A183" t="s">
        <v>1574</v>
      </c>
      <c r="B183" t="s">
        <v>1427</v>
      </c>
    </row>
    <row r="184" spans="1:2" x14ac:dyDescent="0.25">
      <c r="A184" t="s">
        <v>1574</v>
      </c>
      <c r="B184" t="s">
        <v>335</v>
      </c>
    </row>
    <row r="185" spans="1:2" x14ac:dyDescent="0.25">
      <c r="A185" t="s">
        <v>1574</v>
      </c>
      <c r="B185" t="s">
        <v>1428</v>
      </c>
    </row>
    <row r="186" spans="1:2" x14ac:dyDescent="0.25">
      <c r="A186" t="s">
        <v>1574</v>
      </c>
      <c r="B186" t="s">
        <v>5</v>
      </c>
    </row>
    <row r="187" spans="1:2" x14ac:dyDescent="0.25">
      <c r="A187" t="s">
        <v>1574</v>
      </c>
      <c r="B187" t="s">
        <v>832</v>
      </c>
    </row>
    <row r="188" spans="1:2" x14ac:dyDescent="0.25">
      <c r="A188" t="s">
        <v>1574</v>
      </c>
      <c r="B188" t="s">
        <v>822</v>
      </c>
    </row>
    <row r="189" spans="1:2" x14ac:dyDescent="0.25">
      <c r="A189" t="s">
        <v>1574</v>
      </c>
      <c r="B189" t="s">
        <v>839</v>
      </c>
    </row>
    <row r="190" spans="1:2" x14ac:dyDescent="0.25">
      <c r="A190" t="s">
        <v>1573</v>
      </c>
      <c r="B190" t="s">
        <v>1429</v>
      </c>
    </row>
    <row r="191" spans="1:2" x14ac:dyDescent="0.25">
      <c r="A191" t="s">
        <v>1578</v>
      </c>
      <c r="B191" t="s">
        <v>1430</v>
      </c>
    </row>
    <row r="192" spans="1:2" x14ac:dyDescent="0.25">
      <c r="A192" t="s">
        <v>1572</v>
      </c>
      <c r="B192" t="s">
        <v>1431</v>
      </c>
    </row>
    <row r="193" spans="1:2" x14ac:dyDescent="0.25">
      <c r="A193" t="s">
        <v>1578</v>
      </c>
      <c r="B193" t="s">
        <v>1432</v>
      </c>
    </row>
    <row r="194" spans="1:2" x14ac:dyDescent="0.25">
      <c r="A194" t="s">
        <v>1573</v>
      </c>
      <c r="B194" t="s">
        <v>1433</v>
      </c>
    </row>
    <row r="195" spans="1:2" x14ac:dyDescent="0.25">
      <c r="A195" t="s">
        <v>1573</v>
      </c>
      <c r="B195" t="s">
        <v>1434</v>
      </c>
    </row>
    <row r="196" spans="1:2" x14ac:dyDescent="0.25">
      <c r="A196" t="s">
        <v>1573</v>
      </c>
      <c r="B196" t="s">
        <v>1434</v>
      </c>
    </row>
    <row r="197" spans="1:2" x14ac:dyDescent="0.25">
      <c r="A197" t="s">
        <v>1573</v>
      </c>
      <c r="B197" t="s">
        <v>1435</v>
      </c>
    </row>
    <row r="198" spans="1:2" x14ac:dyDescent="0.25">
      <c r="A198" t="s">
        <v>1573</v>
      </c>
      <c r="B198" t="s">
        <v>1435</v>
      </c>
    </row>
    <row r="199" spans="1:2" x14ac:dyDescent="0.25">
      <c r="A199" t="s">
        <v>1573</v>
      </c>
      <c r="B199" t="s">
        <v>1436</v>
      </c>
    </row>
    <row r="200" spans="1:2" x14ac:dyDescent="0.25">
      <c r="A200" t="s">
        <v>1573</v>
      </c>
      <c r="B200" t="s">
        <v>1436</v>
      </c>
    </row>
    <row r="201" spans="1:2" x14ac:dyDescent="0.25">
      <c r="A201" t="s">
        <v>1573</v>
      </c>
      <c r="B201" t="s">
        <v>1437</v>
      </c>
    </row>
    <row r="202" spans="1:2" x14ac:dyDescent="0.25">
      <c r="A202" t="s">
        <v>1573</v>
      </c>
      <c r="B202" t="s">
        <v>1437</v>
      </c>
    </row>
    <row r="203" spans="1:2" x14ac:dyDescent="0.25">
      <c r="A203" t="s">
        <v>1573</v>
      </c>
      <c r="B203" t="s">
        <v>1438</v>
      </c>
    </row>
    <row r="204" spans="1:2" x14ac:dyDescent="0.25">
      <c r="A204" t="s">
        <v>1573</v>
      </c>
      <c r="B204" t="s">
        <v>1438</v>
      </c>
    </row>
    <row r="205" spans="1:2" x14ac:dyDescent="0.25">
      <c r="A205" t="s">
        <v>1573</v>
      </c>
      <c r="B205" t="s">
        <v>1439</v>
      </c>
    </row>
    <row r="206" spans="1:2" x14ac:dyDescent="0.25">
      <c r="A206" t="s">
        <v>1573</v>
      </c>
      <c r="B206" t="s">
        <v>1439</v>
      </c>
    </row>
    <row r="207" spans="1:2" x14ac:dyDescent="0.25">
      <c r="A207" t="s">
        <v>1574</v>
      </c>
      <c r="B207" t="s">
        <v>1440</v>
      </c>
    </row>
    <row r="208" spans="1:2" x14ac:dyDescent="0.25">
      <c r="A208" t="s">
        <v>1574</v>
      </c>
      <c r="B208" t="s">
        <v>1441</v>
      </c>
    </row>
    <row r="209" spans="1:2" x14ac:dyDescent="0.25">
      <c r="A209" t="s">
        <v>1574</v>
      </c>
      <c r="B209" t="s">
        <v>1442</v>
      </c>
    </row>
    <row r="210" spans="1:2" x14ac:dyDescent="0.25">
      <c r="A210" t="s">
        <v>1574</v>
      </c>
      <c r="B210" t="s">
        <v>1443</v>
      </c>
    </row>
    <row r="211" spans="1:2" x14ac:dyDescent="0.25">
      <c r="A211" t="s">
        <v>1574</v>
      </c>
      <c r="B211" t="s">
        <v>1444</v>
      </c>
    </row>
    <row r="212" spans="1:2" x14ac:dyDescent="0.25">
      <c r="A212" t="s">
        <v>1574</v>
      </c>
      <c r="B212" t="s">
        <v>1445</v>
      </c>
    </row>
    <row r="213" spans="1:2" x14ac:dyDescent="0.25">
      <c r="A213" t="s">
        <v>1574</v>
      </c>
      <c r="B213" t="s">
        <v>1446</v>
      </c>
    </row>
    <row r="214" spans="1:2" x14ac:dyDescent="0.25">
      <c r="A214" t="s">
        <v>1574</v>
      </c>
      <c r="B214" t="s">
        <v>1447</v>
      </c>
    </row>
    <row r="215" spans="1:2" x14ac:dyDescent="0.25">
      <c r="A215" t="s">
        <v>1574</v>
      </c>
      <c r="B215" t="s">
        <v>242</v>
      </c>
    </row>
    <row r="216" spans="1:2" x14ac:dyDescent="0.25">
      <c r="A216" t="s">
        <v>1574</v>
      </c>
      <c r="B216" t="s">
        <v>1448</v>
      </c>
    </row>
    <row r="217" spans="1:2" x14ac:dyDescent="0.25">
      <c r="A217" t="s">
        <v>1574</v>
      </c>
      <c r="B217" t="s">
        <v>1449</v>
      </c>
    </row>
    <row r="218" spans="1:2" x14ac:dyDescent="0.25">
      <c r="A218" t="s">
        <v>1574</v>
      </c>
      <c r="B218" t="s">
        <v>1450</v>
      </c>
    </row>
    <row r="219" spans="1:2" x14ac:dyDescent="0.25">
      <c r="A219" t="s">
        <v>1574</v>
      </c>
      <c r="B219" t="s">
        <v>1451</v>
      </c>
    </row>
    <row r="220" spans="1:2" x14ac:dyDescent="0.25">
      <c r="A220" t="s">
        <v>1574</v>
      </c>
      <c r="B220" t="s">
        <v>889</v>
      </c>
    </row>
    <row r="221" spans="1:2" x14ac:dyDescent="0.25">
      <c r="A221" t="s">
        <v>1574</v>
      </c>
      <c r="B221" t="s">
        <v>889</v>
      </c>
    </row>
    <row r="222" spans="1:2" x14ac:dyDescent="0.25">
      <c r="A222" t="s">
        <v>1574</v>
      </c>
      <c r="B222" t="s">
        <v>1452</v>
      </c>
    </row>
    <row r="223" spans="1:2" x14ac:dyDescent="0.25">
      <c r="A223" t="s">
        <v>1574</v>
      </c>
      <c r="B223" t="s">
        <v>874</v>
      </c>
    </row>
    <row r="224" spans="1:2" x14ac:dyDescent="0.25">
      <c r="A224" t="s">
        <v>1574</v>
      </c>
      <c r="B224" t="s">
        <v>137</v>
      </c>
    </row>
    <row r="225" spans="1:2" x14ac:dyDescent="0.25">
      <c r="A225" t="s">
        <v>1574</v>
      </c>
      <c r="B225" t="s">
        <v>1453</v>
      </c>
    </row>
    <row r="226" spans="1:2" x14ac:dyDescent="0.25">
      <c r="A226" t="s">
        <v>1574</v>
      </c>
      <c r="B226" t="s">
        <v>868</v>
      </c>
    </row>
    <row r="227" spans="1:2" x14ac:dyDescent="0.25">
      <c r="A227" t="s">
        <v>1574</v>
      </c>
      <c r="B227" t="s">
        <v>866</v>
      </c>
    </row>
    <row r="228" spans="1:2" x14ac:dyDescent="0.25">
      <c r="A228" t="s">
        <v>1574</v>
      </c>
      <c r="B228" t="s">
        <v>1454</v>
      </c>
    </row>
    <row r="229" spans="1:2" x14ac:dyDescent="0.25">
      <c r="A229" t="s">
        <v>1574</v>
      </c>
      <c r="B229" t="s">
        <v>1455</v>
      </c>
    </row>
    <row r="230" spans="1:2" x14ac:dyDescent="0.25">
      <c r="A230" t="s">
        <v>1574</v>
      </c>
      <c r="B230" t="s">
        <v>1456</v>
      </c>
    </row>
    <row r="231" spans="1:2" x14ac:dyDescent="0.25">
      <c r="A231" t="s">
        <v>1574</v>
      </c>
      <c r="B231" t="s">
        <v>1457</v>
      </c>
    </row>
    <row r="232" spans="1:2" x14ac:dyDescent="0.25">
      <c r="A232" t="s">
        <v>1574</v>
      </c>
      <c r="B232" t="s">
        <v>126</v>
      </c>
    </row>
    <row r="233" spans="1:2" x14ac:dyDescent="0.25">
      <c r="A233" t="s">
        <v>1574</v>
      </c>
      <c r="B233" t="s">
        <v>127</v>
      </c>
    </row>
    <row r="234" spans="1:2" x14ac:dyDescent="0.25">
      <c r="A234" t="s">
        <v>1574</v>
      </c>
      <c r="B234" t="s">
        <v>1458</v>
      </c>
    </row>
    <row r="235" spans="1:2" x14ac:dyDescent="0.25">
      <c r="A235" t="s">
        <v>1574</v>
      </c>
      <c r="B235" t="s">
        <v>1459</v>
      </c>
    </row>
    <row r="236" spans="1:2" x14ac:dyDescent="0.25">
      <c r="A236" t="s">
        <v>1574</v>
      </c>
      <c r="B236" t="s">
        <v>1460</v>
      </c>
    </row>
    <row r="237" spans="1:2" x14ac:dyDescent="0.25">
      <c r="A237" t="s">
        <v>1574</v>
      </c>
      <c r="B237" t="s">
        <v>1461</v>
      </c>
    </row>
    <row r="238" spans="1:2" x14ac:dyDescent="0.25">
      <c r="A238" t="s">
        <v>1574</v>
      </c>
      <c r="B238" t="s">
        <v>1462</v>
      </c>
    </row>
    <row r="239" spans="1:2" x14ac:dyDescent="0.25">
      <c r="A239" t="s">
        <v>1574</v>
      </c>
      <c r="B239" t="s">
        <v>1463</v>
      </c>
    </row>
    <row r="240" spans="1:2" x14ac:dyDescent="0.25">
      <c r="A240" t="s">
        <v>1574</v>
      </c>
      <c r="B240" t="s">
        <v>1464</v>
      </c>
    </row>
    <row r="241" spans="1:2" x14ac:dyDescent="0.25">
      <c r="A241" t="s">
        <v>1574</v>
      </c>
      <c r="B241" t="s">
        <v>1465</v>
      </c>
    </row>
    <row r="242" spans="1:2" x14ac:dyDescent="0.25">
      <c r="A242" t="s">
        <v>1574</v>
      </c>
      <c r="B242" t="s">
        <v>1466</v>
      </c>
    </row>
    <row r="243" spans="1:2" x14ac:dyDescent="0.25">
      <c r="A243" t="s">
        <v>1574</v>
      </c>
      <c r="B243" t="s">
        <v>1467</v>
      </c>
    </row>
    <row r="244" spans="1:2" x14ac:dyDescent="0.25">
      <c r="A244" t="s">
        <v>1574</v>
      </c>
      <c r="B244" t="s">
        <v>1468</v>
      </c>
    </row>
    <row r="245" spans="1:2" x14ac:dyDescent="0.25">
      <c r="A245" t="s">
        <v>1574</v>
      </c>
      <c r="B245" t="s">
        <v>1469</v>
      </c>
    </row>
    <row r="246" spans="1:2" x14ac:dyDescent="0.25">
      <c r="A246" t="s">
        <v>1574</v>
      </c>
      <c r="B246" t="s">
        <v>1470</v>
      </c>
    </row>
    <row r="247" spans="1:2" x14ac:dyDescent="0.25">
      <c r="A247" t="s">
        <v>1573</v>
      </c>
      <c r="B247" t="s">
        <v>1471</v>
      </c>
    </row>
    <row r="248" spans="1:2" x14ac:dyDescent="0.25">
      <c r="A248" t="s">
        <v>1574</v>
      </c>
      <c r="B248" t="s">
        <v>1472</v>
      </c>
    </row>
    <row r="249" spans="1:2" x14ac:dyDescent="0.25">
      <c r="A249" t="s">
        <v>1574</v>
      </c>
      <c r="B249" t="s">
        <v>1473</v>
      </c>
    </row>
    <row r="250" spans="1:2" x14ac:dyDescent="0.25">
      <c r="A250" t="s">
        <v>1574</v>
      </c>
      <c r="B250" t="s">
        <v>1474</v>
      </c>
    </row>
    <row r="251" spans="1:2" x14ac:dyDescent="0.25">
      <c r="A251" t="s">
        <v>1574</v>
      </c>
      <c r="B251" t="s">
        <v>1475</v>
      </c>
    </row>
    <row r="252" spans="1:2" x14ac:dyDescent="0.25">
      <c r="A252" t="s">
        <v>1574</v>
      </c>
      <c r="B252" t="s">
        <v>1476</v>
      </c>
    </row>
    <row r="253" spans="1:2" x14ac:dyDescent="0.25">
      <c r="A253" t="s">
        <v>1574</v>
      </c>
      <c r="B253" t="s">
        <v>1477</v>
      </c>
    </row>
    <row r="254" spans="1:2" x14ac:dyDescent="0.25">
      <c r="A254" t="s">
        <v>1574</v>
      </c>
      <c r="B254" t="s">
        <v>1478</v>
      </c>
    </row>
    <row r="255" spans="1:2" x14ac:dyDescent="0.25">
      <c r="A255" t="s">
        <v>1572</v>
      </c>
      <c r="B255" t="s">
        <v>1479</v>
      </c>
    </row>
    <row r="256" spans="1:2" x14ac:dyDescent="0.25">
      <c r="A256" t="s">
        <v>1574</v>
      </c>
      <c r="B256" t="s">
        <v>1480</v>
      </c>
    </row>
    <row r="257" spans="1:2" x14ac:dyDescent="0.25">
      <c r="A257" t="s">
        <v>1574</v>
      </c>
      <c r="B257" t="s">
        <v>1481</v>
      </c>
    </row>
    <row r="258" spans="1:2" x14ac:dyDescent="0.25">
      <c r="A258" t="s">
        <v>1574</v>
      </c>
      <c r="B258" t="s">
        <v>1482</v>
      </c>
    </row>
    <row r="259" spans="1:2" x14ac:dyDescent="0.25">
      <c r="A259" t="s">
        <v>1574</v>
      </c>
      <c r="B259" t="s">
        <v>1483</v>
      </c>
    </row>
    <row r="260" spans="1:2" x14ac:dyDescent="0.25">
      <c r="A260" t="s">
        <v>1574</v>
      </c>
      <c r="B260" t="s">
        <v>1484</v>
      </c>
    </row>
    <row r="261" spans="1:2" x14ac:dyDescent="0.25">
      <c r="A261" t="s">
        <v>1574</v>
      </c>
      <c r="B261" t="s">
        <v>1485</v>
      </c>
    </row>
    <row r="262" spans="1:2" x14ac:dyDescent="0.25">
      <c r="A262" t="s">
        <v>1574</v>
      </c>
      <c r="B262" t="s">
        <v>1486</v>
      </c>
    </row>
    <row r="263" spans="1:2" x14ac:dyDescent="0.25">
      <c r="A263" t="s">
        <v>1574</v>
      </c>
      <c r="B263" t="s">
        <v>291</v>
      </c>
    </row>
    <row r="264" spans="1:2" x14ac:dyDescent="0.25">
      <c r="A264" t="s">
        <v>1574</v>
      </c>
      <c r="B264" t="s">
        <v>290</v>
      </c>
    </row>
    <row r="265" spans="1:2" x14ac:dyDescent="0.25">
      <c r="A265" t="s">
        <v>1574</v>
      </c>
      <c r="B265" t="s">
        <v>1487</v>
      </c>
    </row>
    <row r="266" spans="1:2" x14ac:dyDescent="0.25">
      <c r="A266" t="s">
        <v>1574</v>
      </c>
      <c r="B266" t="s">
        <v>1488</v>
      </c>
    </row>
    <row r="267" spans="1:2" x14ac:dyDescent="0.25">
      <c r="A267" t="s">
        <v>1574</v>
      </c>
      <c r="B267" t="s">
        <v>1489</v>
      </c>
    </row>
    <row r="268" spans="1:2" x14ac:dyDescent="0.25">
      <c r="A268" t="s">
        <v>1573</v>
      </c>
      <c r="B268" t="s">
        <v>1490</v>
      </c>
    </row>
    <row r="269" spans="1:2" x14ac:dyDescent="0.25">
      <c r="A269" t="s">
        <v>1573</v>
      </c>
      <c r="B269" t="s">
        <v>109</v>
      </c>
    </row>
    <row r="270" spans="1:2" x14ac:dyDescent="0.25">
      <c r="A270" t="s">
        <v>1573</v>
      </c>
      <c r="B270" t="s">
        <v>1491</v>
      </c>
    </row>
    <row r="271" spans="1:2" x14ac:dyDescent="0.25">
      <c r="A271" t="s">
        <v>1573</v>
      </c>
      <c r="B271" t="s">
        <v>1492</v>
      </c>
    </row>
    <row r="272" spans="1:2" x14ac:dyDescent="0.25">
      <c r="A272" t="s">
        <v>1573</v>
      </c>
      <c r="B272" t="s">
        <v>1493</v>
      </c>
    </row>
    <row r="273" spans="1:2" x14ac:dyDescent="0.25">
      <c r="A273" t="s">
        <v>1574</v>
      </c>
      <c r="B273" t="s">
        <v>1494</v>
      </c>
    </row>
    <row r="274" spans="1:2" x14ac:dyDescent="0.25">
      <c r="A274" t="s">
        <v>1574</v>
      </c>
      <c r="B274" t="s">
        <v>1495</v>
      </c>
    </row>
    <row r="275" spans="1:2" x14ac:dyDescent="0.25">
      <c r="A275" t="s">
        <v>1574</v>
      </c>
      <c r="B275" t="s">
        <v>1496</v>
      </c>
    </row>
    <row r="276" spans="1:2" x14ac:dyDescent="0.25">
      <c r="A276" t="s">
        <v>1574</v>
      </c>
      <c r="B276" t="s">
        <v>1497</v>
      </c>
    </row>
    <row r="277" spans="1:2" x14ac:dyDescent="0.25">
      <c r="A277" t="s">
        <v>1574</v>
      </c>
      <c r="B277" t="s">
        <v>1498</v>
      </c>
    </row>
    <row r="278" spans="1:2" x14ac:dyDescent="0.25">
      <c r="A278" t="s">
        <v>1574</v>
      </c>
      <c r="B278" t="s">
        <v>1499</v>
      </c>
    </row>
    <row r="279" spans="1:2" x14ac:dyDescent="0.25">
      <c r="A279" t="s">
        <v>1574</v>
      </c>
      <c r="B279" t="s">
        <v>188</v>
      </c>
    </row>
    <row r="280" spans="1:2" x14ac:dyDescent="0.25">
      <c r="A280" t="s">
        <v>1574</v>
      </c>
      <c r="B280" t="s">
        <v>1500</v>
      </c>
    </row>
    <row r="281" spans="1:2" x14ac:dyDescent="0.25">
      <c r="A281" t="s">
        <v>1574</v>
      </c>
      <c r="B281" t="s">
        <v>1501</v>
      </c>
    </row>
    <row r="282" spans="1:2" x14ac:dyDescent="0.25">
      <c r="A282" t="s">
        <v>1573</v>
      </c>
      <c r="B282" t="s">
        <v>1502</v>
      </c>
    </row>
    <row r="283" spans="1:2" x14ac:dyDescent="0.25">
      <c r="A283" t="s">
        <v>1573</v>
      </c>
      <c r="B283" t="s">
        <v>1503</v>
      </c>
    </row>
    <row r="284" spans="1:2" x14ac:dyDescent="0.25">
      <c r="A284" t="s">
        <v>1574</v>
      </c>
      <c r="B284" t="s">
        <v>1504</v>
      </c>
    </row>
    <row r="285" spans="1:2" x14ac:dyDescent="0.25">
      <c r="A285" t="s">
        <v>1574</v>
      </c>
      <c r="B285" t="s">
        <v>1505</v>
      </c>
    </row>
    <row r="286" spans="1:2" x14ac:dyDescent="0.25">
      <c r="A286" t="s">
        <v>1574</v>
      </c>
      <c r="B286" t="s">
        <v>1506</v>
      </c>
    </row>
    <row r="287" spans="1:2" x14ac:dyDescent="0.25">
      <c r="A287" t="s">
        <v>1574</v>
      </c>
      <c r="B287" t="s">
        <v>1507</v>
      </c>
    </row>
    <row r="288" spans="1:2" x14ac:dyDescent="0.25">
      <c r="A288" t="s">
        <v>1574</v>
      </c>
      <c r="B288" t="s">
        <v>1508</v>
      </c>
    </row>
    <row r="289" spans="1:2" x14ac:dyDescent="0.25">
      <c r="A289" t="s">
        <v>1574</v>
      </c>
      <c r="B289" t="s">
        <v>1509</v>
      </c>
    </row>
    <row r="290" spans="1:2" x14ac:dyDescent="0.25">
      <c r="A290" t="s">
        <v>1574</v>
      </c>
      <c r="B290" t="s">
        <v>1510</v>
      </c>
    </row>
    <row r="291" spans="1:2" x14ac:dyDescent="0.25">
      <c r="A291" t="s">
        <v>1574</v>
      </c>
      <c r="B291" t="s">
        <v>1511</v>
      </c>
    </row>
    <row r="292" spans="1:2" x14ac:dyDescent="0.25">
      <c r="A292" t="s">
        <v>1574</v>
      </c>
      <c r="B292" t="s">
        <v>1512</v>
      </c>
    </row>
    <row r="293" spans="1:2" x14ac:dyDescent="0.25">
      <c r="A293" t="s">
        <v>1574</v>
      </c>
      <c r="B293" t="s">
        <v>1513</v>
      </c>
    </row>
    <row r="294" spans="1:2" x14ac:dyDescent="0.25">
      <c r="A294" t="s">
        <v>1574</v>
      </c>
      <c r="B294" t="s">
        <v>1514</v>
      </c>
    </row>
    <row r="295" spans="1:2" x14ac:dyDescent="0.25">
      <c r="A295" t="s">
        <v>1574</v>
      </c>
      <c r="B295" t="s">
        <v>1515</v>
      </c>
    </row>
    <row r="296" spans="1:2" x14ac:dyDescent="0.25">
      <c r="A296" t="s">
        <v>1574</v>
      </c>
      <c r="B296" t="s">
        <v>1516</v>
      </c>
    </row>
    <row r="297" spans="1:2" x14ac:dyDescent="0.25">
      <c r="A297" t="s">
        <v>1574</v>
      </c>
      <c r="B297" t="s">
        <v>1517</v>
      </c>
    </row>
    <row r="298" spans="1:2" x14ac:dyDescent="0.25">
      <c r="A298" t="s">
        <v>1574</v>
      </c>
      <c r="B298" t="s">
        <v>1518</v>
      </c>
    </row>
    <row r="299" spans="1:2" x14ac:dyDescent="0.25">
      <c r="A299" t="s">
        <v>1574</v>
      </c>
      <c r="B299" t="s">
        <v>1519</v>
      </c>
    </row>
    <row r="300" spans="1:2" x14ac:dyDescent="0.25">
      <c r="A300" t="s">
        <v>1574</v>
      </c>
      <c r="B300" t="s">
        <v>1520</v>
      </c>
    </row>
    <row r="301" spans="1:2" x14ac:dyDescent="0.25">
      <c r="A301" t="s">
        <v>1574</v>
      </c>
      <c r="B301" t="s">
        <v>1521</v>
      </c>
    </row>
    <row r="302" spans="1:2" x14ac:dyDescent="0.25">
      <c r="A302" t="s">
        <v>1574</v>
      </c>
      <c r="B302" t="s">
        <v>1522</v>
      </c>
    </row>
    <row r="303" spans="1:2" x14ac:dyDescent="0.25">
      <c r="A303" t="s">
        <v>1574</v>
      </c>
      <c r="B303" t="s">
        <v>1523</v>
      </c>
    </row>
    <row r="304" spans="1:2" x14ac:dyDescent="0.25">
      <c r="A304" t="s">
        <v>1574</v>
      </c>
      <c r="B304" t="s">
        <v>1524</v>
      </c>
    </row>
    <row r="305" spans="1:2" x14ac:dyDescent="0.25">
      <c r="A305" t="s">
        <v>1574</v>
      </c>
      <c r="B305" t="s">
        <v>276</v>
      </c>
    </row>
    <row r="306" spans="1:2" x14ac:dyDescent="0.25">
      <c r="A306" t="s">
        <v>1574</v>
      </c>
      <c r="B306" t="s">
        <v>1525</v>
      </c>
    </row>
    <row r="307" spans="1:2" x14ac:dyDescent="0.25">
      <c r="A307" t="s">
        <v>1574</v>
      </c>
      <c r="B307" t="s">
        <v>1526</v>
      </c>
    </row>
    <row r="308" spans="1:2" x14ac:dyDescent="0.25">
      <c r="A308" t="s">
        <v>1574</v>
      </c>
      <c r="B308" t="s">
        <v>1527</v>
      </c>
    </row>
    <row r="309" spans="1:2" x14ac:dyDescent="0.25">
      <c r="A309" t="s">
        <v>1574</v>
      </c>
      <c r="B309" t="s">
        <v>193</v>
      </c>
    </row>
    <row r="310" spans="1:2" x14ac:dyDescent="0.25">
      <c r="A310" t="s">
        <v>1574</v>
      </c>
      <c r="B310" t="s">
        <v>1528</v>
      </c>
    </row>
    <row r="311" spans="1:2" x14ac:dyDescent="0.25">
      <c r="A311" t="s">
        <v>1574</v>
      </c>
      <c r="B311" t="s">
        <v>1529</v>
      </c>
    </row>
    <row r="312" spans="1:2" x14ac:dyDescent="0.25">
      <c r="A312" t="s">
        <v>1574</v>
      </c>
      <c r="B312" t="s">
        <v>196</v>
      </c>
    </row>
    <row r="313" spans="1:2" x14ac:dyDescent="0.25">
      <c r="A313" t="s">
        <v>1574</v>
      </c>
      <c r="B313" t="s">
        <v>1530</v>
      </c>
    </row>
    <row r="314" spans="1:2" x14ac:dyDescent="0.25">
      <c r="A314" t="s">
        <v>1573</v>
      </c>
      <c r="B314" t="s">
        <v>1531</v>
      </c>
    </row>
    <row r="315" spans="1:2" x14ac:dyDescent="0.25">
      <c r="A315" t="s">
        <v>1573</v>
      </c>
      <c r="B315" t="s">
        <v>1531</v>
      </c>
    </row>
    <row r="316" spans="1:2" x14ac:dyDescent="0.25">
      <c r="A316" t="s">
        <v>1573</v>
      </c>
      <c r="B316" t="s">
        <v>207</v>
      </c>
    </row>
    <row r="317" spans="1:2" x14ac:dyDescent="0.25">
      <c r="A317" t="s">
        <v>1573</v>
      </c>
      <c r="B317" t="s">
        <v>1532</v>
      </c>
    </row>
    <row r="318" spans="1:2" x14ac:dyDescent="0.25">
      <c r="A318" t="s">
        <v>1574</v>
      </c>
      <c r="B318" t="s">
        <v>1533</v>
      </c>
    </row>
    <row r="319" spans="1:2" x14ac:dyDescent="0.25">
      <c r="A319" t="s">
        <v>1574</v>
      </c>
      <c r="B319" t="s">
        <v>206</v>
      </c>
    </row>
    <row r="320" spans="1:2" x14ac:dyDescent="0.25">
      <c r="A320" t="s">
        <v>1574</v>
      </c>
      <c r="B320" t="s">
        <v>1534</v>
      </c>
    </row>
    <row r="321" spans="1:2" x14ac:dyDescent="0.25">
      <c r="A321" t="s">
        <v>1574</v>
      </c>
      <c r="B321" t="s">
        <v>205</v>
      </c>
    </row>
    <row r="322" spans="1:2" x14ac:dyDescent="0.25">
      <c r="A322" t="s">
        <v>1574</v>
      </c>
      <c r="B322" t="s">
        <v>1535</v>
      </c>
    </row>
    <row r="323" spans="1:2" x14ac:dyDescent="0.25">
      <c r="A323" t="s">
        <v>1574</v>
      </c>
      <c r="B323" t="s">
        <v>1536</v>
      </c>
    </row>
    <row r="324" spans="1:2" x14ac:dyDescent="0.25">
      <c r="A324" t="s">
        <v>1574</v>
      </c>
      <c r="B324" t="s">
        <v>1537</v>
      </c>
    </row>
    <row r="325" spans="1:2" x14ac:dyDescent="0.25">
      <c r="A325" t="s">
        <v>1574</v>
      </c>
      <c r="B325" t="s">
        <v>1538</v>
      </c>
    </row>
    <row r="326" spans="1:2" x14ac:dyDescent="0.25">
      <c r="A326" t="s">
        <v>1573</v>
      </c>
      <c r="B326" t="s">
        <v>1539</v>
      </c>
    </row>
    <row r="327" spans="1:2" x14ac:dyDescent="0.25">
      <c r="A327" t="s">
        <v>1574</v>
      </c>
      <c r="B327" t="s">
        <v>1540</v>
      </c>
    </row>
    <row r="328" spans="1:2" x14ac:dyDescent="0.25">
      <c r="A328" t="s">
        <v>1574</v>
      </c>
      <c r="B328" t="s">
        <v>1541</v>
      </c>
    </row>
    <row r="329" spans="1:2" x14ac:dyDescent="0.25">
      <c r="A329" t="s">
        <v>1574</v>
      </c>
      <c r="B329" t="s">
        <v>1542</v>
      </c>
    </row>
    <row r="330" spans="1:2" x14ac:dyDescent="0.25">
      <c r="A330" t="s">
        <v>1574</v>
      </c>
      <c r="B330" t="s">
        <v>1543</v>
      </c>
    </row>
    <row r="331" spans="1:2" x14ac:dyDescent="0.25">
      <c r="A331" t="s">
        <v>1574</v>
      </c>
      <c r="B331" t="s">
        <v>1544</v>
      </c>
    </row>
    <row r="332" spans="1:2" x14ac:dyDescent="0.25">
      <c r="A332" t="s">
        <v>1574</v>
      </c>
      <c r="B332" t="s">
        <v>1545</v>
      </c>
    </row>
    <row r="333" spans="1:2" x14ac:dyDescent="0.25">
      <c r="A333" t="s">
        <v>1574</v>
      </c>
      <c r="B333" t="s">
        <v>50</v>
      </c>
    </row>
    <row r="334" spans="1:2" x14ac:dyDescent="0.25">
      <c r="A334" t="s">
        <v>1574</v>
      </c>
      <c r="B334" t="s">
        <v>1546</v>
      </c>
    </row>
    <row r="335" spans="1:2" x14ac:dyDescent="0.25">
      <c r="A335" t="s">
        <v>1574</v>
      </c>
      <c r="B335" t="s">
        <v>1547</v>
      </c>
    </row>
    <row r="336" spans="1:2" x14ac:dyDescent="0.25">
      <c r="A336" t="s">
        <v>1574</v>
      </c>
      <c r="B336" t="s">
        <v>1548</v>
      </c>
    </row>
    <row r="337" spans="1:2" x14ac:dyDescent="0.25">
      <c r="A337" t="s">
        <v>1574</v>
      </c>
      <c r="B337" t="s">
        <v>1549</v>
      </c>
    </row>
    <row r="338" spans="1:2" x14ac:dyDescent="0.25">
      <c r="A338" t="s">
        <v>1574</v>
      </c>
      <c r="B338" t="s">
        <v>1550</v>
      </c>
    </row>
    <row r="339" spans="1:2" x14ac:dyDescent="0.25">
      <c r="A339" t="s">
        <v>1574</v>
      </c>
      <c r="B339" t="s">
        <v>1551</v>
      </c>
    </row>
    <row r="340" spans="1:2" x14ac:dyDescent="0.25">
      <c r="A340" t="s">
        <v>1574</v>
      </c>
      <c r="B340" t="s">
        <v>19</v>
      </c>
    </row>
    <row r="341" spans="1:2" x14ac:dyDescent="0.25">
      <c r="A341" t="s">
        <v>1574</v>
      </c>
      <c r="B341" t="s">
        <v>38</v>
      </c>
    </row>
    <row r="342" spans="1:2" x14ac:dyDescent="0.25">
      <c r="A342" t="s">
        <v>1574</v>
      </c>
      <c r="B342" t="s">
        <v>1552</v>
      </c>
    </row>
    <row r="343" spans="1:2" x14ac:dyDescent="0.25">
      <c r="A343" t="s">
        <v>1574</v>
      </c>
      <c r="B343" t="s">
        <v>1553</v>
      </c>
    </row>
    <row r="344" spans="1:2" x14ac:dyDescent="0.25">
      <c r="A344" t="s">
        <v>1574</v>
      </c>
      <c r="B344" t="s">
        <v>43</v>
      </c>
    </row>
    <row r="345" spans="1:2" x14ac:dyDescent="0.25">
      <c r="A345" t="s">
        <v>1574</v>
      </c>
      <c r="B345" t="s">
        <v>32</v>
      </c>
    </row>
    <row r="346" spans="1:2" x14ac:dyDescent="0.25">
      <c r="A346" t="s">
        <v>1574</v>
      </c>
      <c r="B346" t="s">
        <v>1554</v>
      </c>
    </row>
    <row r="347" spans="1:2" x14ac:dyDescent="0.25">
      <c r="A347" t="s">
        <v>1573</v>
      </c>
      <c r="B347" t="s">
        <v>1555</v>
      </c>
    </row>
    <row r="348" spans="1:2" x14ac:dyDescent="0.25">
      <c r="A348" t="s">
        <v>1572</v>
      </c>
      <c r="B348" t="s">
        <v>1556</v>
      </c>
    </row>
    <row r="349" spans="1:2" x14ac:dyDescent="0.25">
      <c r="A349" t="s">
        <v>1573</v>
      </c>
      <c r="B349" t="s">
        <v>1557</v>
      </c>
    </row>
    <row r="350" spans="1:2" x14ac:dyDescent="0.25">
      <c r="A350" t="s">
        <v>1574</v>
      </c>
      <c r="B350" t="s">
        <v>1558</v>
      </c>
    </row>
    <row r="351" spans="1:2" x14ac:dyDescent="0.25">
      <c r="A351" t="s">
        <v>1574</v>
      </c>
      <c r="B351" t="s">
        <v>1558</v>
      </c>
    </row>
    <row r="352" spans="1:2" x14ac:dyDescent="0.25">
      <c r="A352" t="s">
        <v>1579</v>
      </c>
      <c r="B352" t="s">
        <v>1559</v>
      </c>
    </row>
    <row r="353" spans="1:2" x14ac:dyDescent="0.25">
      <c r="A353" t="s">
        <v>1579</v>
      </c>
      <c r="B353" t="s">
        <v>1560</v>
      </c>
    </row>
    <row r="354" spans="1:2" x14ac:dyDescent="0.25">
      <c r="A354" t="s">
        <v>1579</v>
      </c>
      <c r="B354" t="s">
        <v>1561</v>
      </c>
    </row>
    <row r="355" spans="1:2" x14ac:dyDescent="0.25">
      <c r="A355" t="s">
        <v>1579</v>
      </c>
      <c r="B355" t="s">
        <v>1562</v>
      </c>
    </row>
    <row r="356" spans="1:2" x14ac:dyDescent="0.25">
      <c r="A356" t="s">
        <v>1579</v>
      </c>
      <c r="B356" t="s">
        <v>1563</v>
      </c>
    </row>
    <row r="357" spans="1:2" x14ac:dyDescent="0.25">
      <c r="A357" t="s">
        <v>1573</v>
      </c>
      <c r="B357" t="s">
        <v>1564</v>
      </c>
    </row>
    <row r="358" spans="1:2" x14ac:dyDescent="0.25">
      <c r="A358" t="s">
        <v>1573</v>
      </c>
      <c r="B358" t="s">
        <v>146</v>
      </c>
    </row>
    <row r="359" spans="1:2" x14ac:dyDescent="0.25">
      <c r="A359" t="s">
        <v>1573</v>
      </c>
      <c r="B359" t="s">
        <v>146</v>
      </c>
    </row>
    <row r="360" spans="1:2" x14ac:dyDescent="0.25">
      <c r="A360" t="s">
        <v>1573</v>
      </c>
      <c r="B360" t="s">
        <v>147</v>
      </c>
    </row>
    <row r="361" spans="1:2" x14ac:dyDescent="0.25">
      <c r="A361" t="s">
        <v>1573</v>
      </c>
      <c r="B361" t="s">
        <v>147</v>
      </c>
    </row>
    <row r="362" spans="1:2" x14ac:dyDescent="0.25">
      <c r="A362" t="s">
        <v>1578</v>
      </c>
      <c r="B362" t="s">
        <v>1565</v>
      </c>
    </row>
    <row r="363" spans="1:2" x14ac:dyDescent="0.25">
      <c r="A363" t="s">
        <v>1578</v>
      </c>
      <c r="B363" t="s">
        <v>1566</v>
      </c>
    </row>
    <row r="364" spans="1:2" x14ac:dyDescent="0.25">
      <c r="A364" t="s">
        <v>1574</v>
      </c>
      <c r="B364" t="s">
        <v>1567</v>
      </c>
    </row>
    <row r="365" spans="1:2" x14ac:dyDescent="0.25">
      <c r="A365" t="s">
        <v>1574</v>
      </c>
      <c r="B365" t="s">
        <v>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ss22_order</vt:lpstr>
      <vt:lpstr>invoice</vt:lpstr>
      <vt:lpstr>Лист5</vt:lpstr>
      <vt:lpstr>1C Names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SEYANARACORE</dc:creator>
  <cp:lastModifiedBy>BUH</cp:lastModifiedBy>
  <cp:lastPrinted>2022-01-18T20:32:52Z</cp:lastPrinted>
  <dcterms:created xsi:type="dcterms:W3CDTF">2022-01-07T22:42:55Z</dcterms:created>
  <dcterms:modified xsi:type="dcterms:W3CDTF">2022-02-22T15:05:45Z</dcterms:modified>
</cp:coreProperties>
</file>