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"/>
    </mc:Choice>
  </mc:AlternateContent>
  <xr:revisionPtr revIDLastSave="0" documentId="13_ncr:1_{F844B2A1-8F74-4453-9AF2-43F0AF2340F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Table!$A$1:$BD$230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1" i="9"/>
  <c r="AV230" i="1" l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230" i="1"/>
  <c r="AZ230" i="1" s="1"/>
  <c r="AQ229" i="1"/>
  <c r="AQ228" i="1"/>
  <c r="AQ227" i="1"/>
  <c r="AZ227" i="1" s="1"/>
  <c r="AQ226" i="1"/>
  <c r="AZ226" i="1" s="1"/>
  <c r="AQ225" i="1"/>
  <c r="AQ224" i="1"/>
  <c r="AQ223" i="1"/>
  <c r="AZ223" i="1" s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X210" i="1" s="1"/>
  <c r="AQ209" i="1"/>
  <c r="AQ208" i="1"/>
  <c r="AZ208" i="1" s="1"/>
  <c r="AQ207" i="1"/>
  <c r="AQ206" i="1"/>
  <c r="AQ205" i="1"/>
  <c r="AQ204" i="1"/>
  <c r="AQ203" i="1"/>
  <c r="AQ202" i="1"/>
  <c r="AQ201" i="1"/>
  <c r="AQ200" i="1"/>
  <c r="AQ199" i="1"/>
  <c r="AQ198" i="1"/>
  <c r="AZ198" i="1" s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W180" i="1" s="1"/>
  <c r="AQ179" i="1"/>
  <c r="AQ178" i="1"/>
  <c r="AQ177" i="1"/>
  <c r="AQ176" i="1"/>
  <c r="AZ176" i="1" s="1"/>
  <c r="AQ175" i="1"/>
  <c r="AQ174" i="1"/>
  <c r="AQ173" i="1"/>
  <c r="AQ172" i="1"/>
  <c r="AQ171" i="1"/>
  <c r="AQ170" i="1"/>
  <c r="AQ169" i="1"/>
  <c r="AQ168" i="1"/>
  <c r="AQ167" i="1"/>
  <c r="AQ166" i="1"/>
  <c r="AZ166" i="1" s="1"/>
  <c r="AQ165" i="1"/>
  <c r="AQ164" i="1"/>
  <c r="AQ163" i="1"/>
  <c r="AQ162" i="1"/>
  <c r="AX162" i="1" s="1"/>
  <c r="AQ161" i="1"/>
  <c r="AQ160" i="1"/>
  <c r="AQ159" i="1"/>
  <c r="AQ158" i="1"/>
  <c r="AQ157" i="1"/>
  <c r="AQ156" i="1"/>
  <c r="AQ155" i="1"/>
  <c r="AQ154" i="1"/>
  <c r="AQ153" i="1"/>
  <c r="AQ152" i="1"/>
  <c r="AQ151" i="1"/>
  <c r="AX151" i="1" s="1"/>
  <c r="AQ150" i="1"/>
  <c r="AQ149" i="1"/>
  <c r="AQ148" i="1"/>
  <c r="AQ147" i="1"/>
  <c r="AQ146" i="1"/>
  <c r="AZ146" i="1" s="1"/>
  <c r="AQ145" i="1"/>
  <c r="AQ144" i="1"/>
  <c r="AQ143" i="1"/>
  <c r="AQ142" i="1"/>
  <c r="AQ141" i="1"/>
  <c r="AQ140" i="1"/>
  <c r="AX140" i="1" s="1"/>
  <c r="AQ139" i="1"/>
  <c r="AQ138" i="1"/>
  <c r="AZ138" i="1" s="1"/>
  <c r="AQ137" i="1"/>
  <c r="AQ136" i="1"/>
  <c r="AQ135" i="1"/>
  <c r="AQ134" i="1"/>
  <c r="AQ133" i="1"/>
  <c r="AQ132" i="1"/>
  <c r="AQ131" i="1"/>
  <c r="AW131" i="1" s="1"/>
  <c r="AQ130" i="1"/>
  <c r="AZ130" i="1" s="1"/>
  <c r="AQ129" i="1"/>
  <c r="AQ128" i="1"/>
  <c r="AQ127" i="1"/>
  <c r="AQ126" i="1"/>
  <c r="AQ125" i="1"/>
  <c r="AQ124" i="1"/>
  <c r="AQ123" i="1"/>
  <c r="AQ122" i="1"/>
  <c r="AZ122" i="1" s="1"/>
  <c r="AQ121" i="1"/>
  <c r="AQ120" i="1"/>
  <c r="AQ119" i="1"/>
  <c r="AX119" i="1" s="1"/>
  <c r="AQ118" i="1"/>
  <c r="AQ117" i="1"/>
  <c r="AQ116" i="1"/>
  <c r="AQ115" i="1"/>
  <c r="AQ114" i="1"/>
  <c r="AZ114" i="1" s="1"/>
  <c r="AQ113" i="1"/>
  <c r="AQ112" i="1"/>
  <c r="AQ111" i="1"/>
  <c r="AQ110" i="1"/>
  <c r="AQ109" i="1"/>
  <c r="AQ108" i="1"/>
  <c r="AQ107" i="1"/>
  <c r="AQ106" i="1"/>
  <c r="AZ106" i="1" s="1"/>
  <c r="AQ105" i="1"/>
  <c r="AQ104" i="1"/>
  <c r="AQ103" i="1"/>
  <c r="AW103" i="1" s="1"/>
  <c r="AQ102" i="1"/>
  <c r="AQ101" i="1"/>
  <c r="AQ100" i="1"/>
  <c r="AQ99" i="1"/>
  <c r="AQ98" i="1"/>
  <c r="AZ98" i="1" s="1"/>
  <c r="AQ97" i="1"/>
  <c r="AQ96" i="1"/>
  <c r="AQ95" i="1"/>
  <c r="AQ94" i="1"/>
  <c r="AQ93" i="1"/>
  <c r="AQ92" i="1"/>
  <c r="AQ91" i="1"/>
  <c r="AQ90" i="1"/>
  <c r="AZ90" i="1" s="1"/>
  <c r="AQ89" i="1"/>
  <c r="AQ88" i="1"/>
  <c r="AQ87" i="1"/>
  <c r="AQ86" i="1"/>
  <c r="AQ85" i="1"/>
  <c r="AQ84" i="1"/>
  <c r="AW84" i="1" s="1"/>
  <c r="AQ83" i="1"/>
  <c r="AQ82" i="1"/>
  <c r="AZ82" i="1" s="1"/>
  <c r="AQ81" i="1"/>
  <c r="AQ80" i="1"/>
  <c r="AQ79" i="1"/>
  <c r="AQ78" i="1"/>
  <c r="AQ77" i="1"/>
  <c r="AQ76" i="1"/>
  <c r="AQ75" i="1"/>
  <c r="AQ74" i="1"/>
  <c r="AZ74" i="1" s="1"/>
  <c r="AQ73" i="1"/>
  <c r="AQ72" i="1"/>
  <c r="AQ71" i="1"/>
  <c r="AW71" i="1" s="1"/>
  <c r="AQ70" i="1"/>
  <c r="AQ69" i="1"/>
  <c r="AQ68" i="1"/>
  <c r="AQ67" i="1"/>
  <c r="AQ66" i="1"/>
  <c r="AZ66" i="1" s="1"/>
  <c r="AQ65" i="1"/>
  <c r="AQ64" i="1"/>
  <c r="AQ63" i="1"/>
  <c r="AQ62" i="1"/>
  <c r="AQ61" i="1"/>
  <c r="AQ60" i="1"/>
  <c r="AQ59" i="1"/>
  <c r="AQ58" i="1"/>
  <c r="AZ58" i="1" s="1"/>
  <c r="AQ57" i="1"/>
  <c r="AQ56" i="1"/>
  <c r="AQ55" i="1"/>
  <c r="AQ54" i="1"/>
  <c r="AQ53" i="1"/>
  <c r="AQ52" i="1"/>
  <c r="AQ51" i="1"/>
  <c r="AQ50" i="1"/>
  <c r="AZ50" i="1" s="1"/>
  <c r="AQ49" i="1"/>
  <c r="AQ48" i="1"/>
  <c r="AQ47" i="1"/>
  <c r="AQ46" i="1"/>
  <c r="AW46" i="1" s="1"/>
  <c r="AQ45" i="1"/>
  <c r="AQ44" i="1"/>
  <c r="AQ43" i="1"/>
  <c r="AQ42" i="1"/>
  <c r="AZ42" i="1" s="1"/>
  <c r="AQ41" i="1"/>
  <c r="AQ40" i="1"/>
  <c r="AQ39" i="1"/>
  <c r="AQ38" i="1"/>
  <c r="AQ37" i="1"/>
  <c r="AQ36" i="1"/>
  <c r="AQ35" i="1"/>
  <c r="AQ34" i="1"/>
  <c r="AW34" i="1" s="1"/>
  <c r="AQ33" i="1"/>
  <c r="AQ32" i="1"/>
  <c r="AQ31" i="1"/>
  <c r="AQ30" i="1"/>
  <c r="AQ29" i="1"/>
  <c r="AQ28" i="1"/>
  <c r="AQ27" i="1"/>
  <c r="AQ26" i="1"/>
  <c r="AZ26" i="1" s="1"/>
  <c r="AQ25" i="1"/>
  <c r="AQ24" i="1"/>
  <c r="AQ23" i="1"/>
  <c r="AQ22" i="1"/>
  <c r="AQ21" i="1"/>
  <c r="AQ20" i="1"/>
  <c r="AW20" i="1" s="1"/>
  <c r="AQ19" i="1"/>
  <c r="AQ18" i="1"/>
  <c r="AZ18" i="1" s="1"/>
  <c r="AQ17" i="1"/>
  <c r="AQ16" i="1"/>
  <c r="AQ15" i="1"/>
  <c r="AQ14" i="1"/>
  <c r="AQ13" i="1"/>
  <c r="AQ12" i="1"/>
  <c r="AQ11" i="1"/>
  <c r="AQ10" i="1"/>
  <c r="AZ10" i="1" s="1"/>
  <c r="AQ9" i="1"/>
  <c r="AQ8" i="1"/>
  <c r="AQ7" i="1"/>
  <c r="AW7" i="1" s="1"/>
  <c r="AQ6" i="1"/>
  <c r="AQ5" i="1"/>
  <c r="AQ4" i="1"/>
  <c r="AQ3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229" i="1"/>
  <c r="E227" i="1"/>
  <c r="E225" i="1"/>
  <c r="E224" i="1"/>
  <c r="E223" i="1"/>
  <c r="E222" i="1"/>
  <c r="E221" i="1"/>
  <c r="E210" i="1"/>
  <c r="E205" i="1"/>
  <c r="E204" i="1"/>
  <c r="E200" i="1"/>
  <c r="E199" i="1"/>
  <c r="E198" i="1"/>
  <c r="E194" i="1"/>
  <c r="E193" i="1"/>
  <c r="E191" i="1"/>
  <c r="E189" i="1"/>
  <c r="E186" i="1"/>
  <c r="E185" i="1"/>
  <c r="E184" i="1"/>
  <c r="E183" i="1"/>
  <c r="E182" i="1"/>
  <c r="E180" i="1"/>
  <c r="E179" i="1"/>
  <c r="E178" i="1"/>
  <c r="E177" i="1"/>
  <c r="E175" i="1"/>
  <c r="E173" i="1"/>
  <c r="E167" i="1"/>
  <c r="E166" i="1"/>
  <c r="E165" i="1"/>
  <c r="E163" i="1"/>
  <c r="E162" i="1"/>
  <c r="E160" i="1"/>
  <c r="E158" i="1"/>
  <c r="E154" i="1"/>
  <c r="E152" i="1"/>
  <c r="E149" i="1"/>
  <c r="E147" i="1"/>
  <c r="E146" i="1"/>
  <c r="E145" i="1"/>
  <c r="E144" i="1"/>
  <c r="E143" i="1"/>
  <c r="E140" i="1"/>
  <c r="E136" i="1"/>
  <c r="E135" i="1"/>
  <c r="E134" i="1"/>
  <c r="E133" i="1"/>
  <c r="E131" i="1"/>
  <c r="E130" i="1"/>
  <c r="E129" i="1"/>
  <c r="E128" i="1"/>
  <c r="E126" i="1"/>
  <c r="E125" i="1"/>
  <c r="E124" i="1"/>
  <c r="E122" i="1"/>
  <c r="E119" i="1"/>
  <c r="E118" i="1"/>
  <c r="E113" i="1"/>
  <c r="E112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6" i="1"/>
  <c r="E51" i="1"/>
  <c r="E50" i="1"/>
  <c r="E49" i="1"/>
  <c r="E48" i="1"/>
  <c r="E47" i="1"/>
  <c r="E44" i="1"/>
  <c r="E40" i="1"/>
  <c r="E37" i="1"/>
  <c r="E36" i="1"/>
  <c r="E33" i="1"/>
  <c r="E32" i="1"/>
  <c r="E31" i="1"/>
  <c r="E30" i="1"/>
  <c r="E29" i="1"/>
  <c r="E28" i="1"/>
  <c r="E27" i="1"/>
  <c r="E25" i="1"/>
  <c r="E24" i="1"/>
  <c r="E22" i="1"/>
  <c r="E21" i="1"/>
  <c r="E20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30" i="1"/>
  <c r="A229" i="1"/>
  <c r="A228" i="1"/>
  <c r="H228" i="1" s="1"/>
  <c r="A227" i="1"/>
  <c r="A226" i="1"/>
  <c r="D226" i="1" s="1"/>
  <c r="A225" i="1"/>
  <c r="A224" i="1"/>
  <c r="A223" i="1"/>
  <c r="BA223" i="1" s="1"/>
  <c r="A222" i="1"/>
  <c r="A221" i="1"/>
  <c r="A220" i="1"/>
  <c r="H220" i="1" s="1"/>
  <c r="A219" i="1"/>
  <c r="A218" i="1"/>
  <c r="A217" i="1"/>
  <c r="A216" i="1"/>
  <c r="A215" i="1"/>
  <c r="A214" i="1"/>
  <c r="A213" i="1"/>
  <c r="D213" i="1" s="1"/>
  <c r="A212" i="1"/>
  <c r="D212" i="1" s="1"/>
  <c r="A211" i="1"/>
  <c r="A210" i="1"/>
  <c r="BA210" i="1" s="1"/>
  <c r="A209" i="1"/>
  <c r="A208" i="1"/>
  <c r="A207" i="1"/>
  <c r="A206" i="1"/>
  <c r="A205" i="1"/>
  <c r="A204" i="1"/>
  <c r="A203" i="1"/>
  <c r="A202" i="1"/>
  <c r="A201" i="1"/>
  <c r="A200" i="1"/>
  <c r="A199" i="1"/>
  <c r="A198" i="1"/>
  <c r="M198" i="1" s="1"/>
  <c r="A197" i="1"/>
  <c r="A196" i="1"/>
  <c r="R196" i="1" s="1"/>
  <c r="A195" i="1"/>
  <c r="A194" i="1"/>
  <c r="A193" i="1"/>
  <c r="A192" i="1"/>
  <c r="A191" i="1"/>
  <c r="A190" i="1"/>
  <c r="H190" i="1" s="1"/>
  <c r="A189" i="1"/>
  <c r="BA189" i="1" s="1"/>
  <c r="A188" i="1"/>
  <c r="A187" i="1"/>
  <c r="D187" i="1" s="1"/>
  <c r="A186" i="1"/>
  <c r="A185" i="1"/>
  <c r="L185" i="1" s="1"/>
  <c r="A184" i="1"/>
  <c r="A183" i="1"/>
  <c r="A182" i="1"/>
  <c r="A181" i="1"/>
  <c r="D181" i="1" s="1"/>
  <c r="A180" i="1"/>
  <c r="A179" i="1"/>
  <c r="A178" i="1"/>
  <c r="A177" i="1"/>
  <c r="A176" i="1"/>
  <c r="A175" i="1"/>
  <c r="BA175" i="1" s="1"/>
  <c r="A174" i="1"/>
  <c r="A173" i="1"/>
  <c r="BA173" i="1" s="1"/>
  <c r="A172" i="1"/>
  <c r="A171" i="1"/>
  <c r="A170" i="1"/>
  <c r="A169" i="1"/>
  <c r="A168" i="1"/>
  <c r="A167" i="1"/>
  <c r="A166" i="1"/>
  <c r="A165" i="1"/>
  <c r="A164" i="1"/>
  <c r="H164" i="1" s="1"/>
  <c r="A163" i="1"/>
  <c r="A162" i="1"/>
  <c r="BA162" i="1" s="1"/>
  <c r="A161" i="1"/>
  <c r="M161" i="1" s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BA145" i="1" s="1"/>
  <c r="A144" i="1"/>
  <c r="BA144" i="1" s="1"/>
  <c r="A143" i="1"/>
  <c r="BA143" i="1" s="1"/>
  <c r="A142" i="1"/>
  <c r="A141" i="1"/>
  <c r="A140" i="1"/>
  <c r="BA140" i="1" s="1"/>
  <c r="A139" i="1"/>
  <c r="D139" i="1" s="1"/>
  <c r="A138" i="1"/>
  <c r="A137" i="1"/>
  <c r="A136" i="1"/>
  <c r="A135" i="1"/>
  <c r="A134" i="1"/>
  <c r="A133" i="1"/>
  <c r="BA133" i="1" s="1"/>
  <c r="A132" i="1"/>
  <c r="D132" i="1" s="1"/>
  <c r="A131" i="1"/>
  <c r="A130" i="1"/>
  <c r="A129" i="1"/>
  <c r="A128" i="1"/>
  <c r="A127" i="1"/>
  <c r="A126" i="1"/>
  <c r="A125" i="1"/>
  <c r="L125" i="1" s="1"/>
  <c r="A124" i="1"/>
  <c r="A123" i="1"/>
  <c r="A122" i="1"/>
  <c r="A121" i="1"/>
  <c r="A120" i="1"/>
  <c r="A119" i="1"/>
  <c r="A118" i="1"/>
  <c r="A117" i="1"/>
  <c r="L117" i="1" s="1"/>
  <c r="A116" i="1"/>
  <c r="A115" i="1"/>
  <c r="A114" i="1"/>
  <c r="D114" i="1" s="1"/>
  <c r="A113" i="1"/>
  <c r="BA113" i="1" s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L100" i="1" s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BA86" i="1" s="1"/>
  <c r="A85" i="1"/>
  <c r="BA85" i="1" s="1"/>
  <c r="A84" i="1"/>
  <c r="A83" i="1"/>
  <c r="A82" i="1"/>
  <c r="A81" i="1"/>
  <c r="A80" i="1"/>
  <c r="A79" i="1"/>
  <c r="A78" i="1"/>
  <c r="A77" i="1"/>
  <c r="A76" i="1"/>
  <c r="A75" i="1"/>
  <c r="A74" i="1"/>
  <c r="BA74" i="1" s="1"/>
  <c r="A73" i="1"/>
  <c r="BA73" i="1" s="1"/>
  <c r="A72" i="1"/>
  <c r="BA72" i="1" s="1"/>
  <c r="A71" i="1"/>
  <c r="BA71" i="1" s="1"/>
  <c r="A70" i="1"/>
  <c r="BA70" i="1" s="1"/>
  <c r="A69" i="1"/>
  <c r="M69" i="1" s="1"/>
  <c r="A68" i="1"/>
  <c r="BA68" i="1" s="1"/>
  <c r="A67" i="1"/>
  <c r="A66" i="1"/>
  <c r="A65" i="1"/>
  <c r="A64" i="1"/>
  <c r="BA64" i="1" s="1"/>
  <c r="A63" i="1"/>
  <c r="A62" i="1"/>
  <c r="A61" i="1"/>
  <c r="A60" i="1"/>
  <c r="BA60" i="1" s="1"/>
  <c r="A59" i="1"/>
  <c r="BA59" i="1" s="1"/>
  <c r="A58" i="1"/>
  <c r="A57" i="1"/>
  <c r="A56" i="1"/>
  <c r="BA56" i="1" s="1"/>
  <c r="A55" i="1"/>
  <c r="A54" i="1"/>
  <c r="A53" i="1"/>
  <c r="A52" i="1"/>
  <c r="A51" i="1"/>
  <c r="A50" i="1"/>
  <c r="A49" i="1"/>
  <c r="A48" i="1"/>
  <c r="A47" i="1"/>
  <c r="A46" i="1"/>
  <c r="M46" i="1" s="1"/>
  <c r="A45" i="1"/>
  <c r="A44" i="1"/>
  <c r="BA44" i="1" s="1"/>
  <c r="A43" i="1"/>
  <c r="A42" i="1"/>
  <c r="D42" i="1" s="1"/>
  <c r="A41" i="1"/>
  <c r="D41" i="1" s="1"/>
  <c r="A40" i="1"/>
  <c r="BA40" i="1" s="1"/>
  <c r="A39" i="1"/>
  <c r="A38" i="1"/>
  <c r="A37" i="1"/>
  <c r="A36" i="1"/>
  <c r="BA36" i="1" s="1"/>
  <c r="A35" i="1"/>
  <c r="A34" i="1"/>
  <c r="N34" i="1" s="1"/>
  <c r="A33" i="1"/>
  <c r="BA33" i="1" s="1"/>
  <c r="A32" i="1"/>
  <c r="BA32" i="1" s="1"/>
  <c r="A31" i="1"/>
  <c r="BA31" i="1" s="1"/>
  <c r="A30" i="1"/>
  <c r="A29" i="1"/>
  <c r="A28" i="1"/>
  <c r="M28" i="1" s="1"/>
  <c r="A27" i="1"/>
  <c r="BA27" i="1" s="1"/>
  <c r="A26" i="1"/>
  <c r="A25" i="1"/>
  <c r="A24" i="1"/>
  <c r="A23" i="1"/>
  <c r="A22" i="1"/>
  <c r="BA22" i="1" s="1"/>
  <c r="A21" i="1"/>
  <c r="A20" i="1"/>
  <c r="M20" i="1" s="1"/>
  <c r="A19" i="1"/>
  <c r="A18" i="1"/>
  <c r="A17" i="1"/>
  <c r="BA17" i="1" s="1"/>
  <c r="A16" i="1"/>
  <c r="A15" i="1"/>
  <c r="A14" i="1"/>
  <c r="A13" i="1"/>
  <c r="BA13" i="1" s="1"/>
  <c r="A12" i="1"/>
  <c r="BA12" i="1" s="1"/>
  <c r="A11" i="1"/>
  <c r="BA11" i="1" s="1"/>
  <c r="A10" i="1"/>
  <c r="A9" i="1"/>
  <c r="A8" i="1"/>
  <c r="BA8" i="1" s="1"/>
  <c r="A7" i="1"/>
  <c r="BA7" i="1" s="1"/>
  <c r="A6" i="1"/>
  <c r="BA6" i="1" s="1"/>
  <c r="A5" i="1"/>
  <c r="A4" i="1"/>
  <c r="B4" i="1" s="1"/>
  <c r="A3" i="1"/>
  <c r="BB2" i="1"/>
  <c r="BB3" i="1"/>
  <c r="BC3" i="1" s="1"/>
  <c r="BB4" i="1"/>
  <c r="BC4" i="1" s="1"/>
  <c r="BB5" i="1"/>
  <c r="BC5" i="1" s="1"/>
  <c r="BB6" i="1"/>
  <c r="BC6" i="1" s="1"/>
  <c r="BB7" i="1"/>
  <c r="BC7" i="1" s="1"/>
  <c r="BB8" i="1"/>
  <c r="BC8" i="1" s="1"/>
  <c r="BB9" i="1"/>
  <c r="BC9" i="1" s="1"/>
  <c r="BB10" i="1"/>
  <c r="BC10" i="1" s="1"/>
  <c r="BB11" i="1"/>
  <c r="BC11" i="1" s="1"/>
  <c r="BB12" i="1"/>
  <c r="BC12" i="1" s="1"/>
  <c r="BB13" i="1"/>
  <c r="BC13" i="1" s="1"/>
  <c r="BB14" i="1"/>
  <c r="BC14" i="1" s="1"/>
  <c r="BB15" i="1"/>
  <c r="BC15" i="1" s="1"/>
  <c r="BB16" i="1"/>
  <c r="BC16" i="1" s="1"/>
  <c r="BB17" i="1"/>
  <c r="BC17" i="1" s="1"/>
  <c r="BB18" i="1"/>
  <c r="BC18" i="1" s="1"/>
  <c r="BB19" i="1"/>
  <c r="BB20" i="1"/>
  <c r="BC20" i="1" s="1"/>
  <c r="BB21" i="1"/>
  <c r="BC21" i="1" s="1"/>
  <c r="BB22" i="1"/>
  <c r="BC22" i="1" s="1"/>
  <c r="BB23" i="1"/>
  <c r="BB24" i="1"/>
  <c r="BC24" i="1" s="1"/>
  <c r="BB25" i="1"/>
  <c r="BC25" i="1" s="1"/>
  <c r="BB26" i="1"/>
  <c r="BB27" i="1"/>
  <c r="BC27" i="1" s="1"/>
  <c r="BB28" i="1"/>
  <c r="BC28" i="1" s="1"/>
  <c r="BB29" i="1"/>
  <c r="BC29" i="1" s="1"/>
  <c r="BB30" i="1"/>
  <c r="BC30" i="1" s="1"/>
  <c r="BB31" i="1"/>
  <c r="BC31" i="1" s="1"/>
  <c r="BB32" i="1"/>
  <c r="BC32" i="1" s="1"/>
  <c r="BB33" i="1"/>
  <c r="BC33" i="1" s="1"/>
  <c r="BB34" i="1"/>
  <c r="BB35" i="1"/>
  <c r="BB36" i="1"/>
  <c r="BC36" i="1" s="1"/>
  <c r="BB37" i="1"/>
  <c r="BC37" i="1" s="1"/>
  <c r="BB38" i="1"/>
  <c r="BB39" i="1"/>
  <c r="BB40" i="1"/>
  <c r="BC40" i="1" s="1"/>
  <c r="BB41" i="1"/>
  <c r="BB42" i="1"/>
  <c r="BB43" i="1"/>
  <c r="BB44" i="1"/>
  <c r="BC44" i="1" s="1"/>
  <c r="BB45" i="1"/>
  <c r="BB46" i="1"/>
  <c r="BB47" i="1"/>
  <c r="BC47" i="1" s="1"/>
  <c r="BB48" i="1"/>
  <c r="BC48" i="1" s="1"/>
  <c r="BB49" i="1"/>
  <c r="BC49" i="1" s="1"/>
  <c r="BB50" i="1"/>
  <c r="BC50" i="1" s="1"/>
  <c r="BB51" i="1"/>
  <c r="BC51" i="1" s="1"/>
  <c r="BB52" i="1"/>
  <c r="BB53" i="1"/>
  <c r="BB54" i="1"/>
  <c r="BB55" i="1"/>
  <c r="BB56" i="1"/>
  <c r="BC56" i="1" s="1"/>
  <c r="BB57" i="1"/>
  <c r="BB58" i="1"/>
  <c r="BB59" i="1"/>
  <c r="BC59" i="1" s="1"/>
  <c r="BB60" i="1"/>
  <c r="BC60" i="1" s="1"/>
  <c r="BB61" i="1"/>
  <c r="BC61" i="1" s="1"/>
  <c r="BB62" i="1"/>
  <c r="BC62" i="1" s="1"/>
  <c r="BB63" i="1"/>
  <c r="BC63" i="1" s="1"/>
  <c r="BB64" i="1"/>
  <c r="BC64" i="1" s="1"/>
  <c r="BB65" i="1"/>
  <c r="BC65" i="1" s="1"/>
  <c r="BB66" i="1"/>
  <c r="BC66" i="1" s="1"/>
  <c r="BB67" i="1"/>
  <c r="BC67" i="1" s="1"/>
  <c r="BB68" i="1"/>
  <c r="BC68" i="1" s="1"/>
  <c r="BB69" i="1"/>
  <c r="BC69" i="1" s="1"/>
  <c r="BB70" i="1"/>
  <c r="BC70" i="1" s="1"/>
  <c r="BB71" i="1"/>
  <c r="BC71" i="1" s="1"/>
  <c r="BB72" i="1"/>
  <c r="BC72" i="1" s="1"/>
  <c r="BB73" i="1"/>
  <c r="BC73" i="1" s="1"/>
  <c r="BB74" i="1"/>
  <c r="BC74" i="1" s="1"/>
  <c r="BB75" i="1"/>
  <c r="BC75" i="1" s="1"/>
  <c r="BB76" i="1"/>
  <c r="BC76" i="1" s="1"/>
  <c r="BB77" i="1"/>
  <c r="BC77" i="1" s="1"/>
  <c r="BB78" i="1"/>
  <c r="BC78" i="1" s="1"/>
  <c r="BB79" i="1"/>
  <c r="BC79" i="1" s="1"/>
  <c r="BB80" i="1"/>
  <c r="BC80" i="1" s="1"/>
  <c r="BB81" i="1"/>
  <c r="BC81" i="1" s="1"/>
  <c r="BB82" i="1"/>
  <c r="BC82" i="1" s="1"/>
  <c r="BB83" i="1"/>
  <c r="BC83" i="1" s="1"/>
  <c r="BB84" i="1"/>
  <c r="BC84" i="1" s="1"/>
  <c r="BB85" i="1"/>
  <c r="BC85" i="1" s="1"/>
  <c r="BB86" i="1"/>
  <c r="BC86" i="1" s="1"/>
  <c r="BB87" i="1"/>
  <c r="BC87" i="1" s="1"/>
  <c r="BB88" i="1"/>
  <c r="BC88" i="1" s="1"/>
  <c r="BB89" i="1"/>
  <c r="BC89" i="1" s="1"/>
  <c r="BB90" i="1"/>
  <c r="BC90" i="1" s="1"/>
  <c r="BB91" i="1"/>
  <c r="BC91" i="1" s="1"/>
  <c r="BB92" i="1"/>
  <c r="BC92" i="1" s="1"/>
  <c r="BB93" i="1"/>
  <c r="BC93" i="1" s="1"/>
  <c r="BB94" i="1"/>
  <c r="BC94" i="1" s="1"/>
  <c r="BB95" i="1"/>
  <c r="BC95" i="1" s="1"/>
  <c r="BB96" i="1"/>
  <c r="BC96" i="1" s="1"/>
  <c r="BB97" i="1"/>
  <c r="BC97" i="1" s="1"/>
  <c r="BB98" i="1"/>
  <c r="BC98" i="1" s="1"/>
  <c r="B98" i="1" s="1"/>
  <c r="BB99" i="1"/>
  <c r="BC99" i="1" s="1"/>
  <c r="BB100" i="1"/>
  <c r="BC100" i="1" s="1"/>
  <c r="BB101" i="1"/>
  <c r="BC101" i="1" s="1"/>
  <c r="BB102" i="1"/>
  <c r="BC102" i="1" s="1"/>
  <c r="BB103" i="1"/>
  <c r="BC103" i="1" s="1"/>
  <c r="BB104" i="1"/>
  <c r="BB105" i="1"/>
  <c r="BC105" i="1" s="1"/>
  <c r="BB106" i="1"/>
  <c r="BC106" i="1" s="1"/>
  <c r="B106" i="1" s="1"/>
  <c r="BB107" i="1"/>
  <c r="BB108" i="1"/>
  <c r="BB109" i="1"/>
  <c r="BB110" i="1"/>
  <c r="BB111" i="1"/>
  <c r="BB112" i="1"/>
  <c r="BC112" i="1" s="1"/>
  <c r="BB113" i="1"/>
  <c r="BC113" i="1" s="1"/>
  <c r="BB114" i="1"/>
  <c r="BB115" i="1"/>
  <c r="BB116" i="1"/>
  <c r="BB117" i="1"/>
  <c r="BB118" i="1"/>
  <c r="BC118" i="1" s="1"/>
  <c r="BB119" i="1"/>
  <c r="BC119" i="1" s="1"/>
  <c r="BB120" i="1"/>
  <c r="BB121" i="1"/>
  <c r="BB122" i="1"/>
  <c r="BC122" i="1" s="1"/>
  <c r="BB123" i="1"/>
  <c r="BB124" i="1"/>
  <c r="BC124" i="1" s="1"/>
  <c r="BB125" i="1"/>
  <c r="BC125" i="1" s="1"/>
  <c r="B125" i="1" s="1"/>
  <c r="BB126" i="1"/>
  <c r="BC126" i="1" s="1"/>
  <c r="BB127" i="1"/>
  <c r="BB128" i="1"/>
  <c r="BC128" i="1" s="1"/>
  <c r="BB129" i="1"/>
  <c r="BC129" i="1" s="1"/>
  <c r="BB130" i="1"/>
  <c r="BC130" i="1" s="1"/>
  <c r="BB131" i="1"/>
  <c r="BC131" i="1" s="1"/>
  <c r="BB132" i="1"/>
  <c r="BB133" i="1"/>
  <c r="BC133" i="1" s="1"/>
  <c r="BB134" i="1"/>
  <c r="BC134" i="1" s="1"/>
  <c r="BB135" i="1"/>
  <c r="BC135" i="1" s="1"/>
  <c r="BB136" i="1"/>
  <c r="BC136" i="1" s="1"/>
  <c r="BB137" i="1"/>
  <c r="BB138" i="1"/>
  <c r="BB139" i="1"/>
  <c r="BB140" i="1"/>
  <c r="BC140" i="1" s="1"/>
  <c r="B140" i="1" s="1"/>
  <c r="BB141" i="1"/>
  <c r="BB142" i="1"/>
  <c r="BB143" i="1"/>
  <c r="BC143" i="1" s="1"/>
  <c r="B143" i="1" s="1"/>
  <c r="BB144" i="1"/>
  <c r="BC144" i="1" s="1"/>
  <c r="BB145" i="1"/>
  <c r="BC145" i="1" s="1"/>
  <c r="BB146" i="1"/>
  <c r="BC146" i="1" s="1"/>
  <c r="BB147" i="1"/>
  <c r="BC147" i="1" s="1"/>
  <c r="BB148" i="1"/>
  <c r="BB149" i="1"/>
  <c r="BC149" i="1" s="1"/>
  <c r="BB150" i="1"/>
  <c r="BB151" i="1"/>
  <c r="BB152" i="1"/>
  <c r="BC152" i="1" s="1"/>
  <c r="B152" i="1" s="1"/>
  <c r="BB153" i="1"/>
  <c r="BB154" i="1"/>
  <c r="BC154" i="1" s="1"/>
  <c r="BB155" i="1"/>
  <c r="BB156" i="1"/>
  <c r="BB157" i="1"/>
  <c r="BB158" i="1"/>
  <c r="BC158" i="1" s="1"/>
  <c r="BB159" i="1"/>
  <c r="BB160" i="1"/>
  <c r="BC160" i="1" s="1"/>
  <c r="BB161" i="1"/>
  <c r="BB162" i="1"/>
  <c r="BC162" i="1" s="1"/>
  <c r="BB163" i="1"/>
  <c r="BC163" i="1" s="1"/>
  <c r="BB164" i="1"/>
  <c r="BB165" i="1"/>
  <c r="BC165" i="1" s="1"/>
  <c r="BB166" i="1"/>
  <c r="BC166" i="1" s="1"/>
  <c r="BB167" i="1"/>
  <c r="BC167" i="1" s="1"/>
  <c r="BB168" i="1"/>
  <c r="BB169" i="1"/>
  <c r="BB170" i="1"/>
  <c r="BB171" i="1"/>
  <c r="BB172" i="1"/>
  <c r="BB173" i="1"/>
  <c r="BC173" i="1" s="1"/>
  <c r="BB174" i="1"/>
  <c r="BB175" i="1"/>
  <c r="BC175" i="1" s="1"/>
  <c r="BB176" i="1"/>
  <c r="BB177" i="1"/>
  <c r="BC177" i="1" s="1"/>
  <c r="BB178" i="1"/>
  <c r="BC178" i="1" s="1"/>
  <c r="BB179" i="1"/>
  <c r="BC179" i="1" s="1"/>
  <c r="BB180" i="1"/>
  <c r="BC180" i="1" s="1"/>
  <c r="B180" i="1" s="1"/>
  <c r="BB181" i="1"/>
  <c r="BB182" i="1"/>
  <c r="BC182" i="1" s="1"/>
  <c r="BB183" i="1"/>
  <c r="BC183" i="1" s="1"/>
  <c r="BB184" i="1"/>
  <c r="BC184" i="1" s="1"/>
  <c r="BB185" i="1"/>
  <c r="BC185" i="1" s="1"/>
  <c r="BB186" i="1"/>
  <c r="BC186" i="1" s="1"/>
  <c r="BB187" i="1"/>
  <c r="BB188" i="1"/>
  <c r="BB189" i="1"/>
  <c r="BC189" i="1" s="1"/>
  <c r="B189" i="1" s="1"/>
  <c r="BB190" i="1"/>
  <c r="BB191" i="1"/>
  <c r="BC191" i="1" s="1"/>
  <c r="BB192" i="1"/>
  <c r="BB193" i="1"/>
  <c r="BC193" i="1" s="1"/>
  <c r="BB194" i="1"/>
  <c r="BC194" i="1" s="1"/>
  <c r="BB195" i="1"/>
  <c r="BB196" i="1"/>
  <c r="BB197" i="1"/>
  <c r="BB198" i="1"/>
  <c r="BC198" i="1" s="1"/>
  <c r="BB199" i="1"/>
  <c r="BC199" i="1" s="1"/>
  <c r="BB200" i="1"/>
  <c r="BC200" i="1" s="1"/>
  <c r="BB201" i="1"/>
  <c r="BB202" i="1"/>
  <c r="BB203" i="1"/>
  <c r="BB204" i="1"/>
  <c r="BC204" i="1" s="1"/>
  <c r="BB205" i="1"/>
  <c r="BC205" i="1" s="1"/>
  <c r="BB206" i="1"/>
  <c r="BB207" i="1"/>
  <c r="BB208" i="1"/>
  <c r="BB209" i="1"/>
  <c r="BB210" i="1"/>
  <c r="BC210" i="1" s="1"/>
  <c r="BB211" i="1"/>
  <c r="BB212" i="1"/>
  <c r="BB213" i="1"/>
  <c r="BB214" i="1"/>
  <c r="BB215" i="1"/>
  <c r="BB216" i="1"/>
  <c r="BB217" i="1"/>
  <c r="BB218" i="1"/>
  <c r="BB219" i="1"/>
  <c r="BB220" i="1"/>
  <c r="BB221" i="1"/>
  <c r="BC221" i="1" s="1"/>
  <c r="BB222" i="1"/>
  <c r="BC222" i="1" s="1"/>
  <c r="BB223" i="1"/>
  <c r="BC223" i="1" s="1"/>
  <c r="BB224" i="1"/>
  <c r="BC224" i="1" s="1"/>
  <c r="BB225" i="1"/>
  <c r="BC225" i="1" s="1"/>
  <c r="BB226" i="1"/>
  <c r="BB227" i="1"/>
  <c r="BC227" i="1" s="1"/>
  <c r="BB228" i="1"/>
  <c r="BB229" i="1"/>
  <c r="BC229" i="1" s="1"/>
  <c r="BB230" i="1"/>
  <c r="BA3" i="1"/>
  <c r="BA4" i="1"/>
  <c r="BA9" i="1"/>
  <c r="BA15" i="1"/>
  <c r="BA21" i="1"/>
  <c r="BA28" i="1"/>
  <c r="BA29" i="1"/>
  <c r="BA34" i="1"/>
  <c r="BA35" i="1"/>
  <c r="G35" i="1" s="1"/>
  <c r="BA49" i="1"/>
  <c r="BA52" i="1"/>
  <c r="BA57" i="1"/>
  <c r="BA61" i="1"/>
  <c r="BA66" i="1"/>
  <c r="BA67" i="1"/>
  <c r="BA75" i="1"/>
  <c r="BA81" i="1"/>
  <c r="BA89" i="1"/>
  <c r="BA91" i="1"/>
  <c r="BA92" i="1"/>
  <c r="BA93" i="1"/>
  <c r="BA94" i="1"/>
  <c r="BA95" i="1"/>
  <c r="BA99" i="1"/>
  <c r="BA104" i="1"/>
  <c r="BA105" i="1"/>
  <c r="BA112" i="1"/>
  <c r="BA118" i="1"/>
  <c r="BA123" i="1"/>
  <c r="G123" i="1" s="1"/>
  <c r="BA125" i="1"/>
  <c r="BA126" i="1"/>
  <c r="BA130" i="1"/>
  <c r="BA131" i="1"/>
  <c r="BA134" i="1"/>
  <c r="BA135" i="1"/>
  <c r="BA136" i="1"/>
  <c r="BA142" i="1"/>
  <c r="G142" i="1" s="1"/>
  <c r="BA146" i="1"/>
  <c r="BA148" i="1"/>
  <c r="G148" i="1" s="1"/>
  <c r="BA149" i="1"/>
  <c r="BA151" i="1"/>
  <c r="BA152" i="1"/>
  <c r="BA156" i="1"/>
  <c r="BA157" i="1"/>
  <c r="G157" i="1" s="1"/>
  <c r="BA158" i="1"/>
  <c r="BA165" i="1"/>
  <c r="BA170" i="1"/>
  <c r="BA171" i="1"/>
  <c r="BA177" i="1"/>
  <c r="BA181" i="1"/>
  <c r="BA182" i="1"/>
  <c r="BA183" i="1"/>
  <c r="BA184" i="1"/>
  <c r="BA186" i="1"/>
  <c r="BA187" i="1"/>
  <c r="G187" i="1" s="1"/>
  <c r="BA188" i="1"/>
  <c r="G188" i="1" s="1"/>
  <c r="BA190" i="1"/>
  <c r="G190" i="1" s="1"/>
  <c r="BA191" i="1"/>
  <c r="BA192" i="1"/>
  <c r="BA193" i="1"/>
  <c r="BA197" i="1"/>
  <c r="G197" i="1" s="1"/>
  <c r="BA200" i="1"/>
  <c r="BA201" i="1"/>
  <c r="BA202" i="1"/>
  <c r="BA204" i="1"/>
  <c r="BA205" i="1"/>
  <c r="BA206" i="1"/>
  <c r="G206" i="1" s="1"/>
  <c r="BA212" i="1"/>
  <c r="BA213" i="1"/>
  <c r="G213" i="1" s="1"/>
  <c r="BA216" i="1"/>
  <c r="G216" i="1" s="1"/>
  <c r="BA218" i="1"/>
  <c r="G218" i="1" s="1"/>
  <c r="BA222" i="1"/>
  <c r="BA227" i="1"/>
  <c r="BA229" i="1"/>
  <c r="BA230" i="1"/>
  <c r="G230" i="1" s="1"/>
  <c r="AT11" i="1"/>
  <c r="AS13" i="1"/>
  <c r="AS21" i="1"/>
  <c r="AT4" i="1"/>
  <c r="AT12" i="1"/>
  <c r="AS6" i="1"/>
  <c r="AS22" i="1"/>
  <c r="AT13" i="1"/>
  <c r="AT21" i="1"/>
  <c r="AS7" i="1"/>
  <c r="AS15" i="1"/>
  <c r="AT6" i="1"/>
  <c r="AT22" i="1"/>
  <c r="AS8" i="1"/>
  <c r="AT7" i="1"/>
  <c r="AT15" i="1"/>
  <c r="AS9" i="1"/>
  <c r="AS17" i="1"/>
  <c r="AT8" i="1"/>
  <c r="AT9" i="1"/>
  <c r="AT17" i="1"/>
  <c r="AS11" i="1"/>
  <c r="AS4" i="1"/>
  <c r="AS12" i="1"/>
  <c r="AT3" i="1"/>
  <c r="AS3" i="1"/>
  <c r="B5" i="1" l="1"/>
  <c r="B10" i="1"/>
  <c r="B18" i="1"/>
  <c r="B50" i="1"/>
  <c r="B66" i="1"/>
  <c r="B82" i="1"/>
  <c r="B90" i="1"/>
  <c r="B3" i="1"/>
  <c r="B21" i="1"/>
  <c r="B29" i="1"/>
  <c r="N230" i="1"/>
  <c r="M230" i="1"/>
  <c r="L230" i="1"/>
  <c r="D168" i="1"/>
  <c r="M168" i="1"/>
  <c r="L168" i="1"/>
  <c r="AX55" i="1"/>
  <c r="AW208" i="1"/>
  <c r="BA41" i="1"/>
  <c r="G41" i="1" s="1"/>
  <c r="BA196" i="1"/>
  <c r="G196" i="1" s="1"/>
  <c r="BA228" i="1"/>
  <c r="G228" i="1" s="1"/>
  <c r="B146" i="1"/>
  <c r="B154" i="1"/>
  <c r="AX226" i="1"/>
  <c r="B51" i="1"/>
  <c r="B67" i="1"/>
  <c r="B75" i="1"/>
  <c r="B83" i="1"/>
  <c r="B91" i="1"/>
  <c r="B99" i="1"/>
  <c r="B74" i="1"/>
  <c r="AW230" i="1"/>
  <c r="BC104" i="1"/>
  <c r="B104" i="1" s="1"/>
  <c r="B76" i="1"/>
  <c r="B84" i="1"/>
  <c r="B92" i="1"/>
  <c r="B37" i="1"/>
  <c r="B61" i="1"/>
  <c r="B77" i="1"/>
  <c r="B93" i="1"/>
  <c r="B101" i="1"/>
  <c r="B149" i="1"/>
  <c r="B165" i="1"/>
  <c r="B205" i="1"/>
  <c r="BC190" i="1"/>
  <c r="B14" i="1"/>
  <c r="B30" i="1"/>
  <c r="B62" i="1"/>
  <c r="B78" i="1"/>
  <c r="B94" i="1"/>
  <c r="B102" i="1"/>
  <c r="B118" i="1"/>
  <c r="B126" i="1"/>
  <c r="B158" i="1"/>
  <c r="B166" i="1"/>
  <c r="B182" i="1"/>
  <c r="B222" i="1"/>
  <c r="AX198" i="1"/>
  <c r="AX230" i="1"/>
  <c r="AX223" i="1"/>
  <c r="B15" i="1"/>
  <c r="AW58" i="1"/>
  <c r="AZ7" i="1"/>
  <c r="B112" i="1"/>
  <c r="B136" i="1"/>
  <c r="B184" i="1"/>
  <c r="AW122" i="1"/>
  <c r="AZ131" i="1"/>
  <c r="B9" i="1"/>
  <c r="B49" i="1"/>
  <c r="AW198" i="1"/>
  <c r="AS136" i="1"/>
  <c r="AT136" i="1"/>
  <c r="AS118" i="1"/>
  <c r="AT118" i="1"/>
  <c r="AT92" i="1"/>
  <c r="AS92" i="1"/>
  <c r="AS57" i="1"/>
  <c r="AT57" i="1"/>
  <c r="G57" i="1"/>
  <c r="BC213" i="1"/>
  <c r="B213" i="1" s="1"/>
  <c r="BC197" i="1"/>
  <c r="B197" i="1" s="1"/>
  <c r="BC181" i="1"/>
  <c r="B181" i="1" s="1"/>
  <c r="BC157" i="1"/>
  <c r="BA23" i="1"/>
  <c r="BC23" i="1" s="1"/>
  <c r="B23" i="1" s="1"/>
  <c r="R23" i="1"/>
  <c r="N23" i="1"/>
  <c r="AR23" i="1"/>
  <c r="P23" i="1"/>
  <c r="L23" i="1"/>
  <c r="H23" i="1"/>
  <c r="D23" i="1"/>
  <c r="M23" i="1"/>
  <c r="AT31" i="1"/>
  <c r="AS31" i="1"/>
  <c r="BA39" i="1"/>
  <c r="F39" i="1" s="1"/>
  <c r="E39" i="1" s="1"/>
  <c r="AR39" i="1"/>
  <c r="P39" i="1"/>
  <c r="R39" i="1"/>
  <c r="N39" i="1"/>
  <c r="D39" i="1"/>
  <c r="BA47" i="1"/>
  <c r="M47" i="1"/>
  <c r="L47" i="1"/>
  <c r="BA55" i="1"/>
  <c r="BC55" i="1" s="1"/>
  <c r="B55" i="1" s="1"/>
  <c r="AR55" i="1"/>
  <c r="P55" i="1"/>
  <c r="R55" i="1"/>
  <c r="M55" i="1"/>
  <c r="N55" i="1"/>
  <c r="L55" i="1"/>
  <c r="BA63" i="1"/>
  <c r="L63" i="1"/>
  <c r="M63" i="1"/>
  <c r="AS71" i="1"/>
  <c r="AT71" i="1"/>
  <c r="BA79" i="1"/>
  <c r="L79" i="1"/>
  <c r="M79" i="1"/>
  <c r="BA87" i="1"/>
  <c r="M87" i="1"/>
  <c r="L87" i="1"/>
  <c r="M95" i="1"/>
  <c r="L95" i="1"/>
  <c r="BA103" i="1"/>
  <c r="M103" i="1"/>
  <c r="L103" i="1"/>
  <c r="BA111" i="1"/>
  <c r="F111" i="1" s="1"/>
  <c r="E111" i="1" s="1"/>
  <c r="AR111" i="1"/>
  <c r="P111" i="1"/>
  <c r="M111" i="1"/>
  <c r="R111" i="1"/>
  <c r="L111" i="1"/>
  <c r="H111" i="1"/>
  <c r="BA119" i="1"/>
  <c r="L119" i="1"/>
  <c r="M119" i="1"/>
  <c r="BA127" i="1"/>
  <c r="BC127" i="1" s="1"/>
  <c r="B127" i="1" s="1"/>
  <c r="AR127" i="1"/>
  <c r="P127" i="1"/>
  <c r="R127" i="1"/>
  <c r="M127" i="1"/>
  <c r="H127" i="1"/>
  <c r="N127" i="1"/>
  <c r="L127" i="1"/>
  <c r="L135" i="1"/>
  <c r="M135" i="1"/>
  <c r="AT143" i="1"/>
  <c r="AS143" i="1"/>
  <c r="AR151" i="1"/>
  <c r="P151" i="1"/>
  <c r="R151" i="1"/>
  <c r="N151" i="1"/>
  <c r="H151" i="1"/>
  <c r="M151" i="1"/>
  <c r="L151" i="1"/>
  <c r="BA159" i="1"/>
  <c r="F159" i="1" s="1"/>
  <c r="E159" i="1" s="1"/>
  <c r="AR159" i="1"/>
  <c r="P159" i="1"/>
  <c r="N159" i="1"/>
  <c r="M159" i="1"/>
  <c r="L159" i="1"/>
  <c r="R159" i="1"/>
  <c r="H159" i="1"/>
  <c r="D159" i="1"/>
  <c r="BA167" i="1"/>
  <c r="M167" i="1"/>
  <c r="AT175" i="1"/>
  <c r="AS175" i="1"/>
  <c r="M183" i="1"/>
  <c r="L183" i="1"/>
  <c r="M191" i="1"/>
  <c r="L191" i="1"/>
  <c r="BA199" i="1"/>
  <c r="L199" i="1"/>
  <c r="M199" i="1"/>
  <c r="BA207" i="1"/>
  <c r="F207" i="1" s="1"/>
  <c r="E207" i="1" s="1"/>
  <c r="AR207" i="1"/>
  <c r="N207" i="1"/>
  <c r="R207" i="1"/>
  <c r="D207" i="1"/>
  <c r="H207" i="1"/>
  <c r="BA215" i="1"/>
  <c r="BC215" i="1" s="1"/>
  <c r="B215" i="1" s="1"/>
  <c r="R215" i="1"/>
  <c r="N215" i="1"/>
  <c r="M215" i="1"/>
  <c r="P215" i="1"/>
  <c r="AR215" i="1"/>
  <c r="L215" i="1"/>
  <c r="H215" i="1"/>
  <c r="D215" i="1"/>
  <c r="AT223" i="1"/>
  <c r="AS223" i="1"/>
  <c r="B11" i="1"/>
  <c r="B27" i="1"/>
  <c r="B59" i="1"/>
  <c r="B135" i="1"/>
  <c r="B144" i="1"/>
  <c r="B162" i="1"/>
  <c r="B199" i="1"/>
  <c r="D117" i="1"/>
  <c r="H148" i="1"/>
  <c r="L76" i="1"/>
  <c r="L202" i="1"/>
  <c r="AT112" i="1"/>
  <c r="AS112" i="1"/>
  <c r="AT91" i="1"/>
  <c r="AS91" i="1"/>
  <c r="AT52" i="1"/>
  <c r="AS52" i="1"/>
  <c r="G52" i="1"/>
  <c r="BC228" i="1"/>
  <c r="BC212" i="1"/>
  <c r="B212" i="1" s="1"/>
  <c r="BC188" i="1"/>
  <c r="B188" i="1" s="1"/>
  <c r="BC156" i="1"/>
  <c r="B156" i="1" s="1"/>
  <c r="BC148" i="1"/>
  <c r="B148" i="1" s="1"/>
  <c r="BC52" i="1"/>
  <c r="B52" i="1" s="1"/>
  <c r="BA16" i="1"/>
  <c r="M16" i="1"/>
  <c r="L16" i="1"/>
  <c r="BA24" i="1"/>
  <c r="L24" i="1"/>
  <c r="M24" i="1"/>
  <c r="AT32" i="1"/>
  <c r="AS32" i="1"/>
  <c r="AT40" i="1"/>
  <c r="AS40" i="1"/>
  <c r="BA48" i="1"/>
  <c r="M48" i="1"/>
  <c r="L48" i="1"/>
  <c r="AS56" i="1"/>
  <c r="AT56" i="1"/>
  <c r="AS64" i="1"/>
  <c r="AT64" i="1"/>
  <c r="AS72" i="1"/>
  <c r="AT72" i="1"/>
  <c r="BA80" i="1"/>
  <c r="M80" i="1"/>
  <c r="L80" i="1"/>
  <c r="BA88" i="1"/>
  <c r="M88" i="1"/>
  <c r="BA96" i="1"/>
  <c r="M96" i="1"/>
  <c r="L96" i="1"/>
  <c r="R104" i="1"/>
  <c r="N104" i="1"/>
  <c r="AR104" i="1"/>
  <c r="P104" i="1"/>
  <c r="M104" i="1"/>
  <c r="L104" i="1"/>
  <c r="D104" i="1"/>
  <c r="H104" i="1"/>
  <c r="BA120" i="1"/>
  <c r="F120" i="1" s="1"/>
  <c r="E120" i="1" s="1"/>
  <c r="AR120" i="1"/>
  <c r="L120" i="1"/>
  <c r="H120" i="1"/>
  <c r="P120" i="1"/>
  <c r="R120" i="1"/>
  <c r="N120" i="1"/>
  <c r="D120" i="1"/>
  <c r="M120" i="1"/>
  <c r="BA128" i="1"/>
  <c r="M128" i="1"/>
  <c r="AT144" i="1"/>
  <c r="AS144" i="1"/>
  <c r="L152" i="1"/>
  <c r="M152" i="1"/>
  <c r="BA160" i="1"/>
  <c r="L160" i="1"/>
  <c r="M160" i="1"/>
  <c r="BA168" i="1"/>
  <c r="F168" i="1" s="1"/>
  <c r="E168" i="1" s="1"/>
  <c r="AR168" i="1"/>
  <c r="P168" i="1"/>
  <c r="R168" i="1"/>
  <c r="N168" i="1"/>
  <c r="H168" i="1"/>
  <c r="BA176" i="1"/>
  <c r="BC176" i="1" s="1"/>
  <c r="B176" i="1" s="1"/>
  <c r="AR176" i="1"/>
  <c r="P176" i="1"/>
  <c r="R176" i="1"/>
  <c r="H176" i="1"/>
  <c r="N176" i="1"/>
  <c r="D176" i="1"/>
  <c r="AR192" i="1"/>
  <c r="N192" i="1"/>
  <c r="M192" i="1"/>
  <c r="R192" i="1"/>
  <c r="D192" i="1"/>
  <c r="L192" i="1"/>
  <c r="P192" i="1"/>
  <c r="B200" i="1"/>
  <c r="BA208" i="1"/>
  <c r="BC208" i="1" s="1"/>
  <c r="B208" i="1" s="1"/>
  <c r="AR208" i="1"/>
  <c r="H208" i="1"/>
  <c r="P208" i="1"/>
  <c r="R208" i="1"/>
  <c r="N208" i="1"/>
  <c r="M208" i="1"/>
  <c r="D208" i="1"/>
  <c r="L208" i="1"/>
  <c r="AR216" i="1"/>
  <c r="N216" i="1"/>
  <c r="R216" i="1"/>
  <c r="H216" i="1"/>
  <c r="D216" i="1"/>
  <c r="P216" i="1"/>
  <c r="BA224" i="1"/>
  <c r="M224" i="1"/>
  <c r="B224" i="1"/>
  <c r="B12" i="1"/>
  <c r="B20" i="1"/>
  <c r="B28" i="1"/>
  <c r="B36" i="1"/>
  <c r="B44" i="1"/>
  <c r="B60" i="1"/>
  <c r="B68" i="1"/>
  <c r="B100" i="1"/>
  <c r="B145" i="1"/>
  <c r="B173" i="1"/>
  <c r="B191" i="1"/>
  <c r="D127" i="1"/>
  <c r="F216" i="1"/>
  <c r="E216" i="1" s="1"/>
  <c r="H38" i="1"/>
  <c r="L88" i="1"/>
  <c r="L224" i="1"/>
  <c r="AS193" i="1"/>
  <c r="AT193" i="1"/>
  <c r="AS182" i="1"/>
  <c r="AT182" i="1"/>
  <c r="AT156" i="1"/>
  <c r="AS156" i="1"/>
  <c r="G156" i="1"/>
  <c r="AT227" i="1"/>
  <c r="AS227" i="1"/>
  <c r="AS191" i="1"/>
  <c r="AT191" i="1"/>
  <c r="AT181" i="1"/>
  <c r="AS181" i="1"/>
  <c r="G181" i="1"/>
  <c r="AT152" i="1"/>
  <c r="AS152" i="1"/>
  <c r="AS134" i="1"/>
  <c r="AT134" i="1"/>
  <c r="AS105" i="1"/>
  <c r="AT105" i="1"/>
  <c r="AS89" i="1"/>
  <c r="AT89" i="1"/>
  <c r="AS49" i="1"/>
  <c r="AT49" i="1"/>
  <c r="BA14" i="1"/>
  <c r="BC187" i="1"/>
  <c r="B187" i="1" s="1"/>
  <c r="BC171" i="1"/>
  <c r="BC123" i="1"/>
  <c r="BC35" i="1"/>
  <c r="B35" i="1" s="1"/>
  <c r="BA25" i="1"/>
  <c r="M25" i="1"/>
  <c r="L25" i="1"/>
  <c r="AS33" i="1"/>
  <c r="AT33" i="1"/>
  <c r="AR41" i="1"/>
  <c r="P41" i="1"/>
  <c r="R41" i="1"/>
  <c r="N41" i="1"/>
  <c r="H41" i="1"/>
  <c r="AR57" i="1"/>
  <c r="P57" i="1"/>
  <c r="R57" i="1"/>
  <c r="N57" i="1"/>
  <c r="M57" i="1"/>
  <c r="H57" i="1"/>
  <c r="L57" i="1"/>
  <c r="F57" i="1"/>
  <c r="E57" i="1" s="1"/>
  <c r="BA65" i="1"/>
  <c r="M65" i="1"/>
  <c r="L65" i="1"/>
  <c r="AS73" i="1"/>
  <c r="AT73" i="1"/>
  <c r="M81" i="1"/>
  <c r="L81" i="1"/>
  <c r="L89" i="1"/>
  <c r="M89" i="1"/>
  <c r="BA97" i="1"/>
  <c r="L97" i="1"/>
  <c r="L105" i="1"/>
  <c r="M105" i="1"/>
  <c r="AT113" i="1"/>
  <c r="AS113" i="1"/>
  <c r="BA121" i="1"/>
  <c r="F121" i="1" s="1"/>
  <c r="E121" i="1" s="1"/>
  <c r="AR121" i="1"/>
  <c r="P121" i="1"/>
  <c r="M121" i="1"/>
  <c r="N121" i="1"/>
  <c r="R121" i="1"/>
  <c r="L121" i="1"/>
  <c r="H121" i="1"/>
  <c r="D121" i="1"/>
  <c r="BA129" i="1"/>
  <c r="L129" i="1"/>
  <c r="M129" i="1"/>
  <c r="BA137" i="1"/>
  <c r="F137" i="1" s="1"/>
  <c r="E137" i="1" s="1"/>
  <c r="R137" i="1"/>
  <c r="N137" i="1"/>
  <c r="AR137" i="1"/>
  <c r="P137" i="1"/>
  <c r="H137" i="1"/>
  <c r="D137" i="1"/>
  <c r="AT145" i="1"/>
  <c r="AS145" i="1"/>
  <c r="BA153" i="1"/>
  <c r="BC153" i="1" s="1"/>
  <c r="B153" i="1" s="1"/>
  <c r="R153" i="1"/>
  <c r="N153" i="1"/>
  <c r="AR153" i="1"/>
  <c r="P153" i="1"/>
  <c r="H153" i="1"/>
  <c r="D153" i="1"/>
  <c r="BA161" i="1"/>
  <c r="BC161" i="1" s="1"/>
  <c r="AR161" i="1"/>
  <c r="P161" i="1"/>
  <c r="L161" i="1"/>
  <c r="R161" i="1"/>
  <c r="H161" i="1"/>
  <c r="D161" i="1"/>
  <c r="BA169" i="1"/>
  <c r="AR169" i="1"/>
  <c r="R169" i="1"/>
  <c r="N169" i="1"/>
  <c r="P169" i="1"/>
  <c r="Q169" i="1" s="1"/>
  <c r="F169" i="1"/>
  <c r="E169" i="1" s="1"/>
  <c r="D169" i="1"/>
  <c r="M177" i="1"/>
  <c r="L177" i="1"/>
  <c r="BA185" i="1"/>
  <c r="M185" i="1"/>
  <c r="L193" i="1"/>
  <c r="M193" i="1"/>
  <c r="AR201" i="1"/>
  <c r="P201" i="1"/>
  <c r="R201" i="1"/>
  <c r="M201" i="1"/>
  <c r="N201" i="1"/>
  <c r="H201" i="1"/>
  <c r="F201" i="1"/>
  <c r="E201" i="1" s="1"/>
  <c r="L201" i="1"/>
  <c r="BA209" i="1"/>
  <c r="AR209" i="1"/>
  <c r="P209" i="1"/>
  <c r="N209" i="1"/>
  <c r="M209" i="1"/>
  <c r="L209" i="1"/>
  <c r="R209" i="1"/>
  <c r="D209" i="1"/>
  <c r="BA217" i="1"/>
  <c r="F217" i="1" s="1"/>
  <c r="E217" i="1" s="1"/>
  <c r="AR217" i="1"/>
  <c r="M217" i="1"/>
  <c r="H217" i="1"/>
  <c r="P217" i="1"/>
  <c r="R217" i="1"/>
  <c r="N217" i="1"/>
  <c r="D217" i="1"/>
  <c r="L217" i="1"/>
  <c r="BA225" i="1"/>
  <c r="B225" i="1"/>
  <c r="B13" i="1"/>
  <c r="B69" i="1"/>
  <c r="B85" i="1"/>
  <c r="B119" i="1"/>
  <c r="B128" i="1"/>
  <c r="B183" i="1"/>
  <c r="D46" i="1"/>
  <c r="D201" i="1"/>
  <c r="H39" i="1"/>
  <c r="H169" i="1"/>
  <c r="N111" i="1"/>
  <c r="AT200" i="1"/>
  <c r="AS200" i="1"/>
  <c r="AS170" i="1"/>
  <c r="AT170" i="1"/>
  <c r="G170" i="1"/>
  <c r="AT212" i="1"/>
  <c r="AS212" i="1"/>
  <c r="G212" i="1"/>
  <c r="AT184" i="1"/>
  <c r="AS184" i="1"/>
  <c r="AT158" i="1"/>
  <c r="AS158" i="1"/>
  <c r="AS183" i="1"/>
  <c r="AT183" i="1"/>
  <c r="AS135" i="1"/>
  <c r="AT135" i="1"/>
  <c r="AS204" i="1"/>
  <c r="AT204" i="1"/>
  <c r="AS222" i="1"/>
  <c r="AT222" i="1"/>
  <c r="AT202" i="1"/>
  <c r="AS202" i="1"/>
  <c r="G202" i="1"/>
  <c r="AT177" i="1"/>
  <c r="AS177" i="1"/>
  <c r="AS151" i="1"/>
  <c r="AT151" i="1"/>
  <c r="G151" i="1"/>
  <c r="AT131" i="1"/>
  <c r="AS131" i="1"/>
  <c r="AS104" i="1"/>
  <c r="AT104" i="1"/>
  <c r="G104" i="1"/>
  <c r="AS81" i="1"/>
  <c r="AT81" i="1"/>
  <c r="BC218" i="1"/>
  <c r="B218" i="1" s="1"/>
  <c r="BC202" i="1"/>
  <c r="B202" i="1" s="1"/>
  <c r="BC170" i="1"/>
  <c r="B170" i="1" s="1"/>
  <c r="BC34" i="1"/>
  <c r="B34" i="1" s="1"/>
  <c r="BA10" i="1"/>
  <c r="M10" i="1"/>
  <c r="BA18" i="1"/>
  <c r="L18" i="1"/>
  <c r="M18" i="1"/>
  <c r="BA26" i="1"/>
  <c r="BC26" i="1" s="1"/>
  <c r="B26" i="1" s="1"/>
  <c r="R26" i="1"/>
  <c r="N26" i="1"/>
  <c r="AR26" i="1"/>
  <c r="P26" i="1"/>
  <c r="M26" i="1"/>
  <c r="D26" i="1"/>
  <c r="L26" i="1"/>
  <c r="H26" i="1"/>
  <c r="AR34" i="1"/>
  <c r="M34" i="1"/>
  <c r="R34" i="1"/>
  <c r="F34" i="1"/>
  <c r="E34" i="1" s="1"/>
  <c r="L34" i="1"/>
  <c r="H34" i="1"/>
  <c r="BA42" i="1"/>
  <c r="F42" i="1" s="1"/>
  <c r="E42" i="1" s="1"/>
  <c r="AR42" i="1"/>
  <c r="P42" i="1"/>
  <c r="R42" i="1"/>
  <c r="N42" i="1"/>
  <c r="H42" i="1"/>
  <c r="BA50" i="1"/>
  <c r="L50" i="1"/>
  <c r="M50" i="1"/>
  <c r="BA58" i="1"/>
  <c r="BC58" i="1" s="1"/>
  <c r="B58" i="1" s="1"/>
  <c r="R58" i="1"/>
  <c r="N58" i="1"/>
  <c r="P58" i="1"/>
  <c r="M58" i="1"/>
  <c r="L58" i="1"/>
  <c r="D58" i="1"/>
  <c r="AR58" i="1"/>
  <c r="M66" i="1"/>
  <c r="L66" i="1"/>
  <c r="AS74" i="1"/>
  <c r="AT74" i="1"/>
  <c r="BA82" i="1"/>
  <c r="M82" i="1"/>
  <c r="L82" i="1"/>
  <c r="BA90" i="1"/>
  <c r="M90" i="1"/>
  <c r="L90" i="1"/>
  <c r="BA98" i="1"/>
  <c r="L98" i="1"/>
  <c r="M98" i="1"/>
  <c r="BA106" i="1"/>
  <c r="L106" i="1"/>
  <c r="M106" i="1"/>
  <c r="BA114" i="1"/>
  <c r="BC114" i="1" s="1"/>
  <c r="B114" i="1" s="1"/>
  <c r="AR114" i="1"/>
  <c r="P114" i="1"/>
  <c r="M114" i="1"/>
  <c r="R114" i="1"/>
  <c r="N114" i="1"/>
  <c r="H114" i="1"/>
  <c r="L114" i="1"/>
  <c r="BA122" i="1"/>
  <c r="M122" i="1"/>
  <c r="L122" i="1"/>
  <c r="M130" i="1"/>
  <c r="L130" i="1"/>
  <c r="BA138" i="1"/>
  <c r="BC138" i="1" s="1"/>
  <c r="B138" i="1" s="1"/>
  <c r="R138" i="1"/>
  <c r="N138" i="1"/>
  <c r="AR138" i="1"/>
  <c r="P138" i="1"/>
  <c r="D138" i="1"/>
  <c r="H138" i="1"/>
  <c r="BA154" i="1"/>
  <c r="M154" i="1"/>
  <c r="L154" i="1"/>
  <c r="AS162" i="1"/>
  <c r="AT162" i="1"/>
  <c r="AR170" i="1"/>
  <c r="R170" i="1"/>
  <c r="N170" i="1"/>
  <c r="P170" i="1"/>
  <c r="Q170" i="1" s="1"/>
  <c r="M170" i="1"/>
  <c r="F170" i="1"/>
  <c r="E170" i="1" s="1"/>
  <c r="D170" i="1"/>
  <c r="H170" i="1"/>
  <c r="L170" i="1"/>
  <c r="BA178" i="1"/>
  <c r="M178" i="1"/>
  <c r="L178" i="1"/>
  <c r="L186" i="1"/>
  <c r="M186" i="1"/>
  <c r="BA194" i="1"/>
  <c r="M194" i="1"/>
  <c r="L194" i="1"/>
  <c r="AR202" i="1"/>
  <c r="P202" i="1"/>
  <c r="R202" i="1"/>
  <c r="M202" i="1"/>
  <c r="N202" i="1"/>
  <c r="H202" i="1"/>
  <c r="F202" i="1"/>
  <c r="E202" i="1" s="1"/>
  <c r="AT210" i="1"/>
  <c r="AS210" i="1"/>
  <c r="P218" i="1"/>
  <c r="AR218" i="1"/>
  <c r="N218" i="1"/>
  <c r="F218" i="1"/>
  <c r="E218" i="1" s="1"/>
  <c r="R218" i="1"/>
  <c r="H218" i="1"/>
  <c r="D218" i="1"/>
  <c r="BA226" i="1"/>
  <c r="BC226" i="1" s="1"/>
  <c r="B226" i="1" s="1"/>
  <c r="AR226" i="1"/>
  <c r="P226" i="1"/>
  <c r="R226" i="1"/>
  <c r="N226" i="1"/>
  <c r="M226" i="1"/>
  <c r="H226" i="1"/>
  <c r="L226" i="1"/>
  <c r="B6" i="1"/>
  <c r="B22" i="1"/>
  <c r="B70" i="1"/>
  <c r="B86" i="1"/>
  <c r="B129" i="1"/>
  <c r="B175" i="1"/>
  <c r="B193" i="1"/>
  <c r="B223" i="1"/>
  <c r="D55" i="1"/>
  <c r="D202" i="1"/>
  <c r="F151" i="1"/>
  <c r="E151" i="1" s="1"/>
  <c r="H55" i="1"/>
  <c r="N161" i="1"/>
  <c r="AT229" i="1"/>
  <c r="AS229" i="1"/>
  <c r="AS205" i="1"/>
  <c r="AT205" i="1"/>
  <c r="AT192" i="1"/>
  <c r="AS192" i="1"/>
  <c r="G192" i="1"/>
  <c r="AS201" i="1"/>
  <c r="AT201" i="1"/>
  <c r="G201" i="1"/>
  <c r="AS171" i="1"/>
  <c r="AT171" i="1"/>
  <c r="G171" i="1"/>
  <c r="AS149" i="1"/>
  <c r="AT149" i="1"/>
  <c r="AT130" i="1"/>
  <c r="AS130" i="1"/>
  <c r="AT99" i="1"/>
  <c r="AS99" i="1"/>
  <c r="AT75" i="1"/>
  <c r="AS75" i="1"/>
  <c r="AS35" i="1"/>
  <c r="AT35" i="1"/>
  <c r="BC201" i="1"/>
  <c r="B201" i="1" s="1"/>
  <c r="BC169" i="1"/>
  <c r="B169" i="1" s="1"/>
  <c r="BC57" i="1"/>
  <c r="B57" i="1" s="1"/>
  <c r="M3" i="1"/>
  <c r="L3" i="1"/>
  <c r="BA19" i="1"/>
  <c r="AR19" i="1"/>
  <c r="P19" i="1"/>
  <c r="Q19" i="1" s="1"/>
  <c r="R19" i="1"/>
  <c r="L19" i="1"/>
  <c r="N19" i="1"/>
  <c r="H19" i="1"/>
  <c r="M19" i="1"/>
  <c r="AS27" i="1"/>
  <c r="AT27" i="1"/>
  <c r="AR35" i="1"/>
  <c r="M35" i="1"/>
  <c r="H35" i="1"/>
  <c r="P35" i="1"/>
  <c r="R35" i="1"/>
  <c r="N35" i="1"/>
  <c r="D35" i="1"/>
  <c r="F35" i="1"/>
  <c r="E35" i="1" s="1"/>
  <c r="L35" i="1"/>
  <c r="BA43" i="1"/>
  <c r="AR43" i="1"/>
  <c r="R43" i="1"/>
  <c r="N43" i="1"/>
  <c r="P43" i="1"/>
  <c r="H43" i="1"/>
  <c r="D43" i="1"/>
  <c r="BA51" i="1"/>
  <c r="M51" i="1"/>
  <c r="L51" i="1"/>
  <c r="AT59" i="1"/>
  <c r="AS59" i="1"/>
  <c r="BA83" i="1"/>
  <c r="L83" i="1"/>
  <c r="M83" i="1"/>
  <c r="M91" i="1"/>
  <c r="L91" i="1"/>
  <c r="M99" i="1"/>
  <c r="L99" i="1"/>
  <c r="BA107" i="1"/>
  <c r="F107" i="1" s="1"/>
  <c r="E107" i="1" s="1"/>
  <c r="AR107" i="1"/>
  <c r="R107" i="1"/>
  <c r="H107" i="1"/>
  <c r="P107" i="1"/>
  <c r="N107" i="1"/>
  <c r="BA115" i="1"/>
  <c r="BC115" i="1" s="1"/>
  <c r="B115" i="1" s="1"/>
  <c r="R115" i="1"/>
  <c r="AR115" i="1"/>
  <c r="N115" i="1"/>
  <c r="L115" i="1"/>
  <c r="P115" i="1"/>
  <c r="M115" i="1"/>
  <c r="D115" i="1"/>
  <c r="H115" i="1"/>
  <c r="AR123" i="1"/>
  <c r="P123" i="1"/>
  <c r="R123" i="1"/>
  <c r="B123" i="1"/>
  <c r="F123" i="1"/>
  <c r="E123" i="1" s="1"/>
  <c r="H123" i="1"/>
  <c r="N123" i="1"/>
  <c r="D123" i="1"/>
  <c r="M131" i="1"/>
  <c r="B131" i="1"/>
  <c r="L131" i="1"/>
  <c r="BA139" i="1"/>
  <c r="BC139" i="1" s="1"/>
  <c r="B139" i="1" s="1"/>
  <c r="AR139" i="1"/>
  <c r="R139" i="1"/>
  <c r="P139" i="1"/>
  <c r="N139" i="1"/>
  <c r="H139" i="1"/>
  <c r="BA147" i="1"/>
  <c r="B147" i="1"/>
  <c r="BA155" i="1"/>
  <c r="BC155" i="1" s="1"/>
  <c r="B155" i="1" s="1"/>
  <c r="R155" i="1"/>
  <c r="N155" i="1"/>
  <c r="M155" i="1"/>
  <c r="AR155" i="1"/>
  <c r="P155" i="1"/>
  <c r="H155" i="1"/>
  <c r="D155" i="1"/>
  <c r="BA163" i="1"/>
  <c r="M163" i="1"/>
  <c r="L163" i="1"/>
  <c r="B163" i="1"/>
  <c r="AR171" i="1"/>
  <c r="N171" i="1"/>
  <c r="R171" i="1"/>
  <c r="B171" i="1"/>
  <c r="F171" i="1"/>
  <c r="E171" i="1" s="1"/>
  <c r="D171" i="1"/>
  <c r="H171" i="1"/>
  <c r="M171" i="1"/>
  <c r="L171" i="1"/>
  <c r="P171" i="1"/>
  <c r="Q171" i="1" s="1"/>
  <c r="BA179" i="1"/>
  <c r="M179" i="1"/>
  <c r="L179" i="1"/>
  <c r="B179" i="1"/>
  <c r="AR187" i="1"/>
  <c r="P187" i="1"/>
  <c r="R187" i="1"/>
  <c r="N187" i="1"/>
  <c r="H187" i="1"/>
  <c r="F187" i="1"/>
  <c r="E187" i="1" s="1"/>
  <c r="BA195" i="1"/>
  <c r="AR195" i="1"/>
  <c r="H195" i="1"/>
  <c r="P195" i="1"/>
  <c r="R195" i="1"/>
  <c r="M195" i="1"/>
  <c r="N195" i="1"/>
  <c r="L195" i="1"/>
  <c r="D195" i="1"/>
  <c r="BA203" i="1"/>
  <c r="R203" i="1"/>
  <c r="N203" i="1"/>
  <c r="AR203" i="1"/>
  <c r="P203" i="1"/>
  <c r="H203" i="1"/>
  <c r="D203" i="1"/>
  <c r="BA211" i="1"/>
  <c r="BC211" i="1" s="1"/>
  <c r="B211" i="1" s="1"/>
  <c r="AR211" i="1"/>
  <c r="P211" i="1"/>
  <c r="R211" i="1"/>
  <c r="D211" i="1"/>
  <c r="N211" i="1"/>
  <c r="BA219" i="1"/>
  <c r="BC219" i="1" s="1"/>
  <c r="B219" i="1" s="1"/>
  <c r="AR219" i="1"/>
  <c r="M219" i="1"/>
  <c r="P219" i="1"/>
  <c r="R219" i="1"/>
  <c r="N219" i="1"/>
  <c r="L219" i="1"/>
  <c r="H219" i="1"/>
  <c r="D219" i="1"/>
  <c r="B227" i="1"/>
  <c r="L227" i="1"/>
  <c r="M227" i="1"/>
  <c r="B7" i="1"/>
  <c r="B31" i="1"/>
  <c r="B47" i="1"/>
  <c r="B63" i="1"/>
  <c r="B71" i="1"/>
  <c r="B79" i="1"/>
  <c r="B87" i="1"/>
  <c r="B95" i="1"/>
  <c r="B103" i="1"/>
  <c r="B130" i="1"/>
  <c r="B167" i="1"/>
  <c r="B185" i="1"/>
  <c r="B194" i="1"/>
  <c r="D57" i="1"/>
  <c r="D150" i="1"/>
  <c r="H58" i="1"/>
  <c r="H192" i="1"/>
  <c r="L128" i="1"/>
  <c r="P34" i="1"/>
  <c r="AR142" i="1"/>
  <c r="AS126" i="1"/>
  <c r="AT126" i="1"/>
  <c r="AS95" i="1"/>
  <c r="AT95" i="1"/>
  <c r="AT67" i="1"/>
  <c r="AS67" i="1"/>
  <c r="AS34" i="1"/>
  <c r="AT34" i="1"/>
  <c r="G34" i="1"/>
  <c r="BC216" i="1"/>
  <c r="B216" i="1" s="1"/>
  <c r="BC192" i="1"/>
  <c r="B192" i="1" s="1"/>
  <c r="BC120" i="1"/>
  <c r="B120" i="1" s="1"/>
  <c r="BA20" i="1"/>
  <c r="L20" i="1"/>
  <c r="AS36" i="1"/>
  <c r="AT36" i="1"/>
  <c r="AT44" i="1"/>
  <c r="AS44" i="1"/>
  <c r="AR52" i="1"/>
  <c r="M52" i="1"/>
  <c r="H52" i="1"/>
  <c r="P52" i="1"/>
  <c r="R52" i="1"/>
  <c r="N52" i="1"/>
  <c r="F52" i="1"/>
  <c r="E52" i="1" s="1"/>
  <c r="D52" i="1"/>
  <c r="AT60" i="1"/>
  <c r="AS60" i="1"/>
  <c r="AT68" i="1"/>
  <c r="AS68" i="1"/>
  <c r="BA76" i="1"/>
  <c r="M76" i="1"/>
  <c r="BA84" i="1"/>
  <c r="M84" i="1"/>
  <c r="L84" i="1"/>
  <c r="M92" i="1"/>
  <c r="L92" i="1"/>
  <c r="BA100" i="1"/>
  <c r="M100" i="1"/>
  <c r="BA108" i="1"/>
  <c r="AR108" i="1"/>
  <c r="H108" i="1"/>
  <c r="P108" i="1"/>
  <c r="R108" i="1"/>
  <c r="N108" i="1"/>
  <c r="D108" i="1"/>
  <c r="BA116" i="1"/>
  <c r="R116" i="1"/>
  <c r="AR116" i="1"/>
  <c r="N116" i="1"/>
  <c r="P116" i="1"/>
  <c r="Q116" i="1" s="1"/>
  <c r="D116" i="1"/>
  <c r="BA124" i="1"/>
  <c r="M124" i="1"/>
  <c r="L124" i="1"/>
  <c r="BA132" i="1"/>
  <c r="BC132" i="1" s="1"/>
  <c r="B132" i="1" s="1"/>
  <c r="AR132" i="1"/>
  <c r="P132" i="1"/>
  <c r="R132" i="1"/>
  <c r="N132" i="1"/>
  <c r="H132" i="1"/>
  <c r="F132" i="1"/>
  <c r="E132" i="1" s="1"/>
  <c r="AT140" i="1"/>
  <c r="AS140" i="1"/>
  <c r="AR148" i="1"/>
  <c r="P148" i="1"/>
  <c r="R148" i="1"/>
  <c r="N148" i="1"/>
  <c r="F148" i="1"/>
  <c r="E148" i="1" s="1"/>
  <c r="D148" i="1"/>
  <c r="AR156" i="1"/>
  <c r="M156" i="1"/>
  <c r="R156" i="1"/>
  <c r="P156" i="1"/>
  <c r="H156" i="1"/>
  <c r="F156" i="1"/>
  <c r="E156" i="1" s="1"/>
  <c r="D156" i="1"/>
  <c r="L156" i="1"/>
  <c r="N156" i="1"/>
  <c r="BA164" i="1"/>
  <c r="BC164" i="1" s="1"/>
  <c r="B164" i="1" s="1"/>
  <c r="AR164" i="1"/>
  <c r="P164" i="1"/>
  <c r="M164" i="1"/>
  <c r="R164" i="1"/>
  <c r="N164" i="1"/>
  <c r="L164" i="1"/>
  <c r="BA172" i="1"/>
  <c r="BC172" i="1" s="1"/>
  <c r="B172" i="1" s="1"/>
  <c r="AR172" i="1"/>
  <c r="L172" i="1"/>
  <c r="H172" i="1"/>
  <c r="P172" i="1"/>
  <c r="R172" i="1"/>
  <c r="N172" i="1"/>
  <c r="D172" i="1"/>
  <c r="M172" i="1"/>
  <c r="BA180" i="1"/>
  <c r="L180" i="1"/>
  <c r="M180" i="1"/>
  <c r="R188" i="1"/>
  <c r="N188" i="1"/>
  <c r="AR188" i="1"/>
  <c r="P188" i="1"/>
  <c r="F188" i="1"/>
  <c r="E188" i="1" s="1"/>
  <c r="D188" i="1"/>
  <c r="H188" i="1"/>
  <c r="P196" i="1"/>
  <c r="AR196" i="1"/>
  <c r="N196" i="1"/>
  <c r="H196" i="1"/>
  <c r="D196" i="1"/>
  <c r="M204" i="1"/>
  <c r="L204" i="1"/>
  <c r="B204" i="1"/>
  <c r="AR212" i="1"/>
  <c r="P212" i="1"/>
  <c r="R212" i="1"/>
  <c r="N212" i="1"/>
  <c r="F212" i="1"/>
  <c r="E212" i="1" s="1"/>
  <c r="L212" i="1"/>
  <c r="M212" i="1"/>
  <c r="H212" i="1"/>
  <c r="BA220" i="1"/>
  <c r="BC220" i="1" s="1"/>
  <c r="B220" i="1" s="1"/>
  <c r="AR220" i="1"/>
  <c r="P220" i="1"/>
  <c r="R220" i="1"/>
  <c r="N220" i="1"/>
  <c r="R228" i="1"/>
  <c r="N228" i="1"/>
  <c r="L228" i="1"/>
  <c r="P228" i="1"/>
  <c r="AR228" i="1"/>
  <c r="D228" i="1"/>
  <c r="M228" i="1"/>
  <c r="B8" i="1"/>
  <c r="B16" i="1"/>
  <c r="B24" i="1"/>
  <c r="B32" i="1"/>
  <c r="B40" i="1"/>
  <c r="B48" i="1"/>
  <c r="B56" i="1"/>
  <c r="B64" i="1"/>
  <c r="B72" i="1"/>
  <c r="B80" i="1"/>
  <c r="B88" i="1"/>
  <c r="B96" i="1"/>
  <c r="B113" i="1"/>
  <c r="B122" i="1"/>
  <c r="B177" i="1"/>
  <c r="B186" i="1"/>
  <c r="D107" i="1"/>
  <c r="D151" i="1"/>
  <c r="F192" i="1"/>
  <c r="E192" i="1" s="1"/>
  <c r="H116" i="1"/>
  <c r="H209" i="1"/>
  <c r="L10" i="1"/>
  <c r="L155" i="1"/>
  <c r="M97" i="1"/>
  <c r="P207" i="1"/>
  <c r="AT186" i="1"/>
  <c r="AS186" i="1"/>
  <c r="AT165" i="1"/>
  <c r="AS165" i="1"/>
  <c r="AS146" i="1"/>
  <c r="AT146" i="1"/>
  <c r="AS125" i="1"/>
  <c r="AT125" i="1"/>
  <c r="AT94" i="1"/>
  <c r="AS94" i="1"/>
  <c r="AS66" i="1"/>
  <c r="AT66" i="1"/>
  <c r="AT29" i="1"/>
  <c r="AS29" i="1"/>
  <c r="BC207" i="1"/>
  <c r="B207" i="1" s="1"/>
  <c r="BC151" i="1"/>
  <c r="BA5" i="1"/>
  <c r="L5" i="1"/>
  <c r="M5" i="1"/>
  <c r="M21" i="1"/>
  <c r="L21" i="1"/>
  <c r="L29" i="1"/>
  <c r="M29" i="1"/>
  <c r="BA37" i="1"/>
  <c r="L37" i="1"/>
  <c r="M37" i="1"/>
  <c r="BA45" i="1"/>
  <c r="R45" i="1"/>
  <c r="N45" i="1"/>
  <c r="P45" i="1"/>
  <c r="AR45" i="1"/>
  <c r="H45" i="1"/>
  <c r="D45" i="1"/>
  <c r="BA53" i="1"/>
  <c r="M53" i="1"/>
  <c r="P53" i="1"/>
  <c r="AR53" i="1"/>
  <c r="N53" i="1"/>
  <c r="R53" i="1"/>
  <c r="L53" i="1"/>
  <c r="H53" i="1"/>
  <c r="D53" i="1"/>
  <c r="BA69" i="1"/>
  <c r="L69" i="1"/>
  <c r="BA77" i="1"/>
  <c r="M77" i="1"/>
  <c r="L77" i="1"/>
  <c r="AT85" i="1"/>
  <c r="AS85" i="1"/>
  <c r="L93" i="1"/>
  <c r="M93" i="1"/>
  <c r="BA101" i="1"/>
  <c r="M101" i="1"/>
  <c r="L101" i="1"/>
  <c r="BA109" i="1"/>
  <c r="BC109" i="1" s="1"/>
  <c r="B109" i="1" s="1"/>
  <c r="AR109" i="1"/>
  <c r="P109" i="1"/>
  <c r="N109" i="1"/>
  <c r="H109" i="1"/>
  <c r="R109" i="1"/>
  <c r="D109" i="1"/>
  <c r="BA117" i="1"/>
  <c r="BC117" i="1" s="1"/>
  <c r="B117" i="1" s="1"/>
  <c r="AR117" i="1"/>
  <c r="R117" i="1"/>
  <c r="M117" i="1"/>
  <c r="P117" i="1"/>
  <c r="N117" i="1"/>
  <c r="AS133" i="1"/>
  <c r="AT133" i="1"/>
  <c r="BA141" i="1"/>
  <c r="BC141" i="1" s="1"/>
  <c r="AR141" i="1"/>
  <c r="H141" i="1"/>
  <c r="P141" i="1"/>
  <c r="R141" i="1"/>
  <c r="N141" i="1"/>
  <c r="M141" i="1"/>
  <c r="D141" i="1"/>
  <c r="L141" i="1"/>
  <c r="AR157" i="1"/>
  <c r="H157" i="1"/>
  <c r="P157" i="1"/>
  <c r="R157" i="1"/>
  <c r="L157" i="1"/>
  <c r="N157" i="1"/>
  <c r="D157" i="1"/>
  <c r="M157" i="1"/>
  <c r="F157" i="1"/>
  <c r="E157" i="1" s="1"/>
  <c r="M165" i="1"/>
  <c r="L165" i="1"/>
  <c r="AS173" i="1"/>
  <c r="AT173" i="1"/>
  <c r="AR181" i="1"/>
  <c r="P181" i="1"/>
  <c r="R181" i="1"/>
  <c r="M181" i="1"/>
  <c r="N181" i="1"/>
  <c r="L181" i="1"/>
  <c r="H181" i="1"/>
  <c r="F181" i="1"/>
  <c r="E181" i="1" s="1"/>
  <c r="AT189" i="1"/>
  <c r="AS189" i="1"/>
  <c r="AR197" i="1"/>
  <c r="P197" i="1"/>
  <c r="R197" i="1"/>
  <c r="N197" i="1"/>
  <c r="H197" i="1"/>
  <c r="D197" i="1"/>
  <c r="F197" i="1"/>
  <c r="E197" i="1" s="1"/>
  <c r="L205" i="1"/>
  <c r="M205" i="1"/>
  <c r="AR213" i="1"/>
  <c r="P213" i="1"/>
  <c r="R213" i="1"/>
  <c r="N213" i="1"/>
  <c r="H213" i="1"/>
  <c r="F213" i="1"/>
  <c r="E213" i="1" s="1"/>
  <c r="BA221" i="1"/>
  <c r="L221" i="1"/>
  <c r="M221" i="1"/>
  <c r="B221" i="1"/>
  <c r="B229" i="1"/>
  <c r="B17" i="1"/>
  <c r="B25" i="1"/>
  <c r="B33" i="1"/>
  <c r="B65" i="1"/>
  <c r="B73" i="1"/>
  <c r="B81" i="1"/>
  <c r="B89" i="1"/>
  <c r="B97" i="1"/>
  <c r="B105" i="1"/>
  <c r="B124" i="1"/>
  <c r="B133" i="1"/>
  <c r="B151" i="1"/>
  <c r="B160" i="1"/>
  <c r="B178" i="1"/>
  <c r="B210" i="1"/>
  <c r="D19" i="1"/>
  <c r="D111" i="1"/>
  <c r="D164" i="1"/>
  <c r="D220" i="1"/>
  <c r="F104" i="1"/>
  <c r="E104" i="1" s="1"/>
  <c r="H117" i="1"/>
  <c r="H211" i="1"/>
  <c r="L28" i="1"/>
  <c r="L167" i="1"/>
  <c r="M125" i="1"/>
  <c r="AT93" i="1"/>
  <c r="AS93" i="1"/>
  <c r="AT61" i="1"/>
  <c r="AS61" i="1"/>
  <c r="AS28" i="1"/>
  <c r="AT28" i="1"/>
  <c r="BC230" i="1"/>
  <c r="B230" i="1" s="1"/>
  <c r="BC206" i="1"/>
  <c r="B206" i="1" s="1"/>
  <c r="BC142" i="1"/>
  <c r="BA30" i="1"/>
  <c r="L30" i="1"/>
  <c r="M30" i="1"/>
  <c r="BA38" i="1"/>
  <c r="AR38" i="1"/>
  <c r="P38" i="1"/>
  <c r="N38" i="1"/>
  <c r="R38" i="1"/>
  <c r="D38" i="1"/>
  <c r="BA46" i="1"/>
  <c r="BC46" i="1" s="1"/>
  <c r="B46" i="1" s="1"/>
  <c r="AR46" i="1"/>
  <c r="R46" i="1"/>
  <c r="H46" i="1"/>
  <c r="L46" i="1"/>
  <c r="N46" i="1"/>
  <c r="P46" i="1"/>
  <c r="BA54" i="1"/>
  <c r="BC54" i="1" s="1"/>
  <c r="B54" i="1" s="1"/>
  <c r="AR54" i="1"/>
  <c r="P54" i="1"/>
  <c r="R54" i="1"/>
  <c r="L54" i="1"/>
  <c r="N54" i="1"/>
  <c r="M54" i="1"/>
  <c r="H54" i="1"/>
  <c r="D54" i="1"/>
  <c r="BA62" i="1"/>
  <c r="L62" i="1"/>
  <c r="M62" i="1"/>
  <c r="AT70" i="1"/>
  <c r="AS70" i="1"/>
  <c r="BA78" i="1"/>
  <c r="L78" i="1"/>
  <c r="M78" i="1"/>
  <c r="AT86" i="1"/>
  <c r="AS86" i="1"/>
  <c r="BA102" i="1"/>
  <c r="L102" i="1"/>
  <c r="M102" i="1"/>
  <c r="BA110" i="1"/>
  <c r="BC110" i="1" s="1"/>
  <c r="B110" i="1" s="1"/>
  <c r="AR110" i="1"/>
  <c r="P110" i="1"/>
  <c r="Q110" i="1" s="1"/>
  <c r="M110" i="1"/>
  <c r="R110" i="1"/>
  <c r="L110" i="1"/>
  <c r="H110" i="1"/>
  <c r="N110" i="1"/>
  <c r="D110" i="1"/>
  <c r="M118" i="1"/>
  <c r="L118" i="1"/>
  <c r="M126" i="1"/>
  <c r="L126" i="1"/>
  <c r="M134" i="1"/>
  <c r="L134" i="1"/>
  <c r="P142" i="1"/>
  <c r="N142" i="1"/>
  <c r="M142" i="1"/>
  <c r="R142" i="1"/>
  <c r="L142" i="1"/>
  <c r="F142" i="1"/>
  <c r="E142" i="1" s="1"/>
  <c r="D142" i="1"/>
  <c r="BA150" i="1"/>
  <c r="AR150" i="1"/>
  <c r="P150" i="1"/>
  <c r="R150" i="1"/>
  <c r="H150" i="1"/>
  <c r="N150" i="1"/>
  <c r="M158" i="1"/>
  <c r="L158" i="1"/>
  <c r="BA166" i="1"/>
  <c r="L166" i="1"/>
  <c r="M166" i="1"/>
  <c r="BA174" i="1"/>
  <c r="BC174" i="1" s="1"/>
  <c r="B174" i="1" s="1"/>
  <c r="P174" i="1"/>
  <c r="N174" i="1"/>
  <c r="AR174" i="1"/>
  <c r="H174" i="1"/>
  <c r="R174" i="1"/>
  <c r="D174" i="1"/>
  <c r="R190" i="1"/>
  <c r="N190" i="1"/>
  <c r="M190" i="1"/>
  <c r="P190" i="1"/>
  <c r="D190" i="1"/>
  <c r="AR190" i="1"/>
  <c r="L190" i="1"/>
  <c r="F190" i="1"/>
  <c r="E190" i="1" s="1"/>
  <c r="BA198" i="1"/>
  <c r="L198" i="1"/>
  <c r="R206" i="1"/>
  <c r="N206" i="1"/>
  <c r="AR206" i="1"/>
  <c r="P206" i="1"/>
  <c r="D206" i="1"/>
  <c r="F206" i="1"/>
  <c r="E206" i="1" s="1"/>
  <c r="H206" i="1"/>
  <c r="BA214" i="1"/>
  <c r="BC214" i="1" s="1"/>
  <c r="B214" i="1" s="1"/>
  <c r="AR214" i="1"/>
  <c r="R214" i="1"/>
  <c r="N214" i="1"/>
  <c r="L214" i="1"/>
  <c r="P214" i="1"/>
  <c r="M214" i="1"/>
  <c r="H214" i="1"/>
  <c r="D214" i="1"/>
  <c r="F214" i="1"/>
  <c r="E214" i="1" s="1"/>
  <c r="R230" i="1"/>
  <c r="F230" i="1"/>
  <c r="E230" i="1" s="1"/>
  <c r="AR230" i="1"/>
  <c r="P230" i="1"/>
  <c r="D230" i="1"/>
  <c r="H230" i="1"/>
  <c r="B134" i="1"/>
  <c r="B198" i="1"/>
  <c r="D34" i="1"/>
  <c r="H142" i="1"/>
  <c r="L52" i="1"/>
  <c r="AX5" i="1"/>
  <c r="AX13" i="1"/>
  <c r="AX21" i="1"/>
  <c r="AX29" i="1"/>
  <c r="AZ5" i="1"/>
  <c r="AW5" i="1"/>
  <c r="AZ13" i="1"/>
  <c r="AW13" i="1"/>
  <c r="AZ21" i="1"/>
  <c r="AW21" i="1"/>
  <c r="AZ29" i="1"/>
  <c r="AW29" i="1"/>
  <c r="AZ37" i="1"/>
  <c r="AW37" i="1"/>
  <c r="AZ45" i="1"/>
  <c r="AW45" i="1"/>
  <c r="AZ53" i="1"/>
  <c r="AW53" i="1"/>
  <c r="AZ61" i="1"/>
  <c r="AW61" i="1"/>
  <c r="AZ69" i="1"/>
  <c r="AW69" i="1"/>
  <c r="AZ77" i="1"/>
  <c r="AW77" i="1"/>
  <c r="AZ85" i="1"/>
  <c r="AW85" i="1"/>
  <c r="AZ93" i="1"/>
  <c r="AW93" i="1"/>
  <c r="AZ101" i="1"/>
  <c r="AW101" i="1"/>
  <c r="AZ109" i="1"/>
  <c r="AW109" i="1"/>
  <c r="AZ117" i="1"/>
  <c r="AW117" i="1"/>
  <c r="AZ125" i="1"/>
  <c r="AW125" i="1"/>
  <c r="AZ133" i="1"/>
  <c r="AW133" i="1"/>
  <c r="AZ141" i="1"/>
  <c r="AW141" i="1"/>
  <c r="AZ149" i="1"/>
  <c r="AW149" i="1"/>
  <c r="AZ3" i="1"/>
  <c r="AW3" i="1"/>
  <c r="AX11" i="1"/>
  <c r="AZ11" i="1"/>
  <c r="AW11" i="1"/>
  <c r="AZ19" i="1"/>
  <c r="AW19" i="1"/>
  <c r="AZ27" i="1"/>
  <c r="AX27" i="1"/>
  <c r="AW27" i="1"/>
  <c r="AZ35" i="1"/>
  <c r="AW35" i="1"/>
  <c r="AX43" i="1"/>
  <c r="AZ43" i="1"/>
  <c r="AW43" i="1"/>
  <c r="AZ51" i="1"/>
  <c r="AW51" i="1"/>
  <c r="AX59" i="1"/>
  <c r="AW59" i="1"/>
  <c r="AZ67" i="1"/>
  <c r="AW67" i="1"/>
  <c r="AX75" i="1"/>
  <c r="AZ75" i="1"/>
  <c r="AW75" i="1"/>
  <c r="AZ83" i="1"/>
  <c r="AW83" i="1"/>
  <c r="AZ91" i="1"/>
  <c r="AX91" i="1"/>
  <c r="AW91" i="1"/>
  <c r="AZ99" i="1"/>
  <c r="AW99" i="1"/>
  <c r="AX107" i="1"/>
  <c r="AZ107" i="1"/>
  <c r="AW107" i="1"/>
  <c r="AZ115" i="1"/>
  <c r="AW115" i="1"/>
  <c r="AZ123" i="1"/>
  <c r="AX123" i="1"/>
  <c r="AW123" i="1"/>
  <c r="AZ139" i="1"/>
  <c r="AX139" i="1"/>
  <c r="AW139" i="1"/>
  <c r="AZ147" i="1"/>
  <c r="AW147" i="1"/>
  <c r="AZ155" i="1"/>
  <c r="AX155" i="1"/>
  <c r="AZ163" i="1"/>
  <c r="AW163" i="1"/>
  <c r="AZ171" i="1"/>
  <c r="AX171" i="1"/>
  <c r="AW171" i="1"/>
  <c r="AZ179" i="1"/>
  <c r="AW179" i="1"/>
  <c r="AZ187" i="1"/>
  <c r="AX187" i="1"/>
  <c r="AX195" i="1"/>
  <c r="AW195" i="1"/>
  <c r="AZ195" i="1"/>
  <c r="AZ203" i="1"/>
  <c r="AW203" i="1"/>
  <c r="AZ211" i="1"/>
  <c r="AW211" i="1"/>
  <c r="AZ219" i="1"/>
  <c r="AX219" i="1"/>
  <c r="AX3" i="1"/>
  <c r="AX19" i="1"/>
  <c r="AX35" i="1"/>
  <c r="AX51" i="1"/>
  <c r="AX67" i="1"/>
  <c r="AX83" i="1"/>
  <c r="AX99" i="1"/>
  <c r="AX115" i="1"/>
  <c r="AX131" i="1"/>
  <c r="AX147" i="1"/>
  <c r="AX163" i="1"/>
  <c r="AX179" i="1"/>
  <c r="AX203" i="1"/>
  <c r="AX211" i="1"/>
  <c r="AW42" i="1"/>
  <c r="AW106" i="1"/>
  <c r="AW176" i="1"/>
  <c r="AX34" i="1"/>
  <c r="AZ84" i="1"/>
  <c r="AZ4" i="1"/>
  <c r="AW4" i="1"/>
  <c r="AZ12" i="1"/>
  <c r="AW12" i="1"/>
  <c r="AZ28" i="1"/>
  <c r="AW28" i="1"/>
  <c r="AZ36" i="1"/>
  <c r="AW36" i="1"/>
  <c r="AZ44" i="1"/>
  <c r="AW44" i="1"/>
  <c r="AZ52" i="1"/>
  <c r="AW52" i="1"/>
  <c r="AW60" i="1"/>
  <c r="AZ60" i="1"/>
  <c r="AZ68" i="1"/>
  <c r="AW68" i="1"/>
  <c r="AZ76" i="1"/>
  <c r="AW76" i="1"/>
  <c r="AZ92" i="1"/>
  <c r="AW92" i="1"/>
  <c r="AZ100" i="1"/>
  <c r="AW100" i="1"/>
  <c r="AZ108" i="1"/>
  <c r="AW108" i="1"/>
  <c r="AZ116" i="1"/>
  <c r="AW116" i="1"/>
  <c r="AZ124" i="1"/>
  <c r="AW124" i="1"/>
  <c r="AZ132" i="1"/>
  <c r="AW132" i="1"/>
  <c r="AZ140" i="1"/>
  <c r="AW140" i="1"/>
  <c r="AZ148" i="1"/>
  <c r="AW148" i="1"/>
  <c r="AZ156" i="1"/>
  <c r="AW156" i="1"/>
  <c r="AZ164" i="1"/>
  <c r="AW164" i="1"/>
  <c r="AZ172" i="1"/>
  <c r="AW172" i="1"/>
  <c r="AZ188" i="1"/>
  <c r="AW188" i="1"/>
  <c r="AZ196" i="1"/>
  <c r="AW196" i="1"/>
  <c r="AZ204" i="1"/>
  <c r="AW204" i="1"/>
  <c r="AZ212" i="1"/>
  <c r="AW212" i="1"/>
  <c r="AZ220" i="1"/>
  <c r="AW220" i="1"/>
  <c r="AZ228" i="1"/>
  <c r="AW228" i="1"/>
  <c r="AX4" i="1"/>
  <c r="AX20" i="1"/>
  <c r="AX28" i="1"/>
  <c r="AX36" i="1"/>
  <c r="AX52" i="1"/>
  <c r="AX60" i="1"/>
  <c r="AX68" i="1"/>
  <c r="AX84" i="1"/>
  <c r="AX92" i="1"/>
  <c r="AX100" i="1"/>
  <c r="AX116" i="1"/>
  <c r="AX124" i="1"/>
  <c r="AX132" i="1"/>
  <c r="AX148" i="1"/>
  <c r="AX156" i="1"/>
  <c r="AX164" i="1"/>
  <c r="AW50" i="1"/>
  <c r="AW114" i="1"/>
  <c r="AW187" i="1"/>
  <c r="AX44" i="1"/>
  <c r="AX130" i="1"/>
  <c r="AZ103" i="1"/>
  <c r="AZ6" i="1"/>
  <c r="AW6" i="1"/>
  <c r="AZ14" i="1"/>
  <c r="AW14" i="1"/>
  <c r="AW22" i="1"/>
  <c r="AZ22" i="1"/>
  <c r="AZ30" i="1"/>
  <c r="AW30" i="1"/>
  <c r="AW38" i="1"/>
  <c r="AZ38" i="1"/>
  <c r="AZ54" i="1"/>
  <c r="AW54" i="1"/>
  <c r="AW62" i="1"/>
  <c r="AZ62" i="1"/>
  <c r="AZ70" i="1"/>
  <c r="AW70" i="1"/>
  <c r="AZ78" i="1"/>
  <c r="AW78" i="1"/>
  <c r="AW86" i="1"/>
  <c r="AZ86" i="1"/>
  <c r="AZ94" i="1"/>
  <c r="AW94" i="1"/>
  <c r="AZ102" i="1"/>
  <c r="AW102" i="1"/>
  <c r="AZ110" i="1"/>
  <c r="AW110" i="1"/>
  <c r="AZ118" i="1"/>
  <c r="AW118" i="1"/>
  <c r="AZ126" i="1"/>
  <c r="AW126" i="1"/>
  <c r="AZ134" i="1"/>
  <c r="AW134" i="1"/>
  <c r="AW142" i="1"/>
  <c r="AZ142" i="1"/>
  <c r="AZ150" i="1"/>
  <c r="AW150" i="1"/>
  <c r="AZ158" i="1"/>
  <c r="AW158" i="1"/>
  <c r="AZ174" i="1"/>
  <c r="AW174" i="1"/>
  <c r="AW182" i="1"/>
  <c r="AZ182" i="1"/>
  <c r="AZ190" i="1"/>
  <c r="AW190" i="1"/>
  <c r="AW206" i="1"/>
  <c r="AZ206" i="1"/>
  <c r="AZ214" i="1"/>
  <c r="AW214" i="1"/>
  <c r="AZ222" i="1"/>
  <c r="AW222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X150" i="1"/>
  <c r="AX158" i="1"/>
  <c r="AX166" i="1"/>
  <c r="AX174" i="1"/>
  <c r="AX182" i="1"/>
  <c r="AX190" i="1"/>
  <c r="AX206" i="1"/>
  <c r="AX214" i="1"/>
  <c r="AX222" i="1"/>
  <c r="AW66" i="1"/>
  <c r="AW130" i="1"/>
  <c r="AX66" i="1"/>
  <c r="AZ20" i="1"/>
  <c r="AZ180" i="1"/>
  <c r="AZ15" i="1"/>
  <c r="AW15" i="1"/>
  <c r="AX15" i="1"/>
  <c r="AW23" i="1"/>
  <c r="AZ23" i="1"/>
  <c r="AZ31" i="1"/>
  <c r="AX31" i="1"/>
  <c r="AW31" i="1"/>
  <c r="AW39" i="1"/>
  <c r="AZ39" i="1"/>
  <c r="AW47" i="1"/>
  <c r="AX47" i="1"/>
  <c r="AZ47" i="1"/>
  <c r="AZ55" i="1"/>
  <c r="AW55" i="1"/>
  <c r="AX63" i="1"/>
  <c r="AW63" i="1"/>
  <c r="AZ63" i="1"/>
  <c r="AZ79" i="1"/>
  <c r="AW79" i="1"/>
  <c r="AX79" i="1"/>
  <c r="AW87" i="1"/>
  <c r="AZ87" i="1"/>
  <c r="AX95" i="1"/>
  <c r="AZ95" i="1"/>
  <c r="AW95" i="1"/>
  <c r="AZ111" i="1"/>
  <c r="AW111" i="1"/>
  <c r="AX111" i="1"/>
  <c r="AZ119" i="1"/>
  <c r="AW119" i="1"/>
  <c r="AZ127" i="1"/>
  <c r="AX127" i="1"/>
  <c r="AW127" i="1"/>
  <c r="AW135" i="1"/>
  <c r="AZ135" i="1"/>
  <c r="AW143" i="1"/>
  <c r="AZ143" i="1"/>
  <c r="AX143" i="1"/>
  <c r="AZ151" i="1"/>
  <c r="AW151" i="1"/>
  <c r="AZ159" i="1"/>
  <c r="AX159" i="1"/>
  <c r="AW159" i="1"/>
  <c r="AZ167" i="1"/>
  <c r="AW167" i="1"/>
  <c r="AZ175" i="1"/>
  <c r="AW175" i="1"/>
  <c r="AX175" i="1"/>
  <c r="AZ183" i="1"/>
  <c r="AX183" i="1"/>
  <c r="AW183" i="1"/>
  <c r="AZ191" i="1"/>
  <c r="AW191" i="1"/>
  <c r="AZ199" i="1"/>
  <c r="AW199" i="1"/>
  <c r="AW207" i="1"/>
  <c r="AX207" i="1"/>
  <c r="AZ207" i="1"/>
  <c r="AZ215" i="1"/>
  <c r="AW215" i="1"/>
  <c r="AX215" i="1"/>
  <c r="AX7" i="1"/>
  <c r="AX39" i="1"/>
  <c r="AX71" i="1"/>
  <c r="AX103" i="1"/>
  <c r="AX135" i="1"/>
  <c r="AX167" i="1"/>
  <c r="AX191" i="1"/>
  <c r="AX199" i="1"/>
  <c r="AW10" i="1"/>
  <c r="AW74" i="1"/>
  <c r="AW138" i="1"/>
  <c r="AW219" i="1"/>
  <c r="AX76" i="1"/>
  <c r="AZ34" i="1"/>
  <c r="AZ8" i="1"/>
  <c r="AW8" i="1"/>
  <c r="AZ16" i="1"/>
  <c r="AW16" i="1"/>
  <c r="AZ24" i="1"/>
  <c r="AW24" i="1"/>
  <c r="AZ32" i="1"/>
  <c r="AW32" i="1"/>
  <c r="AZ40" i="1"/>
  <c r="AW40" i="1"/>
  <c r="AZ48" i="1"/>
  <c r="AW48" i="1"/>
  <c r="AZ56" i="1"/>
  <c r="AW56" i="1"/>
  <c r="AZ64" i="1"/>
  <c r="AW64" i="1"/>
  <c r="AZ72" i="1"/>
  <c r="AW72" i="1"/>
  <c r="AZ80" i="1"/>
  <c r="AW80" i="1"/>
  <c r="AZ88" i="1"/>
  <c r="AW88" i="1"/>
  <c r="AZ96" i="1"/>
  <c r="AW96" i="1"/>
  <c r="AZ104" i="1"/>
  <c r="AW104" i="1"/>
  <c r="AW112" i="1"/>
  <c r="AZ112" i="1"/>
  <c r="AZ120" i="1"/>
  <c r="AW120" i="1"/>
  <c r="AZ128" i="1"/>
  <c r="AW128" i="1"/>
  <c r="AZ136" i="1"/>
  <c r="AW136" i="1"/>
  <c r="AZ144" i="1"/>
  <c r="AW144" i="1"/>
  <c r="AZ152" i="1"/>
  <c r="AW152" i="1"/>
  <c r="AZ160" i="1"/>
  <c r="AW160" i="1"/>
  <c r="AZ168" i="1"/>
  <c r="AW168" i="1"/>
  <c r="AZ184" i="1"/>
  <c r="AW184" i="1"/>
  <c r="AZ192" i="1"/>
  <c r="AW192" i="1"/>
  <c r="AZ200" i="1"/>
  <c r="AW200" i="1"/>
  <c r="AZ216" i="1"/>
  <c r="AW216" i="1"/>
  <c r="AZ224" i="1"/>
  <c r="AW22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AX144" i="1"/>
  <c r="AX152" i="1"/>
  <c r="AX160" i="1"/>
  <c r="AX168" i="1"/>
  <c r="AX176" i="1"/>
  <c r="AX192" i="1"/>
  <c r="AX200" i="1"/>
  <c r="AX208" i="1"/>
  <c r="AX216" i="1"/>
  <c r="AX224" i="1"/>
  <c r="AW18" i="1"/>
  <c r="AW82" i="1"/>
  <c r="AW146" i="1"/>
  <c r="AX87" i="1"/>
  <c r="AX172" i="1"/>
  <c r="AZ46" i="1"/>
  <c r="AZ9" i="1"/>
  <c r="AW9" i="1"/>
  <c r="AZ17" i="1"/>
  <c r="AW17" i="1"/>
  <c r="AZ25" i="1"/>
  <c r="AW25" i="1"/>
  <c r="AZ33" i="1"/>
  <c r="AW33" i="1"/>
  <c r="AZ41" i="1"/>
  <c r="AW41" i="1"/>
  <c r="AZ49" i="1"/>
  <c r="AW49" i="1"/>
  <c r="AZ57" i="1"/>
  <c r="AW57" i="1"/>
  <c r="AZ65" i="1"/>
  <c r="AW65" i="1"/>
  <c r="AZ73" i="1"/>
  <c r="AW73" i="1"/>
  <c r="AZ81" i="1"/>
  <c r="AW81" i="1"/>
  <c r="AZ89" i="1"/>
  <c r="AW89" i="1"/>
  <c r="AZ97" i="1"/>
  <c r="AW97" i="1"/>
  <c r="AZ105" i="1"/>
  <c r="AW105" i="1"/>
  <c r="AZ113" i="1"/>
  <c r="AW113" i="1"/>
  <c r="AZ121" i="1"/>
  <c r="AW121" i="1"/>
  <c r="AZ129" i="1"/>
  <c r="AW129" i="1"/>
  <c r="AZ137" i="1"/>
  <c r="AW137" i="1"/>
  <c r="AZ145" i="1"/>
  <c r="AW145" i="1"/>
  <c r="AZ153" i="1"/>
  <c r="AW153" i="1"/>
  <c r="AZ161" i="1"/>
  <c r="AW161" i="1"/>
  <c r="AZ169" i="1"/>
  <c r="AW169" i="1"/>
  <c r="AZ177" i="1"/>
  <c r="AW177" i="1"/>
  <c r="AZ185" i="1"/>
  <c r="AW185" i="1"/>
  <c r="AZ193" i="1"/>
  <c r="AW193" i="1"/>
  <c r="AZ201" i="1"/>
  <c r="AW201" i="1"/>
  <c r="AZ209" i="1"/>
  <c r="AW209" i="1"/>
  <c r="AZ217" i="1"/>
  <c r="AW217" i="1"/>
  <c r="AZ225" i="1"/>
  <c r="AW225" i="1"/>
  <c r="AX9" i="1"/>
  <c r="AX17" i="1"/>
  <c r="AX25" i="1"/>
  <c r="AW26" i="1"/>
  <c r="AW90" i="1"/>
  <c r="AW155" i="1"/>
  <c r="AX12" i="1"/>
  <c r="AX98" i="1"/>
  <c r="AX184" i="1"/>
  <c r="AZ59" i="1"/>
  <c r="AZ154" i="1"/>
  <c r="AW154" i="1"/>
  <c r="AZ162" i="1"/>
  <c r="AW162" i="1"/>
  <c r="AZ170" i="1"/>
  <c r="AW170" i="1"/>
  <c r="AZ178" i="1"/>
  <c r="AW178" i="1"/>
  <c r="AZ186" i="1"/>
  <c r="AW186" i="1"/>
  <c r="AW194" i="1"/>
  <c r="AZ194" i="1"/>
  <c r="AZ202" i="1"/>
  <c r="AW202" i="1"/>
  <c r="AZ210" i="1"/>
  <c r="AW210" i="1"/>
  <c r="AZ218" i="1"/>
  <c r="AW218" i="1"/>
  <c r="AX10" i="1"/>
  <c r="AX18" i="1"/>
  <c r="AX26" i="1"/>
  <c r="AX42" i="1"/>
  <c r="AX50" i="1"/>
  <c r="AX58" i="1"/>
  <c r="AX74" i="1"/>
  <c r="AX82" i="1"/>
  <c r="AX90" i="1"/>
  <c r="AX106" i="1"/>
  <c r="AX114" i="1"/>
  <c r="AX122" i="1"/>
  <c r="AX138" i="1"/>
  <c r="AX146" i="1"/>
  <c r="AX154" i="1"/>
  <c r="AX170" i="1"/>
  <c r="AX178" i="1"/>
  <c r="AX186" i="1"/>
  <c r="AX194" i="1"/>
  <c r="AX202" i="1"/>
  <c r="AX218" i="1"/>
  <c r="AW98" i="1"/>
  <c r="AW166" i="1"/>
  <c r="AX23" i="1"/>
  <c r="AX108" i="1"/>
  <c r="AZ71" i="1"/>
  <c r="AX33" i="1"/>
  <c r="AX41" i="1"/>
  <c r="AX49" i="1"/>
  <c r="AX57" i="1"/>
  <c r="AX65" i="1"/>
  <c r="AX73" i="1"/>
  <c r="AX81" i="1"/>
  <c r="AX89" i="1"/>
  <c r="AX97" i="1"/>
  <c r="AX105" i="1"/>
  <c r="AX113" i="1"/>
  <c r="AX121" i="1"/>
  <c r="AX129" i="1"/>
  <c r="AX137" i="1"/>
  <c r="AX145" i="1"/>
  <c r="AX153" i="1"/>
  <c r="AX161" i="1"/>
  <c r="AX169" i="1"/>
  <c r="AX177" i="1"/>
  <c r="AX185" i="1"/>
  <c r="AX193" i="1"/>
  <c r="AX201" i="1"/>
  <c r="AX209" i="1"/>
  <c r="AX217" i="1"/>
  <c r="AX225" i="1"/>
  <c r="AW223" i="1"/>
  <c r="AX227" i="1"/>
  <c r="AZ157" i="1"/>
  <c r="AW157" i="1"/>
  <c r="AZ165" i="1"/>
  <c r="AW165" i="1"/>
  <c r="AZ173" i="1"/>
  <c r="AW173" i="1"/>
  <c r="AZ181" i="1"/>
  <c r="AW181" i="1"/>
  <c r="AZ189" i="1"/>
  <c r="AW189" i="1"/>
  <c r="AZ197" i="1"/>
  <c r="AW197" i="1"/>
  <c r="AZ205" i="1"/>
  <c r="AW205" i="1"/>
  <c r="AZ213" i="1"/>
  <c r="AW213" i="1"/>
  <c r="AZ221" i="1"/>
  <c r="AW221" i="1"/>
  <c r="AZ229" i="1"/>
  <c r="AW229" i="1"/>
  <c r="AW226" i="1"/>
  <c r="AX180" i="1"/>
  <c r="AX188" i="1"/>
  <c r="AX196" i="1"/>
  <c r="AX204" i="1"/>
  <c r="AX212" i="1"/>
  <c r="AX220" i="1"/>
  <c r="AX228" i="1"/>
  <c r="AW227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X149" i="1"/>
  <c r="AX157" i="1"/>
  <c r="AX165" i="1"/>
  <c r="AX173" i="1"/>
  <c r="AX181" i="1"/>
  <c r="AX189" i="1"/>
  <c r="AX197" i="1"/>
  <c r="AX205" i="1"/>
  <c r="AX213" i="1"/>
  <c r="AX221" i="1"/>
  <c r="AX229" i="1"/>
  <c r="D29" i="4"/>
  <c r="D24" i="4"/>
  <c r="D25" i="4"/>
  <c r="D26" i="4"/>
  <c r="D27" i="4"/>
  <c r="D28" i="4"/>
  <c r="AT168" i="1"/>
  <c r="AS168" i="1"/>
  <c r="AT42" i="1"/>
  <c r="AS42" i="1"/>
  <c r="AT132" i="1"/>
  <c r="AS132" i="1"/>
  <c r="AS157" i="1"/>
  <c r="AT157" i="1"/>
  <c r="AS213" i="1"/>
  <c r="AT213" i="1"/>
  <c r="AT230" i="1"/>
  <c r="AS230" i="1"/>
  <c r="AT16" i="1"/>
  <c r="AS16" i="1"/>
  <c r="AT137" i="1"/>
  <c r="AS137" i="1"/>
  <c r="AT10" i="1"/>
  <c r="AS10" i="1"/>
  <c r="AT142" i="1"/>
  <c r="AS142" i="1"/>
  <c r="AS20" i="1"/>
  <c r="AT20" i="1"/>
  <c r="AS203" i="1"/>
  <c r="AT203" i="1"/>
  <c r="AS155" i="1"/>
  <c r="AT155" i="1"/>
  <c r="AT108" i="1"/>
  <c r="AS108" i="1"/>
  <c r="AS220" i="1"/>
  <c r="AT220" i="1"/>
  <c r="AS150" i="1"/>
  <c r="AT150" i="1"/>
  <c r="AS206" i="1"/>
  <c r="AT206" i="1"/>
  <c r="AT45" i="1"/>
  <c r="AS45" i="1"/>
  <c r="AT197" i="1"/>
  <c r="AS197" i="1"/>
  <c r="AS190" i="1"/>
  <c r="AT190" i="1"/>
  <c r="AS41" i="1"/>
  <c r="AT41" i="1"/>
  <c r="AT215" i="1"/>
  <c r="AS215" i="1"/>
  <c r="AT139" i="1"/>
  <c r="AS139" i="1"/>
  <c r="AS211" i="1"/>
  <c r="AT211" i="1"/>
  <c r="AS196" i="1"/>
  <c r="AT196" i="1"/>
  <c r="AT5" i="1"/>
  <c r="AS5" i="1"/>
  <c r="AT109" i="1"/>
  <c r="AS109" i="1"/>
  <c r="AS107" i="1"/>
  <c r="AT107" i="1"/>
  <c r="AT116" i="1"/>
  <c r="AS116" i="1"/>
  <c r="AT141" i="1"/>
  <c r="AS141" i="1"/>
  <c r="AT188" i="1"/>
  <c r="AS188" i="1"/>
  <c r="AS138" i="1"/>
  <c r="AT138" i="1"/>
  <c r="AS123" i="1"/>
  <c r="AT123" i="1"/>
  <c r="AS39" i="1"/>
  <c r="AT39" i="1"/>
  <c r="AT14" i="1"/>
  <c r="AS14" i="1"/>
  <c r="AS153" i="1"/>
  <c r="AT153" i="1"/>
  <c r="AT161" i="1"/>
  <c r="AS161" i="1"/>
  <c r="AT169" i="1"/>
  <c r="AS169" i="1"/>
  <c r="AT18" i="1"/>
  <c r="AS18" i="1"/>
  <c r="AT218" i="1"/>
  <c r="AS218" i="1"/>
  <c r="AT38" i="1"/>
  <c r="AS38" i="1"/>
  <c r="AS187" i="1"/>
  <c r="AT187" i="1"/>
  <c r="AT207" i="1"/>
  <c r="AS207" i="1"/>
  <c r="AT176" i="1"/>
  <c r="AS176" i="1"/>
  <c r="AS226" i="1"/>
  <c r="AT226" i="1"/>
  <c r="AS174" i="1"/>
  <c r="AT174" i="1"/>
  <c r="AS216" i="1"/>
  <c r="AT216" i="1"/>
  <c r="AT148" i="1"/>
  <c r="AS148" i="1"/>
  <c r="AS209" i="1"/>
  <c r="AT209" i="1"/>
  <c r="AT43" i="1"/>
  <c r="AS43" i="1"/>
  <c r="AS228" i="1"/>
  <c r="AT228" i="1"/>
  <c r="B228" i="1" l="1"/>
  <c r="F23" i="1"/>
  <c r="E23" i="1" s="1"/>
  <c r="B190" i="1"/>
  <c r="Q213" i="1"/>
  <c r="Q123" i="1"/>
  <c r="F141" i="1"/>
  <c r="E141" i="1" s="1"/>
  <c r="BC137" i="1"/>
  <c r="B137" i="1" s="1"/>
  <c r="F208" i="1"/>
  <c r="E208" i="1" s="1"/>
  <c r="BC168" i="1"/>
  <c r="B168" i="1" s="1"/>
  <c r="BC121" i="1"/>
  <c r="B121" i="1" s="1"/>
  <c r="Q216" i="1"/>
  <c r="Q207" i="1"/>
  <c r="Q120" i="1"/>
  <c r="Q23" i="1"/>
  <c r="Q104" i="1"/>
  <c r="F196" i="1"/>
  <c r="E196" i="1" s="1"/>
  <c r="F114" i="1"/>
  <c r="E114" i="1" s="1"/>
  <c r="Q157" i="1"/>
  <c r="Q212" i="1"/>
  <c r="F164" i="1"/>
  <c r="E164" i="1" s="1"/>
  <c r="BC41" i="1"/>
  <c r="B41" i="1" s="1"/>
  <c r="F127" i="1"/>
  <c r="E127" i="1" s="1"/>
  <c r="F54" i="1"/>
  <c r="E54" i="1" s="1"/>
  <c r="BC39" i="1"/>
  <c r="B39" i="1" s="1"/>
  <c r="F41" i="1"/>
  <c r="E41" i="1" s="1"/>
  <c r="Q153" i="1"/>
  <c r="F161" i="1"/>
  <c r="E161" i="1" s="1"/>
  <c r="Q168" i="1"/>
  <c r="Q190" i="1"/>
  <c r="BC196" i="1"/>
  <c r="B196" i="1" s="1"/>
  <c r="F228" i="1"/>
  <c r="E228" i="1" s="1"/>
  <c r="F46" i="1"/>
  <c r="E46" i="1" s="1"/>
  <c r="B161" i="1"/>
  <c r="Q176" i="1"/>
  <c r="F55" i="1"/>
  <c r="E55" i="1" s="1"/>
  <c r="B141" i="1"/>
  <c r="Q164" i="1"/>
  <c r="Q202" i="1"/>
  <c r="F26" i="1"/>
  <c r="E26" i="1" s="1"/>
  <c r="BC111" i="1"/>
  <c r="B111" i="1" s="1"/>
  <c r="F211" i="1"/>
  <c r="E211" i="1" s="1"/>
  <c r="F139" i="1"/>
  <c r="E139" i="1" s="1"/>
  <c r="Q159" i="1"/>
  <c r="Q206" i="1"/>
  <c r="B142" i="1"/>
  <c r="B157" i="1"/>
  <c r="BC217" i="1"/>
  <c r="B217" i="1" s="1"/>
  <c r="F172" i="1"/>
  <c r="E172" i="1" s="1"/>
  <c r="Q111" i="1"/>
  <c r="G43" i="1"/>
  <c r="G209" i="1"/>
  <c r="AT69" i="1"/>
  <c r="AS69" i="1"/>
  <c r="AT195" i="1"/>
  <c r="AS195" i="1"/>
  <c r="G195" i="1"/>
  <c r="BC43" i="1"/>
  <c r="B43" i="1" s="1"/>
  <c r="AT110" i="1"/>
  <c r="AS110" i="1"/>
  <c r="G110" i="1"/>
  <c r="AT78" i="1"/>
  <c r="AS78" i="1"/>
  <c r="AS221" i="1"/>
  <c r="AT221" i="1"/>
  <c r="AT178" i="1"/>
  <c r="AS178" i="1"/>
  <c r="AS82" i="1"/>
  <c r="AT82" i="1"/>
  <c r="AT225" i="1"/>
  <c r="AS225" i="1"/>
  <c r="Q161" i="1"/>
  <c r="AS65" i="1"/>
  <c r="AT65" i="1"/>
  <c r="AT128" i="1"/>
  <c r="AS128" i="1"/>
  <c r="AS127" i="1"/>
  <c r="AT127" i="1"/>
  <c r="G127" i="1"/>
  <c r="G174" i="1"/>
  <c r="AT101" i="1"/>
  <c r="AS101" i="1"/>
  <c r="F209" i="1"/>
  <c r="E209" i="1" s="1"/>
  <c r="AT53" i="1"/>
  <c r="AS53" i="1"/>
  <c r="G53" i="1"/>
  <c r="AT83" i="1"/>
  <c r="AS83" i="1"/>
  <c r="F43" i="1"/>
  <c r="E43" i="1" s="1"/>
  <c r="G226" i="1"/>
  <c r="AT185" i="1"/>
  <c r="AS185" i="1"/>
  <c r="AT121" i="1"/>
  <c r="AS121" i="1"/>
  <c r="G121" i="1"/>
  <c r="AT224" i="1"/>
  <c r="AS224" i="1"/>
  <c r="G176" i="1"/>
  <c r="AT120" i="1"/>
  <c r="AS120" i="1"/>
  <c r="G120" i="1"/>
  <c r="AS80" i="1"/>
  <c r="AT80" i="1"/>
  <c r="AT24" i="1"/>
  <c r="AS24" i="1"/>
  <c r="G207" i="1"/>
  <c r="AS55" i="1"/>
  <c r="AT55" i="1"/>
  <c r="G55" i="1"/>
  <c r="AS90" i="1"/>
  <c r="AT90" i="1"/>
  <c r="AS159" i="1"/>
  <c r="AT159" i="1"/>
  <c r="G159" i="1"/>
  <c r="G38" i="1"/>
  <c r="Q117" i="1"/>
  <c r="AT154" i="1"/>
  <c r="AS154" i="1"/>
  <c r="AT166" i="1"/>
  <c r="AS166" i="1"/>
  <c r="F110" i="1"/>
  <c r="E110" i="1" s="1"/>
  <c r="F53" i="1"/>
  <c r="E53" i="1" s="1"/>
  <c r="Q114" i="1"/>
  <c r="AS98" i="1"/>
  <c r="AT98" i="1"/>
  <c r="G169" i="1"/>
  <c r="G161" i="1"/>
  <c r="G153" i="1"/>
  <c r="AT208" i="1"/>
  <c r="AS208" i="1"/>
  <c r="G208" i="1"/>
  <c r="AS160" i="1"/>
  <c r="AT160" i="1"/>
  <c r="AS48" i="1"/>
  <c r="AT48" i="1"/>
  <c r="AT111" i="1"/>
  <c r="AS111" i="1"/>
  <c r="G111" i="1"/>
  <c r="AS87" i="1"/>
  <c r="AT87" i="1"/>
  <c r="AS63" i="1"/>
  <c r="AT63" i="1"/>
  <c r="G39" i="1"/>
  <c r="AT198" i="1"/>
  <c r="AS198" i="1"/>
  <c r="G138" i="1"/>
  <c r="AT84" i="1"/>
  <c r="AS84" i="1"/>
  <c r="F38" i="1"/>
  <c r="E38" i="1" s="1"/>
  <c r="AT30" i="1"/>
  <c r="AS30" i="1"/>
  <c r="Q181" i="1"/>
  <c r="G141" i="1"/>
  <c r="G116" i="1"/>
  <c r="F155" i="1"/>
  <c r="E155" i="1" s="1"/>
  <c r="AS115" i="1"/>
  <c r="AT115" i="1"/>
  <c r="G115" i="1"/>
  <c r="G107" i="1"/>
  <c r="AT19" i="1"/>
  <c r="AS19" i="1"/>
  <c r="G19" i="1"/>
  <c r="F138" i="1"/>
  <c r="E138" i="1" s="1"/>
  <c r="G109" i="1"/>
  <c r="G211" i="1"/>
  <c r="AT102" i="1"/>
  <c r="AS102" i="1"/>
  <c r="AT37" i="1"/>
  <c r="AS37" i="1"/>
  <c r="Q196" i="1"/>
  <c r="AT100" i="1"/>
  <c r="AS100" i="1"/>
  <c r="Q195" i="1"/>
  <c r="G139" i="1"/>
  <c r="AS217" i="1"/>
  <c r="AT217" i="1"/>
  <c r="G217" i="1"/>
  <c r="AS25" i="1"/>
  <c r="AT25" i="1"/>
  <c r="G215" i="1"/>
  <c r="Q151" i="1"/>
  <c r="AT119" i="1"/>
  <c r="AS119" i="1"/>
  <c r="AT62" i="1"/>
  <c r="AS62" i="1"/>
  <c r="AS180" i="1"/>
  <c r="AT180" i="1"/>
  <c r="AT51" i="1"/>
  <c r="AS51" i="1"/>
  <c r="AS58" i="1"/>
  <c r="AT58" i="1"/>
  <c r="G58" i="1"/>
  <c r="G45" i="1"/>
  <c r="AS50" i="1"/>
  <c r="AT50" i="1"/>
  <c r="G150" i="1"/>
  <c r="F45" i="1"/>
  <c r="E45" i="1" s="1"/>
  <c r="BC159" i="1"/>
  <c r="B159" i="1" s="1"/>
  <c r="G220" i="1"/>
  <c r="G108" i="1"/>
  <c r="AT179" i="1"/>
  <c r="AS179" i="1"/>
  <c r="G155" i="1"/>
  <c r="F115" i="1"/>
  <c r="E115" i="1" s="1"/>
  <c r="F226" i="1"/>
  <c r="E226" i="1" s="1"/>
  <c r="BC38" i="1"/>
  <c r="B38" i="1" s="1"/>
  <c r="AS117" i="1"/>
  <c r="AT117" i="1"/>
  <c r="G117" i="1"/>
  <c r="AS124" i="1"/>
  <c r="AT124" i="1"/>
  <c r="AT76" i="1"/>
  <c r="AS76" i="1"/>
  <c r="AT219" i="1"/>
  <c r="AS219" i="1"/>
  <c r="G219" i="1"/>
  <c r="F19" i="1"/>
  <c r="E19" i="1" s="1"/>
  <c r="Q172" i="1"/>
  <c r="F108" i="1"/>
  <c r="E108" i="1" s="1"/>
  <c r="G203" i="1"/>
  <c r="AS147" i="1"/>
  <c r="AT147" i="1"/>
  <c r="AS194" i="1"/>
  <c r="AT194" i="1"/>
  <c r="AT122" i="1"/>
  <c r="AS122" i="1"/>
  <c r="Q26" i="1"/>
  <c r="AT214" i="1"/>
  <c r="AS214" i="1"/>
  <c r="G214" i="1"/>
  <c r="Q174" i="1"/>
  <c r="F150" i="1"/>
  <c r="E150" i="1" s="1"/>
  <c r="F117" i="1"/>
  <c r="E117" i="1" s="1"/>
  <c r="F109" i="1"/>
  <c r="E109" i="1" s="1"/>
  <c r="AT77" i="1"/>
  <c r="AS77" i="1"/>
  <c r="F220" i="1"/>
  <c r="E220" i="1" s="1"/>
  <c r="F116" i="1"/>
  <c r="E116" i="1" s="1"/>
  <c r="F219" i="1"/>
  <c r="E219" i="1" s="1"/>
  <c r="F203" i="1"/>
  <c r="E203" i="1" s="1"/>
  <c r="F195" i="1"/>
  <c r="E195" i="1" s="1"/>
  <c r="Q187" i="1"/>
  <c r="Q155" i="1"/>
  <c r="Q115" i="1"/>
  <c r="BC209" i="1"/>
  <c r="B209" i="1" s="1"/>
  <c r="AS114" i="1"/>
  <c r="AT114" i="1"/>
  <c r="G114" i="1"/>
  <c r="Q201" i="1"/>
  <c r="F153" i="1"/>
  <c r="E153" i="1" s="1"/>
  <c r="G137" i="1"/>
  <c r="BC19" i="1"/>
  <c r="B19" i="1" s="1"/>
  <c r="Q192" i="1"/>
  <c r="AS96" i="1"/>
  <c r="AT96" i="1"/>
  <c r="F215" i="1"/>
  <c r="E215" i="1" s="1"/>
  <c r="AT199" i="1"/>
  <c r="AS199" i="1"/>
  <c r="AT167" i="1"/>
  <c r="AS167" i="1"/>
  <c r="AS47" i="1"/>
  <c r="AT47" i="1"/>
  <c r="AS103" i="1"/>
  <c r="AT103" i="1"/>
  <c r="AS79" i="1"/>
  <c r="AT79" i="1"/>
  <c r="AT23" i="1"/>
  <c r="AS23" i="1"/>
  <c r="G23" i="1"/>
  <c r="BC45" i="1"/>
  <c r="B45" i="1" s="1"/>
  <c r="BC195" i="1"/>
  <c r="B195" i="1" s="1"/>
  <c r="AS88" i="1"/>
  <c r="AT88" i="1"/>
  <c r="BC108" i="1"/>
  <c r="B108" i="1" s="1"/>
  <c r="Q214" i="1"/>
  <c r="F174" i="1"/>
  <c r="E174" i="1" s="1"/>
  <c r="Q150" i="1"/>
  <c r="AT54" i="1"/>
  <c r="AS54" i="1"/>
  <c r="G54" i="1"/>
  <c r="AT46" i="1"/>
  <c r="AS46" i="1"/>
  <c r="G46" i="1"/>
  <c r="BC150" i="1"/>
  <c r="B150" i="1" s="1"/>
  <c r="Q197" i="1"/>
  <c r="Q220" i="1"/>
  <c r="Q188" i="1"/>
  <c r="AS172" i="1"/>
  <c r="AT172" i="1"/>
  <c r="G172" i="1"/>
  <c r="AT164" i="1"/>
  <c r="AS164" i="1"/>
  <c r="G164" i="1"/>
  <c r="G132" i="1"/>
  <c r="Q219" i="1"/>
  <c r="Q203" i="1"/>
  <c r="AS163" i="1"/>
  <c r="AT163" i="1"/>
  <c r="Q218" i="1"/>
  <c r="AS106" i="1"/>
  <c r="AT106" i="1"/>
  <c r="F58" i="1"/>
  <c r="E58" i="1" s="1"/>
  <c r="G42" i="1"/>
  <c r="AS26" i="1"/>
  <c r="AT26" i="1"/>
  <c r="G26" i="1"/>
  <c r="BC42" i="1"/>
  <c r="B42" i="1" s="1"/>
  <c r="Q217" i="1"/>
  <c r="AT129" i="1"/>
  <c r="AS129" i="1"/>
  <c r="Q121" i="1"/>
  <c r="AS97" i="1"/>
  <c r="AT97" i="1"/>
  <c r="BC107" i="1"/>
  <c r="B107" i="1" s="1"/>
  <c r="BC203" i="1"/>
  <c r="B203" i="1" s="1"/>
  <c r="F176" i="1"/>
  <c r="E176" i="1" s="1"/>
  <c r="Q208" i="1"/>
  <c r="G168" i="1"/>
  <c r="BC116" i="1"/>
  <c r="B116" i="1" s="1"/>
  <c r="Q215" i="1"/>
  <c r="BC53" i="1"/>
  <c r="B53" i="1" s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l="1"/>
  <c r="T3723" i="8"/>
  <c r="T4149" i="8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<sst xmlns="http://schemas.openxmlformats.org/spreadsheetml/2006/main" count="8464" uniqueCount="2306">
  <si>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</si>
  <si>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</si>
  <si>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</si>
  <si>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</si>
  <si>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</si>
  <si>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</si>
  <si>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</si>
  <si>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</si>
  <si>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</si>
  <si>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</si>
  <si>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</si>
  <si>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</si>
  <si>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</si>
  <si>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</si>
  <si>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</si>
  <si>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</si>
  <si>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</si>
  <si>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</si>
  <si>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</si>
  <si>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</si>
  <si>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</si>
  <si>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</si>
  <si>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</si>
  <si>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</si>
  <si>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</si>
  <si>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</si>
  <si>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</si>
  <si>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</si>
  <si>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</si>
  <si>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</si>
  <si>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</si>
  <si>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</si>
  <si>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</si>
  <si>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</si>
  <si>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</si>
  <si>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</si>
  <si>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</si>
  <si>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</si>
  <si>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</si>
  <si>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</si>
  <si>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</si>
  <si>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</si>
  <si>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</si>
  <si>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</si>
  <si>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</si>
  <si>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</si>
  <si>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</si>
  <si>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</si>
  <si>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</si>
  <si>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</si>
  <si>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</si>
  <si>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</si>
  <si>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</si>
  <si>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</si>
  <si>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</si>
  <si>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</si>
  <si>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</si>
  <si>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</si>
  <si>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</si>
  <si>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</si>
  <si>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</si>
  <si>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</si>
  <si>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</si>
  <si>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</si>
  <si>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</si>
  <si>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</si>
  <si>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</si>
  <si>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</si>
  <si>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</si>
  <si>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</si>
  <si>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</si>
  <si>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</si>
  <si>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</si>
  <si>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</si>
  <si>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</si>
  <si>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</si>
  <si>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</si>
  <si>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</si>
  <si>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</si>
  <si>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</si>
  <si>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</si>
  <si>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</si>
  <si>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</si>
  <si>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</si>
  <si>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</si>
  <si>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</si>
  <si>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</si>
  <si>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</si>
  <si>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</si>
  <si>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</si>
  <si>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</si>
  <si>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</si>
  <si>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</si>
  <si>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</si>
  <si>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</si>
  <si>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</si>
  <si>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</si>
  <si>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</si>
  <si>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</si>
  <si>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</si>
  <si>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</si>
  <si>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</si>
  <si>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</si>
  <si>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</si>
  <si>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</si>
  <si>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</si>
  <si>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</si>
  <si>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</si>
  <si>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</si>
  <si>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</si>
  <si>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</si>
  <si>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</si>
  <si>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</si>
  <si>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</si>
  <si>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</si>
  <si>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</si>
  <si>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</si>
  <si>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</si>
  <si>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</si>
  <si>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</si>
  <si>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</si>
  <si>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</si>
  <si>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</si>
  <si>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</si>
  <si>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</si>
  <si>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</si>
  <si>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</si>
  <si>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</si>
  <si>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</si>
  <si>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</si>
  <si>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</si>
  <si>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</si>
  <si>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</si>
  <si>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</si>
  <si>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</si>
  <si>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</si>
  <si>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</si>
  <si>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</si>
  <si>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</si>
  <si>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</si>
  <si>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</si>
  <si>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</si>
  <si>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</si>
  <si>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</si>
  <si>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</si>
  <si>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</si>
  <si>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</si>
  <si>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</si>
  <si>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</si>
  <si>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</si>
  <si>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</si>
  <si>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</si>
  <si>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</si>
  <si>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</si>
  <si>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</si>
  <si>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</si>
  <si>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</si>
  <si>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</si>
  <si>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</si>
  <si>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</si>
  <si>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</si>
  <si>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</si>
  <si>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</si>
  <si>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</si>
  <si>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</si>
  <si>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</si>
  <si>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</si>
  <si>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</si>
  <si>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</si>
  <si>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</si>
  <si>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</si>
  <si>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</si>
  <si>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</si>
  <si>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</si>
  <si>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</si>
  <si>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</si>
  <si>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</si>
  <si>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</si>
  <si>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</si>
  <si>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</si>
  <si>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</si>
  <si>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</si>
  <si>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</si>
  <si>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</si>
  <si>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</si>
  <si>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</si>
  <si>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</si>
  <si>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</si>
  <si>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</si>
  <si>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</si>
  <si>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</si>
  <si>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</si>
  <si>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</si>
  <si>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</si>
  <si>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</si>
  <si>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</si>
  <si>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</si>
  <si>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</si>
  <si>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</si>
  <si>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</si>
  <si>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</si>
  <si>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</si>
  <si>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</si>
  <si>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</si>
  <si>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</si>
  <si>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</si>
  <si>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</si>
  <si>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</si>
  <si>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</si>
  <si>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</si>
  <si>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</si>
  <si>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</si>
  <si>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</si>
  <si>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</si>
  <si>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</si>
  <si>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</si>
  <si>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</si>
  <si>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</si>
  <si>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</si>
  <si>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</si>
  <si>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</si>
  <si>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</si>
  <si>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</si>
  <si>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</si>
  <si>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</si>
  <si>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</si>
  <si>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</si>
  <si>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</si>
  <si>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</si>
  <si>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</si>
  <si>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</si>
  <si>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</si>
  <si>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</si>
  <si>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</si>
  <si>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</si>
  <si>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</si>
  <si>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</si>
  <si>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</si>
  <si>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</si>
  <si>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</si>
  <si>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</si>
  <si>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</si>
  <si>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</si>
  <si>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</si>
  <si>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</si>
  <si>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</si>
  <si>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</si>
  <si>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</si>
  <si>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</si>
  <si>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</si>
  <si>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</si>
  <si>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</si>
  <si>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</si>
  <si>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</si>
  <si>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</si>
  <si>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</si>
  <si>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</si>
  <si>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</si>
  <si>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</si>
  <si>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</si>
  <si>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</si>
  <si>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</si>
  <si>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</si>
  <si>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</si>
  <si>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</si>
  <si>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</si>
  <si>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</si>
  <si>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</si>
  <si>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</si>
  <si>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</si>
  <si>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</si>
  <si>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</si>
  <si>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</si>
  <si>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</si>
  <si>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</si>
  <si>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</si>
  <si>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</si>
  <si>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</si>
  <si>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</si>
  <si>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</si>
  <si>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</si>
  <si>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</si>
  <si>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</si>
  <si>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</si>
  <si>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</si>
  <si>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</si>
  <si>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</si>
  <si>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</si>
  <si>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</si>
  <si>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</si>
  <si>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</si>
  <si>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</si>
  <si>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</si>
  <si>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</si>
  <si>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</si>
  <si>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</si>
  <si>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</si>
  <si>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</si>
  <si>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</si>
  <si>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</si>
  <si>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</si>
  <si>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</si>
  <si>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</si>
  <si>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</si>
  <si>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</si>
  <si>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</si>
  <si>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</si>
  <si>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</si>
  <si>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</si>
  <si>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</si>
  <si>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</si>
  <si>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</si>
  <si>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</si>
  <si>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</si>
  <si>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</si>
  <si>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</si>
  <si>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</si>
  <si>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</si>
  <si>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</si>
  <si>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</si>
  <si>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</si>
  <si>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</si>
  <si>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</si>
  <si>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</si>
  <si>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</si>
  <si>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</si>
  <si>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</si>
  <si>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</si>
  <si>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</si>
  <si>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</si>
  <si>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</si>
  <si>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</si>
  <si>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</si>
  <si>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</si>
  <si>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</si>
  <si>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</si>
  <si>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</si>
  <si>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</si>
  <si>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</si>
  <si>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</si>
  <si>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</si>
  <si>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</si>
  <si>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</si>
  <si>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</si>
  <si>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</si>
  <si>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</si>
  <si>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</si>
  <si>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</si>
  <si>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</si>
  <si>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</si>
  <si>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</si>
  <si>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</si>
  <si>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</si>
  <si>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</si>
  <si>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</si>
  <si>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</si>
  <si>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</si>
  <si>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</si>
  <si>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</si>
  <si>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</si>
  <si>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</si>
  <si>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</si>
  <si>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</si>
  <si>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</si>
  <si>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</si>
  <si>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</si>
  <si>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</si>
  <si>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</si>
  <si>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</si>
  <si>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</si>
  <si>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</si>
  <si>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</si>
  <si>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</si>
  <si>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</si>
  <si>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</si>
  <si>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</si>
  <si>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</si>
  <si>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</si>
  <si>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</si>
  <si>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</si>
  <si>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</si>
  <si>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</si>
  <si>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</si>
  <si>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</si>
  <si>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</si>
  <si>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</si>
  <si>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</si>
  <si>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</si>
  <si>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</si>
  <si>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</si>
  <si>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</si>
  <si>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</si>
  <si>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</si>
  <si>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</si>
  <si>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</si>
  <si>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</si>
  <si>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</si>
  <si>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</si>
  <si>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</si>
  <si>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</si>
  <si>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</si>
  <si>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</si>
  <si>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</si>
  <si>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</si>
  <si>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</si>
  <si>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</si>
  <si>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</si>
  <si>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</si>
  <si>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</si>
  <si>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</si>
  <si>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</si>
  <si>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</si>
  <si>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</si>
  <si>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</si>
  <si>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</si>
  <si>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</si>
  <si>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</si>
  <si>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</si>
  <si>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</si>
  <si>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</si>
  <si>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</si>
  <si>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</si>
  <si>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</si>
  <si>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</si>
  <si>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</si>
  <si>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</si>
  <si>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</si>
  <si>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</si>
  <si>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</si>
  <si>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</si>
  <si>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</si>
  <si>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</si>
  <si>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</si>
  <si>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</si>
  <si>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</si>
  <si>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</si>
  <si>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</si>
  <si>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</si>
  <si>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</si>
  <si>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</si>
  <si>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</si>
  <si>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</si>
  <si>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</si>
  <si>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</si>
  <si>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</si>
  <si>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</si>
  <si>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</si>
  <si>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</si>
  <si>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</si>
  <si>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</si>
  <si>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</si>
  <si>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</si>
  <si>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</si>
  <si>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</si>
  <si>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</si>
  <si>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</si>
  <si>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</si>
  <si>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</si>
  <si>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</si>
  <si>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</si>
  <si>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</si>
  <si>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</si>
  <si>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</si>
  <si>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</si>
  <si>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</si>
  <si>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</si>
  <si>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</si>
  <si>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</si>
  <si>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</si>
  <si>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</si>
  <si>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</si>
  <si>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</si>
  <si>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</si>
  <si>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</si>
  <si>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</si>
  <si>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</si>
  <si>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</si>
  <si>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</si>
  <si>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</si>
  <si>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</si>
  <si>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</si>
  <si>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</si>
  <si>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</si>
  <si>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</si>
  <si>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</si>
  <si>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</si>
  <si>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</si>
  <si>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</si>
  <si>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</si>
  <si>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</si>
  <si>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</si>
  <si>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</si>
  <si>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</si>
  <si>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</si>
  <si>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</si>
  <si>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</si>
  <si>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</si>
  <si>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</si>
  <si>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</si>
  <si>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</si>
  <si>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</si>
  <si>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</si>
  <si>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</si>
  <si>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</si>
  <si>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</si>
  <si>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</si>
  <si>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</si>
  <si>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</si>
  <si>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</si>
  <si>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</si>
  <si>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</si>
  <si>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</si>
  <si>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</si>
  <si>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</si>
  <si>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</si>
  <si>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</si>
  <si>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</si>
  <si>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</si>
  <si>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</si>
  <si>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</si>
  <si>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</si>
  <si>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</si>
  <si>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</si>
  <si>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</si>
  <si>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</si>
  <si>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</si>
  <si>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</si>
  <si>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</si>
  <si>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</si>
  <si>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</si>
  <si>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</si>
  <si>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</si>
  <si>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</si>
  <si>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</si>
  <si>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</si>
  <si>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</si>
  <si>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</si>
  <si>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</si>
  <si>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</si>
  <si>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</si>
  <si>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</si>
  <si>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</si>
  <si>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</si>
  <si>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</si>
  <si>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</si>
  <si>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</si>
  <si>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</si>
  <si>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</si>
  <si>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</si>
  <si>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</si>
  <si>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</si>
  <si>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</si>
  <si>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</si>
  <si>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</si>
  <si>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</si>
  <si>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</si>
  <si>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</si>
  <si>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</si>
  <si>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</si>
  <si>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</si>
  <si>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</si>
  <si>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</si>
  <si>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</si>
  <si>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</si>
  <si>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</si>
  <si>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</si>
  <si>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</si>
  <si>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</si>
  <si>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</si>
  <si>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</si>
  <si>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</si>
  <si>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</si>
  <si>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</si>
  <si>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</si>
  <si>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</si>
  <si>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</si>
  <si>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</si>
  <si>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</si>
  <si>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</si>
  <si>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</si>
  <si>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</si>
  <si>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</si>
  <si>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</si>
  <si>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</si>
  <si>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</si>
  <si>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</si>
  <si>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</si>
  <si>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</si>
  <si>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</si>
  <si>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</si>
  <si>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</si>
  <si>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</si>
  <si>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</si>
  <si>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</si>
  <si>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</si>
  <si>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</si>
  <si>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</si>
  <si>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</si>
  <si>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</si>
  <si>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</si>
  <si>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</si>
  <si>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</si>
  <si>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</si>
  <si>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</si>
  <si>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</si>
  <si>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</si>
  <si>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</si>
  <si>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</si>
  <si>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</si>
  <si>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</si>
  <si>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</si>
  <si>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</si>
  <si>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</si>
  <si>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</si>
  <si>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</si>
  <si>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</si>
  <si>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</si>
  <si>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</si>
  <si>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</si>
  <si>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</si>
  <si>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</si>
  <si>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</si>
  <si>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</si>
  <si>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</si>
  <si>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</si>
  <si>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</si>
  <si>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</si>
  <si>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</si>
  <si>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</si>
  <si>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</si>
  <si>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</si>
  <si>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</si>
  <si>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</si>
  <si>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</si>
  <si>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</si>
  <si>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</si>
  <si>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</si>
  <si>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</si>
  <si>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</si>
  <si>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</si>
  <si>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</si>
  <si>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</si>
  <si>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</si>
  <si>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</si>
  <si>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</si>
  <si>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</si>
  <si>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</si>
  <si>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</si>
  <si>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</si>
  <si>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</si>
  <si>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</si>
  <si>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</si>
  <si>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</si>
  <si>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</si>
  <si>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</si>
  <si>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</si>
  <si>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</si>
  <si>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</si>
  <si>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</si>
  <si>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</si>
  <si>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</si>
  <si>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</si>
  <si>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</si>
  <si>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</si>
  <si>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</si>
  <si>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</si>
  <si>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</si>
  <si>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</si>
  <si>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</si>
  <si>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</si>
  <si>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</si>
  <si>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</si>
  <si>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</si>
  <si>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</si>
  <si>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</si>
  <si>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</si>
  <si>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</si>
  <si>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</si>
  <si>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</si>
  <si>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</si>
  <si>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</si>
  <si>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</si>
  <si>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</si>
  <si>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</si>
  <si>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</si>
  <si>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</si>
  <si>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</si>
  <si>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</si>
  <si>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</si>
  <si>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</si>
  <si>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</si>
  <si>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</si>
  <si>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</si>
  <si>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</si>
  <si>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</si>
  <si>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</si>
  <si>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</si>
  <si>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</si>
  <si>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</si>
  <si>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</si>
  <si>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</si>
  <si>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</si>
  <si>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</si>
  <si>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</si>
  <si>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</si>
  <si>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</si>
  <si>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</si>
  <si>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</si>
  <si>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</si>
  <si>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</si>
  <si>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</si>
  <si>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</si>
  <si>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</si>
  <si>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</si>
  <si>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</si>
  <si>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</si>
  <si>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</si>
  <si>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</si>
  <si>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</si>
  <si>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</si>
  <si>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</si>
  <si>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</si>
  <si>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</si>
  <si>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</si>
  <si>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</si>
  <si>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</si>
  <si>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</si>
  <si>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</si>
  <si>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</si>
  <si>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</si>
  <si>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</si>
  <si>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</si>
  <si>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</si>
  <si>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</si>
  <si>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</si>
  <si>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</si>
  <si>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</si>
  <si>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</si>
  <si>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</si>
  <si>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</si>
  <si>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</si>
  <si>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</si>
  <si>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</si>
  <si>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</si>
  <si>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</si>
  <si>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</si>
  <si>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</si>
  <si>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</si>
  <si>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</si>
  <si>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</si>
  <si>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</si>
  <si>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</si>
  <si>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</si>
  <si>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</si>
  <si>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</si>
  <si>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</si>
  <si>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</si>
  <si>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</si>
  <si>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</si>
  <si>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</si>
  <si>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</si>
  <si>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</si>
  <si>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</si>
  <si>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</si>
  <si>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</si>
  <si>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</si>
  <si>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</si>
  <si>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</si>
  <si>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</si>
  <si>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</si>
  <si>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</si>
  <si>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</si>
  <si>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</si>
  <si>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</si>
  <si>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</si>
  <si>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</si>
  <si>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</si>
  <si>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</si>
  <si>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</si>
  <si>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</si>
  <si>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</si>
  <si>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</si>
  <si>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</si>
  <si>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</si>
  <si>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</si>
  <si>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</si>
  <si>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</si>
  <si>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</si>
  <si>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</si>
  <si>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</si>
  <si>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</si>
  <si>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</si>
  <si>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</si>
  <si>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</si>
  <si>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</si>
  <si>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</si>
  <si>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</si>
  <si>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</si>
  <si>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</si>
  <si>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</si>
  <si>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</si>
  <si>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</si>
  <si>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</si>
  <si>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</si>
  <si>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</si>
  <si>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</si>
  <si>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</si>
  <si>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</si>
  <si>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</si>
  <si>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</si>
  <si>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</si>
  <si>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</si>
  <si>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</si>
  <si>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</si>
  <si>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</si>
  <si>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</si>
  <si>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</si>
  <si>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</si>
  <si>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</si>
  <si>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</si>
  <si>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</si>
  <si>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</si>
  <si>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</si>
  <si>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</si>
  <si>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</si>
  <si>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</si>
  <si>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</si>
  <si>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</si>
  <si>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</si>
  <si>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</si>
  <si>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</si>
  <si>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</si>
  <si>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</si>
  <si>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</si>
  <si>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</si>
  <si>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</si>
  <si>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</si>
  <si>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</si>
  <si>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</si>
  <si>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</si>
  <si>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</si>
  <si>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</si>
  <si>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</si>
  <si>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</si>
  <si>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</si>
  <si>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</si>
  <si>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</si>
  <si>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</si>
  <si>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</si>
  <si>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</si>
  <si>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</si>
  <si>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</si>
  <si>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</si>
  <si>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</si>
  <si>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</si>
  <si>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</si>
  <si>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</si>
  <si>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</si>
  <si>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</si>
  <si>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</si>
  <si>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</si>
  <si>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</si>
  <si>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</si>
  <si>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</si>
  <si>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</si>
  <si>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NEEDLE-State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</si>
  <si>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</si>
  <si>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</si>
  <si>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</si>
  <si>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</si>
  <si>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</si>
  <si>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</si>
  <si>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</si>
  <si>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</si>
  <si>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</si>
  <si>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</si>
  <si>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</si>
  <si>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</si>
  <si>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</si>
  <si>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</si>
  <si>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</si>
  <si>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</si>
  <si>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</si>
  <si>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</si>
  <si>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</si>
  <si>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</si>
  <si>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</si>
  <si>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</si>
  <si>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</si>
  <si>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</si>
  <si>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</si>
  <si>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</si>
  <si>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</si>
  <si>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AMERICAN NEEDLE-Sport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</si>
  <si>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</si>
  <si>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</si>
  <si>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</si>
  <si>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</si>
  <si>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</si>
  <si>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</si>
  <si>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</si>
  <si>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</si>
  <si>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</si>
  <si>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</si>
  <si>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</si>
  <si>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</si>
  <si>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</si>
  <si>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</si>
  <si>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</si>
  <si>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</si>
  <si>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</si>
  <si>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</si>
  <si>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</si>
  <si>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</si>
  <si>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</si>
  <si>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</si>
  <si>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</si>
  <si>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</si>
  <si>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</si>
  <si>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</si>
  <si>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</si>
  <si>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</si>
  <si>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</si>
  <si>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</si>
  <si>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</si>
  <si>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</si>
  <si>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</si>
  <si>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</si>
  <si>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</si>
  <si>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</si>
  <si>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</si>
  <si>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</si>
  <si>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</si>
  <si>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</si>
  <si>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</si>
  <si>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</si>
  <si>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</si>
  <si>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</si>
  <si>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</si>
  <si>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</si>
  <si>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</si>
  <si>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</si>
  <si>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</si>
  <si>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</si>
  <si>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</si>
  <si>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</si>
  <si>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</si>
  <si>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</si>
  <si>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</si>
  <si>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</si>
  <si>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</si>
  <si>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</si>
  <si>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</si>
  <si>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</si>
  <si>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</si>
  <si>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</si>
  <si>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</si>
  <si>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</si>
  <si>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</si>
  <si>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</si>
  <si>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</si>
  <si>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</si>
  <si>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</si>
  <si>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</si>
  <si>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</si>
  <si>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</si>
  <si>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</si>
  <si>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</si>
  <si>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</si>
  <si>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</si>
  <si>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</si>
  <si>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</si>
  <si>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</si>
  <si>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</si>
  <si>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</si>
  <si>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</si>
  <si>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</si>
  <si>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</si>
  <si>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</si>
  <si>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</si>
  <si>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</si>
  <si>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</si>
  <si>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</si>
  <si>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</si>
  <si>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</si>
  <si>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</si>
  <si>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</si>
  <si>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</si>
  <si>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</si>
  <si>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</si>
  <si>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</si>
  <si>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</si>
  <si>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</si>
  <si>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</si>
  <si>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</si>
  <si>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</si>
  <si>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</si>
  <si>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</si>
  <si>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</si>
  <si>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</si>
  <si>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</si>
  <si>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</si>
  <si>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</si>
  <si>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</si>
  <si>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</si>
  <si>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</si>
  <si>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</si>
  <si>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</si>
  <si>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</si>
  <si>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</si>
  <si>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</si>
  <si>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</si>
  <si>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</si>
  <si>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</si>
  <si>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</si>
  <si>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</si>
  <si>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</si>
  <si>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</si>
  <si>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</si>
  <si>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</si>
  <si>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</si>
  <si>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</si>
  <si>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</si>
  <si>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</si>
  <si>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</si>
  <si>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</si>
  <si>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</si>
  <si>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</si>
  <si>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</si>
  <si>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</si>
  <si>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</si>
  <si>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</si>
  <si>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</si>
  <si>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</si>
  <si>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</si>
  <si>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</si>
  <si>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</si>
  <si>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</si>
  <si>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</si>
  <si>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</si>
  <si>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</si>
  <si>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</si>
  <si>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</si>
  <si>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</si>
  <si>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</si>
  <si>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</si>
  <si>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</si>
  <si>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</si>
  <si>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</si>
  <si>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</si>
  <si>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</si>
  <si>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</si>
  <si>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</si>
  <si>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</si>
  <si>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</si>
  <si>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</si>
  <si>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</si>
  <si>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</si>
  <si>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</si>
  <si>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</si>
  <si>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</si>
  <si>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</si>
  <si>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</si>
  <si>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</si>
  <si>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</si>
  <si>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</si>
  <si>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</si>
  <si>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</si>
  <si>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</si>
  <si>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</si>
  <si>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</si>
  <si>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</si>
  <si>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</si>
  <si>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</si>
  <si>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</si>
  <si>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</si>
  <si>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</si>
  <si>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</si>
  <si>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</si>
  <si>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</si>
  <si>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</si>
  <si>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</si>
  <si>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</si>
  <si>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</si>
  <si>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</si>
  <si>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</si>
  <si>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</si>
  <si>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</si>
  <si>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</si>
  <si>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</si>
  <si>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AMERICAN NEEDLE-Space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</si>
  <si>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</si>
  <si>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</si>
  <si>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</si>
  <si>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</si>
  <si>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</si>
  <si>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</si>
  <si>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</si>
  <si>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</si>
  <si>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</si>
  <si>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</si>
  <si>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</si>
  <si>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</si>
  <si>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</si>
  <si>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</si>
  <si>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</si>
  <si>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</si>
  <si>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</si>
  <si>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</si>
  <si>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</si>
  <si>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</si>
  <si>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</si>
  <si>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</si>
  <si>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</si>
  <si>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</si>
  <si>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</si>
  <si>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</si>
  <si>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</si>
  <si>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</si>
  <si>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</si>
  <si>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</si>
  <si>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</si>
  <si>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</si>
  <si>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</si>
  <si>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</si>
  <si>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</si>
  <si>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</si>
  <si>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</si>
  <si>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</si>
  <si>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</si>
  <si>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</si>
  <si>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</si>
  <si>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</si>
  <si>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</si>
  <si>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</si>
  <si>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</si>
  <si>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</si>
  <si>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</si>
  <si>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</si>
  <si>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</si>
  <si>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</si>
  <si>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</si>
  <si>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</si>
  <si>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</si>
  <si>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</si>
  <si>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</si>
  <si>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</si>
  <si>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</si>
  <si>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</si>
  <si>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</si>
  <si>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</si>
  <si>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</si>
  <si>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</si>
  <si>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</si>
  <si>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</si>
  <si>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</si>
  <si>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</si>
  <si>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</si>
  <si>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</si>
  <si>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</si>
  <si>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</si>
  <si>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</si>
  <si>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</si>
  <si>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</si>
  <si>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</si>
  <si>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</si>
  <si>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</si>
  <si>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</si>
  <si>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</si>
  <si>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</si>
  <si>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</si>
  <si>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</si>
  <si>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</si>
  <si>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</si>
  <si>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</si>
  <si>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</si>
  <si>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</si>
  <si>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</si>
  <si>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</si>
  <si>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</si>
  <si>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</si>
  <si>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</si>
  <si>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</si>
  <si>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</si>
  <si>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</si>
  <si>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</si>
  <si>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</si>
  <si>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</si>
  <si>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</si>
  <si>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</si>
  <si>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</si>
  <si>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</si>
  <si>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</si>
  <si>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</si>
  <si>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</si>
  <si>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</si>
  <si>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</si>
  <si>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</si>
  <si>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</si>
  <si>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</si>
  <si>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</si>
  <si>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</si>
  <si>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</si>
  <si>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</si>
  <si>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</si>
  <si>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</si>
  <si>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</si>
  <si>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</si>
  <si>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</si>
  <si>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</si>
  <si>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</si>
  <si>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</si>
  <si>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</si>
  <si>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</si>
  <si>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</si>
  <si>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</si>
  <si>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</si>
  <si>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</si>
  <si>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</si>
  <si>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</si>
  <si>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</si>
  <si>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</si>
  <si>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</si>
  <si>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</si>
  <si>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</si>
  <si>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</si>
  <si>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</si>
  <si>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</si>
  <si>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</si>
  <si>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</si>
  <si>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</si>
  <si>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</si>
  <si>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</si>
  <si>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</si>
  <si>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</si>
  <si>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</si>
  <si>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</si>
  <si>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</si>
  <si>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</si>
  <si>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</si>
  <si>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</si>
  <si>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</si>
  <si>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</si>
  <si>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</si>
  <si>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</si>
  <si>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</si>
  <si>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</si>
  <si>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</si>
  <si>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</si>
  <si>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</si>
  <si>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</si>
  <si>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</si>
  <si>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</si>
  <si>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</si>
  <si>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</si>
  <si>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</si>
  <si>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</si>
  <si>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</si>
  <si>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</si>
  <si>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</si>
  <si>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</si>
  <si>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</si>
  <si>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</si>
  <si>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</si>
  <si>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</si>
  <si>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</si>
  <si>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</si>
  <si>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</si>
  <si>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</si>
  <si>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</si>
  <si>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</si>
  <si>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</si>
  <si>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</si>
  <si>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</si>
  <si>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</si>
  <si>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</si>
  <si>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</si>
  <si>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</si>
  <si>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</si>
  <si>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</si>
  <si>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</si>
  <si>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</si>
  <si>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</si>
  <si>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</si>
  <si>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</si>
  <si>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</si>
  <si>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</si>
  <si>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</si>
  <si>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</si>
  <si>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</si>
  <si>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</si>
  <si>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</si>
  <si>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</si>
  <si>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</si>
  <si>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</si>
  <si>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</si>
  <si>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</si>
  <si>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</si>
  <si>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</si>
  <si>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</si>
  <si>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</si>
  <si>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</si>
  <si>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</si>
  <si>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</si>
  <si>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AMERICAN NEEDLE-Cars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</si>
  <si>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</si>
  <si>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</si>
  <si>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</si>
  <si>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</si>
  <si>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</si>
  <si>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</si>
  <si>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</si>
  <si>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</si>
  <si>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</si>
  <si>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</si>
  <si>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</si>
  <si>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</si>
  <si>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</si>
  <si>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</si>
  <si>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</si>
  <si>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</si>
  <si>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</si>
  <si>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</si>
  <si>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</si>
  <si>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</si>
  <si>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</si>
  <si>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</si>
  <si>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</si>
  <si>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</si>
  <si>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</si>
  <si>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</si>
  <si>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</si>
  <si>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</si>
  <si>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</si>
  <si>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</si>
  <si>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</si>
  <si>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</si>
  <si>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</si>
  <si>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</si>
  <si>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</si>
  <si>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</si>
  <si>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</si>
  <si>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</si>
  <si>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</si>
  <si>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</si>
  <si>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</si>
  <si>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</si>
  <si>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</si>
  <si>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</si>
  <si>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</si>
  <si>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</si>
  <si>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</si>
  <si>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</si>
  <si>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</si>
  <si>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</si>
  <si>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</si>
  <si>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</si>
  <si>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</si>
  <si>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</si>
  <si>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</si>
  <si>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</si>
  <si>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</si>
  <si>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</si>
  <si>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</si>
  <si>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</si>
  <si>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</si>
  <si>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</si>
  <si>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</si>
  <si>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</si>
  <si>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</si>
  <si>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</si>
  <si>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</si>
  <si>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</si>
  <si>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</si>
  <si>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</si>
  <si>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</si>
  <si>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</si>
  <si>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</si>
  <si>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</si>
  <si>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</si>
  <si>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</si>
  <si>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</si>
  <si>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</si>
  <si>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</si>
  <si>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</si>
  <si>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</si>
  <si>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</si>
  <si>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</si>
  <si>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</si>
  <si>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</si>
  <si>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</si>
  <si>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</si>
  <si>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</si>
  <si>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</si>
  <si>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</si>
  <si>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</si>
  <si>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</si>
  <si>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</si>
  <si>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</si>
  <si>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</si>
  <si>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</si>
  <si>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</si>
  <si>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</si>
  <si>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</si>
  <si>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</si>
  <si>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</si>
  <si>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</si>
  <si>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</si>
  <si>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</si>
  <si>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</si>
  <si>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</si>
  <si>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</si>
  <si>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</si>
  <si>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</si>
  <si>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</si>
  <si>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</si>
  <si>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</si>
  <si>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</si>
  <si>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</si>
  <si>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</si>
  <si>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</si>
  <si>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</si>
  <si>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</si>
  <si>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</si>
  <si>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</si>
  <si>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</si>
  <si>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</si>
  <si>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</si>
  <si>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</si>
  <si>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</si>
  <si>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</si>
  <si>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</si>
  <si>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</si>
  <si>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</si>
  <si>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</si>
  <si>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</si>
  <si>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</si>
  <si>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</si>
  <si>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</si>
  <si>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</si>
  <si>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</si>
  <si>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</si>
  <si>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</si>
  <si>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</si>
  <si>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</si>
  <si>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</si>
  <si>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</si>
  <si>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</si>
  <si>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</si>
  <si>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</si>
  <si>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</si>
  <si>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</si>
  <si>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</si>
  <si>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</si>
  <si>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</si>
  <si>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</si>
  <si>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</si>
  <si>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</si>
  <si>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</si>
  <si>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</si>
  <si>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</si>
  <si>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</si>
  <si>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</si>
  <si>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</si>
  <si>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</si>
  <si>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</si>
  <si>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</si>
  <si>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</si>
  <si>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</si>
  <si>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</si>
  <si>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</si>
  <si>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</si>
  <si>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</si>
  <si>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</si>
  <si>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</si>
  <si>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</si>
  <si>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</si>
  <si>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</si>
  <si>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</si>
  <si>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</si>
  <si>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</si>
  <si>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</si>
  <si>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</si>
  <si>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</si>
  <si>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</si>
  <si>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</si>
  <si>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</si>
  <si>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</si>
  <si>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</si>
  <si>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</si>
  <si>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</si>
  <si>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</si>
  <si>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</si>
  <si>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</si>
  <si>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</si>
  <si>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</si>
  <si>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</si>
  <si>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</si>
  <si>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</si>
  <si>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</si>
  <si>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</si>
  <si>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</si>
  <si>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</si>
  <si>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</si>
  <si>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</si>
  <si>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</si>
  <si>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</si>
  <si>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</si>
  <si>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</si>
  <si>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</si>
  <si>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</si>
  <si>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</si>
  <si>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</si>
  <si>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</si>
  <si>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</si>
  <si>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</si>
  <si>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</si>
  <si>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</si>
  <si>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</si>
  <si>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</si>
  <si>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</si>
  <si>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</si>
  <si>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</si>
  <si>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</si>
  <si>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</si>
  <si>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</si>
  <si>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</si>
  <si>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</si>
  <si>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</si>
  <si>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</si>
  <si>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</si>
  <si>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</si>
  <si>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</si>
  <si>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</si>
  <si>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</si>
  <si>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</si>
  <si>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</si>
  <si>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</si>
  <si>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</si>
  <si>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</si>
  <si>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</si>
  <si>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</si>
  <si>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</si>
  <si>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</si>
  <si>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</si>
  <si>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</si>
  <si>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</si>
  <si>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</si>
  <si>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</si>
  <si>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</si>
  <si>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</si>
  <si>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</si>
  <si>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</si>
  <si>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</si>
  <si>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</si>
  <si>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</si>
  <si>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</si>
  <si>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</si>
  <si>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</si>
  <si>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</si>
  <si>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</si>
  <si>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</si>
  <si>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</si>
  <si>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</si>
  <si>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</si>
  <si>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</si>
  <si>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</si>
  <si>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</si>
  <si>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</si>
  <si>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</si>
  <si>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</si>
  <si>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</si>
  <si>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</si>
  <si>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</si>
  <si>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</si>
  <si>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</si>
  <si>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</si>
  <si>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</si>
  <si>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</si>
  <si>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</si>
  <si>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</si>
  <si>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</si>
  <si>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</si>
  <si>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</si>
  <si>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</si>
  <si>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</si>
  <si>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</si>
  <si>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</si>
  <si>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</si>
  <si>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</si>
  <si>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</si>
  <si>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</si>
  <si>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</si>
  <si>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</si>
  <si>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</si>
  <si>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</si>
  <si>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</si>
  <si>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</si>
  <si>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</si>
  <si>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</si>
  <si>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</si>
  <si>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</si>
  <si>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</si>
  <si>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</si>
  <si>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</si>
  <si>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</si>
  <si>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</si>
  <si>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</si>
  <si>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</si>
  <si>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</si>
  <si>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</si>
  <si>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</si>
  <si>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</si>
  <si>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</si>
  <si>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</si>
  <si>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</si>
  <si>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</si>
  <si>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</si>
  <si>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</si>
  <si>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</si>
  <si>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</si>
  <si>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</si>
  <si>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</si>
  <si>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</si>
  <si>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</si>
  <si>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</si>
  <si>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</si>
  <si>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</si>
  <si>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</si>
  <si>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</si>
  <si>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</si>
  <si>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</si>
  <si>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</si>
  <si>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</si>
  <si>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</si>
  <si>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</si>
  <si>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</si>
  <si>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</si>
  <si>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</si>
  <si>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</si>
  <si>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</si>
  <si>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</si>
  <si>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</si>
  <si>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</si>
  <si>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</si>
  <si>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</si>
  <si>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</si>
  <si>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</si>
  <si>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</si>
  <si>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</si>
  <si>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</si>
  <si>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</si>
  <si>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</si>
  <si>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</si>
  <si>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</si>
  <si>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</si>
  <si>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</si>
  <si>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</si>
  <si>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</si>
  <si>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</si>
  <si>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</si>
  <si>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</si>
  <si>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</si>
  <si>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</si>
  <si>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</si>
  <si>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</si>
  <si>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</si>
  <si>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</si>
  <si>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</si>
  <si>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</si>
  <si>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</si>
  <si>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</si>
  <si>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</si>
  <si>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</si>
  <si>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</si>
  <si>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</si>
  <si>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</si>
  <si>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</si>
  <si>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</si>
  <si>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</si>
  <si>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</si>
  <si>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</si>
  <si>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</si>
  <si>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</si>
  <si>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</si>
  <si>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</si>
  <si>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</si>
  <si>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</si>
  <si>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</si>
  <si>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</si>
  <si>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</si>
  <si>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</si>
  <si>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</si>
  <si>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</si>
  <si>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</si>
  <si>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</si>
  <si>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</si>
  <si>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</si>
  <si>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</si>
  <si>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</si>
  <si>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</si>
  <si>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</si>
  <si>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</si>
  <si>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</si>
  <si>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</si>
  <si>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</si>
  <si>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</si>
  <si>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</si>
  <si>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</si>
  <si>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</si>
  <si>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</si>
  <si>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</si>
  <si>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</si>
  <si>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</si>
  <si>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</si>
  <si>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</si>
  <si>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</si>
  <si>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</si>
  <si>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</si>
  <si>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</si>
  <si>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</si>
  <si>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</si>
  <si>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</si>
  <si>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</si>
  <si>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</si>
  <si>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</si>
  <si>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</si>
  <si>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</si>
  <si>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</si>
  <si>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</si>
  <si>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</si>
  <si>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</si>
  <si>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</si>
  <si>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</si>
  <si>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</si>
  <si>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</si>
  <si>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</si>
  <si>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</si>
  <si>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</si>
  <si>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</si>
  <si>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</si>
  <si>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</si>
  <si>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</si>
  <si>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</si>
  <si>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</si>
  <si>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</si>
  <si>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</si>
  <si>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</si>
  <si>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</si>
  <si>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</si>
  <si>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</si>
  <si>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</si>
  <si>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</si>
  <si>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</si>
  <si>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</si>
  <si>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</si>
  <si>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</si>
  <si>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</si>
  <si>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</si>
  <si>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</si>
  <si>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</si>
  <si>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</si>
  <si>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</si>
  <si>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</si>
  <si>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</si>
  <si>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</si>
  <si>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</si>
  <si>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</si>
  <si>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</si>
  <si>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</si>
  <si>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</si>
  <si>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</si>
  <si>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</si>
  <si>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</si>
  <si>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</si>
  <si>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</si>
  <si>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</si>
  <si>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</si>
  <si>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</si>
  <si>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</si>
  <si>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</si>
  <si>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</si>
  <si>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</si>
  <si>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</si>
  <si>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</si>
  <si>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</si>
  <si>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</si>
  <si>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</si>
  <si>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</si>
  <si>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</si>
  <si>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</si>
  <si>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</si>
  <si>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</si>
  <si>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</si>
  <si>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</si>
  <si>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</si>
  <si>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</si>
  <si>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</si>
  <si>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</si>
  <si>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</si>
  <si>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</si>
  <si>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</si>
  <si>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</si>
  <si>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</si>
  <si>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</si>
  <si>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</si>
  <si>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</si>
  <si>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</si>
  <si>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</si>
  <si>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</si>
  <si>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</si>
  <si>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</si>
  <si>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</si>
  <si>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</si>
  <si>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</si>
  <si>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</si>
  <si>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</si>
  <si>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</si>
  <si>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</si>
  <si>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</si>
  <si>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</si>
  <si>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</si>
  <si>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</si>
  <si>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</si>
  <si>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</si>
  <si>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</si>
  <si>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</si>
  <si>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</si>
  <si>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</si>
  <si>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</si>
  <si>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</si>
  <si>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</si>
  <si>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</si>
  <si>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</si>
  <si>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</si>
  <si>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</si>
  <si>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</si>
  <si>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</si>
  <si>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</si>
  <si>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</si>
  <si>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</si>
  <si>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</si>
  <si>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</si>
  <si>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</si>
  <si>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</si>
  <si>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</si>
  <si>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</si>
  <si>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</si>
  <si>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</si>
  <si>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</si>
  <si>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</si>
  <si>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</si>
  <si>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</si>
  <si>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</si>
  <si>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</si>
  <si>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</si>
  <si>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</si>
  <si>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</si>
  <si>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</si>
  <si>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</si>
  <si>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</si>
  <si>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</si>
  <si>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</si>
  <si>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</si>
  <si>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</si>
  <si>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</si>
  <si>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</si>
  <si>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</si>
  <si>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</si>
  <si>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</si>
  <si>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</si>
  <si>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</si>
  <si>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</si>
  <si>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</si>
  <si>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</si>
  <si>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</si>
  <si>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</si>
  <si>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</si>
  <si>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</si>
  <si>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</si>
  <si>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</si>
  <si>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</si>
  <si>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</si>
  <si>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</si>
  <si>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</si>
  <si>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</si>
  <si>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</si>
  <si>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</si>
  <si>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</si>
  <si>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</si>
  <si>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</si>
  <si>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</si>
  <si>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</si>
  <si>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</si>
  <si>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</si>
  <si>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</si>
  <si>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</si>
  <si>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</si>
  <si>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</si>
  <si>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</si>
  <si>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</si>
  <si>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</si>
  <si>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</si>
  <si>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</si>
  <si>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</si>
  <si>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</si>
  <si>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</si>
  <si>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</si>
  <si>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</si>
  <si>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</si>
  <si>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</si>
  <si>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</si>
  <si>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</si>
  <si>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</si>
  <si>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</si>
  <si>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</si>
  <si>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</si>
  <si>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</si>
  <si>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</si>
  <si>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</si>
  <si>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</si>
  <si>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</si>
  <si>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</si>
  <si>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</si>
  <si>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</si>
  <si>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</si>
  <si>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</si>
  <si>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</si>
  <si>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</si>
  <si>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</si>
  <si>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</si>
  <si>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</si>
  <si>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</si>
  <si>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</si>
  <si>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</si>
  <si>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</si>
  <si>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</si>
  <si>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</si>
  <si>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</si>
  <si>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</si>
  <si>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</si>
  <si>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</si>
  <si>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</si>
  <si>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</si>
  <si>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</si>
  <si>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</si>
  <si>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</si>
  <si>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</si>
  <si>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</si>
  <si>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</si>
  <si>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</si>
  <si>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</si>
  <si>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</si>
  <si>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</si>
  <si>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</si>
  <si>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</si>
  <si>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</si>
  <si>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</si>
  <si>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</si>
  <si>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</si>
  <si>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</si>
  <si>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</si>
  <si>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</si>
  <si>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</si>
  <si>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</si>
  <si>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</si>
  <si>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</si>
  <si>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</si>
  <si>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</si>
  <si>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</si>
  <si>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</si>
  <si>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</si>
  <si>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</si>
  <si>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</si>
  <si>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</si>
  <si>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</si>
  <si>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</si>
  <si>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</si>
  <si>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</si>
  <si>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</si>
  <si>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</si>
  <si>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</si>
  <si>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</si>
  <si>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</si>
  <si>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</si>
  <si>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</si>
  <si>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</si>
  <si>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</si>
  <si>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</si>
  <si>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</si>
  <si>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</si>
  <si>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</si>
  <si>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</si>
  <si>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</si>
  <si>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</si>
  <si>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</si>
  <si>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</si>
  <si>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</si>
  <si>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</si>
  <si>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</si>
  <si>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</si>
  <si>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</si>
  <si>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</si>
  <si>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</si>
  <si>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</si>
  <si>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</si>
  <si>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</si>
  <si>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</si>
  <si>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</si>
  <si>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</si>
  <si>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</si>
  <si>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</si>
  <si>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</si>
  <si>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</si>
  <si>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</si>
  <si>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</si>
  <si>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</si>
  <si>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</si>
  <si>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</si>
  <si>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</si>
  <si>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</si>
  <si>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</si>
  <si>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</si>
  <si>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</si>
  <si>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</si>
  <si>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</si>
  <si>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</si>
  <si>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</si>
  <si>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</si>
  <si>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</si>
  <si>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</si>
  <si>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</si>
  <si>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</si>
  <si>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</si>
  <si>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</si>
  <si>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</si>
  <si>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</si>
  <si>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</si>
  <si>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</si>
  <si>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</si>
  <si>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</si>
  <si>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</si>
  <si>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</si>
  <si>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</si>
  <si>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</si>
  <si>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</si>
  <si>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</si>
  <si>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</si>
  <si>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</si>
  <si>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</si>
  <si>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</si>
  <si>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</si>
  <si>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</si>
  <si>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</si>
  <si>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</si>
  <si>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</si>
  <si>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</si>
  <si>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</si>
  <si>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</si>
  <si>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</si>
  <si>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</si>
  <si>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</si>
  <si>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</si>
  <si>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</si>
  <si>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</si>
  <si>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</si>
  <si>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</si>
  <si>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</si>
  <si>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</si>
  <si>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</si>
  <si>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</si>
  <si>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</si>
  <si>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</si>
  <si>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</si>
  <si>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</si>
  <si>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</si>
  <si>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</si>
  <si>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</si>
  <si>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</si>
  <si>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</si>
  <si>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</si>
  <si>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</si>
  <si>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</si>
  <si>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</si>
  <si>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</si>
  <si>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</si>
  <si>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</si>
  <si>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</si>
  <si>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</si>
  <si>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</si>
  <si>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</si>
  <si>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</si>
  <si>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</si>
  <si>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</si>
  <si>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</si>
  <si>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</si>
  <si>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</si>
  <si>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</si>
  <si>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</si>
  <si>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</si>
  <si>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</si>
  <si>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</si>
  <si>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</si>
  <si>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</si>
  <si>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</si>
  <si>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</si>
  <si>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</si>
  <si>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</si>
  <si>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</si>
  <si>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</si>
  <si>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</si>
  <si>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</si>
  <si>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</si>
  <si>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</si>
  <si>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</si>
  <si>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</si>
  <si>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</si>
  <si>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</si>
  <si>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</si>
  <si>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</si>
  <si>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</si>
  <si>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</si>
  <si>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</si>
  <si>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</si>
  <si>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</si>
  <si>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</si>
  <si>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</si>
  <si>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</si>
  <si>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</si>
  <si>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</si>
  <si>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</si>
  <si>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</si>
  <si>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</si>
  <si>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</si>
  <si>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</si>
  <si>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</si>
  <si>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</si>
  <si>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</si>
  <si>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</si>
  <si>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</si>
  <si>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</si>
  <si>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</si>
  <si>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</si>
  <si>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</si>
  <si>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</si>
  <si>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</si>
  <si>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</si>
  <si>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</si>
  <si>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</si>
  <si>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</si>
  <si>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</si>
  <si>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</si>
  <si>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</si>
  <si>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</si>
  <si>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</si>
  <si>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</si>
  <si>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</si>
  <si>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</si>
  <si>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</si>
  <si>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</si>
  <si>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</si>
  <si>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</si>
  <si>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</si>
  <si>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</si>
  <si>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</si>
  <si>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</si>
  <si>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</si>
  <si>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</si>
  <si>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</si>
  <si>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</si>
  <si>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</si>
  <si>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</si>
  <si>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</si>
  <si>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</si>
  <si>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</si>
  <si>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</si>
  <si>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</si>
  <si>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</si>
  <si>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</si>
  <si>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</si>
  <si>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</si>
  <si>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</si>
  <si>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</si>
  <si>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</si>
  <si>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</si>
  <si>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</si>
  <si>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</si>
  <si>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</si>
  <si>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</si>
  <si>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</si>
  <si>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</si>
  <si>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</si>
  <si>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</si>
  <si>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</si>
  <si>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</si>
  <si>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</si>
  <si>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</si>
  <si>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</si>
  <si>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</si>
  <si>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</si>
  <si>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</si>
  <si>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</si>
  <si>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</si>
  <si>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</si>
  <si>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</si>
  <si>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</si>
  <si>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</si>
  <si>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</si>
  <si>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</si>
  <si>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</si>
  <si>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</si>
  <si>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</si>
  <si>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</si>
  <si>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</si>
  <si>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</si>
  <si>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</si>
  <si>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</si>
  <si>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</si>
  <si>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</si>
  <si>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</si>
  <si>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</si>
  <si>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</si>
  <si>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</si>
  <si>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</si>
  <si>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</si>
  <si>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</si>
  <si>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</si>
  <si>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</si>
  <si>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</si>
  <si>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</si>
  <si>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</si>
  <si>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</si>
  <si>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</si>
  <si>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</si>
  <si>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</si>
  <si>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</si>
  <si>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</si>
  <si>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</si>
  <si>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</si>
  <si>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</si>
  <si>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</si>
  <si>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</si>
  <si>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</si>
  <si>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</si>
  <si>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</si>
  <si>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</si>
  <si>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</si>
  <si>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</si>
  <si>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</si>
  <si>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</si>
  <si>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</si>
  <si>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</si>
  <si>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</si>
  <si>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</si>
  <si>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</si>
  <si>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</si>
  <si>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</si>
  <si>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</si>
  <si>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</si>
  <si>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</si>
  <si>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</si>
  <si>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</si>
  <si>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</si>
  <si>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</si>
  <si>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</si>
  <si>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</si>
  <si>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</si>
  <si>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</si>
  <si>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</si>
  <si>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</si>
  <si>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heather gray - black</t>
  </si>
  <si>
    <t>kelly green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</si>
  <si>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</si>
  <si>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</si>
  <si>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</si>
  <si>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</si>
  <si>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</si>
  <si>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</si>
  <si>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</si>
  <si>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</si>
  <si>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</si>
  <si>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</si>
  <si>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</si>
  <si>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</si>
  <si>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</si>
  <si>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</si>
  <si>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forest green</t>
  </si>
  <si>
    <t>gray-kelly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</si>
  <si>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</si>
  <si>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</si>
  <si>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</si>
  <si>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</si>
  <si>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</si>
  <si>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</si>
  <si>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Dark Red</t>
  </si>
  <si>
    <t>deep royal</t>
  </si>
  <si>
    <t>dark royal</t>
  </si>
  <si>
    <t>navy-dk red</t>
  </si>
  <si>
    <t>white - black</t>
  </si>
  <si>
    <t>light olive</t>
  </si>
  <si>
    <t>off white</t>
  </si>
  <si>
    <t>snow white</t>
  </si>
  <si>
    <t>stone-black</t>
  </si>
  <si>
    <t>Корея, республика</t>
  </si>
  <si>
    <t>Bangladesh</t>
  </si>
  <si>
    <t>China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</si>
</sst>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1" formatCode="[$$-409]#,##0.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16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3753DFA6-CBD5-4905-99A3-0E70409A2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024C58A-AB56-4F7E-9893-FC26E662E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4AE791D6-A052-44D9-B38F-80B08A9D9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F73823D1-E93D-4E13-AE60-E4A4088CF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9528D1F5-A6BA-4DF3-A1C2-3E88D7C53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4318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D19A396-AF6C-42D4-892A-7D70F31BA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E1E261DF-2D98-4680-82FA-A7962B037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EF25E36-BAEB-460E-8FB5-68F7D11D7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77ADE8F-18EE-4047-82D4-5F453A4D9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62D6A173-8494-4D7F-8D4A-DC6DB8ADE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385B0F92-459C-4C2B-ACC4-D556E4199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FF08966C-977F-4696-836B-B7E95115D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F1E7D2D-EC21-4D8D-8940-4C023C18D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1539315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85D1E91C-3222-4A0A-9D00-0E17AF6FD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1539315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B962CC46-0BA7-4FD5-BFCD-41BFD5568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A68811DB-CBD5-4A31-A866-25C835E66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9F8ED1D3-DEBD-4F39-B264-8763E9F8B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701F3AB4-2254-432A-99AD-7F2CC9666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73061A2F-D6B7-4954-AAAA-FD94A232D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6E5E48E-9FCB-4DCA-ADFE-773B39FEE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98B1BC75-FF81-420B-8EC6-E50F65674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D0459043-4977-40EE-BA4B-87A8E04F6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99E76E95-705E-4716-9BAB-E93D5331E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60B80F7-904E-4CBF-918A-CB17DA7C3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3530C281-A195-4D3C-B410-3DC076EAE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5144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47065E72-EF4F-45A5-A6E8-39D6E7670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38D3E327-2BA5-4F52-BA17-9EF1D8B3F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21D07D8E-870B-43B2-BBD8-0BBDCAD85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63429B7E-03BF-427A-BD81-2F92B7D75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B07CC6A-1C9B-4508-8132-CB73101D6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AAF9E30D-1321-438A-8B35-6069EC382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81435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6661077F-7BD8-4068-8CF5-A8594144E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2922793E-121B-4DE8-B1B1-DCB2A46C2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919DBE3D-6A31-4E19-B58F-2269CEB6D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3215C4A7-4C34-4B62-A536-430E3E67A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1591223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34FA573F-5A41-48BB-9284-B533A8DFA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95D14DF5-B1D2-405E-BD29-5B3972BFC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741E8D31-0CB5-43A9-95AF-C528986CA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65D7F1AF-363D-4F51-B35E-CBD64E13E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48A0132C-5B56-4C60-95B2-520A53687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FAC13F71-C458-4944-AF0E-F9D7F91CC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D3AAF988-D9A2-4D74-9433-0534CC723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1C4DC040-F68F-4380-A064-099AC1610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852C37FB-BE43-4863-9303-A52C384E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71D734A6-908C-4897-A0FB-7AC91B95B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F4B4D25A-2EF7-4FA7-922F-1E0842CB1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5A9B8D6D-EFE4-4219-BC75-CA409893F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5623EC25-293B-43BB-870F-ECC6BCA69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96EE4633-DF8C-4758-9D5F-D9796FAB8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5BA686CA-6D5A-4AE3-80A3-81D201F84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12CEA17A-4783-48DF-8449-02FFA6115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9972C4A-4A91-4221-8670-8A02203EC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EB17B73F-F98B-4DDD-819A-2F77B5494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1B459EB1-1E66-42EF-A441-2298434E9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5FF5996B-F73F-414F-84FB-085B687B3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860BD8EB-64E5-40DB-8D79-17AD8721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1922F470-D5BF-4C95-92E5-9A4F09E95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9655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AB6A2287-1C7C-4F44-B0F8-9330FA94C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1482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74A6AA93-9698-4A6C-9DAD-472CEF369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FB8AC4B5-5D34-413D-AA3D-0943271E8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7AA40380-8914-4CFB-BA13-B191E2E31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366A16A2-7FD6-4BAF-9C54-54C6DFAE7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918608B5-09B4-4375-B215-34444900A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27BC2ACD-BC80-46F1-B974-3C6D036C9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A42AB2F6-1662-4E27-A4FF-A7EDF20E5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F7C3E739-889B-4340-A847-083F39DDE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B8EAE493-432C-4B53-8D28-ADDA847A1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AA7241B4-D2A2-45BD-AEC1-A7DCE56F2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5EBE21DF-6A50-4C3D-A74D-80ED1A473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848FE76F-9CE3-4708-AE01-D78655D1F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417A6E96-CABB-4696-9153-A2A28C8BF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D3FE85BA-23E3-452F-97BF-784C8CF6A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1DABD96-13B8-4EF5-AA45-2D8BF295F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7BC106A-FA55-4A18-AE27-D028E1A0B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5D58A34A-7838-49C1-B6E9-2EC4F2FF8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CB31D164-9C71-4BBF-A023-ADED68338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A683494F-DFB6-4E4D-B1B0-143EE4D4A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D9A4477-8EE8-4ACB-AC90-EF0F7F558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43F6237C-1661-4536-A49E-9D6FDC39C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AD390BA6-8C77-4E6A-BF54-E44B7341B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2110017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543E73E3-4B3C-4612-9034-829B6454E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B87DE0FF-53F2-4832-A5A9-9AF079FB2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2BA0F33F-1BFB-408D-BCF9-0E75B5EC0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F6FC744E-C89A-4DD0-AB87-55BE950EB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3A0FC627-0C3D-43C3-A0F3-94A09444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2176290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651DCD4C-F0DB-4D39-98D5-B25E06171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309B6C82-22AE-416F-8D04-632DF9700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32123050-505E-489C-B9C9-0BD3C5CD7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2ECB2BA0-B27C-4EC7-ADD9-A57C5B7E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1F7655ED-5446-4200-9C68-F46483C6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6F1AA208-0C2B-4DD5-9B5C-1CEE1C5E0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B757EEE6-B301-4F2A-BBDF-B706381EF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8D22386A-E9DB-4383-928F-AADFA8A27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CDA15CC1-8451-4242-A2B5-8AA6210F9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9DDB973D-1790-41F1-98C9-2DE781EF2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FA7AA5CB-6BBE-4942-88FC-E7EE65A64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864F194B-131B-4F82-9887-B3F5F97D3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EE0F8D0A-E2F3-4B0C-BC11-5C2FC8ED9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9E2F0725-44A0-41E7-8944-203C7A858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FAA4E4E1-7233-48D1-84A0-A95B10C16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6333F75B-DCD6-4101-B15F-AAF3772C1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87D7E9A-33B0-4588-848D-AD1685D1B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6666D2B3-3648-4266-8335-23BFAFFB6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11C85AE4-00AC-43A7-A2A2-2660C49CC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A8797566-BC20-4B4E-ACBD-F32460542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4923F80D-7EF2-44CD-BE3C-C4CC0FBBC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AA33BB9F-0A83-44C1-B9E0-6CFF4EF36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A1F3079C-49E7-422A-80EC-CCBA9A654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179DB20E-6652-47F8-894D-22A2B4AAC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F5D6C875-1815-49DC-858D-002ECA656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34A94CA5-EBC0-4DD7-BD2F-D6E3DA560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F5B03076-33DD-4A5C-A8DA-109DF8E9B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1A4CBD5B-7F37-40C3-BDD8-E37C68891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7473F000-8D19-487A-B34F-0C9A39005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9D2D4509-E362-44CF-8564-4B9CA2FF8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2543E7B6-7482-41EA-AB97-B31E411BA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3FAC3AB1-C8AD-485B-A3AC-CBD3814D5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1488589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63555F9A-8872-41D4-8093-906D76B6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43E6B4B-D96F-4EA8-A6F7-AD5423531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CDF79CC2-7733-4E81-82CD-F357C485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FD6A7A2D-CD6E-40B9-914B-27952FFEC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7BB30E03-D9FF-4969-8C3E-377BB5369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7BD382A8-1079-45F8-996D-D861466B5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57040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F4C81EF3-A72F-4D05-A5B6-FF7C0DC29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7230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67765A14-DE5A-4140-8F26-AD1B30BB2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A7B7333-56DF-4D6D-8E39-65ABD9AA1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02597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8094E9D6-0921-495D-B4C2-352CCA72C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A4434053-B17E-457A-BE19-89ED77F3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CBB33D67-1EF5-45C5-BDB4-9E782231C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56443341-42AF-421C-A200-4447D84D2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E42E8D2F-BB6C-4353-88D2-7FE2B3306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620CEA4-64D8-479C-999B-6E0D3CDB1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16B1930F-3E8F-43BC-AB31-A3972C648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5F6D41EB-7CF1-48B7-ADE3-234CD5622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8275DD97-36A5-4EFD-B6B8-D0621172E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61" y="20932792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BFD1238F-F58F-4977-B7A9-311F02E4C5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1430632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CB41197D-4916-4529-8E65-8B2FD6DAF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BA4CE3FA-AB78-469F-9FF8-1FABC406D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B6C0B58A-D83A-46BD-B4E3-CF50037315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30664985-B81F-4622-86D1-49B553798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2FFD9A61-5D23-46DB-A09C-4FD91C9D6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5881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7130D180-7040-4C46-891B-47604CF98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C14CCE5A-DFDD-485A-B83D-81B268A97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90346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67388AC-62FA-42F6-81F7-B3D955307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F9681376-DD77-4A3B-A98B-26E2D0D2E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2217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A2CF83E9-0BCE-4CE1-A811-F18F99EA1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1557233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E1C8E538-C7AA-4532-8721-7CC38195D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562603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1488577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34204571-2733-4277-ADF2-B128C7A7E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1FE25A4D-5E0D-43CB-979D-F7DEA7898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9E219C08-5491-4033-9110-316820260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01884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FF9F6781-1EBE-4B12-884F-2AC969C17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76473282-6289-4230-975B-968C07689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3168745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7E507A75-868B-45F2-ABE1-CCF28E536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FEC02049-5C94-4576-8F15-2EBC3107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EF1EF262-B015-4022-9541-4479D803D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56180990-34D3-4558-8769-6D3E6D0FD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1539325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DF28EB0B-70A9-4D0C-AA52-D4DBFEE37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2D5DC6D8-A5DF-4F48-BF76-AED7F1B67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D261E712-2EBB-4BCF-B4B8-F20F263DA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DB605960-2571-4E79-907E-8E8FB539D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1591229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4F16DAA4-A3FC-4869-93AF-4FA554D9D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1539325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15C00767-3CDA-40EF-A8A3-72130C993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2D06DC8B-BB05-4CE1-9A8E-5088698E5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1539325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43B988F4-AC41-4431-AB73-4CB1E9127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32E34DA6-DB53-4D6A-A8DD-2695DEFFD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615C134A-AB18-4620-9012-41E131EF3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FCB7787E-D55E-442A-AAFB-6590134AD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1488577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FEA944A2-DE21-4693-91B2-BA3FA0C56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1488577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EC43891E-7952-488E-85A8-8B69DA441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1488577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6E35D230-64AE-479C-8F5D-74FFFAD06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428C961A-E0C9-4429-AAB7-4EABCD152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755E4240-1A16-44AD-93BA-F28B90D54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71F17EF-E601-43FC-BC6E-D2B746072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52569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23546FDE-EED3-437B-B3CF-D5235CF19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E5F7A84E-55BE-46C2-981C-84885AB5E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E9BE62F4-CDFE-4472-8EA6-12688E85F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CBCE0405-2A5F-4429-A6E7-C8DE3C1E2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629DF22B-5D17-4378-BB9E-53693E7D4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74051F37-379C-4703-97EC-0B431D62F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AFE4FF62-FDC3-407B-8B3E-EE19AACAA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70615A06-2E77-4370-8664-D5C325E94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611EE8DC-4BBC-4D19-B180-F3E53FB4D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4572CC94-5B11-4A8B-8499-AAAD6F564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BCF4602F-D82E-4ED3-A37F-E8897A591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D12AA3AB-9087-41A2-84D3-9E7BA002F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1488577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B1E4CB01-B62F-444A-8C4B-BE2A689C1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435024FB-390A-4C9B-BAAE-482CA611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71193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D58D8E97-0D3B-4888-B99B-C39A0F2FE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ABD56E6B-1EC2-4C69-BD3E-488E05380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353398F4-DD41-446F-ABAA-E7FED431E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3C0D1107-1C11-4D33-ABF3-67D659A14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4D412486-CF76-4C6D-8C6F-3FA65920C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AD8B26A-FD17-444E-B5E4-5CDC0340C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4F32FD25-C410-4E3A-B30B-88E590199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838D28F-FBB1-4587-8062-45487A9B3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8A6F4149-0753-4250-8297-5FD34506F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1488577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AC3BF383-EB7B-4545-9758-68E0FA0A8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8B20F1D5-85C8-4E10-A168-14589A9D5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14AE7EFD-9F17-475A-B34D-F35CF92D5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7A79958A-501B-4AFD-A4FC-A62A705B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E15121D7-CF1F-4243-8545-F362A9C43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3EB53B92-A792-425B-A25C-9A0196F31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9FA99CF8-3071-4213-9346-7A42FD5E3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85EEFFE0-E77F-4A3D-A456-41357C1B9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5B022072-97F3-492D-81CD-2B152093C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3FE017BC-ADC6-4CF4-8C00-C66039F21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1662237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9394DD87-7F48-4591-B037-DE95E2750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E1FF0773-298F-4A81-86B2-DC10274BC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9256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8820B1A2-C9CA-4820-A6FF-0E5EE27B9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20B78643-588E-4F3A-85CF-D4AE9F6A9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1662237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1861E3F8-1941-4CFA-9384-06E6ADBA0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D5F0FD6C-8155-44D1-B8E3-2ADCF1A48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9600CDC0-0007-42C5-9B57-CBED8DDDE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1651000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A769588E-9B4C-44F6-8BF8-A6664B3D4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E3FD7DFF-B550-4D07-99E2-1D03E4687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D9DC60E5-596B-485D-BB0B-E715A72C6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B6389B76-E363-495F-9A8E-CC8FD49B4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DEF149A1-7A6B-46B0-B46D-5265A367F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80A0703E-EAAC-44E6-9017-FDE6CEB7D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47BA8B03-0E30-434E-BECC-38B03BFA9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9B5BB2F9-78CF-4A98-8DE9-606432ACF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9D99A174-FD90-4AB9-A556-132D7025E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17235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C9251D-38DD-47B5-8F14-B3DA58070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461280EC-FCDF-47B6-969C-35022C38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A39EE2F7-1EC4-4787-8802-BA6E0E497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5F9AED85-167E-40D7-8B96-B1D7A9DF7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B15FB35C-EDAD-4A2F-981C-666DF6BA9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431367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A7C293E4-41CA-4677-9BDC-1BA6BF200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zoomScale="65" zoomScaleNormal="65" workbookViewId="0">
      <pane ySplit="1" topLeftCell="A2" activePane="bottomLeft" state="frozen"/>
      <selection pane="bottomLeft" activeCell="N5" sqref="N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71" bestFit="1" customWidth="1"/>
    <col min="52" max="52" width="16.5703125" style="17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67" t="s">
        <v>499</v>
      </c>
      <c r="AZ1" s="16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69"/>
      <c r="AZ2" s="170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new</v>
      </c>
      <c r="C3" s="61" t="s">
        <v>2042</v>
      </c>
      <c r="E3" s="43" t="str">
        <f>IF(F3&lt;&gt;"",IFERROR(VLOOKUP(F3,Категории!A:B,2,0),""),"Требуется категория")</f>
        <v>Требуется категория</v>
      </c>
      <c r="G3" s="63"/>
      <c r="I3" s="144"/>
      <c r="J3" s="57" t="str">
        <f>'1C'!$AF$1</f>
        <v>American Needle</v>
      </c>
      <c r="K3" s="102" t="s">
        <v>820</v>
      </c>
      <c r="L3" s="145" t="str">
        <f>IF(K3&lt;&gt;"",IFERROR(VLOOKUP(A3,'1C'!A:T,8,0),IFERROR(VLOOKUP(K3,Colors!D:E,2,0),"")),"")</f>
        <v>белый</v>
      </c>
      <c r="M3" s="145" t="str">
        <f>IF(K3&lt;&gt;"",IFERROR(VLOOKUP(A3,'1C'!A:T,18,0),IFERROR(VLOOKUP(K3,Colors!D:E,2,0),"")),"")</f>
        <v>белый</v>
      </c>
      <c r="N3" s="141"/>
      <c r="O3" s="65"/>
      <c r="P3" s="63"/>
      <c r="Q3" s="58"/>
      <c r="R3" s="58"/>
      <c r="S3" s="58"/>
      <c r="V3" s="58"/>
      <c r="X3" s="58"/>
      <c r="Z3" s="58"/>
      <c r="AB3" s="58"/>
      <c r="AD3" s="58"/>
      <c r="AQ3" s="57" t="str">
        <f t="shared" si="1"/>
        <v/>
      </c>
      <c r="AR3" s="66"/>
      <c r="AS3" s="56" t="str">
        <f ca="1">IF(BA3&gt;0,_xlfn.XLOOKUP(A3,'1C'!$A:$A,'1C'!P:P,"",0,),IF(AR3&lt;&gt;"",VLOOKUP(AR3,INDIRECT(SUBSTITUTE($J3," ","")&amp;"Manufactures"),3,0),"Требуется код страны"))</f>
        <v>Требуется код страны</v>
      </c>
      <c r="AT3" s="56" t="str">
        <f ca="1">IF(BA3&gt;0,_xlfn.XLOOKUP(A3,'1C'!$A:$A,'1C'!O:O,"",0),IF(AR3&lt;&gt;"",VLOOKUP(AR3,INDIRECT(SUBSTITUTE($J3," ","")&amp;"Manufactures"),2,0),"Требуется код страны"))</f>
        <v>Требуется код страны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Y3" s="171">
        <v>8.9249999999999989</v>
      </c>
      <c r="AZ3" s="172" t="str">
        <f t="shared" si="6"/>
        <v>Требуются кол-во и цена</v>
      </c>
      <c r="BA3" s="45">
        <f>IF(A3&lt;&gt;"",IF(_xlfn.XLOOKUP(A3,'1C'!A:A,'1C'!A:A,0,0)&gt;0,1,0),"")</f>
        <v>0</v>
      </c>
      <c r="BB3" s="149">
        <f>IF(C3&lt;&gt;"",IF(_xlfn.XLOOKUP(C3,'1C'!S:S,'1C'!S:S,0,0)&gt;0,0,1),"")</f>
        <v>1</v>
      </c>
      <c r="BC3" s="73" t="str">
        <f t="shared" si="7"/>
        <v>-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2043</v>
      </c>
      <c r="E4" s="43" t="str">
        <f>IF(F4&lt;&gt;"",IFERROR(VLOOKUP(F4,Категории!A:B,2,0),""),"Требуется категория")</f>
        <v>Требуется категория</v>
      </c>
      <c r="G4" s="63"/>
      <c r="J4" s="57" t="str">
        <f>'1C'!$AF$1</f>
        <v>American Needle</v>
      </c>
      <c r="K4" s="101" t="s">
        <v>2262</v>
      </c>
      <c r="M4" s="66"/>
      <c r="N4" s="141"/>
      <c r="O4" s="65"/>
      <c r="P4" s="63"/>
      <c r="Q4" s="58"/>
      <c r="R4" s="58"/>
      <c r="S4" s="58"/>
      <c r="V4" s="58"/>
      <c r="X4" s="58"/>
      <c r="Z4" s="58"/>
      <c r="AB4" s="58"/>
      <c r="AD4" s="58"/>
      <c r="AQ4" s="57" t="str">
        <f t="shared" si="1"/>
        <v/>
      </c>
      <c r="AR4" s="66"/>
      <c r="AS4" s="56" t="str">
        <f ca="1">IF(BA4&gt;0,_xlfn.XLOOKUP(A4,'1C'!$A:$A,'1C'!P:P,"",0,),IF(AR4&lt;&gt;"",VLOOKUP(AR4,INDIRECT(SUBSTITUTE($J4," ","")&amp;"Manufactures"),3,0),"Требуется код страны"))</f>
        <v>Требуется код страны</v>
      </c>
      <c r="AT4" s="56" t="str">
        <f ca="1">IF(BA4&gt;0,_xlfn.XLOOKUP(A4,'1C'!$A:$A,'1C'!O:O,"",0),IF(AR4&lt;&gt;"",VLOOKUP(AR4,INDIRECT(SUBSTITUTE($J4," ","")&amp;"Manufactures"),2,0),"Требуется код страны"))</f>
        <v>Требуется код страны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Y4" s="171">
        <v>8.9249999999999989</v>
      </c>
      <c r="AZ4" s="172" t="str">
        <f t="shared" si="6"/>
        <v>Требуются кол-во и цена</v>
      </c>
      <c r="BA4" s="45">
        <f>IF(A4&lt;&gt;"",IF(_xlfn.XLOOKUP(A4,'1C'!A:A,'1C'!A:A,0,0)&gt;0,1,0),"")</f>
        <v>0</v>
      </c>
      <c r="BB4" s="149">
        <f>IF(C4&lt;&gt;"",IF(_xlfn.XLOOKUP(C4,'1C'!S:S,'1C'!S:S,0,0)&gt;0,0,1),"")</f>
        <v>1</v>
      </c>
      <c r="BC4" s="73" t="str">
        <f t="shared" si="7"/>
        <v>-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2044</v>
      </c>
      <c r="E5" s="43" t="str">
        <f>IF(F5&lt;&gt;"",IFERROR(VLOOKUP(F5,Категории!A:B,2,0),""),"Требуется категория")</f>
        <v>Требуется категория</v>
      </c>
      <c r="G5" s="63"/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45" t="str">
        <f>IF(K5&lt;&gt;"",IFERROR(VLOOKUP(A5,'1C'!A:T,18,0),IFERROR(VLOOKUP(K5,Colors!D:E,2,0),"")),"")</f>
        <v>темно-синий</v>
      </c>
      <c r="N5" s="141"/>
      <c r="O5" s="65"/>
      <c r="P5" s="63"/>
      <c r="Q5" s="58"/>
      <c r="R5" s="58"/>
      <c r="S5" s="58"/>
      <c r="V5" s="58"/>
      <c r="X5" s="58"/>
      <c r="Z5" s="58"/>
      <c r="AB5" s="58"/>
      <c r="AD5" s="58"/>
      <c r="AQ5" s="57" t="str">
        <f t="shared" si="1"/>
        <v/>
      </c>
      <c r="AR5" s="66"/>
      <c r="AS5" s="56" t="str">
        <f ca="1">IF(BA5&gt;0,_xlfn.XLOOKUP(A5,'1C'!$A:$A,'1C'!P:P,"",0,),IF(AR5&lt;&gt;"",VLOOKUP(AR5,INDIRECT(SUBSTITUTE($J5," ","")&amp;"Manufactures"),3,0),"Требуется код страны"))</f>
        <v>Требуется код страны</v>
      </c>
      <c r="AT5" s="56" t="str">
        <f ca="1">IF(BA5&gt;0,_xlfn.XLOOKUP(A5,'1C'!$A:$A,'1C'!O:O,"",0),IF(AR5&lt;&gt;"",VLOOKUP(AR5,INDIRECT(SUBSTITUTE($J5," ","")&amp;"Manufactures"),2,0),"Требуется код страны"))</f>
        <v>Требуется код страны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Y5" s="171">
        <v>8.9249999999999989</v>
      </c>
      <c r="AZ5" s="172" t="str">
        <f t="shared" si="6"/>
        <v>Требуются кол-во и цена</v>
      </c>
      <c r="BA5" s="45">
        <f>IF(A5&lt;&gt;"",IF(_xlfn.XLOOKUP(A5,'1C'!A:A,'1C'!A:A,0,0)&gt;0,1,0),"")</f>
        <v>0</v>
      </c>
      <c r="BB5" s="149">
        <f>IF(C5&lt;&gt;"",IF(_xlfn.XLOOKUP(C5,'1C'!S:S,'1C'!S:S,0,0)&gt;0,0,1),"")</f>
        <v>1</v>
      </c>
      <c r="BC5" s="73" t="str">
        <f t="shared" si="7"/>
        <v>-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2045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American Needle</v>
      </c>
      <c r="K6" s="103" t="s">
        <v>1576</v>
      </c>
      <c r="M6" s="66"/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 t="str">
        <f t="shared" si="1"/>
        <v/>
      </c>
      <c r="AR6" s="66"/>
      <c r="AS6" s="56" t="str">
        <f ca="1">IF(BA6&gt;0,_xlfn.XLOOKUP(A6,'1C'!$A:$A,'1C'!P:P,"",0,),IF(AR6&lt;&gt;"",VLOOKUP(AR6,INDIRECT(SUBSTITUTE($J6," ","")&amp;"Manufactures"),3,0),"Требуется код страны"))</f>
        <v>Требуется код страны</v>
      </c>
      <c r="AT6" s="56" t="str">
        <f ca="1">IF(BA6&gt;0,_xlfn.XLOOKUP(A6,'1C'!$A:$A,'1C'!O:O,"",0),IF(AR6&lt;&gt;"",VLOOKUP(AR6,INDIRECT(SUBSTITUTE($J6," ","")&amp;"Manufactures"),2,0),"Требуется код страны"))</f>
        <v>Требуется код страны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Y6" s="171">
        <v>8.9249999999999989</v>
      </c>
      <c r="AZ6" s="172" t="str">
        <f t="shared" si="6"/>
        <v>Требуются кол-во и цена</v>
      </c>
      <c r="BA6" s="45">
        <f>IF(A6&lt;&gt;"",IF(_xlfn.XLOOKUP(A6,'1C'!A:A,'1C'!A:A,0,0)&gt;0,1,0),"")</f>
        <v>0</v>
      </c>
      <c r="BB6" s="149">
        <f>IF(C6&lt;&gt;"",IF(_xlfn.XLOOKUP(C6,'1C'!S:S,'1C'!S:S,0,0)&gt;0,0,1),"")</f>
        <v>1</v>
      </c>
      <c r="BC6" s="73" t="str">
        <f t="shared" si="7"/>
        <v>-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2046</v>
      </c>
      <c r="E7" s="43" t="str">
        <f>IF(F7&lt;&gt;"",IFERROR(VLOOKUP(F7,Категории!A:B,2,0),""),"Требуется категория")</f>
        <v>Требуется категория</v>
      </c>
      <c r="G7" s="63"/>
      <c r="J7" s="57" t="str">
        <f>'1C'!$AF$1</f>
        <v>American Needle</v>
      </c>
      <c r="K7" s="103" t="s">
        <v>2263</v>
      </c>
      <c r="M7" s="66"/>
      <c r="N7" s="141"/>
      <c r="O7" s="65"/>
      <c r="P7" s="63"/>
      <c r="Q7" s="58"/>
      <c r="R7" s="58"/>
      <c r="S7" s="58"/>
      <c r="V7" s="58"/>
      <c r="X7" s="58"/>
      <c r="Z7" s="58"/>
      <c r="AB7" s="58"/>
      <c r="AD7" s="58"/>
      <c r="AQ7" s="57" t="str">
        <f t="shared" si="1"/>
        <v/>
      </c>
      <c r="AR7" s="66"/>
      <c r="AS7" s="56" t="str">
        <f ca="1">IF(BA7&gt;0,_xlfn.XLOOKUP(A7,'1C'!$A:$A,'1C'!P:P,"",0,),IF(AR7&lt;&gt;"",VLOOKUP(AR7,INDIRECT(SUBSTITUTE($J7," ","")&amp;"Manufactures"),3,0),"Требуется код страны"))</f>
        <v>Требуется код страны</v>
      </c>
      <c r="AT7" s="56" t="str">
        <f ca="1">IF(BA7&gt;0,_xlfn.XLOOKUP(A7,'1C'!$A:$A,'1C'!O:O,"",0),IF(AR7&lt;&gt;"",VLOOKUP(AR7,INDIRECT(SUBSTITUTE($J7," ","")&amp;"Manufactures"),2,0),"Требуется код страны"))</f>
        <v>Требуется код страны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Y7" s="171">
        <v>8.9249999999999989</v>
      </c>
      <c r="AZ7" s="172" t="str">
        <f t="shared" si="6"/>
        <v>Требуются кол-во и цена</v>
      </c>
      <c r="BA7" s="45">
        <f>IF(A7&lt;&gt;"",IF(_xlfn.XLOOKUP(A7,'1C'!A:A,'1C'!A:A,0,0)&gt;0,1,0),"")</f>
        <v>0</v>
      </c>
      <c r="BB7" s="149">
        <f>IF(C7&lt;&gt;"",IF(_xlfn.XLOOKUP(C7,'1C'!S:S,'1C'!S:S,0,0)&gt;0,0,1),"")</f>
        <v>1</v>
      </c>
      <c r="BC7" s="73" t="str">
        <f t="shared" si="7"/>
        <v>-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2047</v>
      </c>
      <c r="E8" s="43" t="str">
        <f>IF(F8&lt;&gt;"",IFERROR(VLOOKUP(F8,Категории!A:B,2,0),""),"Требуется категория")</f>
        <v>Требуется категория</v>
      </c>
      <c r="G8" s="63"/>
      <c r="J8" s="57" t="str">
        <f>'1C'!$AF$1</f>
        <v>American Needle</v>
      </c>
      <c r="K8" s="103" t="s">
        <v>2264</v>
      </c>
      <c r="M8" s="66"/>
      <c r="N8" s="141"/>
      <c r="O8" s="65"/>
      <c r="P8" s="63"/>
      <c r="Q8" s="58"/>
      <c r="R8" s="58"/>
      <c r="S8" s="58"/>
      <c r="V8" s="58"/>
      <c r="X8" s="58"/>
      <c r="Z8" s="58"/>
      <c r="AB8" s="58"/>
      <c r="AD8" s="58"/>
      <c r="AQ8" s="57" t="str">
        <f t="shared" si="1"/>
        <v/>
      </c>
      <c r="AR8" s="66"/>
      <c r="AS8" s="56" t="str">
        <f ca="1">IF(BA8&gt;0,_xlfn.XLOOKUP(A8,'1C'!$A:$A,'1C'!P:P,"",0,),IF(AR8&lt;&gt;"",VLOOKUP(AR8,INDIRECT(SUBSTITUTE($J8," ","")&amp;"Manufactures"),3,0),"Требуется код страны"))</f>
        <v>Требуется код страны</v>
      </c>
      <c r="AT8" s="56" t="str">
        <f ca="1">IF(BA8&gt;0,_xlfn.XLOOKUP(A8,'1C'!$A:$A,'1C'!O:O,"",0),IF(AR8&lt;&gt;"",VLOOKUP(AR8,INDIRECT(SUBSTITUTE($J8," ","")&amp;"Manufactures"),2,0),"Требуется код страны"))</f>
        <v>Требуется код страны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Y8" s="171">
        <v>8.9249999999999989</v>
      </c>
      <c r="AZ8" s="172" t="str">
        <f t="shared" si="6"/>
        <v>Требуются кол-во и цена</v>
      </c>
      <c r="BA8" s="45">
        <f>IF(A8&lt;&gt;"",IF(_xlfn.XLOOKUP(A8,'1C'!A:A,'1C'!A:A,0,0)&gt;0,1,0),"")</f>
        <v>0</v>
      </c>
      <c r="BB8" s="149">
        <f>IF(C8&lt;&gt;"",IF(_xlfn.XLOOKUP(C8,'1C'!S:S,'1C'!S:S,0,0)&gt;0,0,1),"")</f>
        <v>1</v>
      </c>
      <c r="BC8" s="73" t="str">
        <f t="shared" si="7"/>
        <v>-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2048</v>
      </c>
      <c r="E9" s="43" t="str">
        <f>IF(F9&lt;&gt;"",IFERROR(VLOOKUP(F9,Категории!A:B,2,0),""),"Требуется категория")</f>
        <v>Требуется категория</v>
      </c>
      <c r="G9" s="63"/>
      <c r="J9" s="57" t="str">
        <f>'1C'!$AF$1</f>
        <v>American Needle</v>
      </c>
      <c r="K9" s="103" t="s">
        <v>2265</v>
      </c>
      <c r="M9" s="66"/>
      <c r="N9" s="141"/>
      <c r="O9" s="65"/>
      <c r="P9" s="63"/>
      <c r="Q9" s="58"/>
      <c r="R9" s="58"/>
      <c r="S9" s="58"/>
      <c r="V9" s="58"/>
      <c r="X9" s="58"/>
      <c r="Z9" s="58"/>
      <c r="AB9" s="58"/>
      <c r="AD9" s="58"/>
      <c r="AQ9" s="57" t="str">
        <f t="shared" si="1"/>
        <v/>
      </c>
      <c r="AR9" s="66"/>
      <c r="AS9" s="56" t="str">
        <f ca="1">IF(BA9&gt;0,_xlfn.XLOOKUP(A9,'1C'!$A:$A,'1C'!P:P,"",0,),IF(AR9&lt;&gt;"",VLOOKUP(AR9,INDIRECT(SUBSTITUTE($J9," ","")&amp;"Manufactures"),3,0),"Требуется код страны"))</f>
        <v>Требуется код страны</v>
      </c>
      <c r="AT9" s="56" t="str">
        <f ca="1">IF(BA9&gt;0,_xlfn.XLOOKUP(A9,'1C'!$A:$A,'1C'!O:O,"",0),IF(AR9&lt;&gt;"",VLOOKUP(AR9,INDIRECT(SUBSTITUTE($J9," ","")&amp;"Manufactures"),2,0),"Требуется код страны"))</f>
        <v>Требуется код страны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Y9" s="171">
        <v>8.9249999999999989</v>
      </c>
      <c r="AZ9" s="172" t="str">
        <f t="shared" si="6"/>
        <v>Требуются кол-во и цена</v>
      </c>
      <c r="BA9" s="45">
        <f>IF(A9&lt;&gt;"",IF(_xlfn.XLOOKUP(A9,'1C'!A:A,'1C'!A:A,0,0)&gt;0,1,0),"")</f>
        <v>0</v>
      </c>
      <c r="BB9" s="149">
        <f>IF(C9&lt;&gt;"",IF(_xlfn.XLOOKUP(C9,'1C'!S:S,'1C'!S:S,0,0)&gt;0,0,1),"")</f>
        <v>1</v>
      </c>
      <c r="BC9" s="73" t="str">
        <f t="shared" si="7"/>
        <v>-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2049</v>
      </c>
      <c r="E10" s="43" t="str">
        <f>IF(F10&lt;&gt;"",IFERROR(VLOOKUP(F10,Категории!A:B,2,0),""),"Требуется категория")</f>
        <v>Требуется категория</v>
      </c>
      <c r="G10" s="63"/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45" t="str">
        <f>IF(K10&lt;&gt;"",IFERROR(VLOOKUP(A10,'1C'!A:T,18,0),IFERROR(VLOOKUP(K10,Colors!D:E,2,0),"")),"")</f>
        <v>темно-синий</v>
      </c>
      <c r="N10" s="141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 t="str">
        <f t="shared" si="1"/>
        <v/>
      </c>
      <c r="AR10" s="66"/>
      <c r="AS10" s="56" t="str">
        <f ca="1">IF(BA10&gt;0,_xlfn.XLOOKUP(A10,'1C'!$A:$A,'1C'!P:P,"",0,),IF(AR10&lt;&gt;"",VLOOKUP(AR10,INDIRECT(SUBSTITUTE($J10," ","")&amp;"Manufactures"),3,0),"Требуется код страны"))</f>
        <v>Требуется код страны</v>
      </c>
      <c r="AT10" s="56" t="str">
        <f ca="1">IF(BA10&gt;0,_xlfn.XLOOKUP(A10,'1C'!$A:$A,'1C'!O:O,"",0),IF(AR10&lt;&gt;"",VLOOKUP(AR10,INDIRECT(SUBSTITUTE($J10," ","")&amp;"Manufactures"),2,0),"Требуется код страны"))</f>
        <v>Требуется код страны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Y10" s="171">
        <v>8.9249999999999989</v>
      </c>
      <c r="AZ10" s="172" t="str">
        <f t="shared" si="6"/>
        <v>Требуются кол-во и цена</v>
      </c>
      <c r="BA10" s="45">
        <f>IF(A10&lt;&gt;"",IF(_xlfn.XLOOKUP(A10,'1C'!A:A,'1C'!A:A,0,0)&gt;0,1,0),"")</f>
        <v>0</v>
      </c>
      <c r="BB10" s="149">
        <f>IF(C10&lt;&gt;"",IF(_xlfn.XLOOKUP(C10,'1C'!S:S,'1C'!S:S,0,0)&gt;0,0,1),"")</f>
        <v>1</v>
      </c>
      <c r="BC10" s="73" t="str">
        <f t="shared" si="7"/>
        <v>-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2050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American Needle</v>
      </c>
      <c r="K11" s="103" t="s">
        <v>2266</v>
      </c>
      <c r="M11" s="66"/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 t="str">
        <f t="shared" si="1"/>
        <v/>
      </c>
      <c r="AR11" s="66"/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Y11" s="171">
        <v>8.9251724137931028</v>
      </c>
      <c r="AZ11" s="172" t="str">
        <f t="shared" si="6"/>
        <v>Требуются кол-во и цена</v>
      </c>
      <c r="BA11" s="45">
        <f>IF(A11&lt;&gt;"",IF(_xlfn.XLOOKUP(A11,'1C'!A:A,'1C'!A:A,0,0)&gt;0,1,0),"")</f>
        <v>0</v>
      </c>
      <c r="BB11" s="149">
        <f>IF(C11&lt;&gt;"",IF(_xlfn.XLOOKUP(C11,'1C'!S:S,'1C'!S:S,0,0)&gt;0,0,1),"")</f>
        <v>1</v>
      </c>
      <c r="BC11" s="73" t="str">
        <f t="shared" si="7"/>
        <v>-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2051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American Needle</v>
      </c>
      <c r="K12" s="103" t="s">
        <v>824</v>
      </c>
      <c r="M12" s="66"/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 t="str">
        <f t="shared" si="1"/>
        <v/>
      </c>
      <c r="AR12" s="66"/>
      <c r="AS12" s="56" t="str">
        <f ca="1">IF(BA12&gt;0,_xlfn.XLOOKUP(A12,'1C'!$A:$A,'1C'!P:P,"",0,),IF(AR12&lt;&gt;"",VLOOKUP(AR12,INDIRECT(SUBSTITUTE($J12," ","")&amp;"Manufactures"),3,0),"Требуется код страны"))</f>
        <v>Требуется код страны</v>
      </c>
      <c r="AT12" s="56" t="str">
        <f ca="1">IF(BA12&gt;0,_xlfn.XLOOKUP(A12,'1C'!$A:$A,'1C'!O:O,"",0),IF(AR12&lt;&gt;"",VLOOKUP(AR12,INDIRECT(SUBSTITUTE($J12," ","")&amp;"Manufactures"),2,0),"Требуется код страны"))</f>
        <v>Требуется код страны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Y12" s="171">
        <v>8.9251724137931028</v>
      </c>
      <c r="AZ12" s="172" t="str">
        <f t="shared" si="6"/>
        <v>Требуются кол-во и цена</v>
      </c>
      <c r="BA12" s="45">
        <f>IF(A12&lt;&gt;"",IF(_xlfn.XLOOKUP(A12,'1C'!A:A,'1C'!A:A,0,0)&gt;0,1,0),"")</f>
        <v>0</v>
      </c>
      <c r="BB12" s="149">
        <f>IF(C12&lt;&gt;"",IF(_xlfn.XLOOKUP(C12,'1C'!S:S,'1C'!S:S,0,0)&gt;0,0,1),"")</f>
        <v>1</v>
      </c>
      <c r="BC12" s="73" t="str">
        <f t="shared" si="7"/>
        <v>-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2052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American Needle</v>
      </c>
      <c r="K13" s="103" t="s">
        <v>1567</v>
      </c>
      <c r="M13" s="66"/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 t="str">
        <f t="shared" si="1"/>
        <v/>
      </c>
      <c r="AR13" s="66"/>
      <c r="AS13" s="56" t="str">
        <f ca="1">IF(BA13&gt;0,_xlfn.XLOOKUP(A13,'1C'!$A:$A,'1C'!P:P,"",0,),IF(AR13&lt;&gt;"",VLOOKUP(AR13,INDIRECT(SUBSTITUTE($J13," ","")&amp;"Manufactures"),3,0),"Требуется код страны"))</f>
        <v>Требуется код страны</v>
      </c>
      <c r="AT13" s="56" t="str">
        <f ca="1">IF(BA13&gt;0,_xlfn.XLOOKUP(A13,'1C'!$A:$A,'1C'!O:O,"",0),IF(AR13&lt;&gt;"",VLOOKUP(AR13,INDIRECT(SUBSTITUTE($J13," ","")&amp;"Manufactures"),2,0),"Требуется код страны"))</f>
        <v>Требуется код страны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Y13" s="171">
        <v>8.9250000000000007</v>
      </c>
      <c r="AZ13" s="172" t="str">
        <f t="shared" si="6"/>
        <v>Требуются кол-во и цена</v>
      </c>
      <c r="BA13" s="45">
        <f>IF(A13&lt;&gt;"",IF(_xlfn.XLOOKUP(A13,'1C'!A:A,'1C'!A:A,0,0)&gt;0,1,0),"")</f>
        <v>0</v>
      </c>
      <c r="BB13" s="149">
        <f>IF(C13&lt;&gt;"",IF(_xlfn.XLOOKUP(C13,'1C'!S:S,'1C'!S:S,0,0)&gt;0,0,1),"")</f>
        <v>1</v>
      </c>
      <c r="BC13" s="73" t="str">
        <f t="shared" si="7"/>
        <v>-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 t="s">
        <v>2053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American Needle</v>
      </c>
      <c r="K14" s="103" t="s">
        <v>2267</v>
      </c>
      <c r="M14" s="66"/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 t="str">
        <f t="shared" si="1"/>
        <v/>
      </c>
      <c r="AR14" s="66"/>
      <c r="AS14" s="56" t="str">
        <f ca="1">IF(BA14&gt;0,_xlfn.XLOOKUP(A14,'1C'!$A:$A,'1C'!P:P,"",0,),IF(AR14&lt;&gt;"",VLOOKUP(AR14,INDIRECT(SUBSTITUTE($J14," ","")&amp;"Manufactures"),3,0),"Требуется код страны"))</f>
        <v>Требуется код страны</v>
      </c>
      <c r="AT14" s="56" t="str">
        <f ca="1">IF(BA14&gt;0,_xlfn.XLOOKUP(A14,'1C'!$A:$A,'1C'!O:O,"",0),IF(AR14&lt;&gt;"",VLOOKUP(AR14,INDIRECT(SUBSTITUTE($J14," ","")&amp;"Manufactures"),2,0),"Требуется код страны"))</f>
        <v>Требуется код страны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Y14" s="171">
        <v>8.9250000000000007</v>
      </c>
      <c r="AZ14" s="172" t="str">
        <f t="shared" si="6"/>
        <v>Требуются кол-во и цена</v>
      </c>
      <c r="BA14" s="45">
        <f>IF(A14&lt;&gt;"",IF(_xlfn.XLOOKUP(A14,'1C'!A:A,'1C'!A:A,0,0)&gt;0,1,0),"")</f>
        <v>0</v>
      </c>
      <c r="BB14" s="149">
        <f>IF(C14&lt;&gt;"",IF(_xlfn.XLOOKUP(C14,'1C'!S:S,'1C'!S:S,0,0)&gt;0,0,1),"")</f>
        <v>1</v>
      </c>
      <c r="BC14" s="73" t="str">
        <f t="shared" si="7"/>
        <v>-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new</v>
      </c>
      <c r="C15" s="44" t="s">
        <v>2054</v>
      </c>
      <c r="E15" s="43" t="str">
        <f>IF(F15&lt;&gt;"",IFERROR(VLOOKUP(F15,Категории!A:B,2,0),""),"Требуется категория")</f>
        <v>Требуется категория</v>
      </c>
      <c r="G15" s="63"/>
      <c r="J15" s="57" t="str">
        <f>'1C'!$AF$1</f>
        <v>American Needle</v>
      </c>
      <c r="K15" s="103" t="s">
        <v>830</v>
      </c>
      <c r="M15" s="66"/>
      <c r="N15" s="141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 t="str">
        <f t="shared" si="1"/>
        <v/>
      </c>
      <c r="AR15" s="66"/>
      <c r="AS15" s="56" t="str">
        <f ca="1">IF(BA15&gt;0,_xlfn.XLOOKUP(A15,'1C'!$A:$A,'1C'!P:P,"",0,),IF(AR15&lt;&gt;"",VLOOKUP(AR15,INDIRECT(SUBSTITUTE($J15," ","")&amp;"Manufactures"),3,0),"Требуется код страны"))</f>
        <v>Требуется код страны</v>
      </c>
      <c r="AT15" s="56" t="str">
        <f ca="1">IF(BA15&gt;0,_xlfn.XLOOKUP(A15,'1C'!$A:$A,'1C'!O:O,"",0),IF(AR15&lt;&gt;"",VLOOKUP(AR15,INDIRECT(SUBSTITUTE($J15," ","")&amp;"Manufactures"),2,0),"Требуется код страны"))</f>
        <v>Требуется код страны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Y15" s="171">
        <v>8.9251724137931028</v>
      </c>
      <c r="AZ15" s="172" t="str">
        <f t="shared" si="6"/>
        <v>Требуются кол-во и цена</v>
      </c>
      <c r="BA15" s="45">
        <f>IF(A15&lt;&gt;"",IF(_xlfn.XLOOKUP(A15,'1C'!A:A,'1C'!A:A,0,0)&gt;0,1,0),"")</f>
        <v>0</v>
      </c>
      <c r="BB15" s="149">
        <f>IF(C15&lt;&gt;"",IF(_xlfn.XLOOKUP(C15,'1C'!S:S,'1C'!S:S,0,0)&gt;0,0,1),"")</f>
        <v>1</v>
      </c>
      <c r="BC15" s="73" t="str">
        <f t="shared" si="7"/>
        <v>-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new</v>
      </c>
      <c r="C16" s="44" t="s">
        <v>2055</v>
      </c>
      <c r="E16" s="43" t="str">
        <f>IF(F16&lt;&gt;"",IFERROR(VLOOKUP(F16,Категории!A:B,2,0),""),"Требуется категория")</f>
        <v>Требуется категория</v>
      </c>
      <c r="G16" s="63"/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 t="str">
        <f t="shared" si="1"/>
        <v/>
      </c>
      <c r="AR16" s="66"/>
      <c r="AS16" s="56" t="str">
        <f ca="1">IF(BA16&gt;0,_xlfn.XLOOKUP(A16,'1C'!$A:$A,'1C'!P:P,"",0,),IF(AR16&lt;&gt;"",VLOOKUP(AR16,INDIRECT(SUBSTITUTE($J16," ","")&amp;"Manufactures"),3,0),"Требуется код страны"))</f>
        <v>Требуется код страны</v>
      </c>
      <c r="AT16" s="56" t="str">
        <f ca="1">IF(BA16&gt;0,_xlfn.XLOOKUP(A16,'1C'!$A:$A,'1C'!O:O,"",0),IF(AR16&lt;&gt;"",VLOOKUP(AR16,INDIRECT(SUBSTITUTE($J16," ","")&amp;"Manufactures"),2,0),"Требуется код страны"))</f>
        <v>Требуется код страны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Y16" s="171">
        <v>8.9249999999999989</v>
      </c>
      <c r="AZ16" s="172" t="str">
        <f t="shared" si="6"/>
        <v>Требуются кол-во и цена</v>
      </c>
      <c r="BA16" s="45">
        <f>IF(A16&lt;&gt;"",IF(_xlfn.XLOOKUP(A16,'1C'!A:A,'1C'!A:A,0,0)&gt;0,1,0),"")</f>
        <v>0</v>
      </c>
      <c r="BB16" s="149">
        <f>IF(C16&lt;&gt;"",IF(_xlfn.XLOOKUP(C16,'1C'!S:S,'1C'!S:S,0,0)&gt;0,0,1),"")</f>
        <v>1</v>
      </c>
      <c r="BC16" s="73" t="str">
        <f t="shared" si="7"/>
        <v>-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new</v>
      </c>
      <c r="C17" s="44" t="s">
        <v>2056</v>
      </c>
      <c r="E17" s="43" t="str">
        <f>IF(F17&lt;&gt;"",IFERROR(VLOOKUP(F17,Категории!A:B,2,0),""),"Требуется категория")</f>
        <v>Требуется категория</v>
      </c>
      <c r="G17" s="63"/>
      <c r="J17" s="57" t="str">
        <f>'1C'!$AF$1</f>
        <v>American Needle</v>
      </c>
      <c r="K17" s="103" t="s">
        <v>2264</v>
      </c>
      <c r="M17" s="66"/>
      <c r="N17" s="141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 t="str">
        <f t="shared" si="1"/>
        <v/>
      </c>
      <c r="AR17" s="66"/>
      <c r="AS17" s="56" t="str">
        <f ca="1">IF(BA17&gt;0,_xlfn.XLOOKUP(A17,'1C'!$A:$A,'1C'!P:P,"",0,),IF(AR17&lt;&gt;"",VLOOKUP(AR17,INDIRECT(SUBSTITUTE($J17," ","")&amp;"Manufactures"),3,0),"Требуется код страны"))</f>
        <v>Требуется код страны</v>
      </c>
      <c r="AT17" s="56" t="str">
        <f ca="1">IF(BA17&gt;0,_xlfn.XLOOKUP(A17,'1C'!$A:$A,'1C'!O:O,"",0),IF(AR17&lt;&gt;"",VLOOKUP(AR17,INDIRECT(SUBSTITUTE($J17," ","")&amp;"Manufactures"),2,0),"Требуется код страны"))</f>
        <v>Требуется код страны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Y17" s="171">
        <v>8.9249999999999989</v>
      </c>
      <c r="AZ17" s="172" t="str">
        <f t="shared" si="6"/>
        <v>Требуются кол-во и цена</v>
      </c>
      <c r="BA17" s="45">
        <f>IF(A17&lt;&gt;"",IF(_xlfn.XLOOKUP(A17,'1C'!A:A,'1C'!A:A,0,0)&gt;0,1,0),"")</f>
        <v>0</v>
      </c>
      <c r="BB17" s="149">
        <f>IF(C17&lt;&gt;"",IF(_xlfn.XLOOKUP(C17,'1C'!S:S,'1C'!S:S,0,0)&gt;0,0,1),"")</f>
        <v>1</v>
      </c>
      <c r="BC17" s="73" t="str">
        <f t="shared" si="7"/>
        <v>-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new</v>
      </c>
      <c r="C18" s="44" t="s">
        <v>2057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45" t="str">
        <f>IF(K18&lt;&gt;"",IFERROR(VLOOKUP(A18,'1C'!A:T,18,0),IFERROR(VLOOKUP(K18,Colors!D:E,2,0),"")),"")</f>
        <v>темно-синий</v>
      </c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 t="str">
        <f t="shared" si="1"/>
        <v/>
      </c>
      <c r="AR18" s="66"/>
      <c r="AS18" s="56" t="str">
        <f ca="1">IF(BA18&gt;0,_xlfn.XLOOKUP(A18,'1C'!$A:$A,'1C'!P:P,"",0,),IF(AR18&lt;&gt;"",VLOOKUP(AR18,INDIRECT(SUBSTITUTE($J18," ","")&amp;"Manufactures"),3,0),"Требуется код страны"))</f>
        <v>Требуется код страны</v>
      </c>
      <c r="AT18" s="56" t="str">
        <f ca="1">IF(BA18&gt;0,_xlfn.XLOOKUP(A18,'1C'!$A:$A,'1C'!O:O,"",0),IF(AR18&lt;&gt;"",VLOOKUP(AR18,INDIRECT(SUBSTITUTE($J18," ","")&amp;"Manufactures"),2,0),"Требуется код страны"))</f>
        <v>Требуется код страны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Y18" s="171">
        <v>8.9249999999999989</v>
      </c>
      <c r="AZ18" s="172" t="str">
        <f t="shared" si="6"/>
        <v>Требуются кол-во и цена</v>
      </c>
      <c r="BA18" s="45">
        <f>IF(A18&lt;&gt;"",IF(_xlfn.XLOOKUP(A18,'1C'!A:A,'1C'!A:A,0,0)&gt;0,1,0),"")</f>
        <v>0</v>
      </c>
      <c r="BB18" s="149">
        <f>IF(C18&lt;&gt;"",IF(_xlfn.XLOOKUP(C18,'1C'!S:S,'1C'!S:S,0,0)&gt;0,0,1),"")</f>
        <v>1</v>
      </c>
      <c r="BC18" s="73" t="str">
        <f t="shared" si="7"/>
        <v>-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2058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45" t="str">
        <f>IF(K19&lt;&gt;"",IFERROR(VLOOKUP(A19,'1C'!A:T,18,0),IFERROR(VLOOKUP(K19,Colors!D:E,2,0),"")),"")</f>
        <v>оливковый</v>
      </c>
      <c r="N19" s="146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tr">
        <f>IF(P19&lt;&gt;"",IFERROR(VLOOKUP(P19,MaterialsTypes!F:G,2,0),IFERROR(VLOOKUP(N19,MaterialsTypes100,2,0),"")),IFERROR(VLOOKUP(N19,MaterialsTypes100,2,0),""))</f>
        <v>Текстиль, ткань</v>
      </c>
      <c r="R19" s="59" t="str">
        <f>IF(A19&lt;&gt;"",_xlfn.XLOOKUP(A19,'1C'!A:A,'1C'!K:K,_xlfn.XLOOKUP(C19,'1C'!S:S,'1C'!K:K,"",0),0),"")</f>
        <v>Унисекс</v>
      </c>
      <c r="S19" s="58"/>
      <c r="V19" s="58"/>
      <c r="X19" s="58"/>
      <c r="Z19" s="58"/>
      <c r="AB19" s="58"/>
      <c r="AD19" s="58"/>
      <c r="AQ19" s="57" t="str">
        <f t="shared" si="1"/>
        <v/>
      </c>
      <c r="AR19" s="145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Y19" s="171">
        <v>5.7376086956521739</v>
      </c>
      <c r="AZ19" s="172" t="str">
        <f t="shared" si="6"/>
        <v>Требуются кол-во и цена</v>
      </c>
      <c r="BA19" s="45">
        <f>IF(A19&lt;&gt;"",IF(_xlfn.XLOOKUP(A19,'1C'!A:A,'1C'!A:A,0,0)&gt;0,1,0),"")</f>
        <v>1</v>
      </c>
      <c r="BB19" s="149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 t="s">
        <v>2059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45" t="str">
        <f>IF(K20&lt;&gt;"",IFERROR(VLOOKUP(A20,'1C'!A:T,18,0),IFERROR(VLOOKUP(K20,Colors!D:E,2,0),"")),"")</f>
        <v>черный</v>
      </c>
      <c r="N20" s="141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 t="str">
        <f t="shared" si="1"/>
        <v/>
      </c>
      <c r="AR20" s="66"/>
      <c r="AS20" s="56" t="str">
        <f ca="1">IF(BA20&gt;0,_xlfn.XLOOKUP(A20,'1C'!$A:$A,'1C'!P:P,"",0,),IF(AR20&lt;&gt;"",VLOOKUP(AR20,INDIRECT(SUBSTITUTE($J20," ","")&amp;"Manufactures"),3,0),"Требуется код страны"))</f>
        <v>Требуется код страны</v>
      </c>
      <c r="AT20" s="56" t="str">
        <f ca="1">IF(BA20&gt;0,_xlfn.XLOOKUP(A20,'1C'!$A:$A,'1C'!O:O,"",0),IF(AR20&lt;&gt;"",VLOOKUP(AR20,INDIRECT(SUBSTITUTE($J20," ","")&amp;"Manufactures"),2,0),"Требуется код страны"))</f>
        <v>Требуется код страны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Y20" s="171">
        <v>7.4375</v>
      </c>
      <c r="AZ20" s="172" t="str">
        <f t="shared" si="6"/>
        <v>Требуются кол-во и цена</v>
      </c>
      <c r="BA20" s="45">
        <f>IF(A20&lt;&gt;"",IF(_xlfn.XLOOKUP(A20,'1C'!A:A,'1C'!A:A,0,0)&gt;0,1,0),"")</f>
        <v>0</v>
      </c>
      <c r="BB20" s="149">
        <f>IF(C20&lt;&gt;"",IF(_xlfn.XLOOKUP(C20,'1C'!S:S,'1C'!S:S,0,0)&gt;0,0,1),"")</f>
        <v>1</v>
      </c>
      <c r="BC20" s="73" t="str">
        <f t="shared" si="7"/>
        <v>-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 t="s">
        <v>2060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 t="str">
        <f t="shared" si="1"/>
        <v/>
      </c>
      <c r="AR21" s="66"/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Y21" s="171">
        <v>7.4373333333333331</v>
      </c>
      <c r="AZ21" s="172" t="str">
        <f t="shared" si="6"/>
        <v>Требуются кол-во и цена</v>
      </c>
      <c r="BA21" s="45">
        <f>IF(A21&lt;&gt;"",IF(_xlfn.XLOOKUP(A21,'1C'!A:A,'1C'!A:A,0,0)&gt;0,1,0),"")</f>
        <v>0</v>
      </c>
      <c r="BB21" s="149">
        <f>IF(C21&lt;&gt;"",IF(_xlfn.XLOOKUP(C21,'1C'!S:S,'1C'!S:S,0,0)&gt;0,0,1),"")</f>
        <v>1</v>
      </c>
      <c r="BC21" s="73" t="str">
        <f t="shared" si="7"/>
        <v>-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 t="s">
        <v>2061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American Needle</v>
      </c>
      <c r="K22" s="103" t="s">
        <v>2268</v>
      </c>
      <c r="M22" s="66"/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 t="str">
        <f t="shared" si="1"/>
        <v/>
      </c>
      <c r="AR22" s="66"/>
      <c r="AS22" s="56" t="str">
        <f ca="1">IF(BA22&gt;0,_xlfn.XLOOKUP(A22,'1C'!$A:$A,'1C'!P:P,"",0,),IF(AR22&lt;&gt;"",VLOOKUP(AR22,INDIRECT(SUBSTITUTE($J22," ","")&amp;"Manufactures"),3,0),"Требуется код страны"))</f>
        <v>Требуется код страны</v>
      </c>
      <c r="AT22" s="56" t="str">
        <f ca="1">IF(BA22&gt;0,_xlfn.XLOOKUP(A22,'1C'!$A:$A,'1C'!O:O,"",0),IF(AR22&lt;&gt;"",VLOOKUP(AR22,INDIRECT(SUBSTITUTE($J22," ","")&amp;"Manufactures"),2,0),"Требуется код страны"))</f>
        <v>Требуется код страны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Y22" s="171">
        <v>7.4374285714285717</v>
      </c>
      <c r="AZ22" s="172" t="str">
        <f t="shared" si="6"/>
        <v>Требуются кол-во и цена</v>
      </c>
      <c r="BA22" s="45">
        <f>IF(A22&lt;&gt;"",IF(_xlfn.XLOOKUP(A22,'1C'!A:A,'1C'!A:A,0,0)&gt;0,1,0),"")</f>
        <v>0</v>
      </c>
      <c r="BB22" s="149">
        <f>IF(C22&lt;&gt;"",IF(_xlfn.XLOOKUP(C22,'1C'!S:S,'1C'!S:S,0,0)&gt;0,0,1),"")</f>
        <v>1</v>
      </c>
      <c r="BC22" s="73" t="str">
        <f t="shared" si="7"/>
        <v>-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2062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1368</v>
      </c>
      <c r="L23" s="59" t="str">
        <f>IF(K23&lt;&gt;"",IFERROR(VLOOKUP(A23,'1C'!A:T,8,0),IFERROR(VLOOKUP(K23,Colors!D:E,2,0),"")),"")</f>
        <v>красный</v>
      </c>
      <c r="M23" s="145" t="str">
        <f>IF(K23&lt;&gt;"",IFERROR(VLOOKUP(A23,'1C'!A:T,18,0),IFERROR(VLOOKUP(K23,Colors!D:E,2,0),"")),"")</f>
        <v>красный</v>
      </c>
      <c r="N23" s="146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tr">
        <f>IF(P23&lt;&gt;"",IFERROR(VLOOKUP(P23,MaterialsTypes!F:G,2,0),IFERROR(VLOOKUP(N23,MaterialsTypes100,2,0),"")),IFERROR(VLOOKUP(N23,MaterialsTypes100,2,0),""))</f>
        <v>Текстиль, ткань</v>
      </c>
      <c r="R23" s="59" t="str">
        <f>IF(A23&lt;&gt;"",_xlfn.XLOOKUP(A23,'1C'!A:A,'1C'!K:K,_xlfn.XLOOKUP(C23,'1C'!S:S,'1C'!K:K,"",0),0),"")</f>
        <v>Унисекс</v>
      </c>
      <c r="S23" s="58"/>
      <c r="V23" s="58"/>
      <c r="X23" s="58"/>
      <c r="Z23" s="58"/>
      <c r="AB23" s="58"/>
      <c r="AD23" s="58"/>
      <c r="AQ23" s="57" t="str">
        <f t="shared" si="1"/>
        <v/>
      </c>
      <c r="AR23" s="145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Y23" s="171">
        <v>5.7374999999999998</v>
      </c>
      <c r="AZ23" s="172" t="str">
        <f t="shared" si="6"/>
        <v>Требуются кол-во и цена</v>
      </c>
      <c r="BA23" s="45">
        <f>IF(A23&lt;&gt;"",IF(_xlfn.XLOOKUP(A23,'1C'!A:A,'1C'!A:A,0,0)&gt;0,1,0),"")</f>
        <v>1</v>
      </c>
      <c r="BB23" s="149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 t="s">
        <v>2063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45" t="str">
        <f>IF(K24&lt;&gt;"",IFERROR(VLOOKUP(A24,'1C'!A:T,18,0),IFERROR(VLOOKUP(K24,Colors!D:E,2,0),"")),"")</f>
        <v>черный</v>
      </c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 t="str">
        <f t="shared" si="1"/>
        <v/>
      </c>
      <c r="AR24" s="66"/>
      <c r="AS24" s="56" t="str">
        <f ca="1">IF(BA24&gt;0,_xlfn.XLOOKUP(A24,'1C'!$A:$A,'1C'!P:P,"",0,),IF(AR24&lt;&gt;"",VLOOKUP(AR24,INDIRECT(SUBSTITUTE($J24," ","")&amp;"Manufactures"),3,0),"Требуется код страны"))</f>
        <v>Требуется код страны</v>
      </c>
      <c r="AT24" s="56" t="str">
        <f ca="1">IF(BA24&gt;0,_xlfn.XLOOKUP(A24,'1C'!$A:$A,'1C'!O:O,"",0),IF(AR24&lt;&gt;"",VLOOKUP(AR24,INDIRECT(SUBSTITUTE($J24," ","")&amp;"Manufactures"),2,0),"Требуется код страны"))</f>
        <v>Требуется код страны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Y24" s="171">
        <v>7.4374285714285717</v>
      </c>
      <c r="AZ24" s="172" t="str">
        <f t="shared" si="6"/>
        <v>Требуются кол-во и цена</v>
      </c>
      <c r="BA24" s="45">
        <f>IF(A24&lt;&gt;"",IF(_xlfn.XLOOKUP(A24,'1C'!A:A,'1C'!A:A,0,0)&gt;0,1,0),"")</f>
        <v>0</v>
      </c>
      <c r="BB24" s="149">
        <f>IF(C24&lt;&gt;"",IF(_xlfn.XLOOKUP(C24,'1C'!S:S,'1C'!S:S,0,0)&gt;0,0,1),"")</f>
        <v>1</v>
      </c>
      <c r="BC24" s="73" t="str">
        <f t="shared" si="7"/>
        <v>-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 t="s">
        <v>2064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45" t="str">
        <f>IF(K25&lt;&gt;"",IFERROR(VLOOKUP(A25,'1C'!A:T,18,0),IFERROR(VLOOKUP(K25,Colors!D:E,2,0),"")),"")</f>
        <v>белый</v>
      </c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 t="str">
        <f t="shared" si="1"/>
        <v/>
      </c>
      <c r="AR25" s="66"/>
      <c r="AS25" s="56" t="str">
        <f ca="1">IF(BA25&gt;0,_xlfn.XLOOKUP(A25,'1C'!$A:$A,'1C'!P:P,"",0,),IF(AR25&lt;&gt;"",VLOOKUP(AR25,INDIRECT(SUBSTITUTE($J25," ","")&amp;"Manufactures"),3,0),"Требуется код страны"))</f>
        <v>Требуется код страны</v>
      </c>
      <c r="AT25" s="56" t="str">
        <f ca="1">IF(BA25&gt;0,_xlfn.XLOOKUP(A25,'1C'!$A:$A,'1C'!O:O,"",0),IF(AR25&lt;&gt;"",VLOOKUP(AR25,INDIRECT(SUBSTITUTE($J25," ","")&amp;"Manufactures"),2,0),"Требуется код страны"))</f>
        <v>Требуется код страны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Y25" s="171">
        <v>7.4375</v>
      </c>
      <c r="AZ25" s="172" t="str">
        <f t="shared" si="6"/>
        <v>Требуются кол-во и цена</v>
      </c>
      <c r="BA25" s="45">
        <f>IF(A25&lt;&gt;"",IF(_xlfn.XLOOKUP(A25,'1C'!A:A,'1C'!A:A,0,0)&gt;0,1,0),"")</f>
        <v>0</v>
      </c>
      <c r="BB25" s="149">
        <f>IF(C25&lt;&gt;"",IF(_xlfn.XLOOKUP(C25,'1C'!S:S,'1C'!S:S,0,0)&gt;0,0,1),"")</f>
        <v>1</v>
      </c>
      <c r="BC25" s="73" t="str">
        <f t="shared" si="7"/>
        <v>-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2065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1372</v>
      </c>
      <c r="L26" s="59" t="str">
        <f>IF(K26&lt;&gt;"",IFERROR(VLOOKUP(A26,'1C'!A:T,8,0),IFERROR(VLOOKUP(K26,Colors!D:E,2,0),"")),"")</f>
        <v>голубой</v>
      </c>
      <c r="M26" s="145" t="str">
        <f>IF(K26&lt;&gt;"",IFERROR(VLOOKUP(A26,'1C'!A:T,18,0),IFERROR(VLOOKUP(K26,Colors!D:E,2,0),"")),"")</f>
        <v>голубой</v>
      </c>
      <c r="N26" s="146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tr">
        <f>IF(P26&lt;&gt;"",IFERROR(VLOOKUP(P26,MaterialsTypes!F:G,2,0),IFERROR(VLOOKUP(N26,MaterialsTypes100,2,0),"")),IFERROR(VLOOKUP(N26,MaterialsTypes100,2,0),""))</f>
        <v>Текстиль, ткань</v>
      </c>
      <c r="R26" s="59" t="str">
        <f>IF(A26&lt;&gt;"",_xlfn.XLOOKUP(A26,'1C'!A:A,'1C'!K:K,_xlfn.XLOOKUP(C26,'1C'!S:S,'1C'!K:K,"",0),0),"")</f>
        <v>Унисекс</v>
      </c>
      <c r="S26" s="58"/>
      <c r="V26" s="58"/>
      <c r="X26" s="58"/>
      <c r="Z26" s="58"/>
      <c r="AB26" s="58"/>
      <c r="AD26" s="58"/>
      <c r="AQ26" s="57" t="str">
        <f t="shared" si="1"/>
        <v/>
      </c>
      <c r="AR26" s="145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Y26" s="171">
        <v>5.7374999999999998</v>
      </c>
      <c r="AZ26" s="172" t="str">
        <f t="shared" si="6"/>
        <v>Требуются кол-во и цена</v>
      </c>
      <c r="BA26" s="45">
        <f>IF(A26&lt;&gt;"",IF(_xlfn.XLOOKUP(A26,'1C'!A:A,'1C'!A:A,0,0)&gt;0,1,0),"")</f>
        <v>1</v>
      </c>
      <c r="BB26" s="149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 t="s">
        <v>2066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American Needle</v>
      </c>
      <c r="K27" s="103" t="s">
        <v>2269</v>
      </c>
      <c r="M27" s="66"/>
      <c r="N27" s="141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 t="str">
        <f t="shared" si="1"/>
        <v/>
      </c>
      <c r="AR27" s="66"/>
      <c r="AS27" s="56" t="str">
        <f ca="1">IF(BA27&gt;0,_xlfn.XLOOKUP(A27,'1C'!$A:$A,'1C'!P:P,"",0,),IF(AR27&lt;&gt;"",VLOOKUP(AR27,INDIRECT(SUBSTITUTE($J27," ","")&amp;"Manufactures"),3,0),"Требуется код страны"))</f>
        <v>Требуется код страны</v>
      </c>
      <c r="AT27" s="56" t="str">
        <f ca="1">IF(BA27&gt;0,_xlfn.XLOOKUP(A27,'1C'!$A:$A,'1C'!O:O,"",0),IF(AR27&lt;&gt;"",VLOOKUP(AR27,INDIRECT(SUBSTITUTE($J27," ","")&amp;"Manufactures"),2,0),"Требуется код страны"))</f>
        <v>Требуется код страны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Y27" s="171">
        <v>7.8633333333333333</v>
      </c>
      <c r="AZ27" s="172" t="str">
        <f t="shared" si="6"/>
        <v>Требуются кол-во и цена</v>
      </c>
      <c r="BA27" s="45">
        <f>IF(A27&lt;&gt;"",IF(_xlfn.XLOOKUP(A27,'1C'!A:A,'1C'!A:A,0,0)&gt;0,1,0),"")</f>
        <v>0</v>
      </c>
      <c r="BB27" s="149">
        <f>IF(C27&lt;&gt;"",IF(_xlfn.XLOOKUP(C27,'1C'!S:S,'1C'!S:S,0,0)&gt;0,0,1),"")</f>
        <v>1</v>
      </c>
      <c r="BC27" s="73" t="str">
        <f t="shared" si="7"/>
        <v>-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 t="s">
        <v>2067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 t="str">
        <f t="shared" si="1"/>
        <v/>
      </c>
      <c r="AR28" s="66"/>
      <c r="AS28" s="56" t="str">
        <f ca="1">IF(BA28&gt;0,_xlfn.XLOOKUP(A28,'1C'!$A:$A,'1C'!P:P,"",0,),IF(AR28&lt;&gt;"",VLOOKUP(AR28,INDIRECT(SUBSTITUTE($J28," ","")&amp;"Manufactures"),3,0),"Требуется код страны"))</f>
        <v>Требуется код страны</v>
      </c>
      <c r="AT28" s="56" t="str">
        <f ca="1">IF(BA28&gt;0,_xlfn.XLOOKUP(A28,'1C'!$A:$A,'1C'!O:O,"",0),IF(AR28&lt;&gt;"",VLOOKUP(AR28,INDIRECT(SUBSTITUTE($J28," ","")&amp;"Manufactures"),2,0),"Требуется код страны"))</f>
        <v>Требуется код страны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Y28" s="171">
        <v>7.4373333333333331</v>
      </c>
      <c r="AZ28" s="172" t="str">
        <f t="shared" si="6"/>
        <v>Требуются кол-во и цена</v>
      </c>
      <c r="BA28" s="45">
        <f>IF(A28&lt;&gt;"",IF(_xlfn.XLOOKUP(A28,'1C'!A:A,'1C'!A:A,0,0)&gt;0,1,0),"")</f>
        <v>0</v>
      </c>
      <c r="BB28" s="149">
        <f>IF(C28&lt;&gt;"",IF(_xlfn.XLOOKUP(C28,'1C'!S:S,'1C'!S:S,0,0)&gt;0,0,1),"")</f>
        <v>1</v>
      </c>
      <c r="BC28" s="73" t="str">
        <f t="shared" si="7"/>
        <v>-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new</v>
      </c>
      <c r="C29" s="44" t="s">
        <v>2068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45" t="str">
        <f>IF(K29&lt;&gt;"",IFERROR(VLOOKUP(A29,'1C'!A:T,18,0),IFERROR(VLOOKUP(K29,Colors!D:E,2,0),"")),"")</f>
        <v>черный</v>
      </c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 t="str">
        <f t="shared" si="1"/>
        <v/>
      </c>
      <c r="AR29" s="66"/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Y29" s="171">
        <v>7.4375</v>
      </c>
      <c r="AZ29" s="172" t="str">
        <f t="shared" si="6"/>
        <v>Требуются кол-во и цена</v>
      </c>
      <c r="BA29" s="45">
        <f>IF(A29&lt;&gt;"",IF(_xlfn.XLOOKUP(A29,'1C'!A:A,'1C'!A:A,0,0)&gt;0,1,0),"")</f>
        <v>0</v>
      </c>
      <c r="BB29" s="149">
        <f>IF(C29&lt;&gt;"",IF(_xlfn.XLOOKUP(C29,'1C'!S:S,'1C'!S:S,0,0)&gt;0,0,1),"")</f>
        <v>1</v>
      </c>
      <c r="BC29" s="73" t="str">
        <f t="shared" si="7"/>
        <v>-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new</v>
      </c>
      <c r="C30" s="44" t="s">
        <v>2069</v>
      </c>
      <c r="E30" s="43" t="str">
        <f>IF(F30&lt;&gt;"",IFERROR(VLOOKUP(F30,Категории!A:B,2,0),""),"Требуется категория")</f>
        <v>Требуется категория</v>
      </c>
      <c r="G30" s="63"/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45" t="str">
        <f>IF(K30&lt;&gt;"",IFERROR(VLOOKUP(A30,'1C'!A:T,18,0),IFERROR(VLOOKUP(K30,Colors!D:E,2,0),"")),"")</f>
        <v>белый</v>
      </c>
      <c r="N30" s="141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 t="str">
        <f t="shared" si="1"/>
        <v/>
      </c>
      <c r="AR30" s="66"/>
      <c r="AS30" s="56" t="str">
        <f ca="1">IF(BA30&gt;0,_xlfn.XLOOKUP(A30,'1C'!$A:$A,'1C'!P:P,"",0,),IF(AR30&lt;&gt;"",VLOOKUP(AR30,INDIRECT(SUBSTITUTE($J30," ","")&amp;"Manufactures"),3,0),"Требуется код страны"))</f>
        <v>Требуется код страны</v>
      </c>
      <c r="AT30" s="56" t="str">
        <f ca="1">IF(BA30&gt;0,_xlfn.XLOOKUP(A30,'1C'!$A:$A,'1C'!O:O,"",0),IF(AR30&lt;&gt;"",VLOOKUP(AR30,INDIRECT(SUBSTITUTE($J30," ","")&amp;"Manufactures"),2,0),"Требуется код страны"))</f>
        <v>Требуется код страны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Y30" s="171">
        <v>7.4375</v>
      </c>
      <c r="AZ30" s="172" t="str">
        <f t="shared" si="6"/>
        <v>Требуются кол-во и цена</v>
      </c>
      <c r="BA30" s="45">
        <f>IF(A30&lt;&gt;"",IF(_xlfn.XLOOKUP(A30,'1C'!A:A,'1C'!A:A,0,0)&gt;0,1,0),"")</f>
        <v>0</v>
      </c>
      <c r="BB30" s="149">
        <f>IF(C30&lt;&gt;"",IF(_xlfn.XLOOKUP(C30,'1C'!S:S,'1C'!S:S,0,0)&gt;0,0,1),"")</f>
        <v>1</v>
      </c>
      <c r="BC30" s="73" t="str">
        <f t="shared" si="7"/>
        <v>-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new</v>
      </c>
      <c r="C31" s="44" t="s">
        <v>2070</v>
      </c>
      <c r="E31" s="43" t="str">
        <f>IF(F31&lt;&gt;"",IFERROR(VLOOKUP(F31,Категории!A:B,2,0),""),"Требуется категория")</f>
        <v>Требуется категория</v>
      </c>
      <c r="G31" s="63"/>
      <c r="J31" s="59" t="str">
        <f>'1C'!$AF$1</f>
        <v>American Needle</v>
      </c>
      <c r="K31" s="103" t="s">
        <v>2268</v>
      </c>
      <c r="M31" s="66"/>
      <c r="N31" s="141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 t="str">
        <f t="shared" si="1"/>
        <v/>
      </c>
      <c r="AR31" s="66"/>
      <c r="AS31" s="56" t="str">
        <f ca="1">IF(BA31&gt;0,_xlfn.XLOOKUP(A31,'1C'!$A:$A,'1C'!P:P,"",0,),IF(AR31&lt;&gt;"",VLOOKUP(AR31,INDIRECT(SUBSTITUTE($J31," ","")&amp;"Manufactures"),3,0),"Требуется код страны"))</f>
        <v>Требуется код страны</v>
      </c>
      <c r="AT31" s="56" t="str">
        <f ca="1">IF(BA31&gt;0,_xlfn.XLOOKUP(A31,'1C'!$A:$A,'1C'!O:O,"",0),IF(AR31&lt;&gt;"",VLOOKUP(AR31,INDIRECT(SUBSTITUTE($J31," ","")&amp;"Manufactures"),2,0),"Требуется код страны"))</f>
        <v>Требуется код страны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Y31" s="171">
        <v>7.4376315789473679</v>
      </c>
      <c r="AZ31" s="172" t="str">
        <f t="shared" si="6"/>
        <v>Требуются кол-во и цена</v>
      </c>
      <c r="BA31" s="45">
        <f>IF(A31&lt;&gt;"",IF(_xlfn.XLOOKUP(A31,'1C'!A:A,'1C'!A:A,0,0)&gt;0,1,0),"")</f>
        <v>0</v>
      </c>
      <c r="BB31" s="149">
        <f>IF(C31&lt;&gt;"",IF(_xlfn.XLOOKUP(C31,'1C'!S:S,'1C'!S:S,0,0)&gt;0,0,1),"")</f>
        <v>1</v>
      </c>
      <c r="BC31" s="73" t="str">
        <f t="shared" si="7"/>
        <v>-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new</v>
      </c>
      <c r="C32" s="44" t="s">
        <v>2071</v>
      </c>
      <c r="E32" s="43" t="str">
        <f>IF(F32&lt;&gt;"",IFERROR(VLOOKUP(F32,Категории!A:B,2,0),""),"Требуется категория")</f>
        <v>Требуется категория</v>
      </c>
      <c r="G32" s="63"/>
      <c r="J32" s="59" t="str">
        <f>'1C'!$AF$1</f>
        <v>American Needle</v>
      </c>
      <c r="K32" s="103" t="s">
        <v>2266</v>
      </c>
      <c r="M32" s="66"/>
      <c r="N32" s="141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 t="str">
        <f t="shared" si="1"/>
        <v/>
      </c>
      <c r="AR32" s="66"/>
      <c r="AS32" s="56" t="str">
        <f ca="1">IF(BA32&gt;0,_xlfn.XLOOKUP(A32,'1C'!$A:$A,'1C'!P:P,"",0,),IF(AR32&lt;&gt;"",VLOOKUP(AR32,INDIRECT(SUBSTITUTE($J32," ","")&amp;"Manufactures"),3,0),"Требуется код страны"))</f>
        <v>Требуется код страны</v>
      </c>
      <c r="AT32" s="56" t="str">
        <f ca="1">IF(BA32&gt;0,_xlfn.XLOOKUP(A32,'1C'!$A:$A,'1C'!O:O,"",0),IF(AR32&lt;&gt;"",VLOOKUP(AR32,INDIRECT(SUBSTITUTE($J32," ","")&amp;"Manufactures"),2,0),"Требуется код страны"))</f>
        <v>Требуется код страны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Y32" s="171">
        <v>7.8633333333333333</v>
      </c>
      <c r="AZ32" s="172" t="str">
        <f t="shared" si="6"/>
        <v>Требуются кол-во и цена</v>
      </c>
      <c r="BA32" s="45">
        <f>IF(A32&lt;&gt;"",IF(_xlfn.XLOOKUP(A32,'1C'!A:A,'1C'!A:A,0,0)&gt;0,1,0),"")</f>
        <v>0</v>
      </c>
      <c r="BB32" s="149">
        <f>IF(C32&lt;&gt;"",IF(_xlfn.XLOOKUP(C32,'1C'!S:S,'1C'!S:S,0,0)&gt;0,0,1),"")</f>
        <v>1</v>
      </c>
      <c r="BC32" s="73" t="str">
        <f t="shared" si="7"/>
        <v>-</v>
      </c>
    </row>
    <row r="33" spans="1:55" ht="119.65" customHeight="1">
      <c r="A33" s="43" t="str">
        <f t="shared" si="0"/>
        <v>21005A-ASEheather gray - 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new</v>
      </c>
      <c r="C33" s="44" t="s">
        <v>2072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American Needle</v>
      </c>
      <c r="K33" s="103" t="s">
        <v>2270</v>
      </c>
      <c r="M33" s="66"/>
      <c r="N33" s="141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 t="str">
        <f t="shared" si="1"/>
        <v/>
      </c>
      <c r="AR33" s="66"/>
      <c r="AS33" s="56" t="str">
        <f ca="1">IF(BA33&gt;0,_xlfn.XLOOKUP(A33,'1C'!$A:$A,'1C'!P:P,"",0,),IF(AR33&lt;&gt;"",VLOOKUP(AR33,INDIRECT(SUBSTITUTE($J33," ","")&amp;"Manufactures"),3,0),"Требуется код страны"))</f>
        <v>Требуется код страны</v>
      </c>
      <c r="AT33" s="56" t="str">
        <f ca="1">IF(BA33&gt;0,_xlfn.XLOOKUP(A33,'1C'!$A:$A,'1C'!O:O,"",0),IF(AR33&lt;&gt;"",VLOOKUP(AR33,INDIRECT(SUBSTITUTE($J33," ","")&amp;"Manufactures"),2,0),"Требуется код страны"))</f>
        <v>Требуется код страны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Y33" s="171">
        <v>10.625</v>
      </c>
      <c r="AZ33" s="172" t="str">
        <f t="shared" si="6"/>
        <v>Требуются кол-во и цена</v>
      </c>
      <c r="BA33" s="45">
        <f>IF(A33&lt;&gt;"",IF(_xlfn.XLOOKUP(A33,'1C'!A:A,'1C'!A:A,0,0)&gt;0,1,0),"")</f>
        <v>0</v>
      </c>
      <c r="BB33" s="149">
        <f>IF(C33&lt;&gt;"",IF(_xlfn.XLOOKUP(C33,'1C'!S:S,'1C'!S:S,0,0)&gt;0,0,1),"")</f>
        <v>1</v>
      </c>
      <c r="BC33" s="73" t="str">
        <f t="shared" si="7"/>
        <v>-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2073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45" t="str">
        <f>IF(K34&lt;&gt;"",IFERROR(VLOOKUP(A34,'1C'!A:T,18,0),IFERROR(VLOOKUP(K34,Colors!D:E,2,0),"")),"")</f>
        <v>черный</v>
      </c>
      <c r="N34" s="146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8"/>
      <c r="R34" s="59" t="str">
        <f>IF(A34&lt;&gt;"",_xlfn.XLOOKUP(A34,'1C'!A:A,'1C'!K:K,_xlfn.XLOOKUP(C34,'1C'!S:S,'1C'!K:K,"",0),0),"")</f>
        <v>Унисекс</v>
      </c>
      <c r="S34" s="58"/>
      <c r="V34" s="58"/>
      <c r="X34" s="58"/>
      <c r="Z34" s="58"/>
      <c r="AB34" s="58"/>
      <c r="AD34" s="58"/>
      <c r="AQ34" s="57" t="str">
        <f t="shared" si="1"/>
        <v/>
      </c>
      <c r="AR34" s="14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Y34" s="171">
        <v>10.625294117647059</v>
      </c>
      <c r="AZ34" s="172" t="str">
        <f t="shared" si="6"/>
        <v>Требуются кол-во и цена</v>
      </c>
      <c r="BA34" s="45">
        <f>IF(A34&lt;&gt;"",IF(_xlfn.XLOOKUP(A34,'1C'!A:A,'1C'!A:A,0,0)&gt;0,1,0),"")</f>
        <v>1</v>
      </c>
      <c r="BB34" s="149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2074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45" t="str">
        <f>IF(K35&lt;&gt;"",IFERROR(VLOOKUP(A35,'1C'!A:T,18,0),IFERROR(VLOOKUP(K35,Colors!D:E,2,0),"")),"")</f>
        <v>черный</v>
      </c>
      <c r="N35" s="146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8"/>
      <c r="R35" s="59" t="str">
        <f>IF(A35&lt;&gt;"",_xlfn.XLOOKUP(A35,'1C'!A:A,'1C'!K:K,_xlfn.XLOOKUP(C35,'1C'!S:S,'1C'!K:K,"",0),0),"")</f>
        <v>Унисекс</v>
      </c>
      <c r="S35" s="58"/>
      <c r="V35" s="58"/>
      <c r="X35" s="58"/>
      <c r="Z35" s="58"/>
      <c r="AB35" s="58"/>
      <c r="AD35" s="58"/>
      <c r="AQ35" s="57" t="str">
        <f t="shared" si="1"/>
        <v/>
      </c>
      <c r="AR35" s="14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Y35" s="171">
        <v>10.625294117647059</v>
      </c>
      <c r="AZ35" s="172" t="str">
        <f t="shared" si="6"/>
        <v>Требуются кол-во и цена</v>
      </c>
      <c r="BA35" s="45">
        <f>IF(A35&lt;&gt;"",IF(_xlfn.XLOOKUP(A35,'1C'!A:A,'1C'!A:A,0,0)&gt;0,1,0),"")</f>
        <v>1</v>
      </c>
      <c r="BB35" s="149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new</v>
      </c>
      <c r="C36" s="44" t="s">
        <v>2075</v>
      </c>
      <c r="E36" s="43" t="str">
        <f>IF(F36&lt;&gt;"",IFERROR(VLOOKUP(F36,Категории!A:B,2,0),""),"Требуется категория")</f>
        <v>Требуется категория</v>
      </c>
      <c r="G36" s="63"/>
      <c r="J36" s="59" t="str">
        <f>'1C'!$AF$1</f>
        <v>American Needle</v>
      </c>
      <c r="K36" s="103" t="s">
        <v>1638</v>
      </c>
      <c r="M36" s="66"/>
      <c r="N36" s="141"/>
      <c r="O36" s="65"/>
      <c r="P36" s="63"/>
      <c r="Q36" s="58"/>
      <c r="R36" s="58"/>
      <c r="S36" s="58"/>
      <c r="V36" s="58"/>
      <c r="X36" s="58"/>
      <c r="Z36" s="58"/>
      <c r="AB36" s="58"/>
      <c r="AD36" s="58"/>
      <c r="AQ36" s="59" t="str">
        <f t="shared" si="1"/>
        <v/>
      </c>
      <c r="AR36" s="66"/>
      <c r="AS36" s="56" t="str">
        <f ca="1">IF(BA36&gt;0,_xlfn.XLOOKUP(A36,'1C'!$A:$A,'1C'!P:P,"",0,),IF(AR36&lt;&gt;"",VLOOKUP(AR36,INDIRECT(SUBSTITUTE($J36," ","")&amp;"Manufactures"),3,0),"Требуется код страны"))</f>
        <v>Требуется код страны</v>
      </c>
      <c r="AT36" s="56" t="str">
        <f ca="1">IF(BA36&gt;0,_xlfn.XLOOKUP(A36,'1C'!$A:$A,'1C'!O:O,"",0),IF(AR36&lt;&gt;"",VLOOKUP(AR36,INDIRECT(SUBSTITUTE($J36," ","")&amp;"Manufactures"),2,0),"Требуется код страны"))</f>
        <v>Требуется код страны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Y36" s="171">
        <v>10.625294117647059</v>
      </c>
      <c r="AZ36" s="172" t="str">
        <f t="shared" si="6"/>
        <v>Требуются кол-во и цена</v>
      </c>
      <c r="BA36" s="45">
        <f>IF(A36&lt;&gt;"",IF(_xlfn.XLOOKUP(A36,'1C'!A:A,'1C'!A:A,0,0)&gt;0,1,0),"")</f>
        <v>0</v>
      </c>
      <c r="BB36" s="149">
        <f>IF(C36&lt;&gt;"",IF(_xlfn.XLOOKUP(C36,'1C'!S:S,'1C'!S:S,0,0)&gt;0,0,1),"")</f>
        <v>1</v>
      </c>
      <c r="BC36" s="73" t="str">
        <f t="shared" si="7"/>
        <v>-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new</v>
      </c>
      <c r="C37" s="44" t="s">
        <v>2076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45" t="str">
        <f>IF(K37&lt;&gt;"",IFERROR(VLOOKUP(A37,'1C'!A:T,18,0),IFERROR(VLOOKUP(K37,Colors!D:E,2,0),"")),"")</f>
        <v>черный</v>
      </c>
      <c r="N37" s="141"/>
      <c r="O37" s="65"/>
      <c r="P37" s="63"/>
      <c r="Q37" s="58"/>
      <c r="R37" s="58"/>
      <c r="S37" s="58"/>
      <c r="V37" s="58"/>
      <c r="X37" s="58"/>
      <c r="Z37" s="58"/>
      <c r="AB37" s="58"/>
      <c r="AD37" s="58"/>
      <c r="AQ37" s="59" t="str">
        <f t="shared" si="1"/>
        <v/>
      </c>
      <c r="AR37" s="66"/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Y37" s="171">
        <v>10.625294117647059</v>
      </c>
      <c r="AZ37" s="172" t="str">
        <f t="shared" si="6"/>
        <v>Требуются кол-во и цена</v>
      </c>
      <c r="BA37" s="45">
        <f>IF(A37&lt;&gt;"",IF(_xlfn.XLOOKUP(A37,'1C'!A:A,'1C'!A:A,0,0)&gt;0,1,0),"")</f>
        <v>0</v>
      </c>
      <c r="BB37" s="149">
        <f>IF(C37&lt;&gt;"",IF(_xlfn.XLOOKUP(C37,'1C'!S:S,'1C'!S:S,0,0)&gt;0,0,1),"")</f>
        <v>1</v>
      </c>
      <c r="BC37" s="73" t="str">
        <f t="shared" si="7"/>
        <v>-</v>
      </c>
    </row>
    <row r="38" spans="1:55" ht="128.65" customHeight="1">
      <c r="A38" s="43" t="str">
        <f t="shared" si="0"/>
        <v>21005A-BTTivrl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06-143-38</v>
      </c>
      <c r="C38" s="44" t="s">
        <v>2077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1400</v>
      </c>
      <c r="M38" s="66"/>
      <c r="N38" s="146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8"/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/>
      <c r="AB38" s="58"/>
      <c r="AD38" s="58"/>
      <c r="AQ38" s="59" t="str">
        <f t="shared" si="1"/>
        <v/>
      </c>
      <c r="AR38" s="14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Y38" s="171">
        <v>10.626666666666667</v>
      </c>
      <c r="AZ38" s="172" t="str">
        <f t="shared" si="6"/>
        <v>Требуются кол-во и цена</v>
      </c>
      <c r="BA38" s="45">
        <f>IF(A38&lt;&gt;"",IF(_xlfn.XLOOKUP(A38,'1C'!A:A,'1C'!A:A,0,0)&gt;0,1,0),"")</f>
        <v>1</v>
      </c>
      <c r="BB38" s="149">
        <f>IF(C38&lt;&gt;"",IF(_xlfn.XLOOKUP(C38,'1C'!S:S,'1C'!S:S,0,0)&gt;0,0,1),"")</f>
        <v>0</v>
      </c>
      <c r="BC38" s="73">
        <f t="shared" si="7"/>
        <v>0</v>
      </c>
    </row>
    <row r="39" spans="1:55" ht="144" customHeight="1">
      <c r="A39" s="43" t="str">
        <f t="shared" si="0"/>
        <v>21005A-CBSroyal-ivory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06-145-95</v>
      </c>
      <c r="C39" s="44" t="s">
        <v>2078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1407</v>
      </c>
      <c r="M39" s="66"/>
      <c r="N39" s="146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8"/>
      <c r="R39" s="59" t="str">
        <f>IF(A39&lt;&gt;"",_xlfn.XLOOKUP(A39,'1C'!A:A,'1C'!K:K,_xlfn.XLOOKUP(C39,'1C'!S:S,'1C'!K:K,"",0),0),"")</f>
        <v>Унисекс</v>
      </c>
      <c r="S39" s="58"/>
      <c r="V39" s="58"/>
      <c r="X39" s="58"/>
      <c r="Z39" s="58"/>
      <c r="AB39" s="58"/>
      <c r="AD39" s="58"/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Y39" s="171">
        <v>10.625</v>
      </c>
      <c r="AZ39" s="172" t="str">
        <f t="shared" si="6"/>
        <v>Требуются кол-во и цена</v>
      </c>
      <c r="BA39" s="45">
        <f>IF(A39&lt;&gt;"",IF(_xlfn.XLOOKUP(A39,'1C'!A:A,'1C'!A:A,0,0)&gt;0,1,0),"")</f>
        <v>1</v>
      </c>
      <c r="BB39" s="149">
        <f>IF(C39&lt;&gt;"",IF(_xlfn.XLOOKUP(C39,'1C'!S:S,'1C'!S:S,0,0)&gt;0,0,1),"")</f>
        <v>0</v>
      </c>
      <c r="BC39" s="73">
        <f t="shared" si="7"/>
        <v>0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new</v>
      </c>
      <c r="C40" s="44" t="s">
        <v>2079</v>
      </c>
      <c r="E40" s="43" t="str">
        <f>IF(F40&lt;&gt;"",IFERROR(VLOOKUP(F40,Категории!A:B,2,0),""),"Требуется категория")</f>
        <v>Требуется категория</v>
      </c>
      <c r="G40" s="63"/>
      <c r="J40" s="43" t="str">
        <f>'1C'!$AF$1</f>
        <v>American Needle</v>
      </c>
      <c r="K40" s="104" t="s">
        <v>1576</v>
      </c>
      <c r="M40" s="66"/>
      <c r="N40" s="141"/>
      <c r="O40" s="65"/>
      <c r="P40" s="63"/>
      <c r="Q40" s="58"/>
      <c r="R40" s="58"/>
      <c r="S40" s="58"/>
      <c r="V40" s="58"/>
      <c r="X40" s="58"/>
      <c r="Z40" s="58"/>
      <c r="AB40" s="58"/>
      <c r="AD40" s="58"/>
      <c r="AQ40" s="59" t="str">
        <f t="shared" si="1"/>
        <v/>
      </c>
      <c r="AS40" s="56" t="str">
        <f ca="1">IF(BA40&gt;0,_xlfn.XLOOKUP(A40,'1C'!$A:$A,'1C'!P:P,"",0,),IF(AR40&lt;&gt;"",VLOOKUP(AR40,INDIRECT(SUBSTITUTE($J40," ","")&amp;"Manufactures"),3,0),"Требуется код страны"))</f>
        <v>Требуется код страны</v>
      </c>
      <c r="AT40" s="56" t="str">
        <f ca="1">IF(BA40&gt;0,_xlfn.XLOOKUP(A40,'1C'!$A:$A,'1C'!O:O,"",0),IF(AR40&lt;&gt;"",VLOOKUP(AR40,INDIRECT(SUBSTITUTE($J40," ","")&amp;"Manufactures"),2,0),"Требуется код страны"))</f>
        <v>Требуется код страны</v>
      </c>
      <c r="AU40" s="76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Y40" s="171">
        <v>10.625172413793104</v>
      </c>
      <c r="AZ40" s="172" t="str">
        <f t="shared" si="6"/>
        <v>Требуются кол-во и цена</v>
      </c>
      <c r="BA40" s="45">
        <f>IF(A40&lt;&gt;"",IF(_xlfn.XLOOKUP(A40,'1C'!A:A,'1C'!A:A,0,0)&gt;0,1,0),"")</f>
        <v>0</v>
      </c>
      <c r="BB40" s="149">
        <f>IF(C40&lt;&gt;"",IF(_xlfn.XLOOKUP(C40,'1C'!S:S,'1C'!S:S,0,0)&gt;0,0,1),"")</f>
        <v>1</v>
      </c>
      <c r="BC40" s="73" t="str">
        <f t="shared" si="7"/>
        <v>-</v>
      </c>
    </row>
    <row r="41" spans="1:55" ht="144" customHeight="1">
      <c r="A41" s="43" t="str">
        <f t="shared" si="0"/>
        <v>21005A-CHOivory-navy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06-146-70</v>
      </c>
      <c r="C41" s="44" t="s">
        <v>2080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1411</v>
      </c>
      <c r="L41" s="63"/>
      <c r="M41" s="66"/>
      <c r="N41" s="146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8"/>
      <c r="R41" s="59" t="str">
        <f>IF(A41&lt;&gt;"",_xlfn.XLOOKUP(A41,'1C'!A:A,'1C'!K:K,_xlfn.XLOOKUP(C41,'1C'!S:S,'1C'!K:K,"",0),0),"")</f>
        <v>Унисекс</v>
      </c>
      <c r="S41" s="58"/>
      <c r="V41" s="58"/>
      <c r="X41" s="58"/>
      <c r="Z41" s="58"/>
      <c r="AB41" s="58"/>
      <c r="AD41" s="58"/>
      <c r="AQ41" s="59" t="str">
        <f t="shared" si="1"/>
        <v/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Y41" s="171">
        <v>10.625</v>
      </c>
      <c r="AZ41" s="172" t="str">
        <f t="shared" si="6"/>
        <v>Требуются кол-во и цена</v>
      </c>
      <c r="BA41" s="45">
        <f>IF(A41&lt;&gt;"",IF(_xlfn.XLOOKUP(A41,'1C'!A:A,'1C'!A:A,0,0)&gt;0,1,0),"")</f>
        <v>1</v>
      </c>
      <c r="BB41" s="149">
        <f>IF(C41&lt;&gt;"",IF(_xlfn.XLOOKUP(C41,'1C'!S:S,'1C'!S:S,0,0)&gt;0,0,1),"")</f>
        <v>0</v>
      </c>
      <c r="BC41" s="73">
        <f t="shared" si="7"/>
        <v>0</v>
      </c>
    </row>
    <row r="42" spans="1:55" ht="119.65" customHeight="1">
      <c r="A42" s="43" t="str">
        <f t="shared" si="0"/>
        <v>21005A-CUGivory-black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06-148-48</v>
      </c>
      <c r="C42" s="44" t="s">
        <v>2081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1419</v>
      </c>
      <c r="M42" s="66"/>
      <c r="N42" s="146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8"/>
      <c r="R42" s="59" t="str">
        <f>IF(A42&lt;&gt;"",_xlfn.XLOOKUP(A42,'1C'!A:A,'1C'!K:K,_xlfn.XLOOKUP(C42,'1C'!S:S,'1C'!K:K,"",0),0),"")</f>
        <v>Унисекс</v>
      </c>
      <c r="S42" s="58"/>
      <c r="V42" s="58"/>
      <c r="X42" s="58"/>
      <c r="Z42" s="58"/>
      <c r="AB42" s="58"/>
      <c r="AD42" s="58"/>
      <c r="AQ42" s="59" t="str">
        <f t="shared" si="1"/>
        <v/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Y42" s="171">
        <v>10.625</v>
      </c>
      <c r="AZ42" s="172" t="str">
        <f t="shared" si="6"/>
        <v>Требуются кол-во и цена</v>
      </c>
      <c r="BA42" s="45">
        <f>IF(A42&lt;&gt;"",IF(_xlfn.XLOOKUP(A42,'1C'!A:A,'1C'!A:A,0,0)&gt;0,1,0),"")</f>
        <v>1</v>
      </c>
      <c r="BB42" s="149">
        <f>IF(C42&lt;&gt;"",IF(_xlfn.XLOOKUP(C42,'1C'!S:S,'1C'!S:S,0,0)&gt;0,0,1),"")</f>
        <v>0</v>
      </c>
      <c r="BC42" s="73">
        <f t="shared" si="7"/>
        <v>0</v>
      </c>
    </row>
    <row r="43" spans="1:55" ht="144" customHeight="1">
      <c r="A43" s="43" t="str">
        <f t="shared" si="0"/>
        <v>21005A-DTWivory-navy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06-149-70</v>
      </c>
      <c r="C43" s="44" t="s">
        <v>2082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1411</v>
      </c>
      <c r="M43" s="66"/>
      <c r="N43" s="146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8"/>
      <c r="R43" s="59" t="str">
        <f>IF(A43&lt;&gt;"",_xlfn.XLOOKUP(A43,'1C'!A:A,'1C'!K:K,_xlfn.XLOOKUP(C43,'1C'!S:S,'1C'!K:K,"",0),0),"")</f>
        <v>Унисекс</v>
      </c>
      <c r="S43" s="58"/>
      <c r="V43" s="58"/>
      <c r="X43" s="58"/>
      <c r="Z43" s="58"/>
      <c r="AB43" s="58"/>
      <c r="AD43" s="58"/>
      <c r="AQ43" s="59" t="str">
        <f t="shared" si="1"/>
        <v/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Y43" s="171">
        <v>10.625</v>
      </c>
      <c r="AZ43" s="172" t="str">
        <f t="shared" si="6"/>
        <v>Требуются кол-во и цена</v>
      </c>
      <c r="BA43" s="45">
        <f>IF(A43&lt;&gt;"",IF(_xlfn.XLOOKUP(A43,'1C'!A:A,'1C'!A:A,0,0)&gt;0,1,0),"")</f>
        <v>1</v>
      </c>
      <c r="BB43" s="149">
        <f>IF(C43&lt;&gt;"",IF(_xlfn.XLOOKUP(C43,'1C'!S:S,'1C'!S:S,0,0)&gt;0,0,1),"")</f>
        <v>0</v>
      </c>
      <c r="BC43" s="73">
        <f t="shared" si="7"/>
        <v>0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new</v>
      </c>
      <c r="C44" s="44" t="s">
        <v>2083</v>
      </c>
      <c r="E44" s="43" t="str">
        <f>IF(F44&lt;&gt;"",IFERROR(VLOOKUP(F44,Категории!A:B,2,0),""),"Требуется категория")</f>
        <v>Требуется категория</v>
      </c>
      <c r="G44" s="63"/>
      <c r="J44" s="43" t="str">
        <f>'1C'!$AF$1</f>
        <v>American Needle</v>
      </c>
      <c r="K44" s="104" t="s">
        <v>2271</v>
      </c>
      <c r="L44" s="63"/>
      <c r="M44" s="66"/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Q44" s="59" t="str">
        <f t="shared" si="1"/>
        <v/>
      </c>
      <c r="AS44" s="56" t="str">
        <f ca="1">IF(BA44&gt;0,_xlfn.XLOOKUP(A44,'1C'!$A:$A,'1C'!P:P,"",0,),IF(AR44&lt;&gt;"",VLOOKUP(AR44,INDIRECT(SUBSTITUTE($J44," ","")&amp;"Manufactures"),3,0),"Требуется код страны"))</f>
        <v>Требуется код страны</v>
      </c>
      <c r="AT44" s="56" t="str">
        <f ca="1">IF(BA44&gt;0,_xlfn.XLOOKUP(A44,'1C'!$A:$A,'1C'!O:O,"",0),IF(AR44&lt;&gt;"",VLOOKUP(AR44,INDIRECT(SUBSTITUTE($J44," ","")&amp;"Manufactures"),2,0),"Требуется код страны"))</f>
        <v>Требуется код страны</v>
      </c>
      <c r="AU44" s="76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Y44" s="171">
        <v>10.625</v>
      </c>
      <c r="AZ44" s="172" t="str">
        <f t="shared" si="6"/>
        <v>Требуются кол-во и цена</v>
      </c>
      <c r="BA44" s="45">
        <f>IF(A44&lt;&gt;"",IF(_xlfn.XLOOKUP(A44,'1C'!A:A,'1C'!A:A,0,0)&gt;0,1,0),"")</f>
        <v>0</v>
      </c>
      <c r="BB44" s="149">
        <f>IF(C44&lt;&gt;"",IF(_xlfn.XLOOKUP(C44,'1C'!S:S,'1C'!S:S,0,0)&gt;0,0,1),"")</f>
        <v>1</v>
      </c>
      <c r="BC44" s="73" t="str">
        <f t="shared" si="7"/>
        <v>-</v>
      </c>
    </row>
    <row r="45" spans="1:55" ht="124.7" customHeight="1">
      <c r="A45" s="43" t="str">
        <f t="shared" si="0"/>
        <v>21005A-HOGgrey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06-150-01</v>
      </c>
      <c r="C45" s="44" t="s">
        <v>2084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787</v>
      </c>
      <c r="M45" s="66"/>
      <c r="N45" s="146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8"/>
      <c r="R45" s="59" t="str">
        <f>IF(A45&lt;&gt;"",_xlfn.XLOOKUP(A45,'1C'!A:A,'1C'!K:K,_xlfn.XLOOKUP(C45,'1C'!S:S,'1C'!K:K,"",0),0),"")</f>
        <v>Унисекс</v>
      </c>
      <c r="S45" s="58"/>
      <c r="V45" s="58"/>
      <c r="X45" s="58"/>
      <c r="Z45" s="58"/>
      <c r="AB45" s="58"/>
      <c r="AD45" s="58"/>
      <c r="AQ45" s="59" t="str">
        <f t="shared" si="1"/>
        <v/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Y45" s="171">
        <v>10.625172413793104</v>
      </c>
      <c r="AZ45" s="172" t="str">
        <f t="shared" si="6"/>
        <v>Требуются кол-во и цена</v>
      </c>
      <c r="BA45" s="45">
        <f>IF(A45&lt;&gt;"",IF(_xlfn.XLOOKUP(A45,'1C'!A:A,'1C'!A:A,0,0)&gt;0,1,0),"")</f>
        <v>1</v>
      </c>
      <c r="BB45" s="149">
        <f>IF(C45&lt;&gt;"",IF(_xlfn.XLOOKUP(C45,'1C'!S:S,'1C'!S:S,0,0)&gt;0,0,1),"")</f>
        <v>0</v>
      </c>
      <c r="BC45" s="73">
        <f t="shared" si="7"/>
        <v>0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2085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1411</v>
      </c>
      <c r="L46" s="56" t="str">
        <f>IF(K46&lt;&gt;"",IFERROR(VLOOKUP(A46,'1C'!A:T,8,0),IFERROR(VLOOKUP(K46,Colors!D:E,2,0),"")),"")</f>
        <v>белый / темно-синий</v>
      </c>
      <c r="M46" s="145" t="str">
        <f>IF(K46&lt;&gt;"",IFERROR(VLOOKUP(A46,'1C'!A:T,18,0),IFERROR(VLOOKUP(K46,Colors!D:E,2,0),"")),"")</f>
        <v>белый</v>
      </c>
      <c r="N46" s="146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8"/>
      <c r="R46" s="59" t="str">
        <f>IF(A46&lt;&gt;"",_xlfn.XLOOKUP(A46,'1C'!A:A,'1C'!K:K,_xlfn.XLOOKUP(C46,'1C'!S:S,'1C'!K:K,"",0),0),"")</f>
        <v>Унисекс</v>
      </c>
      <c r="S46" s="58"/>
      <c r="V46" s="58"/>
      <c r="X46" s="58"/>
      <c r="Z46" s="58"/>
      <c r="AB46" s="58"/>
      <c r="AD46" s="58"/>
      <c r="AQ46" s="59" t="str">
        <f t="shared" si="1"/>
        <v/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Y46" s="171">
        <v>10.625172413793104</v>
      </c>
      <c r="AZ46" s="172" t="str">
        <f t="shared" si="6"/>
        <v>Требуются кол-во и цена</v>
      </c>
      <c r="BA46" s="45">
        <f>IF(A46&lt;&gt;"",IF(_xlfn.XLOOKUP(A46,'1C'!A:A,'1C'!A:A,0,0)&gt;0,1,0),"")</f>
        <v>1</v>
      </c>
      <c r="BB46" s="149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new</v>
      </c>
      <c r="C47" s="44" t="s">
        <v>2086</v>
      </c>
      <c r="E47" s="43" t="str">
        <f>IF(F47&lt;&gt;"",IFERROR(VLOOKUP(F47,Категории!A:B,2,0),""),"Требуется категория")</f>
        <v>Требуется категория</v>
      </c>
      <c r="G47" s="63"/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Q47" s="59" t="str">
        <f t="shared" si="1"/>
        <v/>
      </c>
      <c r="AS47" s="56" t="str">
        <f ca="1">IF(BA47&gt;0,_xlfn.XLOOKUP(A47,'1C'!$A:$A,'1C'!P:P,"",0,),IF(AR47&lt;&gt;"",VLOOKUP(AR47,INDIRECT(SUBSTITUTE($J47," ","")&amp;"Manufactures"),3,0),"Требуется код страны"))</f>
        <v>Требуется код страны</v>
      </c>
      <c r="AT47" s="56" t="str">
        <f ca="1">IF(BA47&gt;0,_xlfn.XLOOKUP(A47,'1C'!$A:$A,'1C'!O:O,"",0),IF(AR47&lt;&gt;"",VLOOKUP(AR47,INDIRECT(SUBSTITUTE($J47," ","")&amp;"Manufactures"),2,0),"Требуется код страны"))</f>
        <v>Требуется код страны</v>
      </c>
      <c r="AU47" s="76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Y47" s="171">
        <v>13.388333333333334</v>
      </c>
      <c r="AZ47" s="172" t="str">
        <f t="shared" si="6"/>
        <v>Требуются кол-во и цена</v>
      </c>
      <c r="BA47" s="45">
        <f>IF(A47&lt;&gt;"",IF(_xlfn.XLOOKUP(A47,'1C'!A:A,'1C'!A:A,0,0)&gt;0,1,0),"")</f>
        <v>0</v>
      </c>
      <c r="BB47" s="149">
        <f>IF(C47&lt;&gt;"",IF(_xlfn.XLOOKUP(C47,'1C'!S:S,'1C'!S:S,0,0)&gt;0,0,1),"")</f>
        <v>1</v>
      </c>
      <c r="BC47" s="73" t="str">
        <f t="shared" si="7"/>
        <v>-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new</v>
      </c>
      <c r="C48" s="44" t="s">
        <v>2087</v>
      </c>
      <c r="E48" s="43" t="str">
        <f>IF(F48&lt;&gt;"",IFERROR(VLOOKUP(F48,Категории!A:B,2,0),""),"Требуется категория")</f>
        <v>Требуется категория</v>
      </c>
      <c r="G48" s="63"/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45" t="str">
        <f>IF(K48&lt;&gt;"",IFERROR(VLOOKUP(A48,'1C'!A:T,18,0),IFERROR(VLOOKUP(K48,Colors!D:E,2,0),"")),"")</f>
        <v>темно-синий</v>
      </c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Q48" s="59" t="str">
        <f t="shared" si="1"/>
        <v/>
      </c>
      <c r="AS48" s="56" t="str">
        <f ca="1">IF(BA48&gt;0,_xlfn.XLOOKUP(A48,'1C'!$A:$A,'1C'!P:P,"",0,),IF(AR48&lt;&gt;"",VLOOKUP(AR48,INDIRECT(SUBSTITUTE($J48," ","")&amp;"Manufactures"),3,0),"Требуется код страны"))</f>
        <v>Требуется код страны</v>
      </c>
      <c r="AT48" s="56" t="str">
        <f ca="1">IF(BA48&gt;0,_xlfn.XLOOKUP(A48,'1C'!$A:$A,'1C'!O:O,"",0),IF(AR48&lt;&gt;"",VLOOKUP(AR48,INDIRECT(SUBSTITUTE($J48," ","")&amp;"Manufactures"),2,0),"Требуется код страны"))</f>
        <v>Требуется код страны</v>
      </c>
      <c r="AU48" s="76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Y48" s="171">
        <v>10.625</v>
      </c>
      <c r="AZ48" s="172" t="str">
        <f t="shared" si="6"/>
        <v>Требуются кол-во и цена</v>
      </c>
      <c r="BA48" s="45">
        <f>IF(A48&lt;&gt;"",IF(_xlfn.XLOOKUP(A48,'1C'!A:A,'1C'!A:A,0,0)&gt;0,1,0),"")</f>
        <v>0</v>
      </c>
      <c r="BB48" s="149">
        <f>IF(C48&lt;&gt;"",IF(_xlfn.XLOOKUP(C48,'1C'!S:S,'1C'!S:S,0,0)&gt;0,0,1),"")</f>
        <v>1</v>
      </c>
      <c r="BC48" s="73" t="str">
        <f t="shared" si="7"/>
        <v>-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new</v>
      </c>
      <c r="C49" s="44" t="s">
        <v>2088</v>
      </c>
      <c r="E49" s="43" t="str">
        <f>IF(F49&lt;&gt;"",IFERROR(VLOOKUP(F49,Категории!A:B,2,0),""),"Требуется категория")</f>
        <v>Требуется категория</v>
      </c>
      <c r="G49" s="63"/>
      <c r="J49" s="43" t="str">
        <f>'1C'!$AF$1</f>
        <v>American Needle</v>
      </c>
      <c r="K49" s="104" t="s">
        <v>2272</v>
      </c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Q49" s="59" t="str">
        <f t="shared" si="1"/>
        <v/>
      </c>
      <c r="AS49" s="56" t="str">
        <f ca="1">IF(BA49&gt;0,_xlfn.XLOOKUP(A49,'1C'!$A:$A,'1C'!P:P,"",0,),IF(AR49&lt;&gt;"",VLOOKUP(AR49,INDIRECT(SUBSTITUTE($J49," ","")&amp;"Manufactures"),3,0),"Требуется код страны"))</f>
        <v>Требуется код страны</v>
      </c>
      <c r="AT49" s="56" t="str">
        <f ca="1">IF(BA49&gt;0,_xlfn.XLOOKUP(A49,'1C'!$A:$A,'1C'!O:O,"",0),IF(AR49&lt;&gt;"",VLOOKUP(AR49,INDIRECT(SUBSTITUTE($J49," ","")&amp;"Manufactures"),2,0),"Требуется код страны"))</f>
        <v>Требуется код страны</v>
      </c>
      <c r="AU49" s="76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Y49" s="171">
        <v>13.387777777777778</v>
      </c>
      <c r="AZ49" s="172" t="str">
        <f t="shared" si="6"/>
        <v>Требуются кол-во и цена</v>
      </c>
      <c r="BA49" s="45">
        <f>IF(A49&lt;&gt;"",IF(_xlfn.XLOOKUP(A49,'1C'!A:A,'1C'!A:A,0,0)&gt;0,1,0),"")</f>
        <v>0</v>
      </c>
      <c r="BB49" s="149">
        <f>IF(C49&lt;&gt;"",IF(_xlfn.XLOOKUP(C49,'1C'!S:S,'1C'!S:S,0,0)&gt;0,0,1),"")</f>
        <v>1</v>
      </c>
      <c r="BC49" s="73" t="str">
        <f t="shared" si="7"/>
        <v>-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new</v>
      </c>
      <c r="C50" s="44" t="s">
        <v>2089</v>
      </c>
      <c r="E50" s="43" t="str">
        <f>IF(F50&lt;&gt;"",IFERROR(VLOOKUP(F50,Категории!A:B,2,0),""),"Требуется категория")</f>
        <v>Требуется категория</v>
      </c>
      <c r="G50" s="63"/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45" t="str">
        <f>IF(K50&lt;&gt;"",IFERROR(VLOOKUP(A50,'1C'!A:T,18,0),IFERROR(VLOOKUP(K50,Colors!D:E,2,0),"")),"")</f>
        <v>черный</v>
      </c>
      <c r="N50" s="141"/>
      <c r="O50" s="65"/>
      <c r="P50" s="63"/>
      <c r="Q50" s="58"/>
      <c r="R50" s="58"/>
      <c r="S50" s="58"/>
      <c r="V50" s="58"/>
      <c r="X50" s="58"/>
      <c r="Z50" s="58"/>
      <c r="AB50" s="58"/>
      <c r="AD50" s="58"/>
      <c r="AQ50" s="59" t="str">
        <f t="shared" si="1"/>
        <v/>
      </c>
      <c r="AS50" s="56" t="str">
        <f ca="1">IF(BA50&gt;0,_xlfn.XLOOKUP(A50,'1C'!$A:$A,'1C'!P:P,"",0,),IF(AR50&lt;&gt;"",VLOOKUP(AR50,INDIRECT(SUBSTITUTE($J50," ","")&amp;"Manufactures"),3,0),"Требуется код страны"))</f>
        <v>Требуется код страны</v>
      </c>
      <c r="AT50" s="56" t="str">
        <f ca="1">IF(BA50&gt;0,_xlfn.XLOOKUP(A50,'1C'!$A:$A,'1C'!O:O,"",0),IF(AR50&lt;&gt;"",VLOOKUP(AR50,INDIRECT(SUBSTITUTE($J50," ","")&amp;"Manufactures"),2,0),"Требуется код страны"))</f>
        <v>Требуется код страны</v>
      </c>
      <c r="AU50" s="76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Y50" s="171">
        <v>10.625333333333334</v>
      </c>
      <c r="AZ50" s="172" t="str">
        <f t="shared" si="6"/>
        <v>Требуются кол-во и цена</v>
      </c>
      <c r="BA50" s="45">
        <f>IF(A50&lt;&gt;"",IF(_xlfn.XLOOKUP(A50,'1C'!A:A,'1C'!A:A,0,0)&gt;0,1,0),"")</f>
        <v>0</v>
      </c>
      <c r="BB50" s="149">
        <f>IF(C50&lt;&gt;"",IF(_xlfn.XLOOKUP(C50,'1C'!S:S,'1C'!S:S,0,0)&gt;0,0,1),"")</f>
        <v>1</v>
      </c>
      <c r="BC50" s="73" t="str">
        <f t="shared" si="7"/>
        <v>-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new</v>
      </c>
      <c r="C51" s="44" t="s">
        <v>2090</v>
      </c>
      <c r="E51" s="43" t="str">
        <f>IF(F51&lt;&gt;"",IFERROR(VLOOKUP(F51,Категории!A:B,2,0),""),"Требуется категория")</f>
        <v>Требуется категория</v>
      </c>
      <c r="G51" s="63"/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/>
      <c r="O51" s="65"/>
      <c r="P51" s="63"/>
      <c r="Q51" s="58"/>
      <c r="R51" s="58"/>
      <c r="S51" s="58"/>
      <c r="V51" s="58"/>
      <c r="X51" s="58"/>
      <c r="Z51" s="58"/>
      <c r="AB51" s="58"/>
      <c r="AD51" s="58"/>
      <c r="AQ51" s="59" t="str">
        <f t="shared" si="1"/>
        <v/>
      </c>
      <c r="AS51" s="56" t="str">
        <f ca="1">IF(BA51&gt;0,_xlfn.XLOOKUP(A51,'1C'!$A:$A,'1C'!P:P,"",0,),IF(AR51&lt;&gt;"",VLOOKUP(AR51,INDIRECT(SUBSTITUTE($J51," ","")&amp;"Manufactures"),3,0),"Требуется код страны"))</f>
        <v>Требуется код страны</v>
      </c>
      <c r="AT51" s="56" t="str">
        <f ca="1">IF(BA51&gt;0,_xlfn.XLOOKUP(A51,'1C'!$A:$A,'1C'!O:O,"",0),IF(AR51&lt;&gt;"",VLOOKUP(AR51,INDIRECT(SUBSTITUTE($J51," ","")&amp;"Manufactures"),2,0),"Требуется код страны"))</f>
        <v>Требуется код страны</v>
      </c>
      <c r="AU51" s="76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Y51" s="171">
        <v>13.387500000000001</v>
      </c>
      <c r="AZ51" s="172" t="str">
        <f t="shared" si="6"/>
        <v>Требуются кол-во и цена</v>
      </c>
      <c r="BA51" s="45">
        <f>IF(A51&lt;&gt;"",IF(_xlfn.XLOOKUP(A51,'1C'!A:A,'1C'!A:A,0,0)&gt;0,1,0),"")</f>
        <v>0</v>
      </c>
      <c r="BB51" s="149">
        <f>IF(C51&lt;&gt;"",IF(_xlfn.XLOOKUP(C51,'1C'!S:S,'1C'!S:S,0,0)&gt;0,0,1),"")</f>
        <v>1</v>
      </c>
      <c r="BC51" s="73" t="str">
        <f t="shared" si="7"/>
        <v>-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2091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45" t="str">
        <f>IF(K52&lt;&gt;"",IFERROR(VLOOKUP(A52,'1C'!A:T,18,0),IFERROR(VLOOKUP(K52,Colors!D:E,2,0),"")),"")</f>
        <v>синий</v>
      </c>
      <c r="N52" s="146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8"/>
      <c r="R52" s="59" t="str">
        <f>IF(A52&lt;&gt;"",_xlfn.XLOOKUP(A52,'1C'!A:A,'1C'!K:K,_xlfn.XLOOKUP(C52,'1C'!S:S,'1C'!K:K,"",0),0),"")</f>
        <v>Унисекс</v>
      </c>
      <c r="S52" s="58"/>
      <c r="V52" s="58"/>
      <c r="X52" s="58"/>
      <c r="Z52" s="58"/>
      <c r="AB52" s="58"/>
      <c r="AD52" s="58"/>
      <c r="AQ52" s="59" t="str">
        <f t="shared" si="1"/>
        <v/>
      </c>
      <c r="AR52" s="14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Y52" s="171">
        <v>10.625</v>
      </c>
      <c r="AZ52" s="172" t="str">
        <f t="shared" si="6"/>
        <v>Требуются кол-во и цена</v>
      </c>
      <c r="BA52" s="45">
        <f>IF(A52&lt;&gt;"",IF(_xlfn.XLOOKUP(A52,'1C'!A:A,'1C'!A:A,0,0)&gt;0,1,0),"")</f>
        <v>1</v>
      </c>
      <c r="BB52" s="149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2092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45" t="str">
        <f>IF(K53&lt;&gt;"",IFERROR(VLOOKUP(A53,'1C'!A:T,18,0),IFERROR(VLOOKUP(K53,Colors!D:E,2,0),"")),"")</f>
        <v>синий</v>
      </c>
      <c r="N53" s="146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8"/>
      <c r="R53" s="59" t="str">
        <f>IF(A53&lt;&gt;"",_xlfn.XLOOKUP(A53,'1C'!A:A,'1C'!K:K,_xlfn.XLOOKUP(C53,'1C'!S:S,'1C'!K:K,"",0),0),"")</f>
        <v>Унисекс</v>
      </c>
      <c r="S53" s="58"/>
      <c r="V53" s="58"/>
      <c r="X53" s="58"/>
      <c r="Z53" s="58"/>
      <c r="AB53" s="58"/>
      <c r="AD53" s="58"/>
      <c r="AQ53" s="59" t="str">
        <f t="shared" si="1"/>
        <v/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Y53" s="171">
        <v>10.625294117647059</v>
      </c>
      <c r="AZ53" s="172" t="str">
        <f t="shared" si="6"/>
        <v>Требуются кол-во и цена</v>
      </c>
      <c r="BA53" s="45">
        <f>IF(A53&lt;&gt;"",IF(_xlfn.XLOOKUP(A53,'1C'!A:A,'1C'!A:A,0,0)&gt;0,1,0),"")</f>
        <v>1</v>
      </c>
      <c r="BB53" s="149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2093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45" t="str">
        <f>IF(K54&lt;&gt;"",IFERROR(VLOOKUP(A54,'1C'!A:T,18,0),IFERROR(VLOOKUP(K54,Colors!D:E,2,0),"")),"")</f>
        <v>синий</v>
      </c>
      <c r="N54" s="146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8"/>
      <c r="R54" s="59" t="str">
        <f>IF(A54&lt;&gt;"",_xlfn.XLOOKUP(A54,'1C'!A:A,'1C'!K:K,_xlfn.XLOOKUP(C54,'1C'!S:S,'1C'!K:K,"",0),0),"")</f>
        <v>Унисекс</v>
      </c>
      <c r="S54" s="58"/>
      <c r="V54" s="58"/>
      <c r="X54" s="58"/>
      <c r="Z54" s="58"/>
      <c r="AB54" s="58"/>
      <c r="AD54" s="58"/>
      <c r="AQ54" s="59" t="str">
        <f t="shared" si="1"/>
        <v/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Y54" s="171">
        <v>10.625294117647059</v>
      </c>
      <c r="AZ54" s="172" t="str">
        <f t="shared" si="6"/>
        <v>Требуются кол-во и цена</v>
      </c>
      <c r="BA54" s="45">
        <f>IF(A54&lt;&gt;"",IF(_xlfn.XLOOKUP(A54,'1C'!A:A,'1C'!A:A,0,0)&gt;0,1,0),"")</f>
        <v>1</v>
      </c>
      <c r="BB54" s="149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2094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1411</v>
      </c>
      <c r="L55" s="56" t="str">
        <f>IF(K55&lt;&gt;"",IFERROR(VLOOKUP(A55,'1C'!A:T,8,0),IFERROR(VLOOKUP(K55,Colors!D:E,2,0),"")),"")</f>
        <v>белый / темно-синий</v>
      </c>
      <c r="M55" s="145" t="str">
        <f>IF(K55&lt;&gt;"",IFERROR(VLOOKUP(A55,'1C'!A:T,18,0),IFERROR(VLOOKUP(K55,Colors!D:E,2,0),"")),"")</f>
        <v>белый</v>
      </c>
      <c r="N55" s="146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8"/>
      <c r="R55" s="59" t="str">
        <f>IF(A55&lt;&gt;"",_xlfn.XLOOKUP(A55,'1C'!A:A,'1C'!K:K,_xlfn.XLOOKUP(C55,'1C'!S:S,'1C'!K:K,"",0),0),"")</f>
        <v>Унисекс</v>
      </c>
      <c r="S55" s="58"/>
      <c r="V55" s="58"/>
      <c r="X55" s="58"/>
      <c r="Z55" s="58"/>
      <c r="AB55" s="58"/>
      <c r="AD55" s="58"/>
      <c r="AQ55" s="59" t="str">
        <f t="shared" si="1"/>
        <v/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 t="str">
        <f t="shared" si="4"/>
        <v>Требуются кол-во и нетто</v>
      </c>
      <c r="AX55" s="43" t="str">
        <f t="shared" si="5"/>
        <v>Требуются кол-во и брутто</v>
      </c>
      <c r="AY55" s="171">
        <v>10.625294117647059</v>
      </c>
      <c r="AZ55" s="172" t="str">
        <f t="shared" si="6"/>
        <v>Требуются кол-во и цена</v>
      </c>
      <c r="BA55" s="45">
        <f>IF(A55&lt;&gt;"",IF(_xlfn.XLOOKUP(A55,'1C'!A:A,'1C'!A:A,0,0)&gt;0,1,0),"")</f>
        <v>1</v>
      </c>
      <c r="BB55" s="149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new</v>
      </c>
      <c r="C56" s="44" t="s">
        <v>2095</v>
      </c>
      <c r="E56" s="43" t="str">
        <f>IF(F56&lt;&gt;"",IFERROR(VLOOKUP(F56,Категории!A:B,2,0),""),"Требуется категория")</f>
        <v>Требуется категория</v>
      </c>
      <c r="G56" s="63"/>
      <c r="J56" s="43" t="str">
        <f>'1C'!$AF$1</f>
        <v>American Needle</v>
      </c>
      <c r="K56" s="104" t="s">
        <v>1576</v>
      </c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Q56" s="59" t="str">
        <f t="shared" si="1"/>
        <v/>
      </c>
      <c r="AS56" s="56" t="str">
        <f ca="1">IF(BA56&gt;0,_xlfn.XLOOKUP(A56,'1C'!$A:$A,'1C'!P:P,"",0,),IF(AR56&lt;&gt;"",VLOOKUP(AR56,INDIRECT(SUBSTITUTE($J56," ","")&amp;"Manufactures"),3,0),"Требуется код страны"))</f>
        <v>Требуется код страны</v>
      </c>
      <c r="AT56" s="56" t="str">
        <f ca="1">IF(BA56&gt;0,_xlfn.XLOOKUP(A56,'1C'!$A:$A,'1C'!O:O,"",0),IF(AR56&lt;&gt;"",VLOOKUP(AR56,INDIRECT(SUBSTITUTE($J56," ","")&amp;"Manufactures"),2,0),"Требуется код страны"))</f>
        <v>Требуется код страны</v>
      </c>
      <c r="AU56" s="76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Y56" s="171">
        <v>10.625294117647059</v>
      </c>
      <c r="AZ56" s="172" t="str">
        <f t="shared" si="6"/>
        <v>Требуются кол-во и цена</v>
      </c>
      <c r="BA56" s="45">
        <f>IF(A56&lt;&gt;"",IF(_xlfn.XLOOKUP(A56,'1C'!A:A,'1C'!A:A,0,0)&gt;0,1,0),"")</f>
        <v>0</v>
      </c>
      <c r="BB56" s="149">
        <f>IF(C56&lt;&gt;"",IF(_xlfn.XLOOKUP(C56,'1C'!S:S,'1C'!S:S,0,0)&gt;0,0,1),"")</f>
        <v>1</v>
      </c>
      <c r="BC56" s="73" t="str">
        <f t="shared" si="7"/>
        <v>-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2096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45" t="str">
        <f>IF(K57&lt;&gt;"",IFERROR(VLOOKUP(A57,'1C'!A:T,18,0),IFERROR(VLOOKUP(K57,Colors!D:E,2,0),"")),"")</f>
        <v>синий</v>
      </c>
      <c r="N57" s="146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8"/>
      <c r="R57" s="59" t="str">
        <f>IF(A57&lt;&gt;"",_xlfn.XLOOKUP(A57,'1C'!A:A,'1C'!K:K,_xlfn.XLOOKUP(C57,'1C'!S:S,'1C'!K:K,"",0),0),"")</f>
        <v>Унисекс</v>
      </c>
      <c r="S57" s="58"/>
      <c r="V57" s="58"/>
      <c r="X57" s="58"/>
      <c r="Z57" s="58"/>
      <c r="AB57" s="58"/>
      <c r="AD57" s="58"/>
      <c r="AQ57" s="59" t="str">
        <f t="shared" si="1"/>
        <v/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Y57" s="171">
        <v>9.7750000000000004</v>
      </c>
      <c r="AZ57" s="172" t="str">
        <f t="shared" si="6"/>
        <v>Требуются кол-во и цена</v>
      </c>
      <c r="BA57" s="45">
        <f>IF(A57&lt;&gt;"",IF(_xlfn.XLOOKUP(A57,'1C'!A:A,'1C'!A:A,0,0)&gt;0,1,0),"")</f>
        <v>1</v>
      </c>
      <c r="BB57" s="149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2097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45" t="str">
        <f>IF(K58&lt;&gt;"",IFERROR(VLOOKUP(A58,'1C'!A:T,18,0),IFERROR(VLOOKUP(K58,Colors!D:E,2,0),"")),"")</f>
        <v>синий</v>
      </c>
      <c r="N58" s="146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8"/>
      <c r="R58" s="59" t="str">
        <f>IF(A58&lt;&gt;"",_xlfn.XLOOKUP(A58,'1C'!A:A,'1C'!K:K,_xlfn.XLOOKUP(C58,'1C'!S:S,'1C'!K:K,"",0),0),"")</f>
        <v>Унисекс</v>
      </c>
      <c r="S58" s="58"/>
      <c r="V58" s="58"/>
      <c r="X58" s="58"/>
      <c r="Z58" s="58"/>
      <c r="AB58" s="58"/>
      <c r="AD58" s="58"/>
      <c r="AQ58" s="59" t="str">
        <f t="shared" si="1"/>
        <v/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Y58" s="171">
        <v>9.7750000000000004</v>
      </c>
      <c r="AZ58" s="172" t="str">
        <f t="shared" si="6"/>
        <v>Требуются кол-во и цена</v>
      </c>
      <c r="BA58" s="45">
        <f>IF(A58&lt;&gt;"",IF(_xlfn.XLOOKUP(A58,'1C'!A:A,'1C'!A:A,0,0)&gt;0,1,0),"")</f>
        <v>1</v>
      </c>
      <c r="BB58" s="149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new</v>
      </c>
      <c r="C59" s="44" t="s">
        <v>2098</v>
      </c>
      <c r="E59" s="43" t="str">
        <f>IF(F59&lt;&gt;"",IFERROR(VLOOKUP(F59,Категории!A:B,2,0),""),"Требуется категория")</f>
        <v>Требуется категория</v>
      </c>
      <c r="G59" s="63"/>
      <c r="J59" s="43" t="str">
        <f>'1C'!$AF$1</f>
        <v>American Needle</v>
      </c>
      <c r="K59" s="104" t="s">
        <v>2273</v>
      </c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Q59" s="59" t="str">
        <f t="shared" si="1"/>
        <v/>
      </c>
      <c r="AS59" s="56" t="str">
        <f ca="1">IF(BA59&gt;0,_xlfn.XLOOKUP(A59,'1C'!$A:$A,'1C'!P:P,"",0,),IF(AR59&lt;&gt;"",VLOOKUP(AR59,INDIRECT(SUBSTITUTE($J59," ","")&amp;"Manufactures"),3,0),"Требуется код страны"))</f>
        <v>Требуется код страны</v>
      </c>
      <c r="AT59" s="56" t="str">
        <f ca="1">IF(BA59&gt;0,_xlfn.XLOOKUP(A59,'1C'!$A:$A,'1C'!O:O,"",0),IF(AR59&lt;&gt;"",VLOOKUP(AR59,INDIRECT(SUBSTITUTE($J59," ","")&amp;"Manufactures"),2,0),"Требуется код страны"))</f>
        <v>Требуется код страны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Y59" s="171">
        <v>8.7125000000000004</v>
      </c>
      <c r="AZ59" s="172" t="str">
        <f t="shared" si="6"/>
        <v>Требуются кол-во и цена</v>
      </c>
      <c r="BA59" s="45">
        <f>IF(A59&lt;&gt;"",IF(_xlfn.XLOOKUP(A59,'1C'!A:A,'1C'!A:A,0,0)&gt;0,1,0),"")</f>
        <v>0</v>
      </c>
      <c r="BB59" s="149">
        <f>IF(C59&lt;&gt;"",IF(_xlfn.XLOOKUP(C59,'1C'!S:S,'1C'!S:S,0,0)&gt;0,0,1),"")</f>
        <v>1</v>
      </c>
      <c r="BC59" s="73" t="str">
        <f t="shared" si="7"/>
        <v>-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new</v>
      </c>
      <c r="C60" s="44" t="s">
        <v>2099</v>
      </c>
      <c r="E60" s="43" t="str">
        <f>IF(F60&lt;&gt;"",IFERROR(VLOOKUP(F60,Категории!A:B,2,0),""),"Требуется категория")</f>
        <v>Требуется категория</v>
      </c>
      <c r="G60" s="63"/>
      <c r="J60" s="43" t="str">
        <f>'1C'!$AF$1</f>
        <v>American Needle</v>
      </c>
      <c r="K60" s="104" t="s">
        <v>2274</v>
      </c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Q60" s="59" t="str">
        <f t="shared" si="1"/>
        <v/>
      </c>
      <c r="AS60" s="56" t="str">
        <f ca="1">IF(BA60&gt;0,_xlfn.XLOOKUP(A60,'1C'!$A:$A,'1C'!P:P,"",0,),IF(AR60&lt;&gt;"",VLOOKUP(AR60,INDIRECT(SUBSTITUTE($J60," ","")&amp;"Manufactures"),3,0),"Требуется код страны"))</f>
        <v>Требуется код страны</v>
      </c>
      <c r="AT60" s="56" t="str">
        <f ca="1">IF(BA60&gt;0,_xlfn.XLOOKUP(A60,'1C'!$A:$A,'1C'!O:O,"",0),IF(AR60&lt;&gt;"",VLOOKUP(AR60,INDIRECT(SUBSTITUTE($J60," ","")&amp;"Manufactures"),2,0),"Требуется код страны"))</f>
        <v>Требуется код страны</v>
      </c>
      <c r="AU60" s="76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Y60" s="171">
        <v>6.8</v>
      </c>
      <c r="AZ60" s="172" t="str">
        <f t="shared" si="6"/>
        <v>Требуются кол-во и цена</v>
      </c>
      <c r="BA60" s="45">
        <f>IF(A60&lt;&gt;"",IF(_xlfn.XLOOKUP(A60,'1C'!A:A,'1C'!A:A,0,0)&gt;0,1,0),"")</f>
        <v>0</v>
      </c>
      <c r="BB60" s="149">
        <f>IF(C60&lt;&gt;"",IF(_xlfn.XLOOKUP(C60,'1C'!S:S,'1C'!S:S,0,0)&gt;0,0,1),"")</f>
        <v>1</v>
      </c>
      <c r="BC60" s="73" t="str">
        <f t="shared" si="7"/>
        <v>-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new</v>
      </c>
      <c r="C61" s="44" t="s">
        <v>2100</v>
      </c>
      <c r="E61" s="43" t="str">
        <f>IF(F61&lt;&gt;"",IFERROR(VLOOKUP(F61,Категории!A:B,2,0),""),"Требуется категория")</f>
        <v>Требуется категория</v>
      </c>
      <c r="G61" s="63"/>
      <c r="J61" s="43" t="str">
        <f>'1C'!$AF$1</f>
        <v>American Needle</v>
      </c>
      <c r="K61" s="104" t="s">
        <v>2275</v>
      </c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Q61" s="59" t="str">
        <f t="shared" si="1"/>
        <v/>
      </c>
      <c r="AS61" s="56" t="str">
        <f ca="1">IF(BA61&gt;0,_xlfn.XLOOKUP(A61,'1C'!$A:$A,'1C'!P:P,"",0,),IF(AR61&lt;&gt;"",VLOOKUP(AR61,INDIRECT(SUBSTITUTE($J61," ","")&amp;"Manufactures"),3,0),"Требуется код страны"))</f>
        <v>Требуется код страны</v>
      </c>
      <c r="AT61" s="56" t="str">
        <f ca="1">IF(BA61&gt;0,_xlfn.XLOOKUP(A61,'1C'!$A:$A,'1C'!O:O,"",0),IF(AR61&lt;&gt;"",VLOOKUP(AR61,INDIRECT(SUBSTITUTE($J61," ","")&amp;"Manufactures"),2,0),"Требуется код страны"))</f>
        <v>Требуется код страны</v>
      </c>
      <c r="AU61" s="76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Y61" s="171">
        <v>5.73764705882353</v>
      </c>
      <c r="AZ61" s="172" t="str">
        <f t="shared" si="6"/>
        <v>Требуются кол-во и цена</v>
      </c>
      <c r="BA61" s="45">
        <f>IF(A61&lt;&gt;"",IF(_xlfn.XLOOKUP(A61,'1C'!A:A,'1C'!A:A,0,0)&gt;0,1,0),"")</f>
        <v>0</v>
      </c>
      <c r="BB61" s="149">
        <f>IF(C61&lt;&gt;"",IF(_xlfn.XLOOKUP(C61,'1C'!S:S,'1C'!S:S,0,0)&gt;0,0,1),"")</f>
        <v>1</v>
      </c>
      <c r="BC61" s="73" t="str">
        <f t="shared" si="7"/>
        <v>-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new</v>
      </c>
      <c r="C62" s="44" t="s">
        <v>2101</v>
      </c>
      <c r="E62" s="43" t="str">
        <f>IF(F62&lt;&gt;"",IFERROR(VLOOKUP(F62,Категории!A:B,2,0),""),"Требуется категория")</f>
        <v>Требуется категория</v>
      </c>
      <c r="G62" s="63"/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45" t="str">
        <f>IF(K62&lt;&gt;"",IFERROR(VLOOKUP(A62,'1C'!A:T,18,0),IFERROR(VLOOKUP(K62,Colors!D:E,2,0),"")),"")</f>
        <v>черный</v>
      </c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Q62" s="59" t="str">
        <f t="shared" si="1"/>
        <v/>
      </c>
      <c r="AS62" s="56" t="str">
        <f ca="1">IF(BA62&gt;0,_xlfn.XLOOKUP(A62,'1C'!$A:$A,'1C'!P:P,"",0,),IF(AR62&lt;&gt;"",VLOOKUP(AR62,INDIRECT(SUBSTITUTE($J62," ","")&amp;"Manufactures"),3,0),"Требуется код страны"))</f>
        <v>Требуется код страны</v>
      </c>
      <c r="AT62" s="56" t="str">
        <f ca="1">IF(BA62&gt;0,_xlfn.XLOOKUP(A62,'1C'!$A:$A,'1C'!O:O,"",0),IF(AR62&lt;&gt;"",VLOOKUP(AR62,INDIRECT(SUBSTITUTE($J62," ","")&amp;"Manufactures"),2,0),"Требуется код страны"))</f>
        <v>Требуется код страны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Y62" s="171">
        <v>5.73764705882353</v>
      </c>
      <c r="AZ62" s="172" t="str">
        <f t="shared" si="6"/>
        <v>Требуются кол-во и цена</v>
      </c>
      <c r="BA62" s="45">
        <f>IF(A62&lt;&gt;"",IF(_xlfn.XLOOKUP(A62,'1C'!A:A,'1C'!A:A,0,0)&gt;0,1,0),"")</f>
        <v>0</v>
      </c>
      <c r="BB62" s="149">
        <f>IF(C62&lt;&gt;"",IF(_xlfn.XLOOKUP(C62,'1C'!S:S,'1C'!S:S,0,0)&gt;0,0,1),"")</f>
        <v>1</v>
      </c>
      <c r="BC62" s="73" t="str">
        <f t="shared" si="7"/>
        <v>-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new</v>
      </c>
      <c r="C63" s="44" t="s">
        <v>2102</v>
      </c>
      <c r="E63" s="43" t="str">
        <f>IF(F63&lt;&gt;"",IFERROR(VLOOKUP(F63,Категории!A:B,2,0),""),"Требуется категория")</f>
        <v>Требуется категория</v>
      </c>
      <c r="G63" s="63"/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45" t="str">
        <f>IF(K63&lt;&gt;"",IFERROR(VLOOKUP(A63,'1C'!A:T,18,0),IFERROR(VLOOKUP(K63,Colors!D:E,2,0),"")),"")</f>
        <v>черный</v>
      </c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Q63" s="59" t="str">
        <f t="shared" si="1"/>
        <v/>
      </c>
      <c r="AS63" s="56" t="str">
        <f ca="1">IF(BA63&gt;0,_xlfn.XLOOKUP(A63,'1C'!$A:$A,'1C'!P:P,"",0,),IF(AR63&lt;&gt;"",VLOOKUP(AR63,INDIRECT(SUBSTITUTE($J63," ","")&amp;"Manufactures"),3,0),"Требуется код страны"))</f>
        <v>Требуется код страны</v>
      </c>
      <c r="AT63" s="56" t="str">
        <f ca="1">IF(BA63&gt;0,_xlfn.XLOOKUP(A63,'1C'!$A:$A,'1C'!O:O,"",0),IF(AR63&lt;&gt;"",VLOOKUP(AR63,INDIRECT(SUBSTITUTE($J63," ","")&amp;"Manufactures"),2,0),"Требуется код страны"))</f>
        <v>Требуется код страны</v>
      </c>
      <c r="AU63" s="76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Y63" s="171">
        <v>7.65</v>
      </c>
      <c r="AZ63" s="172" t="str">
        <f t="shared" si="6"/>
        <v>Требуются кол-во и цена</v>
      </c>
      <c r="BA63" s="45">
        <f>IF(A63&lt;&gt;"",IF(_xlfn.XLOOKUP(A63,'1C'!A:A,'1C'!A:A,0,0)&gt;0,1,0),"")</f>
        <v>0</v>
      </c>
      <c r="BB63" s="149">
        <f>IF(C63&lt;&gt;"",IF(_xlfn.XLOOKUP(C63,'1C'!S:S,'1C'!S:S,0,0)&gt;0,0,1),"")</f>
        <v>1</v>
      </c>
      <c r="BC63" s="73" t="str">
        <f t="shared" si="7"/>
        <v>-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new</v>
      </c>
      <c r="C64" s="44" t="s">
        <v>2103</v>
      </c>
      <c r="E64" s="43" t="str">
        <f>IF(F64&lt;&gt;"",IFERROR(VLOOKUP(F64,Категории!A:B,2,0),""),"Требуется категория")</f>
        <v>Требуется категория</v>
      </c>
      <c r="G64" s="63"/>
      <c r="J64" s="43" t="str">
        <f>'1C'!$AF$1</f>
        <v>American Needle</v>
      </c>
      <c r="K64" s="104" t="s">
        <v>2276</v>
      </c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Q64" s="59" t="str">
        <f t="shared" si="1"/>
        <v/>
      </c>
      <c r="AS64" s="56" t="str">
        <f ca="1">IF(BA64&gt;0,_xlfn.XLOOKUP(A64,'1C'!$A:$A,'1C'!P:P,"",0,),IF(AR64&lt;&gt;"",VLOOKUP(AR64,INDIRECT(SUBSTITUTE($J64," ","")&amp;"Manufactures"),3,0),"Требуется код страны"))</f>
        <v>Требуется код страны</v>
      </c>
      <c r="AT64" s="56" t="str">
        <f ca="1">IF(BA64&gt;0,_xlfn.XLOOKUP(A64,'1C'!$A:$A,'1C'!O:O,"",0),IF(AR64&lt;&gt;"",VLOOKUP(AR64,INDIRECT(SUBSTITUTE($J64," ","")&amp;"Manufactures"),2,0),"Требуется код страны"))</f>
        <v>Требуется код страны</v>
      </c>
      <c r="AU64" s="76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Y64" s="171">
        <v>7.65</v>
      </c>
      <c r="AZ64" s="172" t="str">
        <f t="shared" si="6"/>
        <v>Требуются кол-во и цена</v>
      </c>
      <c r="BA64" s="45">
        <f>IF(A64&lt;&gt;"",IF(_xlfn.XLOOKUP(A64,'1C'!A:A,'1C'!A:A,0,0)&gt;0,1,0),"")</f>
        <v>0</v>
      </c>
      <c r="BB64" s="149">
        <f>IF(C64&lt;&gt;"",IF(_xlfn.XLOOKUP(C64,'1C'!S:S,'1C'!S:S,0,0)&gt;0,0,1),"")</f>
        <v>1</v>
      </c>
      <c r="BC64" s="73" t="str">
        <f t="shared" si="7"/>
        <v>-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new</v>
      </c>
      <c r="C65" s="44" t="s">
        <v>2104</v>
      </c>
      <c r="E65" s="43" t="str">
        <f>IF(F65&lt;&gt;"",IFERROR(VLOOKUP(F65,Категории!A:B,2,0),""),"Требуется категория")</f>
        <v>Требуется категория</v>
      </c>
      <c r="G65" s="63"/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45" t="str">
        <f>IF(K65&lt;&gt;"",IFERROR(VLOOKUP(A65,'1C'!A:T,18,0),IFERROR(VLOOKUP(K65,Colors!D:E,2,0),"")),"")</f>
        <v>черный</v>
      </c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Q65" s="59" t="str">
        <f t="shared" si="1"/>
        <v/>
      </c>
      <c r="AS65" s="56" t="str">
        <f ca="1">IF(BA65&gt;0,_xlfn.XLOOKUP(A65,'1C'!$A:$A,'1C'!P:P,"",0,),IF(AR65&lt;&gt;"",VLOOKUP(AR65,INDIRECT(SUBSTITUTE($J65," ","")&amp;"Manufactures"),3,0),"Требуется код страны"))</f>
        <v>Требуется код страны</v>
      </c>
      <c r="AT65" s="56" t="str">
        <f ca="1">IF(BA65&gt;0,_xlfn.XLOOKUP(A65,'1C'!$A:$A,'1C'!O:O,"",0),IF(AR65&lt;&gt;"",VLOOKUP(AR65,INDIRECT(SUBSTITUTE($J65," ","")&amp;"Manufactures"),2,0),"Требуется код страны"))</f>
        <v>Требуется код страны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Y65" s="171">
        <v>5.7373333333333338</v>
      </c>
      <c r="AZ65" s="172" t="str">
        <f t="shared" si="6"/>
        <v>Требуются кол-во и цена</v>
      </c>
      <c r="BA65" s="45">
        <f>IF(A65&lt;&gt;"",IF(_xlfn.XLOOKUP(A65,'1C'!A:A,'1C'!A:A,0,0)&gt;0,1,0),"")</f>
        <v>0</v>
      </c>
      <c r="BB65" s="149">
        <f>IF(C65&lt;&gt;"",IF(_xlfn.XLOOKUP(C65,'1C'!S:S,'1C'!S:S,0,0)&gt;0,0,1),"")</f>
        <v>1</v>
      </c>
      <c r="BC65" s="73" t="str">
        <f t="shared" si="7"/>
        <v>-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new</v>
      </c>
      <c r="C66" s="44" t="s">
        <v>2105</v>
      </c>
      <c r="E66" s="43" t="str">
        <f>IF(F66&lt;&gt;"",IFERROR(VLOOKUP(F66,Категории!A:B,2,0),""),"Требуется категория")</f>
        <v>Требуется категория</v>
      </c>
      <c r="G66" s="63"/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45" t="str">
        <f>IF(K66&lt;&gt;"",IFERROR(VLOOKUP(A66,'1C'!A:T,18,0),IFERROR(VLOOKUP(K66,Colors!D:E,2,0),"")),"")</f>
        <v>темно-синий</v>
      </c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Q66" s="59" t="str">
        <f t="shared" si="1"/>
        <v/>
      </c>
      <c r="AS66" s="56" t="str">
        <f ca="1">IF(BA66&gt;0,_xlfn.XLOOKUP(A66,'1C'!$A:$A,'1C'!P:P,"",0,),IF(AR66&lt;&gt;"",VLOOKUP(AR66,INDIRECT(SUBSTITUTE($J66," ","")&amp;"Manufactures"),3,0),"Требуется код страны"))</f>
        <v>Требуется код страны</v>
      </c>
      <c r="AT66" s="56" t="str">
        <f ca="1">IF(BA66&gt;0,_xlfn.XLOOKUP(A66,'1C'!$A:$A,'1C'!O:O,"",0),IF(AR66&lt;&gt;"",VLOOKUP(AR66,INDIRECT(SUBSTITUTE($J66," ","")&amp;"Manufactures"),2,0),"Требуется код страны"))</f>
        <v>Требуется код страны</v>
      </c>
      <c r="AU66" s="76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Y66" s="171">
        <v>5.73764705882353</v>
      </c>
      <c r="AZ66" s="172" t="str">
        <f t="shared" si="6"/>
        <v>Требуются кол-во и цена</v>
      </c>
      <c r="BA66" s="45">
        <f>IF(A66&lt;&gt;"",IF(_xlfn.XLOOKUP(A66,'1C'!A:A,'1C'!A:A,0,0)&gt;0,1,0),"")</f>
        <v>0</v>
      </c>
      <c r="BB66" s="149">
        <f>IF(C66&lt;&gt;"",IF(_xlfn.XLOOKUP(C66,'1C'!S:S,'1C'!S:S,0,0)&gt;0,0,1),"")</f>
        <v>1</v>
      </c>
      <c r="BC66" s="73" t="str">
        <f t="shared" si="7"/>
        <v>-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new</v>
      </c>
      <c r="C67" s="44" t="s">
        <v>2106</v>
      </c>
      <c r="E67" s="43" t="str">
        <f>IF(F67&lt;&gt;"",IFERROR(VLOOKUP(F67,Категории!A:B,2,0),""),"Требуется категория")</f>
        <v>Требуется категория</v>
      </c>
      <c r="G67" s="63"/>
      <c r="J67" s="43" t="str">
        <f>'1C'!$AF$1</f>
        <v>American Needle</v>
      </c>
      <c r="K67" s="104" t="s">
        <v>2264</v>
      </c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Q67" s="59" t="str">
        <f t="shared" si="1"/>
        <v/>
      </c>
      <c r="AS67" s="56" t="str">
        <f ca="1">IF(BA67&gt;0,_xlfn.XLOOKUP(A67,'1C'!$A:$A,'1C'!P:P,"",0,),IF(AR67&lt;&gt;"",VLOOKUP(AR67,INDIRECT(SUBSTITUTE($J67," ","")&amp;"Manufactures"),3,0),"Требуется код страны"))</f>
        <v>Требуется код страны</v>
      </c>
      <c r="AT67" s="56" t="str">
        <f ca="1">IF(BA67&gt;0,_xlfn.XLOOKUP(A67,'1C'!$A:$A,'1C'!O:O,"",0),IF(AR67&lt;&gt;"",VLOOKUP(AR67,INDIRECT(SUBSTITUTE($J67," ","")&amp;"Manufactures"),2,0),"Требуется код страны"))</f>
        <v>Требуется код страны</v>
      </c>
      <c r="AU67" s="76">
        <f t="shared" si="2"/>
        <v>0.1</v>
      </c>
      <c r="AV67" s="43">
        <f t="shared" si="3"/>
        <v>0.15000000000000002</v>
      </c>
      <c r="AW67" s="43" t="str">
        <f t="shared" si="4"/>
        <v>Требуются кол-во и нетто</v>
      </c>
      <c r="AX67" s="43" t="str">
        <f t="shared" si="5"/>
        <v>Требуются кол-во и брутто</v>
      </c>
      <c r="AY67" s="171">
        <v>5.7374999999999998</v>
      </c>
      <c r="AZ67" s="172" t="str">
        <f t="shared" si="6"/>
        <v>Требуются кол-во и цена</v>
      </c>
      <c r="BA67" s="45">
        <f>IF(A67&lt;&gt;"",IF(_xlfn.XLOOKUP(A67,'1C'!A:A,'1C'!A:A,0,0)&gt;0,1,0),"")</f>
        <v>0</v>
      </c>
      <c r="BB67" s="149">
        <f>IF(C67&lt;&gt;"",IF(_xlfn.XLOOKUP(C67,'1C'!S:S,'1C'!S:S,0,0)&gt;0,0,1),"")</f>
        <v>1</v>
      </c>
      <c r="BC67" s="73" t="str">
        <f t="shared" si="7"/>
        <v>-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new</v>
      </c>
      <c r="C68" s="44" t="s">
        <v>2107</v>
      </c>
      <c r="E68" s="43" t="str">
        <f>IF(F68&lt;&gt;"",IFERROR(VLOOKUP(F68,Категории!A:B,2,0),""),"Требуется категория")</f>
        <v>Требуется категория</v>
      </c>
      <c r="G68" s="63"/>
      <c r="J68" s="43" t="str">
        <f>'1C'!$AF$1</f>
        <v>American Needle</v>
      </c>
      <c r="K68" s="104" t="s">
        <v>2277</v>
      </c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Q68" s="59" t="str">
        <f t="shared" si="1"/>
        <v/>
      </c>
      <c r="AS68" s="56" t="str">
        <f ca="1">IF(BA68&gt;0,_xlfn.XLOOKUP(A68,'1C'!$A:$A,'1C'!P:P,"",0,),IF(AR68&lt;&gt;"",VLOOKUP(AR68,INDIRECT(SUBSTITUTE($J68," ","")&amp;"Manufactures"),3,0),"Требуется код страны"))</f>
        <v>Требуется код страны</v>
      </c>
      <c r="AT68" s="56" t="str">
        <f ca="1">IF(BA68&gt;0,_xlfn.XLOOKUP(A68,'1C'!$A:$A,'1C'!O:O,"",0),IF(AR68&lt;&gt;"",VLOOKUP(AR68,INDIRECT(SUBSTITUTE($J68," ","")&amp;"Manufactures"),2,0),"Требуется код страны"))</f>
        <v>Требуется код страны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Y68" s="171">
        <v>7.65</v>
      </c>
      <c r="AZ68" s="172" t="str">
        <f t="shared" si="6"/>
        <v>Требуются кол-во и цена</v>
      </c>
      <c r="BA68" s="45">
        <f>IF(A68&lt;&gt;"",IF(_xlfn.XLOOKUP(A68,'1C'!A:A,'1C'!A:A,0,0)&gt;0,1,0),"")</f>
        <v>0</v>
      </c>
      <c r="BB68" s="149">
        <f>IF(C68&lt;&gt;"",IF(_xlfn.XLOOKUP(C68,'1C'!S:S,'1C'!S:S,0,0)&gt;0,0,1),"")</f>
        <v>1</v>
      </c>
      <c r="BC68" s="73" t="str">
        <f t="shared" si="7"/>
        <v>-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new</v>
      </c>
      <c r="C69" s="44" t="s">
        <v>2108</v>
      </c>
      <c r="E69" s="43" t="str">
        <f>IF(F69&lt;&gt;"",IFERROR(VLOOKUP(F69,Категории!A:B,2,0),""),"Требуется категория")</f>
        <v>Требуется категория</v>
      </c>
      <c r="G69" s="63"/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45" t="str">
        <f>IF(K69&lt;&gt;"",IFERROR(VLOOKUP(A69,'1C'!A:T,18,0),IFERROR(VLOOKUP(K69,Colors!D:E,2,0),"")),"")</f>
        <v>темно-синий</v>
      </c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Q69" s="59" t="str">
        <f t="shared" si="1"/>
        <v/>
      </c>
      <c r="AS69" s="56" t="str">
        <f ca="1">IF(BA69&gt;0,_xlfn.XLOOKUP(A69,'1C'!$A:$A,'1C'!P:P,"",0,),IF(AR69&lt;&gt;"",VLOOKUP(AR69,INDIRECT(SUBSTITUTE($J69," ","")&amp;"Manufactures"),3,0),"Требуется код страны"))</f>
        <v>Требуется код страны</v>
      </c>
      <c r="AT69" s="56" t="str">
        <f ca="1">IF(BA69&gt;0,_xlfn.XLOOKUP(A69,'1C'!$A:$A,'1C'!O:O,"",0),IF(AR69&lt;&gt;"",VLOOKUP(AR69,INDIRECT(SUBSTITUTE($J69," ","")&amp;"Manufactures"),2,0),"Требуется код страны"))</f>
        <v>Требуется код страны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Y69" s="171">
        <v>5.73764705882353</v>
      </c>
      <c r="AZ69" s="172" t="str">
        <f t="shared" si="6"/>
        <v>Требуются кол-во и цена</v>
      </c>
      <c r="BA69" s="45">
        <f>IF(A69&lt;&gt;"",IF(_xlfn.XLOOKUP(A69,'1C'!A:A,'1C'!A:A,0,0)&gt;0,1,0),"")</f>
        <v>0</v>
      </c>
      <c r="BB69" s="149">
        <f>IF(C69&lt;&gt;"",IF(_xlfn.XLOOKUP(C69,'1C'!S:S,'1C'!S:S,0,0)&gt;0,0,1),"")</f>
        <v>1</v>
      </c>
      <c r="BC69" s="73" t="str">
        <f t="shared" si="7"/>
        <v>-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new</v>
      </c>
      <c r="C70" s="44" t="s">
        <v>2109</v>
      </c>
      <c r="E70" s="43" t="str">
        <f>IF(F70&lt;&gt;"",IFERROR(VLOOKUP(F70,Категории!A:B,2,0),""),"Требуется категория")</f>
        <v>Требуется категория</v>
      </c>
      <c r="G70" s="63"/>
      <c r="J70" s="43" t="str">
        <f>'1C'!$AF$1</f>
        <v>American Needle</v>
      </c>
      <c r="K70" s="104" t="s">
        <v>2278</v>
      </c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Q70" s="59" t="str">
        <f t="shared" si="1"/>
        <v/>
      </c>
      <c r="AS70" s="56" t="str">
        <f ca="1">IF(BA70&gt;0,_xlfn.XLOOKUP(A70,'1C'!$A:$A,'1C'!P:P,"",0,),IF(AR70&lt;&gt;"",VLOOKUP(AR70,INDIRECT(SUBSTITUTE($J70," ","")&amp;"Manufactures"),3,0),"Требуется код страны"))</f>
        <v>Требуется код страны</v>
      </c>
      <c r="AT70" s="56" t="str">
        <f ca="1">IF(BA70&gt;0,_xlfn.XLOOKUP(A70,'1C'!$A:$A,'1C'!O:O,"",0),IF(AR70&lt;&gt;"",VLOOKUP(AR70,INDIRECT(SUBSTITUTE($J70," ","")&amp;"Manufactures"),2,0),"Требуется код страны"))</f>
        <v>Требуется код страны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Y70" s="171">
        <v>7.6499999999999995</v>
      </c>
      <c r="AZ70" s="172" t="str">
        <f t="shared" si="6"/>
        <v>Требуются кол-во и цена</v>
      </c>
      <c r="BA70" s="45">
        <f>IF(A70&lt;&gt;"",IF(_xlfn.XLOOKUP(A70,'1C'!A:A,'1C'!A:A,0,0)&gt;0,1,0),"")</f>
        <v>0</v>
      </c>
      <c r="BB70" s="149">
        <f>IF(C70&lt;&gt;"",IF(_xlfn.XLOOKUP(C70,'1C'!S:S,'1C'!S:S,0,0)&gt;0,0,1),"")</f>
        <v>1</v>
      </c>
      <c r="BC70" s="73" t="str">
        <f t="shared" si="7"/>
        <v>-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new</v>
      </c>
      <c r="C71" s="44" t="s">
        <v>2110</v>
      </c>
      <c r="E71" s="43" t="str">
        <f>IF(F71&lt;&gt;"",IFERROR(VLOOKUP(F71,Категории!A:B,2,0),""),"Требуется категория")</f>
        <v>Требуется категория</v>
      </c>
      <c r="G71" s="63"/>
      <c r="J71" s="43" t="str">
        <f>'1C'!$AF$1</f>
        <v>American Needle</v>
      </c>
      <c r="K71" s="104" t="s">
        <v>2279</v>
      </c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Q71" s="59" t="str">
        <f t="shared" si="1"/>
        <v/>
      </c>
      <c r="AS71" s="56" t="str">
        <f ca="1">IF(BA71&gt;0,_xlfn.XLOOKUP(A71,'1C'!$A:$A,'1C'!P:P,"",0,),IF(AR71&lt;&gt;"",VLOOKUP(AR71,INDIRECT(SUBSTITUTE($J71," ","")&amp;"Manufactures"),3,0),"Требуется код страны"))</f>
        <v>Требуется код страны</v>
      </c>
      <c r="AT71" s="56" t="str">
        <f ca="1">IF(BA71&gt;0,_xlfn.XLOOKUP(A71,'1C'!$A:$A,'1C'!O:O,"",0),IF(AR71&lt;&gt;"",VLOOKUP(AR71,INDIRECT(SUBSTITUTE($J71," ","")&amp;"Manufactures"),2,0),"Требуется код страны"))</f>
        <v>Требуется код страны</v>
      </c>
      <c r="AU71" s="76">
        <f t="shared" si="2"/>
        <v>0.1</v>
      </c>
      <c r="AV71" s="43">
        <f t="shared" si="3"/>
        <v>0.15000000000000002</v>
      </c>
      <c r="AW71" s="43" t="str">
        <f t="shared" si="4"/>
        <v>Требуются кол-во и нетто</v>
      </c>
      <c r="AX71" s="43" t="str">
        <f t="shared" si="5"/>
        <v>Требуются кол-во и брутто</v>
      </c>
      <c r="AY71" s="171">
        <v>7.6499999999999995</v>
      </c>
      <c r="AZ71" s="172" t="str">
        <f t="shared" si="6"/>
        <v>Требуются кол-во и цена</v>
      </c>
      <c r="BA71" s="45">
        <f>IF(A71&lt;&gt;"",IF(_xlfn.XLOOKUP(A71,'1C'!A:A,'1C'!A:A,0,0)&gt;0,1,0),"")</f>
        <v>0</v>
      </c>
      <c r="BB71" s="149">
        <f>IF(C71&lt;&gt;"",IF(_xlfn.XLOOKUP(C71,'1C'!S:S,'1C'!S:S,0,0)&gt;0,0,1),"")</f>
        <v>1</v>
      </c>
      <c r="BC71" s="73" t="str">
        <f t="shared" si="7"/>
        <v>-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new</v>
      </c>
      <c r="C72" s="44" t="s">
        <v>2111</v>
      </c>
      <c r="E72" s="43" t="str">
        <f>IF(F72&lt;&gt;"",IFERROR(VLOOKUP(F72,Категории!A:B,2,0),""),"Требуется категория")</f>
        <v>Требуется категория</v>
      </c>
      <c r="G72" s="63"/>
      <c r="J72" s="43" t="str">
        <f>'1C'!$AF$1</f>
        <v>American Needle</v>
      </c>
      <c r="K72" s="104" t="s">
        <v>2280</v>
      </c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Q72" s="59" t="str">
        <f t="shared" si="1"/>
        <v/>
      </c>
      <c r="AS72" s="56" t="str">
        <f ca="1">IF(BA72&gt;0,_xlfn.XLOOKUP(A72,'1C'!$A:$A,'1C'!P:P,"",0,),IF(AR72&lt;&gt;"",VLOOKUP(AR72,INDIRECT(SUBSTITUTE($J72," ","")&amp;"Manufactures"),3,0),"Требуется код страны"))</f>
        <v>Требуется код страны</v>
      </c>
      <c r="AT72" s="56" t="str">
        <f ca="1">IF(BA72&gt;0,_xlfn.XLOOKUP(A72,'1C'!$A:$A,'1C'!O:O,"",0),IF(AR72&lt;&gt;"",VLOOKUP(AR72,INDIRECT(SUBSTITUTE($J72," ","")&amp;"Manufactures"),2,0),"Требуется код страны"))</f>
        <v>Требуется код страны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Y72" s="171">
        <v>6.8</v>
      </c>
      <c r="AZ72" s="172" t="str">
        <f t="shared" si="6"/>
        <v>Требуются кол-во и цена</v>
      </c>
      <c r="BA72" s="45">
        <f>IF(A72&lt;&gt;"",IF(_xlfn.XLOOKUP(A72,'1C'!A:A,'1C'!A:A,0,0)&gt;0,1,0),"")</f>
        <v>0</v>
      </c>
      <c r="BB72" s="149">
        <f>IF(C72&lt;&gt;"",IF(_xlfn.XLOOKUP(C72,'1C'!S:S,'1C'!S:S,0,0)&gt;0,0,1),"")</f>
        <v>1</v>
      </c>
      <c r="BC72" s="73" t="str">
        <f t="shared" si="7"/>
        <v>-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new</v>
      </c>
      <c r="C73" s="44" t="s">
        <v>2112</v>
      </c>
      <c r="E73" s="43" t="str">
        <f>IF(F73&lt;&gt;"",IFERROR(VLOOKUP(F73,Категории!A:B,2,0),""),"Требуется категория")</f>
        <v>Требуется категория</v>
      </c>
      <c r="G73" s="63"/>
      <c r="J73" s="43" t="str">
        <f>'1C'!$AF$1</f>
        <v>American Needle</v>
      </c>
      <c r="K73" s="104" t="s">
        <v>2281</v>
      </c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Q73" s="59" t="str">
        <f t="shared" si="1"/>
        <v/>
      </c>
      <c r="AS73" s="56" t="str">
        <f ca="1">IF(BA73&gt;0,_xlfn.XLOOKUP(A73,'1C'!$A:$A,'1C'!P:P,"",0,),IF(AR73&lt;&gt;"",VLOOKUP(AR73,INDIRECT(SUBSTITUTE($J73," ","")&amp;"Manufactures"),3,0),"Требуется код страны"))</f>
        <v>Требуется код страны</v>
      </c>
      <c r="AT73" s="56" t="str">
        <f ca="1">IF(BA73&gt;0,_xlfn.XLOOKUP(A73,'1C'!$A:$A,'1C'!O:O,"",0),IF(AR73&lt;&gt;"",VLOOKUP(AR73,INDIRECT(SUBSTITUTE($J73," ","")&amp;"Manufactures"),2,0),"Требуется код страны"))</f>
        <v>Требуется код страны</v>
      </c>
      <c r="AU73" s="76">
        <f t="shared" si="2"/>
        <v>0.1</v>
      </c>
      <c r="AV73" s="43">
        <f t="shared" si="3"/>
        <v>0.15000000000000002</v>
      </c>
      <c r="AW73" s="43" t="str">
        <f t="shared" si="4"/>
        <v>Требуются кол-во и нетто</v>
      </c>
      <c r="AX73" s="43" t="str">
        <f t="shared" si="5"/>
        <v>Требуются кол-во и брутто</v>
      </c>
      <c r="AY73" s="171">
        <v>6.8000000000000007</v>
      </c>
      <c r="AZ73" s="172" t="str">
        <f t="shared" si="6"/>
        <v>Требуются кол-во и цена</v>
      </c>
      <c r="BA73" s="45">
        <f>IF(A73&lt;&gt;"",IF(_xlfn.XLOOKUP(A73,'1C'!A:A,'1C'!A:A,0,0)&gt;0,1,0),"")</f>
        <v>0</v>
      </c>
      <c r="BB73" s="149">
        <f>IF(C73&lt;&gt;"",IF(_xlfn.XLOOKUP(C73,'1C'!S:S,'1C'!S:S,0,0)&gt;0,0,1),"")</f>
        <v>1</v>
      </c>
      <c r="BC73" s="73" t="str">
        <f t="shared" si="7"/>
        <v>-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new</v>
      </c>
      <c r="C74" s="44" t="s">
        <v>2113</v>
      </c>
      <c r="E74" s="43" t="str">
        <f>IF(F74&lt;&gt;"",IFERROR(VLOOKUP(F74,Категории!A:B,2,0),""),"Требуется категория")</f>
        <v>Требуется категория</v>
      </c>
      <c r="G74" s="63"/>
      <c r="J74" s="43" t="str">
        <f>'1C'!$AF$1</f>
        <v>American Needle</v>
      </c>
      <c r="K74" s="104" t="s">
        <v>2282</v>
      </c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Q74" s="59" t="str">
        <f t="shared" si="1"/>
        <v/>
      </c>
      <c r="AS74" s="56" t="str">
        <f ca="1">IF(BA74&gt;0,_xlfn.XLOOKUP(A74,'1C'!$A:$A,'1C'!P:P,"",0,),IF(AR74&lt;&gt;"",VLOOKUP(AR74,INDIRECT(SUBSTITUTE($J74," ","")&amp;"Manufactures"),3,0),"Требуется код страны"))</f>
        <v>Требуется код страны</v>
      </c>
      <c r="AT74" s="56" t="str">
        <f ca="1">IF(BA74&gt;0,_xlfn.XLOOKUP(A74,'1C'!$A:$A,'1C'!O:O,"",0),IF(AR74&lt;&gt;"",VLOOKUP(AR74,INDIRECT(SUBSTITUTE($J74," ","")&amp;"Manufactures"),2,0),"Требуется код страны"))</f>
        <v>Требуется код страны</v>
      </c>
      <c r="AU74" s="76">
        <f t="shared" si="2"/>
        <v>0.1</v>
      </c>
      <c r="AV74" s="43">
        <f t="shared" si="3"/>
        <v>0.15000000000000002</v>
      </c>
      <c r="AW74" s="43" t="str">
        <f t="shared" si="4"/>
        <v>Требуются кол-во и нетто</v>
      </c>
      <c r="AX74" s="43" t="str">
        <f t="shared" si="5"/>
        <v>Требуются кол-во и брутто</v>
      </c>
      <c r="AY74" s="171">
        <v>6.8</v>
      </c>
      <c r="AZ74" s="172" t="str">
        <f t="shared" si="6"/>
        <v>Требуются кол-во и цена</v>
      </c>
      <c r="BA74" s="45">
        <f>IF(A74&lt;&gt;"",IF(_xlfn.XLOOKUP(A74,'1C'!A:A,'1C'!A:A,0,0)&gt;0,1,0),"")</f>
        <v>0</v>
      </c>
      <c r="BB74" s="149">
        <f>IF(C74&lt;&gt;"",IF(_xlfn.XLOOKUP(C74,'1C'!S:S,'1C'!S:S,0,0)&gt;0,0,1),"")</f>
        <v>1</v>
      </c>
      <c r="BC74" s="73" t="str">
        <f t="shared" si="7"/>
        <v>-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new</v>
      </c>
      <c r="C75" s="44" t="s">
        <v>2114</v>
      </c>
      <c r="E75" s="43" t="str">
        <f>IF(F75&lt;&gt;"",IFERROR(VLOOKUP(F75,Категории!A:B,2,0),""),"Требуется категория")</f>
        <v>Требуется категория</v>
      </c>
      <c r="G75" s="63"/>
      <c r="J75" s="43" t="str">
        <f>'1C'!$AF$1</f>
        <v>American Needle</v>
      </c>
      <c r="K75" s="104" t="s">
        <v>2283</v>
      </c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Q75" s="59" t="str">
        <f t="shared" si="1"/>
        <v/>
      </c>
      <c r="AS75" s="56" t="str">
        <f ca="1">IF(BA75&gt;0,_xlfn.XLOOKUP(A75,'1C'!$A:$A,'1C'!P:P,"",0,),IF(AR75&lt;&gt;"",VLOOKUP(AR75,INDIRECT(SUBSTITUTE($J75," ","")&amp;"Manufactures"),3,0),"Требуется код страны"))</f>
        <v>Требуется код страны</v>
      </c>
      <c r="AT75" s="56" t="str">
        <f ca="1">IF(BA75&gt;0,_xlfn.XLOOKUP(A75,'1C'!$A:$A,'1C'!O:O,"",0),IF(AR75&lt;&gt;"",VLOOKUP(AR75,INDIRECT(SUBSTITUTE($J75," ","")&amp;"Manufactures"),2,0),"Требуется код страны"))</f>
        <v>Требуется код страны</v>
      </c>
      <c r="AU75" s="76">
        <f t="shared" si="2"/>
        <v>0.1</v>
      </c>
      <c r="AV75" s="43">
        <f t="shared" si="3"/>
        <v>0.15000000000000002</v>
      </c>
      <c r="AW75" s="43" t="str">
        <f t="shared" si="4"/>
        <v>Требуются кол-во и нетто</v>
      </c>
      <c r="AX75" s="43" t="str">
        <f t="shared" si="5"/>
        <v>Требуются кол-во и брутто</v>
      </c>
      <c r="AY75" s="171">
        <v>6.8</v>
      </c>
      <c r="AZ75" s="172" t="str">
        <f t="shared" si="6"/>
        <v>Требуются кол-во и цена</v>
      </c>
      <c r="BA75" s="45">
        <f>IF(A75&lt;&gt;"",IF(_xlfn.XLOOKUP(A75,'1C'!A:A,'1C'!A:A,0,0)&gt;0,1,0),"")</f>
        <v>0</v>
      </c>
      <c r="BB75" s="149">
        <f>IF(C75&lt;&gt;"",IF(_xlfn.XLOOKUP(C75,'1C'!S:S,'1C'!S:S,0,0)&gt;0,0,1),"")</f>
        <v>1</v>
      </c>
      <c r="BC75" s="73" t="str">
        <f t="shared" si="7"/>
        <v>-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new</v>
      </c>
      <c r="C76" s="44" t="s">
        <v>2115</v>
      </c>
      <c r="E76" s="43" t="str">
        <f>IF(F76&lt;&gt;"",IFERROR(VLOOKUP(F76,Категории!A:B,2,0),""),"Требуется категория")</f>
        <v>Требуется категория</v>
      </c>
      <c r="G76" s="63"/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45" t="str">
        <f>IF(K76&lt;&gt;"",IFERROR(VLOOKUP(A76,'1C'!A:T,18,0),IFERROR(VLOOKUP(K76,Colors!D:E,2,0),"")),"")</f>
        <v>черный</v>
      </c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Q76" s="59" t="str">
        <f t="shared" si="1"/>
        <v/>
      </c>
      <c r="AS76" s="56" t="str">
        <f ca="1">IF(BA76&gt;0,_xlfn.XLOOKUP(A76,'1C'!$A:$A,'1C'!P:P,"",0,),IF(AR76&lt;&gt;"",VLOOKUP(AR76,INDIRECT(SUBSTITUTE($J76," ","")&amp;"Manufactures"),3,0),"Требуется код страны"))</f>
        <v>Требуется код страны</v>
      </c>
      <c r="AT76" s="56" t="str">
        <f ca="1">IF(BA76&gt;0,_xlfn.XLOOKUP(A76,'1C'!$A:$A,'1C'!O:O,"",0),IF(AR76&lt;&gt;"",VLOOKUP(AR76,INDIRECT(SUBSTITUTE($J76," ","")&amp;"Manufactures"),2,0),"Требуется код страны"))</f>
        <v>Требуется код страны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Y76" s="171">
        <v>7.0124999999999993</v>
      </c>
      <c r="AZ76" s="172" t="str">
        <f t="shared" si="6"/>
        <v>Требуются кол-во и цена</v>
      </c>
      <c r="BA76" s="45">
        <f>IF(A76&lt;&gt;"",IF(_xlfn.XLOOKUP(A76,'1C'!A:A,'1C'!A:A,0,0)&gt;0,1,0),"")</f>
        <v>0</v>
      </c>
      <c r="BB76" s="149">
        <f>IF(C76&lt;&gt;"",IF(_xlfn.XLOOKUP(C76,'1C'!S:S,'1C'!S:S,0,0)&gt;0,0,1),"")</f>
        <v>1</v>
      </c>
      <c r="BC76" s="73" t="str">
        <f t="shared" si="7"/>
        <v>-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new</v>
      </c>
      <c r="C77" s="44" t="s">
        <v>2116</v>
      </c>
      <c r="E77" s="43" t="str">
        <f>IF(F77&lt;&gt;"",IFERROR(VLOOKUP(F77,Категории!A:B,2,0),""),"Требуется категория")</f>
        <v>Требуется категория</v>
      </c>
      <c r="G77" s="63"/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45" t="str">
        <f>IF(K77&lt;&gt;"",IFERROR(VLOOKUP(A77,'1C'!A:T,18,0),IFERROR(VLOOKUP(K77,Colors!D:E,2,0),"")),"")</f>
        <v>черный</v>
      </c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Q77" s="59" t="str">
        <f t="shared" si="1"/>
        <v/>
      </c>
      <c r="AS77" s="56" t="str">
        <f ca="1">IF(BA77&gt;0,_xlfn.XLOOKUP(A77,'1C'!$A:$A,'1C'!P:P,"",0,),IF(AR77&lt;&gt;"",VLOOKUP(AR77,INDIRECT(SUBSTITUTE($J77," ","")&amp;"Manufactures"),3,0),"Требуется код страны"))</f>
        <v>Требуется код страны</v>
      </c>
      <c r="AT77" s="56" t="str">
        <f ca="1">IF(BA77&gt;0,_xlfn.XLOOKUP(A77,'1C'!$A:$A,'1C'!O:O,"",0),IF(AR77&lt;&gt;"",VLOOKUP(AR77,INDIRECT(SUBSTITUTE($J77," ","")&amp;"Manufactures"),2,0),"Требуется код страны"))</f>
        <v>Требуется код страны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Y77" s="171">
        <v>7.012777777777778</v>
      </c>
      <c r="AZ77" s="172" t="str">
        <f t="shared" si="6"/>
        <v>Требуются кол-во и цена</v>
      </c>
      <c r="BA77" s="45">
        <f>IF(A77&lt;&gt;"",IF(_xlfn.XLOOKUP(A77,'1C'!A:A,'1C'!A:A,0,0)&gt;0,1,0),"")</f>
        <v>0</v>
      </c>
      <c r="BB77" s="149">
        <f>IF(C77&lt;&gt;"",IF(_xlfn.XLOOKUP(C77,'1C'!S:S,'1C'!S:S,0,0)&gt;0,0,1),"")</f>
        <v>1</v>
      </c>
      <c r="BC77" s="73" t="str">
        <f t="shared" si="7"/>
        <v>-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new</v>
      </c>
      <c r="C78" s="44" t="s">
        <v>2117</v>
      </c>
      <c r="E78" s="43" t="str">
        <f>IF(F78&lt;&gt;"",IFERROR(VLOOKUP(F78,Категории!A:B,2,0),""),"Требуется категория")</f>
        <v>Требуется категория</v>
      </c>
      <c r="G78" s="63"/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45" t="str">
        <f>IF(K78&lt;&gt;"",IFERROR(VLOOKUP(A78,'1C'!A:T,18,0),IFERROR(VLOOKUP(K78,Colors!D:E,2,0),"")),"")</f>
        <v>черный</v>
      </c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Q78" s="59" t="str">
        <f t="shared" si="1"/>
        <v/>
      </c>
      <c r="AS78" s="56" t="str">
        <f ca="1">IF(BA78&gt;0,_xlfn.XLOOKUP(A78,'1C'!$A:$A,'1C'!P:P,"",0,),IF(AR78&lt;&gt;"",VLOOKUP(AR78,INDIRECT(SUBSTITUTE($J78," ","")&amp;"Manufactures"),3,0),"Требуется код страны"))</f>
        <v>Требуется код страны</v>
      </c>
      <c r="AT78" s="56" t="str">
        <f ca="1">IF(BA78&gt;0,_xlfn.XLOOKUP(A78,'1C'!$A:$A,'1C'!O:O,"",0),IF(AR78&lt;&gt;"",VLOOKUP(AR78,INDIRECT(SUBSTITUTE($J78," ","")&amp;"Manufactures"),2,0),"Требуется код страны"))</f>
        <v>Требуется код страны</v>
      </c>
      <c r="AU78" s="76">
        <f t="shared" si="2"/>
        <v>0.1</v>
      </c>
      <c r="AV78" s="43">
        <f t="shared" si="3"/>
        <v>0.15000000000000002</v>
      </c>
      <c r="AW78" s="43" t="str">
        <f t="shared" si="4"/>
        <v>Требуются кол-во и нетто</v>
      </c>
      <c r="AX78" s="43" t="str">
        <f t="shared" si="5"/>
        <v>Требуются кол-во и брутто</v>
      </c>
      <c r="AY78" s="171">
        <v>4.6749999999999998</v>
      </c>
      <c r="AZ78" s="172" t="str">
        <f t="shared" si="6"/>
        <v>Требуются кол-во и цена</v>
      </c>
      <c r="BA78" s="45">
        <f>IF(A78&lt;&gt;"",IF(_xlfn.XLOOKUP(A78,'1C'!A:A,'1C'!A:A,0,0)&gt;0,1,0),"")</f>
        <v>0</v>
      </c>
      <c r="BB78" s="149">
        <f>IF(C78&lt;&gt;"",IF(_xlfn.XLOOKUP(C78,'1C'!S:S,'1C'!S:S,0,0)&gt;0,0,1),"")</f>
        <v>1</v>
      </c>
      <c r="BC78" s="73" t="str">
        <f t="shared" si="7"/>
        <v>-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new</v>
      </c>
      <c r="C79" s="44" t="s">
        <v>2118</v>
      </c>
      <c r="E79" s="43" t="str">
        <f>IF(F79&lt;&gt;"",IFERROR(VLOOKUP(F79,Категории!A:B,2,0),""),"Требуется категория")</f>
        <v>Требуется категория</v>
      </c>
      <c r="G79" s="63"/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45" t="str">
        <f>IF(K79&lt;&gt;"",IFERROR(VLOOKUP(A79,'1C'!A:T,18,0),IFERROR(VLOOKUP(K79,Colors!D:E,2,0),"")),"")</f>
        <v>черный</v>
      </c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Q79" s="59" t="str">
        <f t="shared" si="1"/>
        <v/>
      </c>
      <c r="AS79" s="56" t="str">
        <f ca="1">IF(BA79&gt;0,_xlfn.XLOOKUP(A79,'1C'!$A:$A,'1C'!P:P,"",0,),IF(AR79&lt;&gt;"",VLOOKUP(AR79,INDIRECT(SUBSTITUTE($J79," ","")&amp;"Manufactures"),3,0),"Требуется код страны"))</f>
        <v>Требуется код страны</v>
      </c>
      <c r="AT79" s="56" t="str">
        <f ca="1">IF(BA79&gt;0,_xlfn.XLOOKUP(A79,'1C'!$A:$A,'1C'!O:O,"",0),IF(AR79&lt;&gt;"",VLOOKUP(AR79,INDIRECT(SUBSTITUTE($J79," ","")&amp;"Manufactures"),2,0),"Требуется код страны"))</f>
        <v>Требуется код страны</v>
      </c>
      <c r="AU79" s="76">
        <f t="shared" si="2"/>
        <v>0.1</v>
      </c>
      <c r="AV79" s="43">
        <f t="shared" si="3"/>
        <v>0.15000000000000002</v>
      </c>
      <c r="AW79" s="43" t="str">
        <f t="shared" si="4"/>
        <v>Требуются кол-во и нетто</v>
      </c>
      <c r="AX79" s="43" t="str">
        <f t="shared" si="5"/>
        <v>Требуются кол-во и брутто</v>
      </c>
      <c r="AY79" s="171">
        <v>7.0125000000000002</v>
      </c>
      <c r="AZ79" s="172" t="str">
        <f t="shared" si="6"/>
        <v>Требуются кол-во и цена</v>
      </c>
      <c r="BA79" s="45">
        <f>IF(A79&lt;&gt;"",IF(_xlfn.XLOOKUP(A79,'1C'!A:A,'1C'!A:A,0,0)&gt;0,1,0),"")</f>
        <v>0</v>
      </c>
      <c r="BB79" s="149">
        <f>IF(C79&lt;&gt;"",IF(_xlfn.XLOOKUP(C79,'1C'!S:S,'1C'!S:S,0,0)&gt;0,0,1),"")</f>
        <v>1</v>
      </c>
      <c r="BC79" s="73" t="str">
        <f t="shared" si="7"/>
        <v>-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new</v>
      </c>
      <c r="C80" s="44" t="s">
        <v>2119</v>
      </c>
      <c r="E80" s="43" t="str">
        <f>IF(F80&lt;&gt;"",IFERROR(VLOOKUP(F80,Категории!A:B,2,0),""),"Требуется категория")</f>
        <v>Требуется категория</v>
      </c>
      <c r="G80" s="63"/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45" t="str">
        <f>IF(K80&lt;&gt;"",IFERROR(VLOOKUP(A80,'1C'!A:T,18,0),IFERROR(VLOOKUP(K80,Colors!D:E,2,0),"")),"")</f>
        <v>темно-синий</v>
      </c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Q80" s="59" t="str">
        <f t="shared" si="1"/>
        <v/>
      </c>
      <c r="AS80" s="56" t="str">
        <f ca="1">IF(BA80&gt;0,_xlfn.XLOOKUP(A80,'1C'!$A:$A,'1C'!P:P,"",0,),IF(AR80&lt;&gt;"",VLOOKUP(AR80,INDIRECT(SUBSTITUTE($J80," ","")&amp;"Manufactures"),3,0),"Требуется код страны"))</f>
        <v>Требуется код страны</v>
      </c>
      <c r="AT80" s="56" t="str">
        <f ca="1">IF(BA80&gt;0,_xlfn.XLOOKUP(A80,'1C'!$A:$A,'1C'!O:O,"",0),IF(AR80&lt;&gt;"",VLOOKUP(AR80,INDIRECT(SUBSTITUTE($J80," ","")&amp;"Manufactures"),2,0),"Требуется код страны"))</f>
        <v>Требуется код страны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Y80" s="171">
        <v>6.1625000000000005</v>
      </c>
      <c r="AZ80" s="172" t="str">
        <f t="shared" si="6"/>
        <v>Требуются кол-во и цена</v>
      </c>
      <c r="BA80" s="45">
        <f>IF(A80&lt;&gt;"",IF(_xlfn.XLOOKUP(A80,'1C'!A:A,'1C'!A:A,0,0)&gt;0,1,0),"")</f>
        <v>0</v>
      </c>
      <c r="BB80" s="149">
        <f>IF(C80&lt;&gt;"",IF(_xlfn.XLOOKUP(C80,'1C'!S:S,'1C'!S:S,0,0)&gt;0,0,1),"")</f>
        <v>1</v>
      </c>
      <c r="BC80" s="73" t="str">
        <f t="shared" si="7"/>
        <v>-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new</v>
      </c>
      <c r="C81" s="44" t="s">
        <v>2120</v>
      </c>
      <c r="E81" s="43" t="str">
        <f>IF(F81&lt;&gt;"",IFERROR(VLOOKUP(F81,Категории!A:B,2,0),""),"Требуется категория")</f>
        <v>Требуется категория</v>
      </c>
      <c r="G81" s="63"/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45" t="str">
        <f>IF(K81&lt;&gt;"",IFERROR(VLOOKUP(A81,'1C'!A:T,18,0),IFERROR(VLOOKUP(K81,Colors!D:E,2,0),"")),"")</f>
        <v>черный</v>
      </c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Q81" s="59" t="str">
        <f t="shared" si="1"/>
        <v/>
      </c>
      <c r="AS81" s="56" t="str">
        <f ca="1">IF(BA81&gt;0,_xlfn.XLOOKUP(A81,'1C'!$A:$A,'1C'!P:P,"",0,),IF(AR81&lt;&gt;"",VLOOKUP(AR81,INDIRECT(SUBSTITUTE($J81," ","")&amp;"Manufactures"),3,0),"Требуется код страны"))</f>
        <v>Требуется код страны</v>
      </c>
      <c r="AT81" s="56" t="str">
        <f ca="1">IF(BA81&gt;0,_xlfn.XLOOKUP(A81,'1C'!$A:$A,'1C'!O:O,"",0),IF(AR81&lt;&gt;"",VLOOKUP(AR81,INDIRECT(SUBSTITUTE($J81," ","")&amp;"Manufactures"),2,0),"Требуется код страны"))</f>
        <v>Требуется код страны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Y81" s="171">
        <v>7.0125000000000002</v>
      </c>
      <c r="AZ81" s="172" t="str">
        <f t="shared" si="6"/>
        <v>Требуются кол-во и цена</v>
      </c>
      <c r="BA81" s="45">
        <f>IF(A81&lt;&gt;"",IF(_xlfn.XLOOKUP(A81,'1C'!A:A,'1C'!A:A,0,0)&gt;0,1,0),"")</f>
        <v>0</v>
      </c>
      <c r="BB81" s="149">
        <f>IF(C81&lt;&gt;"",IF(_xlfn.XLOOKUP(C81,'1C'!S:S,'1C'!S:S,0,0)&gt;0,0,1),"")</f>
        <v>1</v>
      </c>
      <c r="BC81" s="73" t="str">
        <f t="shared" si="7"/>
        <v>-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new</v>
      </c>
      <c r="C82" s="44" t="s">
        <v>2121</v>
      </c>
      <c r="E82" s="43" t="str">
        <f>IF(F82&lt;&gt;"",IFERROR(VLOOKUP(F82,Категории!A:B,2,0),""),"Требуется категория")</f>
        <v>Требуется категория</v>
      </c>
      <c r="G82" s="63"/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45" t="str">
        <f>IF(K82&lt;&gt;"",IFERROR(VLOOKUP(A82,'1C'!A:T,18,0),IFERROR(VLOOKUP(K82,Colors!D:E,2,0),"")),"")</f>
        <v>черный</v>
      </c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Q82" s="59" t="str">
        <f t="shared" si="1"/>
        <v/>
      </c>
      <c r="AS82" s="56" t="str">
        <f ca="1">IF(BA82&gt;0,_xlfn.XLOOKUP(A82,'1C'!$A:$A,'1C'!P:P,"",0,),IF(AR82&lt;&gt;"",VLOOKUP(AR82,INDIRECT(SUBSTITUTE($J82," ","")&amp;"Manufactures"),3,0),"Требуется код страны"))</f>
        <v>Требуется код страны</v>
      </c>
      <c r="AT82" s="56" t="str">
        <f ca="1">IF(BA82&gt;0,_xlfn.XLOOKUP(A82,'1C'!$A:$A,'1C'!O:O,"",0),IF(AR82&lt;&gt;"",VLOOKUP(AR82,INDIRECT(SUBSTITUTE($J82," ","")&amp;"Manufactures"),2,0),"Требуется код страны"))</f>
        <v>Требуется код страны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Y82" s="171">
        <v>7.0124999999999993</v>
      </c>
      <c r="AZ82" s="172" t="str">
        <f t="shared" si="6"/>
        <v>Требуются кол-во и цена</v>
      </c>
      <c r="BA82" s="45">
        <f>IF(A82&lt;&gt;"",IF(_xlfn.XLOOKUP(A82,'1C'!A:A,'1C'!A:A,0,0)&gt;0,1,0),"")</f>
        <v>0</v>
      </c>
      <c r="BB82" s="149">
        <f>IF(C82&lt;&gt;"",IF(_xlfn.XLOOKUP(C82,'1C'!S:S,'1C'!S:S,0,0)&gt;0,0,1),"")</f>
        <v>1</v>
      </c>
      <c r="BC82" s="73" t="str">
        <f t="shared" si="7"/>
        <v>-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new</v>
      </c>
      <c r="C83" s="44" t="s">
        <v>2122</v>
      </c>
      <c r="E83" s="43" t="str">
        <f>IF(F83&lt;&gt;"",IFERROR(VLOOKUP(F83,Категории!A:B,2,0),""),"Требуется категория")</f>
        <v>Требуется категория</v>
      </c>
      <c r="G83" s="63"/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45" t="str">
        <f>IF(K83&lt;&gt;"",IFERROR(VLOOKUP(A83,'1C'!A:T,18,0),IFERROR(VLOOKUP(K83,Colors!D:E,2,0),"")),"")</f>
        <v>темно-синий</v>
      </c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Q83" s="59" t="str">
        <f t="shared" si="1"/>
        <v/>
      </c>
      <c r="AS83" s="56" t="str">
        <f ca="1">IF(BA83&gt;0,_xlfn.XLOOKUP(A83,'1C'!$A:$A,'1C'!P:P,"",0,),IF(AR83&lt;&gt;"",VLOOKUP(AR83,INDIRECT(SUBSTITUTE($J83," ","")&amp;"Manufactures"),3,0),"Требуется код страны"))</f>
        <v>Требуется код страны</v>
      </c>
      <c r="AT83" s="56" t="str">
        <f ca="1">IF(BA83&gt;0,_xlfn.XLOOKUP(A83,'1C'!$A:$A,'1C'!O:O,"",0),IF(AR83&lt;&gt;"",VLOOKUP(AR83,INDIRECT(SUBSTITUTE($J83," ","")&amp;"Manufactures"),2,0),"Требуется код страны"))</f>
        <v>Требуется код страны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Y83" s="171">
        <v>7.0125000000000002</v>
      </c>
      <c r="AZ83" s="172" t="str">
        <f t="shared" si="6"/>
        <v>Требуются кол-во и цена</v>
      </c>
      <c r="BA83" s="45">
        <f>IF(A83&lt;&gt;"",IF(_xlfn.XLOOKUP(A83,'1C'!A:A,'1C'!A:A,0,0)&gt;0,1,0),"")</f>
        <v>0</v>
      </c>
      <c r="BB83" s="149">
        <f>IF(C83&lt;&gt;"",IF(_xlfn.XLOOKUP(C83,'1C'!S:S,'1C'!S:S,0,0)&gt;0,0,1),"")</f>
        <v>1</v>
      </c>
      <c r="BC83" s="73" t="str">
        <f t="shared" si="7"/>
        <v>-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new</v>
      </c>
      <c r="C84" s="44" t="s">
        <v>2123</v>
      </c>
      <c r="E84" s="43" t="str">
        <f>IF(F84&lt;&gt;"",IFERROR(VLOOKUP(F84,Категории!A:B,2,0),""),"Требуется категория")</f>
        <v>Требуется категория</v>
      </c>
      <c r="G84" s="63"/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45" t="str">
        <f>IF(K84&lt;&gt;"",IFERROR(VLOOKUP(A84,'1C'!A:T,18,0),IFERROR(VLOOKUP(K84,Colors!D:E,2,0),"")),"")</f>
        <v>черный</v>
      </c>
      <c r="O84" s="65"/>
      <c r="Q84" s="58"/>
      <c r="AQ84" s="59" t="str">
        <f t="shared" si="1"/>
        <v/>
      </c>
      <c r="AS84" s="56" t="str">
        <f ca="1">IF(BA84&gt;0,_xlfn.XLOOKUP(A84,'1C'!$A:$A,'1C'!P:P,"",0,),IF(AR84&lt;&gt;"",VLOOKUP(AR84,INDIRECT(SUBSTITUTE($J84," ","")&amp;"Manufactures"),3,0),"Требуется код страны"))</f>
        <v>Требуется код страны</v>
      </c>
      <c r="AT84" s="56" t="str">
        <f ca="1">IF(BA84&gt;0,_xlfn.XLOOKUP(A84,'1C'!$A:$A,'1C'!O:O,"",0),IF(AR84&lt;&gt;"",VLOOKUP(AR84,INDIRECT(SUBSTITUTE($J84," ","")&amp;"Manufactures"),2,0),"Требуется код страны"))</f>
        <v>Требуется код страны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Y84" s="171">
        <v>7.0125000000000002</v>
      </c>
      <c r="AZ84" s="172" t="str">
        <f t="shared" si="6"/>
        <v>Требуются кол-во и цена</v>
      </c>
      <c r="BA84" s="45">
        <f>IF(A84&lt;&gt;"",IF(_xlfn.XLOOKUP(A84,'1C'!A:A,'1C'!A:A,0,0)&gt;0,1,0),"")</f>
        <v>0</v>
      </c>
      <c r="BB84" s="150">
        <f>IF(C84&lt;&gt;"",IF(_xlfn.XLOOKUP(C84,'1C'!S:S,'1C'!S:S,0,0)&gt;0,0,1),"")</f>
        <v>1</v>
      </c>
      <c r="BC84" s="45" t="str">
        <f t="shared" si="7"/>
        <v>-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new</v>
      </c>
      <c r="C85" s="44" t="s">
        <v>2124</v>
      </c>
      <c r="E85" s="43" t="str">
        <f>IF(F85&lt;&gt;"",IFERROR(VLOOKUP(F85,Категории!A:B,2,0),""),"Требуется категория")</f>
        <v>Требуется категория</v>
      </c>
      <c r="G85" s="63"/>
      <c r="J85" s="43" t="str">
        <f>'1C'!$AF$1</f>
        <v>American Needle</v>
      </c>
      <c r="K85" s="104" t="s">
        <v>1576</v>
      </c>
      <c r="M85" s="66"/>
      <c r="O85" s="65"/>
      <c r="Q85" s="58"/>
      <c r="AQ85" s="59" t="str">
        <f t="shared" si="1"/>
        <v/>
      </c>
      <c r="AS85" s="56" t="str">
        <f ca="1">IF(BA85&gt;0,_xlfn.XLOOKUP(A85,'1C'!$A:$A,'1C'!P:P,"",0,),IF(AR85&lt;&gt;"",VLOOKUP(AR85,INDIRECT(SUBSTITUTE($J85," ","")&amp;"Manufactures"),3,0),"Требуется код страны"))</f>
        <v>Требуется код страны</v>
      </c>
      <c r="AT85" s="56" t="str">
        <f ca="1">IF(BA85&gt;0,_xlfn.XLOOKUP(A85,'1C'!$A:$A,'1C'!O:O,"",0),IF(AR85&lt;&gt;"",VLOOKUP(AR85,INDIRECT(SUBSTITUTE($J85," ","")&amp;"Manufactures"),2,0),"Требуется код страны"))</f>
        <v>Требуется код страны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Y85" s="171">
        <v>7.0125000000000002</v>
      </c>
      <c r="AZ85" s="172" t="str">
        <f t="shared" si="6"/>
        <v>Требуются кол-во и цена</v>
      </c>
      <c r="BA85" s="45">
        <f>IF(A85&lt;&gt;"",IF(_xlfn.XLOOKUP(A85,'1C'!A:A,'1C'!A:A,0,0)&gt;0,1,0),"")</f>
        <v>0</v>
      </c>
      <c r="BB85" s="150">
        <f>IF(C85&lt;&gt;"",IF(_xlfn.XLOOKUP(C85,'1C'!S:S,'1C'!S:S,0,0)&gt;0,0,1),"")</f>
        <v>1</v>
      </c>
      <c r="BC85" s="45" t="str">
        <f t="shared" si="7"/>
        <v>-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new</v>
      </c>
      <c r="C86" s="44" t="s">
        <v>2125</v>
      </c>
      <c r="E86" s="43" t="str">
        <f>IF(F86&lt;&gt;"",IFERROR(VLOOKUP(F86,Категории!A:B,2,0),""),"Требуется категория")</f>
        <v>Требуется категория</v>
      </c>
      <c r="G86" s="63"/>
      <c r="J86" s="43" t="str">
        <f>'1C'!$AF$1</f>
        <v>American Needle</v>
      </c>
      <c r="K86" s="104" t="s">
        <v>2284</v>
      </c>
      <c r="L86" s="63"/>
      <c r="M86" s="66"/>
      <c r="N86" s="63"/>
      <c r="O86" s="65"/>
      <c r="P86" s="63"/>
      <c r="Q86" s="58"/>
      <c r="R86" s="58"/>
      <c r="AQ86" s="59" t="str">
        <f t="shared" si="1"/>
        <v/>
      </c>
      <c r="AS86" s="56" t="str">
        <f ca="1">IF(BA86&gt;0,_xlfn.XLOOKUP(A86,'1C'!$A:$A,'1C'!P:P,"",0,),IF(AR86&lt;&gt;"",VLOOKUP(AR86,INDIRECT(SUBSTITUTE($J86," ","")&amp;"Manufactures"),3,0),"Требуется код страны"))</f>
        <v>Требуется код страны</v>
      </c>
      <c r="AT86" s="56" t="str">
        <f ca="1">IF(BA86&gt;0,_xlfn.XLOOKUP(A86,'1C'!$A:$A,'1C'!O:O,"",0),IF(AR86&lt;&gt;"",VLOOKUP(AR86,INDIRECT(SUBSTITUTE($J86," ","")&amp;"Manufactures"),2,0),"Требуется код страны"))</f>
        <v>Требуется код страны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Y86" s="171">
        <v>7.0125000000000002</v>
      </c>
      <c r="AZ86" s="172" t="str">
        <f t="shared" si="6"/>
        <v>Требуются кол-во и цена</v>
      </c>
      <c r="BA86" s="45">
        <f>IF(A86&lt;&gt;"",IF(_xlfn.XLOOKUP(A86,'1C'!A:A,'1C'!A:A,0,0)&gt;0,1,0),"")</f>
        <v>0</v>
      </c>
      <c r="BB86" s="150">
        <f>IF(C86&lt;&gt;"",IF(_xlfn.XLOOKUP(C86,'1C'!S:S,'1C'!S:S,0,0)&gt;0,0,1),"")</f>
        <v>1</v>
      </c>
      <c r="BC86" s="45" t="str">
        <f t="shared" si="7"/>
        <v>-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new</v>
      </c>
      <c r="C87" s="44" t="s">
        <v>2126</v>
      </c>
      <c r="E87" s="43" t="str">
        <f>IF(F87&lt;&gt;"",IFERROR(VLOOKUP(F87,Категории!A:B,2,0),""),"Требуется категория")</f>
        <v>Требуется категория</v>
      </c>
      <c r="G87" s="63"/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45" t="str">
        <f>IF(K87&lt;&gt;"",IFERROR(VLOOKUP(A87,'1C'!A:T,18,0),IFERROR(VLOOKUP(K87,Colors!D:E,2,0),"")),"")</f>
        <v>темно-синий</v>
      </c>
      <c r="O87" s="65"/>
      <c r="Q87" s="58"/>
      <c r="AQ87" s="59" t="str">
        <f t="shared" si="1"/>
        <v/>
      </c>
      <c r="AS87" s="56" t="str">
        <f ca="1">IF(BA87&gt;0,_xlfn.XLOOKUP(A87,'1C'!$A:$A,'1C'!P:P,"",0,),IF(AR87&lt;&gt;"",VLOOKUP(AR87,INDIRECT(SUBSTITUTE($J87," ","")&amp;"Manufactures"),3,0),"Требуется код страны"))</f>
        <v>Требуется код страны</v>
      </c>
      <c r="AT87" s="56" t="str">
        <f ca="1">IF(BA87&gt;0,_xlfn.XLOOKUP(A87,'1C'!$A:$A,'1C'!O:O,"",0),IF(AR87&lt;&gt;"",VLOOKUP(AR87,INDIRECT(SUBSTITUTE($J87," ","")&amp;"Manufactures"),2,0),"Требуется код страны"))</f>
        <v>Требуется код страны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Y87" s="171">
        <v>7.0125000000000002</v>
      </c>
      <c r="AZ87" s="172" t="str">
        <f t="shared" si="6"/>
        <v>Требуются кол-во и цена</v>
      </c>
      <c r="BA87" s="45">
        <f>IF(A87&lt;&gt;"",IF(_xlfn.XLOOKUP(A87,'1C'!A:A,'1C'!A:A,0,0)&gt;0,1,0),"")</f>
        <v>0</v>
      </c>
      <c r="BB87" s="150">
        <f>IF(C87&lt;&gt;"",IF(_xlfn.XLOOKUP(C87,'1C'!S:S,'1C'!S:S,0,0)&gt;0,0,1),"")</f>
        <v>1</v>
      </c>
      <c r="BC87" s="45" t="str">
        <f t="shared" si="7"/>
        <v>-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new</v>
      </c>
      <c r="C88" s="44" t="s">
        <v>2127</v>
      </c>
      <c r="E88" s="43" t="str">
        <f>IF(F88&lt;&gt;"",IFERROR(VLOOKUP(F88,Категории!A:B,2,0),""),"Требуется категория")</f>
        <v>Требуется категория</v>
      </c>
      <c r="G88" s="63"/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45" t="str">
        <f>IF(K88&lt;&gt;"",IFERROR(VLOOKUP(A88,'1C'!A:T,18,0),IFERROR(VLOOKUP(K88,Colors!D:E,2,0),"")),"")</f>
        <v>черный</v>
      </c>
      <c r="O88" s="65"/>
      <c r="Q88" s="58"/>
      <c r="AQ88" s="59" t="str">
        <f t="shared" si="1"/>
        <v/>
      </c>
      <c r="AS88" s="56" t="str">
        <f ca="1">IF(BA88&gt;0,_xlfn.XLOOKUP(A88,'1C'!$A:$A,'1C'!P:P,"",0,),IF(AR88&lt;&gt;"",VLOOKUP(AR88,INDIRECT(SUBSTITUTE($J88," ","")&amp;"Manufactures"),3,0),"Требуется код страны"))</f>
        <v>Требуется код страны</v>
      </c>
      <c r="AT88" s="56" t="str">
        <f ca="1">IF(BA88&gt;0,_xlfn.XLOOKUP(A88,'1C'!$A:$A,'1C'!O:O,"",0),IF(AR88&lt;&gt;"",VLOOKUP(AR88,INDIRECT(SUBSTITUTE($J88," ","")&amp;"Manufactures"),2,0),"Требуется код страны"))</f>
        <v>Требуется код страны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Y88" s="171">
        <v>4.6750000000000007</v>
      </c>
      <c r="AZ88" s="172" t="str">
        <f t="shared" si="6"/>
        <v>Требуются кол-во и цена</v>
      </c>
      <c r="BA88" s="45">
        <f>IF(A88&lt;&gt;"",IF(_xlfn.XLOOKUP(A88,'1C'!A:A,'1C'!A:A,0,0)&gt;0,1,0),"")</f>
        <v>0</v>
      </c>
      <c r="BB88" s="150">
        <f>IF(C88&lt;&gt;"",IF(_xlfn.XLOOKUP(C88,'1C'!S:S,'1C'!S:S,0,0)&gt;0,0,1),"")</f>
        <v>1</v>
      </c>
      <c r="BC88" s="45" t="str">
        <f t="shared" si="7"/>
        <v>-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new</v>
      </c>
      <c r="C89" s="44" t="s">
        <v>2128</v>
      </c>
      <c r="E89" s="43" t="str">
        <f>IF(F89&lt;&gt;"",IFERROR(VLOOKUP(F89,Категории!A:B,2,0),""),"Требуется категория")</f>
        <v>Требуется категория</v>
      </c>
      <c r="G89" s="63"/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45" t="str">
        <f>IF(K89&lt;&gt;"",IFERROR(VLOOKUP(A89,'1C'!A:T,18,0),IFERROR(VLOOKUP(K89,Colors!D:E,2,0),"")),"")</f>
        <v>черный</v>
      </c>
      <c r="O89" s="65"/>
      <c r="Q89" s="58"/>
      <c r="AQ89" s="59" t="str">
        <f t="shared" si="1"/>
        <v/>
      </c>
      <c r="AS89" s="56" t="str">
        <f ca="1">IF(BA89&gt;0,_xlfn.XLOOKUP(A89,'1C'!$A:$A,'1C'!P:P,"",0,),IF(AR89&lt;&gt;"",VLOOKUP(AR89,INDIRECT(SUBSTITUTE($J89," ","")&amp;"Manufactures"),3,0),"Требуется код страны"))</f>
        <v>Требуется код страны</v>
      </c>
      <c r="AT89" s="56" t="str">
        <f ca="1">IF(BA89&gt;0,_xlfn.XLOOKUP(A89,'1C'!$A:$A,'1C'!O:O,"",0),IF(AR89&lt;&gt;"",VLOOKUP(AR89,INDIRECT(SUBSTITUTE($J89," ","")&amp;"Manufactures"),2,0),"Требуется код страны"))</f>
        <v>Требуется код страны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Y89" s="171">
        <v>7.0125000000000002</v>
      </c>
      <c r="AZ89" s="172" t="str">
        <f t="shared" si="6"/>
        <v>Требуются кол-во и цена</v>
      </c>
      <c r="BA89" s="45">
        <f>IF(A89&lt;&gt;"",IF(_xlfn.XLOOKUP(A89,'1C'!A:A,'1C'!A:A,0,0)&gt;0,1,0),"")</f>
        <v>0</v>
      </c>
      <c r="BB89" s="150">
        <f>IF(C89&lt;&gt;"",IF(_xlfn.XLOOKUP(C89,'1C'!S:S,'1C'!S:S,0,0)&gt;0,0,1),"")</f>
        <v>1</v>
      </c>
      <c r="BC89" s="45" t="str">
        <f t="shared" si="7"/>
        <v>-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new</v>
      </c>
      <c r="C90" s="44" t="s">
        <v>2129</v>
      </c>
      <c r="E90" s="43" t="str">
        <f>IF(F90&lt;&gt;"",IFERROR(VLOOKUP(F90,Категории!A:B,2,0),""),"Требуется категория")</f>
        <v>Требуется категория</v>
      </c>
      <c r="G90" s="63"/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45" t="str">
        <f>IF(K90&lt;&gt;"",IFERROR(VLOOKUP(A90,'1C'!A:T,18,0),IFERROR(VLOOKUP(K90,Colors!D:E,2,0),"")),"")</f>
        <v>черный</v>
      </c>
      <c r="O90" s="65"/>
      <c r="Q90" s="58"/>
      <c r="AQ90" s="59" t="str">
        <f t="shared" si="1"/>
        <v/>
      </c>
      <c r="AS90" s="56" t="str">
        <f ca="1">IF(BA90&gt;0,_xlfn.XLOOKUP(A90,'1C'!$A:$A,'1C'!P:P,"",0,),IF(AR90&lt;&gt;"",VLOOKUP(AR90,INDIRECT(SUBSTITUTE($J90," ","")&amp;"Manufactures"),3,0),"Требуется код страны"))</f>
        <v>Требуется код страны</v>
      </c>
      <c r="AT90" s="56" t="str">
        <f ca="1">IF(BA90&gt;0,_xlfn.XLOOKUP(A90,'1C'!$A:$A,'1C'!O:O,"",0),IF(AR90&lt;&gt;"",VLOOKUP(AR90,INDIRECT(SUBSTITUTE($J90," ","")&amp;"Manufactures"),2,0),"Требуется код страны"))</f>
        <v>Требуется код страны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Y90" s="171">
        <v>7.0126666666666662</v>
      </c>
      <c r="AZ90" s="172" t="str">
        <f t="shared" si="6"/>
        <v>Требуются кол-во и цена</v>
      </c>
      <c r="BA90" s="45">
        <f>IF(A90&lt;&gt;"",IF(_xlfn.XLOOKUP(A90,'1C'!A:A,'1C'!A:A,0,0)&gt;0,1,0),"")</f>
        <v>0</v>
      </c>
      <c r="BB90" s="150">
        <f>IF(C90&lt;&gt;"",IF(_xlfn.XLOOKUP(C90,'1C'!S:S,'1C'!S:S,0,0)&gt;0,0,1),"")</f>
        <v>1</v>
      </c>
      <c r="BC90" s="45" t="str">
        <f t="shared" si="7"/>
        <v>-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new</v>
      </c>
      <c r="C91" s="44" t="s">
        <v>2130</v>
      </c>
      <c r="E91" s="43" t="str">
        <f>IF(F91&lt;&gt;"",IFERROR(VLOOKUP(F91,Категории!A:B,2,0),""),"Требуется категория")</f>
        <v>Требуется категория</v>
      </c>
      <c r="G91" s="63"/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45" t="str">
        <f>IF(K91&lt;&gt;"",IFERROR(VLOOKUP(A91,'1C'!A:T,18,0),IFERROR(VLOOKUP(K91,Colors!D:E,2,0),"")),"")</f>
        <v>синий</v>
      </c>
      <c r="O91" s="65"/>
      <c r="Q91" s="58"/>
      <c r="AQ91" s="59" t="str">
        <f t="shared" si="1"/>
        <v/>
      </c>
      <c r="AS91" s="56" t="str">
        <f ca="1">IF(BA91&gt;0,_xlfn.XLOOKUP(A91,'1C'!$A:$A,'1C'!P:P,"",0,),IF(AR91&lt;&gt;"",VLOOKUP(AR91,INDIRECT(SUBSTITUTE($J91," ","")&amp;"Manufactures"),3,0),"Требуется код страны"))</f>
        <v>Требуется код страны</v>
      </c>
      <c r="AT91" s="56" t="str">
        <f ca="1">IF(BA91&gt;0,_xlfn.XLOOKUP(A91,'1C'!$A:$A,'1C'!O:O,"",0),IF(AR91&lt;&gt;"",VLOOKUP(AR91,INDIRECT(SUBSTITUTE($J91," ","")&amp;"Manufactures"),2,0),"Требуется код страны"))</f>
        <v>Требуется код страны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Y91" s="171">
        <v>7.0125000000000002</v>
      </c>
      <c r="AZ91" s="172" t="str">
        <f t="shared" si="6"/>
        <v>Требуются кол-во и цена</v>
      </c>
      <c r="BA91" s="45">
        <f>IF(A91&lt;&gt;"",IF(_xlfn.XLOOKUP(A91,'1C'!A:A,'1C'!A:A,0,0)&gt;0,1,0),"")</f>
        <v>0</v>
      </c>
      <c r="BB91" s="150">
        <f>IF(C91&lt;&gt;"",IF(_xlfn.XLOOKUP(C91,'1C'!S:S,'1C'!S:S,0,0)&gt;0,0,1),"")</f>
        <v>1</v>
      </c>
      <c r="BC91" s="45" t="str">
        <f t="shared" si="7"/>
        <v>-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new</v>
      </c>
      <c r="C92" s="44" t="s">
        <v>2131</v>
      </c>
      <c r="E92" s="43" t="str">
        <f>IF(F92&lt;&gt;"",IFERROR(VLOOKUP(F92,Категории!A:B,2,0),""),"Требуется категория")</f>
        <v>Требуется категория</v>
      </c>
      <c r="G92" s="63"/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45" t="str">
        <f>IF(K92&lt;&gt;"",IFERROR(VLOOKUP(A92,'1C'!A:T,18,0),IFERROR(VLOOKUP(K92,Colors!D:E,2,0),"")),"")</f>
        <v>темно-синий</v>
      </c>
      <c r="O92" s="65"/>
      <c r="Q92" s="58"/>
      <c r="AQ92" s="59" t="str">
        <f t="shared" si="1"/>
        <v/>
      </c>
      <c r="AS92" s="56" t="str">
        <f ca="1">IF(BA92&gt;0,_xlfn.XLOOKUP(A92,'1C'!$A:$A,'1C'!P:P,"",0,),IF(AR92&lt;&gt;"",VLOOKUP(AR92,INDIRECT(SUBSTITUTE($J92," ","")&amp;"Manufactures"),3,0),"Требуется код страны"))</f>
        <v>Требуется код страны</v>
      </c>
      <c r="AT92" s="56" t="str">
        <f ca="1">IF(BA92&gt;0,_xlfn.XLOOKUP(A92,'1C'!$A:$A,'1C'!O:O,"",0),IF(AR92&lt;&gt;"",VLOOKUP(AR92,INDIRECT(SUBSTITUTE($J92," ","")&amp;"Manufactures"),2,0),"Требуется код страны"))</f>
        <v>Требуется код страны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Y92" s="171">
        <v>7.0125000000000002</v>
      </c>
      <c r="AZ92" s="172" t="str">
        <f t="shared" si="6"/>
        <v>Требуются кол-во и цена</v>
      </c>
      <c r="BA92" s="45">
        <f>IF(A92&lt;&gt;"",IF(_xlfn.XLOOKUP(A92,'1C'!A:A,'1C'!A:A,0,0)&gt;0,1,0),"")</f>
        <v>0</v>
      </c>
      <c r="BB92" s="150">
        <f>IF(C92&lt;&gt;"",IF(_xlfn.XLOOKUP(C92,'1C'!S:S,'1C'!S:S,0,0)&gt;0,0,1),"")</f>
        <v>1</v>
      </c>
      <c r="BC92" s="45" t="str">
        <f t="shared" si="7"/>
        <v>-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new</v>
      </c>
      <c r="C93" s="44" t="s">
        <v>2132</v>
      </c>
      <c r="E93" s="43" t="str">
        <f>IF(F93&lt;&gt;"",IFERROR(VLOOKUP(F93,Категории!A:B,2,0),""),"Требуется категория")</f>
        <v>Требуется категория</v>
      </c>
      <c r="G93" s="63"/>
      <c r="J93" s="43" t="str">
        <f>'1C'!$AF$1</f>
        <v>American Needle</v>
      </c>
      <c r="K93" s="104" t="s">
        <v>2285</v>
      </c>
      <c r="L93" s="56" t="str">
        <f>IF(K93&lt;&gt;"",IFERROR(VLOOKUP(A93,'1C'!A:T,8,0),IFERROR(VLOOKUP(K93,Colors!D:E,2,0),"")),"")</f>
        <v>оливковый</v>
      </c>
      <c r="M93" s="145" t="str">
        <f>IF(K93&lt;&gt;"",IFERROR(VLOOKUP(A93,'1C'!A:T,18,0),IFERROR(VLOOKUP(K93,Colors!D:E,2,0),"")),"")</f>
        <v>оливковый</v>
      </c>
      <c r="N93" s="63"/>
      <c r="O93" s="65"/>
      <c r="P93" s="63"/>
      <c r="Q93" s="58"/>
      <c r="R93" s="58"/>
      <c r="AQ93" s="59" t="str">
        <f t="shared" si="1"/>
        <v/>
      </c>
      <c r="AS93" s="56" t="str">
        <f ca="1">IF(BA93&gt;0,_xlfn.XLOOKUP(A93,'1C'!$A:$A,'1C'!P:P,"",0,),IF(AR93&lt;&gt;"",VLOOKUP(AR93,INDIRECT(SUBSTITUTE($J93," ","")&amp;"Manufactures"),3,0),"Требуется код страны"))</f>
        <v>Требуется код страны</v>
      </c>
      <c r="AT93" s="56" t="str">
        <f ca="1">IF(BA93&gt;0,_xlfn.XLOOKUP(A93,'1C'!$A:$A,'1C'!O:O,"",0),IF(AR93&lt;&gt;"",VLOOKUP(AR93,INDIRECT(SUBSTITUTE($J93," ","")&amp;"Manufactures"),2,0),"Требуется код страны"))</f>
        <v>Требуется код страны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Y93" s="171">
        <v>6.1625000000000005</v>
      </c>
      <c r="AZ93" s="172" t="str">
        <f t="shared" si="6"/>
        <v>Требуются кол-во и цена</v>
      </c>
      <c r="BA93" s="45">
        <f>IF(A93&lt;&gt;"",IF(_xlfn.XLOOKUP(A93,'1C'!A:A,'1C'!A:A,0,0)&gt;0,1,0),"")</f>
        <v>0</v>
      </c>
      <c r="BB93" s="150">
        <f>IF(C93&lt;&gt;"",IF(_xlfn.XLOOKUP(C93,'1C'!S:S,'1C'!S:S,0,0)&gt;0,0,1),"")</f>
        <v>1</v>
      </c>
      <c r="BC93" s="45" t="str">
        <f t="shared" si="7"/>
        <v>-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new</v>
      </c>
      <c r="C94" s="44" t="s">
        <v>2133</v>
      </c>
      <c r="E94" s="43" t="str">
        <f>IF(F94&lt;&gt;"",IFERROR(VLOOKUP(F94,Категории!A:B,2,0),""),"Требуется категория")</f>
        <v>Требуется категория</v>
      </c>
      <c r="G94" s="63"/>
      <c r="J94" s="43" t="str">
        <f>'1C'!$AF$1</f>
        <v>American Needle</v>
      </c>
      <c r="K94" s="104" t="s">
        <v>1576</v>
      </c>
      <c r="M94" s="66"/>
      <c r="O94" s="65"/>
      <c r="Q94" s="58"/>
      <c r="AQ94" s="59" t="str">
        <f t="shared" si="1"/>
        <v/>
      </c>
      <c r="AS94" s="56" t="str">
        <f ca="1">IF(BA94&gt;0,_xlfn.XLOOKUP(A94,'1C'!$A:$A,'1C'!P:P,"",0,),IF(AR94&lt;&gt;"",VLOOKUP(AR94,INDIRECT(SUBSTITUTE($J94," ","")&amp;"Manufactures"),3,0),"Требуется код страны"))</f>
        <v>Требуется код страны</v>
      </c>
      <c r="AT94" s="56" t="str">
        <f ca="1">IF(BA94&gt;0,_xlfn.XLOOKUP(A94,'1C'!$A:$A,'1C'!O:O,"",0),IF(AR94&lt;&gt;"",VLOOKUP(AR94,INDIRECT(SUBSTITUTE($J94," ","")&amp;"Manufactures"),2,0),"Требуется код страны"))</f>
        <v>Требуется код страны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Y94" s="171">
        <v>7.0125000000000002</v>
      </c>
      <c r="AZ94" s="172" t="str">
        <f t="shared" si="6"/>
        <v>Требуются кол-во и цена</v>
      </c>
      <c r="BA94" s="45">
        <f>IF(A94&lt;&gt;"",IF(_xlfn.XLOOKUP(A94,'1C'!A:A,'1C'!A:A,0,0)&gt;0,1,0),"")</f>
        <v>0</v>
      </c>
      <c r="BB94" s="150">
        <f>IF(C94&lt;&gt;"",IF(_xlfn.XLOOKUP(C94,'1C'!S:S,'1C'!S:S,0,0)&gt;0,0,1),"")</f>
        <v>1</v>
      </c>
      <c r="BC94" s="45" t="str">
        <f t="shared" si="7"/>
        <v>-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new</v>
      </c>
      <c r="C95" s="44" t="s">
        <v>2134</v>
      </c>
      <c r="E95" s="43" t="str">
        <f>IF(F95&lt;&gt;"",IFERROR(VLOOKUP(F95,Категории!A:B,2,0),""),"Требуется категория")</f>
        <v>Требуется категория</v>
      </c>
      <c r="G95" s="63"/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45" t="str">
        <f>IF(K95&lt;&gt;"",IFERROR(VLOOKUP(A95,'1C'!A:T,18,0),IFERROR(VLOOKUP(K95,Colors!D:E,2,0),"")),"")</f>
        <v>черный</v>
      </c>
      <c r="N95" s="63"/>
      <c r="O95" s="65"/>
      <c r="P95" s="63"/>
      <c r="Q95" s="58"/>
      <c r="R95" s="58"/>
      <c r="AQ95" s="59" t="str">
        <f t="shared" si="1"/>
        <v/>
      </c>
      <c r="AS95" s="56" t="str">
        <f ca="1">IF(BA95&gt;0,_xlfn.XLOOKUP(A95,'1C'!$A:$A,'1C'!P:P,"",0,),IF(AR95&lt;&gt;"",VLOOKUP(AR95,INDIRECT(SUBSTITUTE($J95," ","")&amp;"Manufactures"),3,0),"Требуется код страны"))</f>
        <v>Требуется код страны</v>
      </c>
      <c r="AT95" s="56" t="str">
        <f ca="1">IF(BA95&gt;0,_xlfn.XLOOKUP(A95,'1C'!$A:$A,'1C'!O:O,"",0),IF(AR95&lt;&gt;"",VLOOKUP(AR95,INDIRECT(SUBSTITUTE($J95," ","")&amp;"Manufactures"),2,0),"Требуется код страны"))</f>
        <v>Требуется код страны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Y95" s="171">
        <v>4.6750000000000007</v>
      </c>
      <c r="AZ95" s="172" t="str">
        <f t="shared" si="6"/>
        <v>Требуются кол-во и цена</v>
      </c>
      <c r="BA95" s="45">
        <f>IF(A95&lt;&gt;"",IF(_xlfn.XLOOKUP(A95,'1C'!A:A,'1C'!A:A,0,0)&gt;0,1,0),"")</f>
        <v>0</v>
      </c>
      <c r="BB95" s="150">
        <f>IF(C95&lt;&gt;"",IF(_xlfn.XLOOKUP(C95,'1C'!S:S,'1C'!S:S,0,0)&gt;0,0,1),"")</f>
        <v>1</v>
      </c>
      <c r="BC95" s="45" t="str">
        <f t="shared" si="7"/>
        <v>-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new</v>
      </c>
      <c r="C96" s="44" t="s">
        <v>2135</v>
      </c>
      <c r="E96" s="43" t="str">
        <f>IF(F96&lt;&gt;"",IFERROR(VLOOKUP(F96,Категории!A:B,2,0),""),"Требуется категория")</f>
        <v>Требуется категория</v>
      </c>
      <c r="G96" s="63"/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45" t="str">
        <f>IF(K96&lt;&gt;"",IFERROR(VLOOKUP(A96,'1C'!A:T,18,0),IFERROR(VLOOKUP(K96,Colors!D:E,2,0),"")),"")</f>
        <v>черный</v>
      </c>
      <c r="O96" s="65"/>
      <c r="Q96" s="58"/>
      <c r="AQ96" s="59" t="str">
        <f t="shared" si="1"/>
        <v/>
      </c>
      <c r="AS96" s="56" t="str">
        <f ca="1">IF(BA96&gt;0,_xlfn.XLOOKUP(A96,'1C'!$A:$A,'1C'!P:P,"",0,),IF(AR96&lt;&gt;"",VLOOKUP(AR96,INDIRECT(SUBSTITUTE($J96," ","")&amp;"Manufactures"),3,0),"Требуется код страны"))</f>
        <v>Требуется код страны</v>
      </c>
      <c r="AT96" s="56" t="str">
        <f ca="1">IF(BA96&gt;0,_xlfn.XLOOKUP(A96,'1C'!$A:$A,'1C'!O:O,"",0),IF(AR96&lt;&gt;"",VLOOKUP(AR96,INDIRECT(SUBSTITUTE($J96," ","")&amp;"Manufactures"),2,0),"Требуется код страны"))</f>
        <v>Требуется код страны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Y96" s="171">
        <v>7.0125000000000002</v>
      </c>
      <c r="AZ96" s="172" t="str">
        <f t="shared" si="6"/>
        <v>Требуются кол-во и цена</v>
      </c>
      <c r="BA96" s="45">
        <f>IF(A96&lt;&gt;"",IF(_xlfn.XLOOKUP(A96,'1C'!A:A,'1C'!A:A,0,0)&gt;0,1,0),"")</f>
        <v>0</v>
      </c>
      <c r="BB96" s="150">
        <f>IF(C96&lt;&gt;"",IF(_xlfn.XLOOKUP(C96,'1C'!S:S,'1C'!S:S,0,0)&gt;0,0,1),"")</f>
        <v>1</v>
      </c>
      <c r="BC96" s="45" t="str">
        <f t="shared" si="7"/>
        <v>-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new</v>
      </c>
      <c r="C97" s="44" t="s">
        <v>2136</v>
      </c>
      <c r="E97" s="43" t="str">
        <f>IF(F97&lt;&gt;"",IFERROR(VLOOKUP(F97,Категории!A:B,2,0),""),"Требуется категория")</f>
        <v>Требуется категория</v>
      </c>
      <c r="G97" s="63"/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45" t="str">
        <f>IF(K97&lt;&gt;"",IFERROR(VLOOKUP(A97,'1C'!A:T,18,0),IFERROR(VLOOKUP(K97,Colors!D:E,2,0),"")),"")</f>
        <v>черный</v>
      </c>
      <c r="O97" s="65"/>
      <c r="Q97" s="58"/>
      <c r="AQ97" s="59" t="str">
        <f t="shared" si="1"/>
        <v/>
      </c>
      <c r="AS97" s="56" t="str">
        <f ca="1">IF(BA97&gt;0,_xlfn.XLOOKUP(A97,'1C'!$A:$A,'1C'!P:P,"",0,),IF(AR97&lt;&gt;"",VLOOKUP(AR97,INDIRECT(SUBSTITUTE($J97," ","")&amp;"Manufactures"),3,0),"Требуется код страны"))</f>
        <v>Требуется код страны</v>
      </c>
      <c r="AT97" s="56" t="str">
        <f ca="1">IF(BA97&gt;0,_xlfn.XLOOKUP(A97,'1C'!$A:$A,'1C'!O:O,"",0),IF(AR97&lt;&gt;"",VLOOKUP(AR97,INDIRECT(SUBSTITUTE($J97," ","")&amp;"Manufactures"),2,0),"Требуется код страны"))</f>
        <v>Требуется код страны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Y97" s="171">
        <v>7.0126666666666662</v>
      </c>
      <c r="AZ97" s="172" t="str">
        <f t="shared" si="6"/>
        <v>Требуются кол-во и цена</v>
      </c>
      <c r="BA97" s="45">
        <f>IF(A97&lt;&gt;"",IF(_xlfn.XLOOKUP(A97,'1C'!A:A,'1C'!A:A,0,0)&gt;0,1,0),"")</f>
        <v>0</v>
      </c>
      <c r="BB97" s="150">
        <f>IF(C97&lt;&gt;"",IF(_xlfn.XLOOKUP(C97,'1C'!S:S,'1C'!S:S,0,0)&gt;0,0,1),"")</f>
        <v>1</v>
      </c>
      <c r="BC97" s="45" t="str">
        <f t="shared" si="7"/>
        <v>-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new</v>
      </c>
      <c r="C98" s="44" t="s">
        <v>2137</v>
      </c>
      <c r="E98" s="43" t="str">
        <f>IF(F98&lt;&gt;"",IFERROR(VLOOKUP(F98,Категории!A:B,2,0),""),"Требуется категория")</f>
        <v>Требуется категория</v>
      </c>
      <c r="G98" s="63"/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45" t="str">
        <f>IF(K98&lt;&gt;"",IFERROR(VLOOKUP(A98,'1C'!A:T,18,0),IFERROR(VLOOKUP(K98,Colors!D:E,2,0),"")),"")</f>
        <v>черный</v>
      </c>
      <c r="N98" s="63"/>
      <c r="O98" s="65"/>
      <c r="P98" s="63"/>
      <c r="Q98" s="58"/>
      <c r="R98" s="58"/>
      <c r="AQ98" s="59" t="str">
        <f t="shared" si="1"/>
        <v/>
      </c>
      <c r="AS98" s="56" t="str">
        <f ca="1">IF(BA98&gt;0,_xlfn.XLOOKUP(A98,'1C'!$A:$A,'1C'!P:P,"",0,),IF(AR98&lt;&gt;"",VLOOKUP(AR98,INDIRECT(SUBSTITUTE($J98," ","")&amp;"Manufactures"),3,0),"Требуется код страны"))</f>
        <v>Требуется код страны</v>
      </c>
      <c r="AT98" s="56" t="str">
        <f ca="1">IF(BA98&gt;0,_xlfn.XLOOKUP(A98,'1C'!$A:$A,'1C'!O:O,"",0),IF(AR98&lt;&gt;"",VLOOKUP(AR98,INDIRECT(SUBSTITUTE($J98," ","")&amp;"Manufactures"),2,0),"Требуется код страны"))</f>
        <v>Требуется код страны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Y98" s="171">
        <v>7.0125000000000002</v>
      </c>
      <c r="AZ98" s="172" t="str">
        <f t="shared" si="6"/>
        <v>Требуются кол-во и цена</v>
      </c>
      <c r="BA98" s="45">
        <f>IF(A98&lt;&gt;"",IF(_xlfn.XLOOKUP(A98,'1C'!A:A,'1C'!A:A,0,0)&gt;0,1,0),"")</f>
        <v>0</v>
      </c>
      <c r="BB98" s="150">
        <f>IF(C98&lt;&gt;"",IF(_xlfn.XLOOKUP(C98,'1C'!S:S,'1C'!S:S,0,0)&gt;0,0,1),"")</f>
        <v>1</v>
      </c>
      <c r="BC98" s="45" t="str">
        <f t="shared" si="7"/>
        <v>-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new</v>
      </c>
      <c r="C99" s="44" t="s">
        <v>2138</v>
      </c>
      <c r="E99" s="43" t="str">
        <f>IF(F99&lt;&gt;"",IFERROR(VLOOKUP(F99,Категории!A:B,2,0),""),"Требуется категория")</f>
        <v>Требуется категория</v>
      </c>
      <c r="G99" s="63"/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45" t="str">
        <f>IF(K99&lt;&gt;"",IFERROR(VLOOKUP(A99,'1C'!A:T,18,0),IFERROR(VLOOKUP(K99,Colors!D:E,2,0),"")),"")</f>
        <v>темно-синий</v>
      </c>
      <c r="N99" s="63"/>
      <c r="O99" s="65"/>
      <c r="P99" s="63"/>
      <c r="Q99" s="58"/>
      <c r="R99" s="58"/>
      <c r="AQ99" s="59" t="str">
        <f t="shared" si="1"/>
        <v/>
      </c>
      <c r="AS99" s="56" t="str">
        <f ca="1">IF(BA99&gt;0,_xlfn.XLOOKUP(A99,'1C'!$A:$A,'1C'!P:P,"",0,),IF(AR99&lt;&gt;"",VLOOKUP(AR99,INDIRECT(SUBSTITUTE($J99," ","")&amp;"Manufactures"),3,0),"Требуется код страны"))</f>
        <v>Требуется код страны</v>
      </c>
      <c r="AT99" s="56" t="str">
        <f ca="1">IF(BA99&gt;0,_xlfn.XLOOKUP(A99,'1C'!$A:$A,'1C'!O:O,"",0),IF(AR99&lt;&gt;"",VLOOKUP(AR99,INDIRECT(SUBSTITUTE($J99," ","")&amp;"Manufactures"),2,0),"Требуется код страны"))</f>
        <v>Требуется код страны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Y99" s="171">
        <v>4.6755555555555555</v>
      </c>
      <c r="AZ99" s="172" t="str">
        <f t="shared" si="6"/>
        <v>Требуются кол-во и цена</v>
      </c>
      <c r="BA99" s="45">
        <f>IF(A99&lt;&gt;"",IF(_xlfn.XLOOKUP(A99,'1C'!A:A,'1C'!A:A,0,0)&gt;0,1,0),"")</f>
        <v>0</v>
      </c>
      <c r="BB99" s="150">
        <f>IF(C99&lt;&gt;"",IF(_xlfn.XLOOKUP(C99,'1C'!S:S,'1C'!S:S,0,0)&gt;0,0,1),"")</f>
        <v>1</v>
      </c>
      <c r="BC99" s="45" t="str">
        <f t="shared" si="7"/>
        <v>-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new</v>
      </c>
      <c r="C100" s="44" t="s">
        <v>2139</v>
      </c>
      <c r="E100" s="43" t="str">
        <f>IF(F100&lt;&gt;"",IFERROR(VLOOKUP(F100,Категории!A:B,2,0),""),"Требуется категория")</f>
        <v>Требуется категория</v>
      </c>
      <c r="G100" s="63"/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45" t="str">
        <f>IF(K100&lt;&gt;"",IFERROR(VLOOKUP(A100,'1C'!A:T,18,0),IFERROR(VLOOKUP(K100,Colors!D:E,2,0),"")),"")</f>
        <v>черный</v>
      </c>
      <c r="O100" s="65"/>
      <c r="Q100" s="58"/>
      <c r="AQ100" s="59" t="str">
        <f t="shared" si="1"/>
        <v/>
      </c>
      <c r="AS100" s="56" t="str">
        <f ca="1">IF(BA100&gt;0,_xlfn.XLOOKUP(A100,'1C'!$A:$A,'1C'!P:P,"",0,),IF(AR100&lt;&gt;"",VLOOKUP(AR100,INDIRECT(SUBSTITUTE($J100," ","")&amp;"Manufactures"),3,0),"Требуется код страны"))</f>
        <v>Требуется код страны</v>
      </c>
      <c r="AT100" s="56" t="str">
        <f ca="1">IF(BA100&gt;0,_xlfn.XLOOKUP(A100,'1C'!$A:$A,'1C'!O:O,"",0),IF(AR100&lt;&gt;"",VLOOKUP(AR100,INDIRECT(SUBSTITUTE($J100," ","")&amp;"Manufactures"),2,0),"Требуется код страны"))</f>
        <v>Требуется код страны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Y100" s="171">
        <v>8.0750000000000011</v>
      </c>
      <c r="AZ100" s="172" t="str">
        <f t="shared" si="6"/>
        <v>Требуются кол-во и цена</v>
      </c>
      <c r="BA100" s="45">
        <f>IF(A100&lt;&gt;"",IF(_xlfn.XLOOKUP(A100,'1C'!A:A,'1C'!A:A,0,0)&gt;0,1,0),"")</f>
        <v>0</v>
      </c>
      <c r="BB100" s="150">
        <f>IF(C100&lt;&gt;"",IF(_xlfn.XLOOKUP(C100,'1C'!S:S,'1C'!S:S,0,0)&gt;0,0,1),"")</f>
        <v>1</v>
      </c>
      <c r="BC100" s="45" t="str">
        <f t="shared" si="7"/>
        <v>-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new</v>
      </c>
      <c r="C101" s="44" t="s">
        <v>2140</v>
      </c>
      <c r="E101" s="43" t="str">
        <f>IF(F101&lt;&gt;"",IFERROR(VLOOKUP(F101,Категории!A:B,2,0),""),"Требуется категория")</f>
        <v>Требуется категория</v>
      </c>
      <c r="G101" s="63"/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45" t="str">
        <f>IF(K101&lt;&gt;"",IFERROR(VLOOKUP(A101,'1C'!A:T,18,0),IFERROR(VLOOKUP(K101,Colors!D:E,2,0),"")),"")</f>
        <v>черный</v>
      </c>
      <c r="N101" s="63"/>
      <c r="O101" s="65"/>
      <c r="P101" s="63"/>
      <c r="Q101" s="58"/>
      <c r="R101" s="58"/>
      <c r="AQ101" s="59" t="str">
        <f t="shared" si="1"/>
        <v/>
      </c>
      <c r="AS101" s="56" t="str">
        <f ca="1">IF(BA101&gt;0,_xlfn.XLOOKUP(A101,'1C'!$A:$A,'1C'!P:P,"",0,),IF(AR101&lt;&gt;"",VLOOKUP(AR101,INDIRECT(SUBSTITUTE($J101," ","")&amp;"Manufactures"),3,0),"Требуется код страны"))</f>
        <v>Требуется код страны</v>
      </c>
      <c r="AT101" s="56" t="str">
        <f ca="1">IF(BA101&gt;0,_xlfn.XLOOKUP(A101,'1C'!$A:$A,'1C'!O:O,"",0),IF(AR101&lt;&gt;"",VLOOKUP(AR101,INDIRECT(SUBSTITUTE($J101," ","")&amp;"Manufactures"),2,0),"Требуется код страны"))</f>
        <v>Требуется код страны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Y101" s="171">
        <v>9.1375862068965521</v>
      </c>
      <c r="AZ101" s="172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50">
        <f>IF(C101&lt;&gt;"",IF(_xlfn.XLOOKUP(C101,'1C'!S:S,'1C'!S:S,0,0)&gt;0,0,1),"")</f>
        <v>1</v>
      </c>
      <c r="BC101" s="45" t="str">
        <f t="shared" si="7"/>
        <v>-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new</v>
      </c>
      <c r="C102" s="44" t="s">
        <v>2141</v>
      </c>
      <c r="E102" s="43" t="str">
        <f>IF(F102&lt;&gt;"",IFERROR(VLOOKUP(F102,Категории!A:B,2,0),""),"Требуется категория")</f>
        <v>Требуется категория</v>
      </c>
      <c r="G102" s="63"/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45" t="str">
        <f>IF(K102&lt;&gt;"",IFERROR(VLOOKUP(A102,'1C'!A:T,18,0),IFERROR(VLOOKUP(K102,Colors!D:E,2,0),"")),"")</f>
        <v>черный</v>
      </c>
      <c r="N102" s="63"/>
      <c r="O102" s="65"/>
      <c r="P102" s="63"/>
      <c r="Q102" s="58"/>
      <c r="R102" s="58"/>
      <c r="AQ102" s="59" t="str">
        <f t="shared" si="1"/>
        <v/>
      </c>
      <c r="AS102" s="56" t="str">
        <f ca="1">IF(BA102&gt;0,_xlfn.XLOOKUP(A102,'1C'!$A:$A,'1C'!P:P,"",0,),IF(AR102&lt;&gt;"",VLOOKUP(AR102,INDIRECT(SUBSTITUTE($J102," ","")&amp;"Manufactures"),3,0),"Требуется код страны"))</f>
        <v>Требуется код страны</v>
      </c>
      <c r="AT102" s="56" t="str">
        <f ca="1">IF(BA102&gt;0,_xlfn.XLOOKUP(A102,'1C'!$A:$A,'1C'!O:O,"",0),IF(AR102&lt;&gt;"",VLOOKUP(AR102,INDIRECT(SUBSTITUTE($J102," ","")&amp;"Manufactures"),2,0),"Требуется код страны"))</f>
        <v>Требуется код страны</v>
      </c>
      <c r="AU102" s="76">
        <f t="shared" si="2"/>
        <v>0.1</v>
      </c>
      <c r="AV102" s="43">
        <f t="shared" si="3"/>
        <v>0.15000000000000002</v>
      </c>
      <c r="AW102" s="43" t="str">
        <f t="shared" si="4"/>
        <v>Требуются кол-во и нетто</v>
      </c>
      <c r="AX102" s="43" t="str">
        <f t="shared" si="5"/>
        <v>Требуются кол-во и брутто</v>
      </c>
      <c r="AY102" s="171">
        <v>9.562413793103449</v>
      </c>
      <c r="AZ102" s="172" t="str">
        <f t="shared" si="6"/>
        <v>Требуются кол-во и цена</v>
      </c>
      <c r="BA102" s="45">
        <f>IF(A102&lt;&gt;"",IF(_xlfn.XLOOKUP(A102,'1C'!A:A,'1C'!A:A,0,0)&gt;0,1,0),"")</f>
        <v>0</v>
      </c>
      <c r="BB102" s="150">
        <f>IF(C102&lt;&gt;"",IF(_xlfn.XLOOKUP(C102,'1C'!S:S,'1C'!S:S,0,0)&gt;0,0,1),"")</f>
        <v>1</v>
      </c>
      <c r="BC102" s="45" t="str">
        <f t="shared" si="7"/>
        <v>-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new</v>
      </c>
      <c r="C103" s="44" t="s">
        <v>2142</v>
      </c>
      <c r="E103" s="43" t="str">
        <f>IF(F103&lt;&gt;"",IFERROR(VLOOKUP(F103,Категории!A:B,2,0),""),"Требуется категория")</f>
        <v>Требуется категория</v>
      </c>
      <c r="G103" s="63"/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45" t="str">
        <f>IF(K103&lt;&gt;"",IFERROR(VLOOKUP(A103,'1C'!A:T,18,0),IFERROR(VLOOKUP(K103,Colors!D:E,2,0),"")),"")</f>
        <v>зеленый</v>
      </c>
      <c r="N103" s="63"/>
      <c r="O103" s="65"/>
      <c r="P103" s="63"/>
      <c r="Q103" s="58"/>
      <c r="R103" s="58"/>
      <c r="AQ103" s="59" t="str">
        <f t="shared" si="1"/>
        <v/>
      </c>
      <c r="AS103" s="56" t="str">
        <f ca="1">IF(BA103&gt;0,_xlfn.XLOOKUP(A103,'1C'!$A:$A,'1C'!P:P,"",0,),IF(AR103&lt;&gt;"",VLOOKUP(AR103,INDIRECT(SUBSTITUTE($J103," ","")&amp;"Manufactures"),3,0),"Требуется код страны"))</f>
        <v>Требуется код страны</v>
      </c>
      <c r="AT103" s="56" t="str">
        <f ca="1">IF(BA103&gt;0,_xlfn.XLOOKUP(A103,'1C'!$A:$A,'1C'!O:O,"",0),IF(AR103&lt;&gt;"",VLOOKUP(AR103,INDIRECT(SUBSTITUTE($J103," ","")&amp;"Manufactures"),2,0),"Требуется код страны"))</f>
        <v>Требуется код страны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Y103" s="171">
        <v>9.5627777777777769</v>
      </c>
      <c r="AZ103" s="172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50">
        <f>IF(C103&lt;&gt;"",IF(_xlfn.XLOOKUP(C103,'1C'!S:S,'1C'!S:S,0,0)&gt;0,0,1),"")</f>
        <v>1</v>
      </c>
      <c r="BC103" s="45" t="str">
        <f t="shared" si="7"/>
        <v>-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2143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45" t="str">
        <f>IF(K104&lt;&gt;"",IFERROR(VLOOKUP(A104,'1C'!A:T,18,0),IFERROR(VLOOKUP(K104,Colors!D:E,2,0),"")),"")</f>
        <v>черный</v>
      </c>
      <c r="N104" s="147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Y104" s="171">
        <v>9.5625675675675677</v>
      </c>
      <c r="AZ104" s="172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50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new</v>
      </c>
      <c r="C105" s="44" t="s">
        <v>2144</v>
      </c>
      <c r="E105" s="43" t="str">
        <f>IF(F105&lt;&gt;"",IFERROR(VLOOKUP(F105,Категории!A:B,2,0),""),"Требуется категория")</f>
        <v>Требуется категория</v>
      </c>
      <c r="G105" s="63"/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45" t="str">
        <f>IF(K105&lt;&gt;"",IFERROR(VLOOKUP(A105,'1C'!A:T,18,0),IFERROR(VLOOKUP(K105,Colors!D:E,2,0),"")),"")</f>
        <v>черный</v>
      </c>
      <c r="O105" s="65"/>
      <c r="Q105" s="58"/>
      <c r="AQ105" s="59" t="str">
        <f t="shared" si="1"/>
        <v/>
      </c>
      <c r="AS105" s="56" t="str">
        <f ca="1">IF(BA105&gt;0,_xlfn.XLOOKUP(A105,'1C'!$A:$A,'1C'!P:P,"",0,),IF(AR105&lt;&gt;"",VLOOKUP(AR105,INDIRECT(SUBSTITUTE($J105," ","")&amp;"Manufactures"),3,0),"Требуется код страны"))</f>
        <v>Требуется код страны</v>
      </c>
      <c r="AT105" s="56" t="str">
        <f ca="1">IF(BA105&gt;0,_xlfn.XLOOKUP(A105,'1C'!$A:$A,'1C'!O:O,"",0),IF(AR105&lt;&gt;"",VLOOKUP(AR105,INDIRECT(SUBSTITUTE($J105," ","")&amp;"Manufactures"),2,0),"Требуется код страны"))</f>
        <v>Требуется код страны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Y105" s="171">
        <v>9.562413793103449</v>
      </c>
      <c r="AZ105" s="172" t="str">
        <f t="shared" si="6"/>
        <v>Требуются кол-во и цена</v>
      </c>
      <c r="BA105" s="45">
        <f>IF(A105&lt;&gt;"",IF(_xlfn.XLOOKUP(A105,'1C'!A:A,'1C'!A:A,0,0)&gt;0,1,0),"")</f>
        <v>0</v>
      </c>
      <c r="BB105" s="150">
        <f>IF(C105&lt;&gt;"",IF(_xlfn.XLOOKUP(C105,'1C'!S:S,'1C'!S:S,0,0)&gt;0,0,1),"")</f>
        <v>1</v>
      </c>
      <c r="BC105" s="45" t="str">
        <f t="shared" si="7"/>
        <v>-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new</v>
      </c>
      <c r="C106" s="44" t="s">
        <v>2145</v>
      </c>
      <c r="E106" s="43" t="str">
        <f>IF(F106&lt;&gt;"",IFERROR(VLOOKUP(F106,Категории!A:B,2,0),""),"Требуется категория")</f>
        <v>Требуется категория</v>
      </c>
      <c r="G106" s="63"/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45" t="str">
        <f>IF(K106&lt;&gt;"",IFERROR(VLOOKUP(A106,'1C'!A:T,18,0),IFERROR(VLOOKUP(K106,Colors!D:E,2,0),"")),"")</f>
        <v>темно-синий</v>
      </c>
      <c r="N106" s="63"/>
      <c r="O106" s="65"/>
      <c r="P106" s="63"/>
      <c r="Q106" s="58"/>
      <c r="R106" s="58"/>
      <c r="AQ106" s="59" t="str">
        <f t="shared" si="1"/>
        <v/>
      </c>
      <c r="AS106" s="56" t="str">
        <f ca="1">IF(BA106&gt;0,_xlfn.XLOOKUP(A106,'1C'!$A:$A,'1C'!P:P,"",0,),IF(AR106&lt;&gt;"",VLOOKUP(AR106,INDIRECT(SUBSTITUTE($J106," ","")&amp;"Manufactures"),3,0),"Требуется код страны"))</f>
        <v>Требуется код страны</v>
      </c>
      <c r="AT106" s="56" t="str">
        <f ca="1">IF(BA106&gt;0,_xlfn.XLOOKUP(A106,'1C'!$A:$A,'1C'!O:O,"",0),IF(AR106&lt;&gt;"",VLOOKUP(AR106,INDIRECT(SUBSTITUTE($J106," ","")&amp;"Manufactures"),2,0),"Требуется код страны"))</f>
        <v>Требуется код страны</v>
      </c>
      <c r="AU106" s="76">
        <f t="shared" si="2"/>
        <v>0.1</v>
      </c>
      <c r="AV106" s="43">
        <f t="shared" si="3"/>
        <v>0.15000000000000002</v>
      </c>
      <c r="AW106" s="43" t="str">
        <f t="shared" si="4"/>
        <v>Требуются кол-во и нетто</v>
      </c>
      <c r="AX106" s="43" t="str">
        <f t="shared" si="5"/>
        <v>Требуются кол-во и брутто</v>
      </c>
      <c r="AY106" s="171">
        <v>9.7750000000000004</v>
      </c>
      <c r="AZ106" s="172" t="str">
        <f t="shared" si="6"/>
        <v>Требуются кол-во и цена</v>
      </c>
      <c r="BA106" s="45">
        <f>IF(A106&lt;&gt;"",IF(_xlfn.XLOOKUP(A106,'1C'!A:A,'1C'!A:A,0,0)&gt;0,1,0),"")</f>
        <v>0</v>
      </c>
      <c r="BB106" s="150">
        <f>IF(C106&lt;&gt;"",IF(_xlfn.XLOOKUP(C106,'1C'!S:S,'1C'!S:S,0,0)&gt;0,0,1),"")</f>
        <v>1</v>
      </c>
      <c r="BC106" s="45" t="str">
        <f t="shared" si="7"/>
        <v>-</v>
      </c>
    </row>
    <row r="107" spans="1:55" ht="115.7" customHeight="1">
      <c r="A107" s="43" t="str">
        <f t="shared" si="0"/>
        <v>400A1V-CXGbkpu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06-008-09</v>
      </c>
      <c r="C107" s="44" t="s">
        <v>2146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AMERICAN NEEDLE-Sport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898</v>
      </c>
      <c r="L107" s="63"/>
      <c r="M107" s="66"/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8" t="s">
        <v>31</v>
      </c>
      <c r="R107" s="59" t="str">
        <f>IF(A107&lt;&gt;"",_xlfn.XLOOKUP(A107,'1C'!A:A,'1C'!K:K,_xlfn.XLOOKUP(C107,'1C'!S:S,'1C'!K:K,"",0),0),"")</f>
        <v>Унисекс</v>
      </c>
      <c r="AQ107" s="59" t="str">
        <f t="shared" si="1"/>
        <v/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Y107" s="171">
        <v>9.7750000000000004</v>
      </c>
      <c r="AZ107" s="172" t="str">
        <f t="shared" si="6"/>
        <v>Требуются кол-во и цена</v>
      </c>
      <c r="BA107" s="45">
        <f>IF(A107&lt;&gt;"",IF(_xlfn.XLOOKUP(A107,'1C'!A:A,'1C'!A:A,0,0)&gt;0,1,0),"")</f>
        <v>1</v>
      </c>
      <c r="BB107" s="150">
        <f>IF(C107&lt;&gt;"",IF(_xlfn.XLOOKUP(C107,'1C'!S:S,'1C'!S:S,0,0)&gt;0,0,1),"")</f>
        <v>0</v>
      </c>
      <c r="BC107" s="45">
        <f t="shared" si="7"/>
        <v>0</v>
      </c>
    </row>
    <row r="108" spans="1:55" ht="101.65" customHeight="1">
      <c r="A108" s="43" t="str">
        <f t="shared" si="0"/>
        <v>400A1V-HAIkgrn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06-010-11</v>
      </c>
      <c r="C108" s="44" t="s">
        <v>2147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AMERICAN NEEDLE-Sport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905</v>
      </c>
      <c r="L108" s="63"/>
      <c r="M108" s="66"/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8" t="s">
        <v>31</v>
      </c>
      <c r="R108" s="59" t="str">
        <f>IF(A108&lt;&gt;"",_xlfn.XLOOKUP(A108,'1C'!A:A,'1C'!K:K,_xlfn.XLOOKUP(C108,'1C'!S:S,'1C'!K:K,"",0),0),"")</f>
        <v>Унисекс</v>
      </c>
      <c r="AQ108" s="59" t="str">
        <f t="shared" si="1"/>
        <v/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Y108" s="171">
        <v>9.7750000000000004</v>
      </c>
      <c r="AZ108" s="172" t="str">
        <f t="shared" si="6"/>
        <v>Требуются кол-во и цена</v>
      </c>
      <c r="BA108" s="45">
        <f>IF(A108&lt;&gt;"",IF(_xlfn.XLOOKUP(A108,'1C'!A:A,'1C'!A:A,0,0)&gt;0,1,0),"")</f>
        <v>1</v>
      </c>
      <c r="BB108" s="150">
        <f>IF(C108&lt;&gt;"",IF(_xlfn.XLOOKUP(C108,'1C'!S:S,'1C'!S:S,0,0)&gt;0,0,1),"")</f>
        <v>0</v>
      </c>
      <c r="BC108" s="45">
        <f t="shared" si="7"/>
        <v>0</v>
      </c>
    </row>
    <row r="109" spans="1:55" ht="115.7" customHeight="1">
      <c r="A109" s="43" t="str">
        <f t="shared" si="0"/>
        <v>400A1V-HOSgyrd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06-011-08</v>
      </c>
      <c r="C109" s="44" t="s">
        <v>2148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AMERICAN NEEDLE-Sport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909</v>
      </c>
      <c r="L109" s="63"/>
      <c r="M109" s="66"/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8" t="s">
        <v>31</v>
      </c>
      <c r="R109" s="59" t="str">
        <f>IF(A109&lt;&gt;"",_xlfn.XLOOKUP(A109,'1C'!A:A,'1C'!K:K,_xlfn.XLOOKUP(C109,'1C'!S:S,'1C'!K:K,"",0),0),"")</f>
        <v>Унисекс</v>
      </c>
      <c r="AQ109" s="59" t="str">
        <f t="shared" si="1"/>
        <v/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Y109" s="171">
        <v>9.7750000000000004</v>
      </c>
      <c r="AZ109" s="172" t="str">
        <f t="shared" si="6"/>
        <v>Требуются кол-во и цена</v>
      </c>
      <c r="BA109" s="45">
        <f>IF(A109&lt;&gt;"",IF(_xlfn.XLOOKUP(A109,'1C'!A:A,'1C'!A:A,0,0)&gt;0,1,0),"")</f>
        <v>1</v>
      </c>
      <c r="BB109" s="150">
        <f>IF(C109&lt;&gt;"",IF(_xlfn.XLOOKUP(C109,'1C'!S:S,'1C'!S:S,0,0)&gt;0,0,1),"")</f>
        <v>0</v>
      </c>
      <c r="BC109" s="45">
        <f t="shared" si="7"/>
        <v>0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2149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45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AQ110" s="59" t="str">
        <f t="shared" si="1"/>
        <v/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Y110" s="171">
        <v>7.8624999999999998</v>
      </c>
      <c r="AZ110" s="172" t="str">
        <f t="shared" si="6"/>
        <v>Требуются кол-во и цена</v>
      </c>
      <c r="BA110" s="45">
        <f>IF(A110&lt;&gt;"",IF(_xlfn.XLOOKUP(A110,'1C'!A:A,'1C'!A:A,0,0)&gt;0,1,0),"")</f>
        <v>1</v>
      </c>
      <c r="BB110" s="150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2150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45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AQ111" s="59" t="str">
        <f t="shared" si="1"/>
        <v/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Y111" s="171">
        <v>7.8624999999999998</v>
      </c>
      <c r="AZ111" s="172" t="str">
        <f t="shared" si="6"/>
        <v>Требуются кол-во и цена</v>
      </c>
      <c r="BA111" s="45">
        <f>IF(A111&lt;&gt;"",IF(_xlfn.XLOOKUP(A111,'1C'!A:A,'1C'!A:A,0,0)&gt;0,1,0),"")</f>
        <v>1</v>
      </c>
      <c r="BB111" s="150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new</v>
      </c>
      <c r="C112" s="44" t="s">
        <v>2151</v>
      </c>
      <c r="E112" s="43" t="str">
        <f>IF(F112&lt;&gt;"",IFERROR(VLOOKUP(F112,Категории!A:B,2,0),""),"Требуется категория")</f>
        <v>Требуется категория</v>
      </c>
      <c r="G112" s="63"/>
      <c r="J112" s="43" t="str">
        <f>'1C'!$AF$1</f>
        <v>American Needle</v>
      </c>
      <c r="K112" s="104" t="s">
        <v>2271</v>
      </c>
      <c r="M112" s="66"/>
      <c r="O112" s="65"/>
      <c r="Q112" s="58"/>
      <c r="AQ112" s="59" t="str">
        <f t="shared" si="1"/>
        <v/>
      </c>
      <c r="AS112" s="56" t="str">
        <f ca="1">IF(BA112&gt;0,_xlfn.XLOOKUP(A112,'1C'!$A:$A,'1C'!P:P,"",0,),IF(AR112&lt;&gt;"",VLOOKUP(AR112,INDIRECT(SUBSTITUTE($J112," ","")&amp;"Manufactures"),3,0),"Требуется код страны"))</f>
        <v>Требуется код страны</v>
      </c>
      <c r="AT112" s="56" t="str">
        <f ca="1">IF(BA112&gt;0,_xlfn.XLOOKUP(A112,'1C'!$A:$A,'1C'!O:O,"",0),IF(AR112&lt;&gt;"",VLOOKUP(AR112,INDIRECT(SUBSTITUTE($J112," ","")&amp;"Manufactures"),2,0),"Требуется код страны"))</f>
        <v>Требуется код страны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Y112" s="171">
        <v>7.8633333333333333</v>
      </c>
      <c r="AZ112" s="172" t="str">
        <f t="shared" si="6"/>
        <v>Требуются кол-во и цена</v>
      </c>
      <c r="BA112" s="45">
        <f>IF(A112&lt;&gt;"",IF(_xlfn.XLOOKUP(A112,'1C'!A:A,'1C'!A:A,0,0)&gt;0,1,0),"")</f>
        <v>0</v>
      </c>
      <c r="BB112" s="150">
        <f>IF(C112&lt;&gt;"",IF(_xlfn.XLOOKUP(C112,'1C'!S:S,'1C'!S:S,0,0)&gt;0,0,1),"")</f>
        <v>1</v>
      </c>
      <c r="BC112" s="45" t="str">
        <f t="shared" si="7"/>
        <v>-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new</v>
      </c>
      <c r="C113" s="44" t="s">
        <v>2152</v>
      </c>
      <c r="E113" s="43" t="str">
        <f>IF(F113&lt;&gt;"",IFERROR(VLOOKUP(F113,Категории!A:B,2,0),""),"Требуется категория")</f>
        <v>Требуется категория</v>
      </c>
      <c r="G113" s="63"/>
      <c r="J113" s="43" t="str">
        <f>'1C'!$AF$1</f>
        <v>American Needle</v>
      </c>
      <c r="K113" s="104" t="s">
        <v>2286</v>
      </c>
      <c r="M113" s="66"/>
      <c r="O113" s="65"/>
      <c r="Q113" s="58"/>
      <c r="AQ113" s="59" t="str">
        <f t="shared" si="1"/>
        <v/>
      </c>
      <c r="AS113" s="56" t="str">
        <f ca="1">IF(BA113&gt;0,_xlfn.XLOOKUP(A113,'1C'!$A:$A,'1C'!P:P,"",0,),IF(AR113&lt;&gt;"",VLOOKUP(AR113,INDIRECT(SUBSTITUTE($J113," ","")&amp;"Manufactures"),3,0),"Требуется код страны"))</f>
        <v>Требуется код страны</v>
      </c>
      <c r="AT113" s="56" t="str">
        <f ca="1">IF(BA113&gt;0,_xlfn.XLOOKUP(A113,'1C'!$A:$A,'1C'!O:O,"",0),IF(AR113&lt;&gt;"",VLOOKUP(AR113,INDIRECT(SUBSTITUTE($J113," ","")&amp;"Manufactures"),2,0),"Требуется код страны"))</f>
        <v>Требуется код страны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Y113" s="171">
        <v>7.8626086956521739</v>
      </c>
      <c r="AZ113" s="172" t="str">
        <f t="shared" si="6"/>
        <v>Требуются кол-во и цена</v>
      </c>
      <c r="BA113" s="45">
        <f>IF(A113&lt;&gt;"",IF(_xlfn.XLOOKUP(A113,'1C'!A:A,'1C'!A:A,0,0)&gt;0,1,0),"")</f>
        <v>0</v>
      </c>
      <c r="BB113" s="150">
        <f>IF(C113&lt;&gt;"",IF(_xlfn.XLOOKUP(C113,'1C'!S:S,'1C'!S:S,0,0)&gt;0,0,1),"")</f>
        <v>1</v>
      </c>
      <c r="BC113" s="45" t="str">
        <f t="shared" si="7"/>
        <v>-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2153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45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AQ114" s="59" t="str">
        <f t="shared" si="1"/>
        <v/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 t="str">
        <f t="shared" si="4"/>
        <v>Требуются кол-во и нетто</v>
      </c>
      <c r="AX114" s="43" t="str">
        <f t="shared" si="5"/>
        <v>Требуются кол-во и брутто</v>
      </c>
      <c r="AY114" s="171">
        <v>7.8623529411764705</v>
      </c>
      <c r="AZ114" s="172" t="str">
        <f t="shared" si="6"/>
        <v>Требуются кол-во и цена</v>
      </c>
      <c r="BA114" s="45">
        <f>IF(A114&lt;&gt;"",IF(_xlfn.XLOOKUP(A114,'1C'!A:A,'1C'!A:A,0,0)&gt;0,1,0),"")</f>
        <v>1</v>
      </c>
      <c r="BB114" s="150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2154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45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AQ115" s="59" t="str">
        <f t="shared" si="1"/>
        <v/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 t="str">
        <f t="shared" si="4"/>
        <v>Требуются кол-во и нетто</v>
      </c>
      <c r="AX115" s="43" t="str">
        <f t="shared" si="5"/>
        <v>Требуются кол-во и брутто</v>
      </c>
      <c r="AY115" s="171">
        <v>7.86</v>
      </c>
      <c r="AZ115" s="172" t="str">
        <f t="shared" si="6"/>
        <v>Требуются кол-во и цена</v>
      </c>
      <c r="BA115" s="45">
        <f>IF(A115&lt;&gt;"",IF(_xlfn.XLOOKUP(A115,'1C'!A:A,'1C'!A:A,0,0)&gt;0,1,0),"")</f>
        <v>1</v>
      </c>
      <c r="BB115" s="150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06-033-требуется цвет</v>
      </c>
      <c r="C116" s="44" t="s">
        <v>2154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1372</v>
      </c>
      <c r="L116" s="63"/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AQ116" s="59" t="str">
        <f t="shared" si="1"/>
        <v/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 t="str">
        <f t="shared" si="4"/>
        <v>Требуются кол-во и нетто</v>
      </c>
      <c r="AX116" s="43" t="str">
        <f t="shared" si="5"/>
        <v>Требуются кол-во и брутто</v>
      </c>
      <c r="AY116" s="171">
        <v>7.86</v>
      </c>
      <c r="AZ116" s="172" t="str">
        <f t="shared" si="6"/>
        <v>Требуются кол-во и цена</v>
      </c>
      <c r="BA116" s="45">
        <f>IF(A116&lt;&gt;"",IF(_xlfn.XLOOKUP(A116,'1C'!A:A,'1C'!A:A,0,0)&gt;0,1,0),"")</f>
        <v>0</v>
      </c>
      <c r="BB116" s="150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2155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45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AQ117" s="59" t="str">
        <f t="shared" si="1"/>
        <v/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 t="str">
        <f t="shared" si="4"/>
        <v>Требуются кол-во и нетто</v>
      </c>
      <c r="AX117" s="43" t="str">
        <f t="shared" si="5"/>
        <v>Требуются кол-во и брутто</v>
      </c>
      <c r="AY117" s="171">
        <v>7.8626666666666667</v>
      </c>
      <c r="AZ117" s="172" t="str">
        <f t="shared" si="6"/>
        <v>Требуются кол-во и цена</v>
      </c>
      <c r="BA117" s="45">
        <f>IF(A117&lt;&gt;"",IF(_xlfn.XLOOKUP(A117,'1C'!A:A,'1C'!A:A,0,0)&gt;0,1,0),"")</f>
        <v>1</v>
      </c>
      <c r="BB117" s="150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new</v>
      </c>
      <c r="C118" s="44" t="s">
        <v>2156</v>
      </c>
      <c r="E118" s="43" t="str">
        <f>IF(F118&lt;&gt;"",IFERROR(VLOOKUP(F118,Категории!A:B,2,0),""),"Требуется категория")</f>
        <v>Требуется категория</v>
      </c>
      <c r="G118" s="63"/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45" t="str">
        <f>IF(K118&lt;&gt;"",IFERROR(VLOOKUP(A118,'1C'!A:T,18,0),IFERROR(VLOOKUP(K118,Colors!D:E,2,0),"")),"")</f>
        <v>темно-синий</v>
      </c>
      <c r="O118" s="65"/>
      <c r="Q118" s="58"/>
      <c r="AQ118" s="59" t="str">
        <f t="shared" si="1"/>
        <v/>
      </c>
      <c r="AS118" s="56" t="str">
        <f ca="1">IF(BA118&gt;0,_xlfn.XLOOKUP(A118,'1C'!$A:$A,'1C'!P:P,"",0,),IF(AR118&lt;&gt;"",VLOOKUP(AR118,INDIRECT(SUBSTITUTE($J118," ","")&amp;"Manufactures"),3,0),"Требуется код страны"))</f>
        <v>Требуется код страны</v>
      </c>
      <c r="AT118" s="56" t="str">
        <f ca="1">IF(BA118&gt;0,_xlfn.XLOOKUP(A118,'1C'!$A:$A,'1C'!O:O,"",0),IF(AR118&lt;&gt;"",VLOOKUP(AR118,INDIRECT(SUBSTITUTE($J118," ","")&amp;"Manufactures"),2,0),"Требуется код страны"))</f>
        <v>Требуется код страны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Y118" s="171">
        <v>7.8624137931034479</v>
      </c>
      <c r="AZ118" s="172" t="str">
        <f t="shared" si="6"/>
        <v>Требуются кол-во и цена</v>
      </c>
      <c r="BA118" s="45">
        <f>IF(A118&lt;&gt;"",IF(_xlfn.XLOOKUP(A118,'1C'!A:A,'1C'!A:A,0,0)&gt;0,1,0),"")</f>
        <v>0</v>
      </c>
      <c r="BB118" s="150">
        <f>IF(C118&lt;&gt;"",IF(_xlfn.XLOOKUP(C118,'1C'!S:S,'1C'!S:S,0,0)&gt;0,0,1),"")</f>
        <v>1</v>
      </c>
      <c r="BC118" s="45" t="str">
        <f t="shared" si="7"/>
        <v>-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new</v>
      </c>
      <c r="C119" s="44" t="s">
        <v>2157</v>
      </c>
      <c r="E119" s="43" t="str">
        <f>IF(F119&lt;&gt;"",IFERROR(VLOOKUP(F119,Категории!A:B,2,0),""),"Требуется категория")</f>
        <v>Требуется категория</v>
      </c>
      <c r="G119" s="63"/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45" t="str">
        <f>IF(K119&lt;&gt;"",IFERROR(VLOOKUP(A119,'1C'!A:T,18,0),IFERROR(VLOOKUP(K119,Colors!D:E,2,0),"")),"")</f>
        <v>темно-синий</v>
      </c>
      <c r="O119" s="65"/>
      <c r="Q119" s="58"/>
      <c r="AQ119" s="59" t="str">
        <f t="shared" si="1"/>
        <v/>
      </c>
      <c r="AS119" s="56" t="str">
        <f ca="1">IF(BA119&gt;0,_xlfn.XLOOKUP(A119,'1C'!$A:$A,'1C'!P:P,"",0,),IF(AR119&lt;&gt;"",VLOOKUP(AR119,INDIRECT(SUBSTITUTE($J119," ","")&amp;"Manufactures"),3,0),"Требуется код страны"))</f>
        <v>Требуется код страны</v>
      </c>
      <c r="AT119" s="56" t="str">
        <f ca="1">IF(BA119&gt;0,_xlfn.XLOOKUP(A119,'1C'!$A:$A,'1C'!O:O,"",0),IF(AR119&lt;&gt;"",VLOOKUP(AR119,INDIRECT(SUBSTITUTE($J119," ","")&amp;"Manufactures"),2,0),"Требуется код страны"))</f>
        <v>Требуется код страны</v>
      </c>
      <c r="AU119" s="76">
        <f t="shared" si="2"/>
        <v>0.1</v>
      </c>
      <c r="AV119" s="43">
        <f t="shared" si="3"/>
        <v>0.15000000000000002</v>
      </c>
      <c r="AW119" s="43" t="str">
        <f t="shared" si="4"/>
        <v>Требуются кол-во и нетто</v>
      </c>
      <c r="AX119" s="43" t="str">
        <f t="shared" si="5"/>
        <v>Требуются кол-во и брутто</v>
      </c>
      <c r="AY119" s="171">
        <v>7.8633333333333333</v>
      </c>
      <c r="AZ119" s="172" t="str">
        <f t="shared" si="6"/>
        <v>Требуются кол-во и цена</v>
      </c>
      <c r="BA119" s="45">
        <f>IF(A119&lt;&gt;"",IF(_xlfn.XLOOKUP(A119,'1C'!A:A,'1C'!A:A,0,0)&gt;0,1,0),"")</f>
        <v>0</v>
      </c>
      <c r="BB119" s="150">
        <f>IF(C119&lt;&gt;"",IF(_xlfn.XLOOKUP(C119,'1C'!S:S,'1C'!S:S,0,0)&gt;0,0,1),"")</f>
        <v>1</v>
      </c>
      <c r="BC119" s="45" t="str">
        <f t="shared" si="7"/>
        <v>-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2158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45" t="str">
        <f>IF(K120&lt;&gt;"",IFERROR(VLOOKUP(A120,'1C'!A:T,18,0),IFERROR(VLOOKUP(K120,Colors!D:E,2,0),"")),"")</f>
        <v>черный</v>
      </c>
      <c r="N120" s="147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Y120" s="171">
        <v>7.8624137931034479</v>
      </c>
      <c r="AZ120" s="172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50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2159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45" t="str">
        <f>IF(K121&lt;&gt;"",IFERROR(VLOOKUP(A121,'1C'!A:T,18,0),IFERROR(VLOOKUP(K121,Colors!D:E,2,0),"")),"")</f>
        <v>черный</v>
      </c>
      <c r="N121" s="147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AQ121" s="59" t="str">
        <f t="shared" si="1"/>
        <v/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 t="str">
        <f t="shared" si="4"/>
        <v>Требуются кол-во и нетто</v>
      </c>
      <c r="AX121" s="43" t="str">
        <f t="shared" si="5"/>
        <v>Требуются кол-во и брутто</v>
      </c>
      <c r="AY121" s="171">
        <v>7.8624999999999998</v>
      </c>
      <c r="AZ121" s="172" t="str">
        <f t="shared" si="6"/>
        <v>Требуются кол-во и цена</v>
      </c>
      <c r="BA121" s="45">
        <f>IF(A121&lt;&gt;"",IF(_xlfn.XLOOKUP(A121,'1C'!A:A,'1C'!A:A,0,0)&gt;0,1,0),"")</f>
        <v>1</v>
      </c>
      <c r="BB121" s="150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new</v>
      </c>
      <c r="C122" s="44" t="s">
        <v>2160</v>
      </c>
      <c r="E122" s="43" t="str">
        <f>IF(F122&lt;&gt;"",IFERROR(VLOOKUP(F122,Категории!A:B,2,0),""),"Требуется категория")</f>
        <v>Требуется категория</v>
      </c>
      <c r="G122" s="63"/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45" t="str">
        <f>IF(K122&lt;&gt;"",IFERROR(VLOOKUP(A122,'1C'!A:T,18,0),IFERROR(VLOOKUP(K122,Colors!D:E,2,0),"")),"")</f>
        <v>черный</v>
      </c>
      <c r="O122" s="65"/>
      <c r="Q122" s="58"/>
      <c r="AQ122" s="59" t="str">
        <f t="shared" si="1"/>
        <v/>
      </c>
      <c r="AS122" s="56" t="str">
        <f ca="1">IF(BA122&gt;0,_xlfn.XLOOKUP(A122,'1C'!$A:$A,'1C'!P:P,"",0,),IF(AR122&lt;&gt;"",VLOOKUP(AR122,INDIRECT(SUBSTITUTE($J122," ","")&amp;"Manufactures"),3,0),"Требуется код страны"))</f>
        <v>Требуется код страны</v>
      </c>
      <c r="AT122" s="56" t="str">
        <f ca="1">IF(BA122&gt;0,_xlfn.XLOOKUP(A122,'1C'!$A:$A,'1C'!O:O,"",0),IF(AR122&lt;&gt;"",VLOOKUP(AR122,INDIRECT(SUBSTITUTE($J122," ","")&amp;"Manufactures"),2,0),"Требуется код страны"))</f>
        <v>Требуется код страны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Y122" s="171">
        <v>7.8624137931034479</v>
      </c>
      <c r="AZ122" s="172" t="str">
        <f t="shared" si="6"/>
        <v>Требуются кол-во и цена</v>
      </c>
      <c r="BA122" s="45">
        <f>IF(A122&lt;&gt;"",IF(_xlfn.XLOOKUP(A122,'1C'!A:A,'1C'!A:A,0,0)&gt;0,1,0),"")</f>
        <v>0</v>
      </c>
      <c r="BB122" s="150">
        <f>IF(C122&lt;&gt;"",IF(_xlfn.XLOOKUP(C122,'1C'!S:S,'1C'!S:S,0,0)&gt;0,0,1),"")</f>
        <v>1</v>
      </c>
      <c r="BC122" s="45" t="str">
        <f t="shared" si="7"/>
        <v>-</v>
      </c>
    </row>
    <row r="123" spans="1:55" ht="119.65" customHeight="1">
      <c r="A123" s="43" t="str">
        <f t="shared" si="0"/>
        <v>40742B-TMLroy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06-044-06</v>
      </c>
      <c r="C123" s="44" t="s">
        <v>2161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AMERICAN NEEDLE-Sport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917</v>
      </c>
      <c r="M123" s="66"/>
      <c r="N123" s="147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Y123" s="171">
        <v>7.8627272727272723</v>
      </c>
      <c r="AZ123" s="172" t="str">
        <f t="shared" si="6"/>
        <v>Требуются кол-во и цена</v>
      </c>
      <c r="BA123" s="45">
        <f>IF(A123&lt;&gt;"",IF(_xlfn.XLOOKUP(A123,'1C'!A:A,'1C'!A:A,0,0)&gt;0,1,0),"")</f>
        <v>1</v>
      </c>
      <c r="BB123" s="150">
        <f>IF(C123&lt;&gt;"",IF(_xlfn.XLOOKUP(C123,'1C'!S:S,'1C'!S:S,0,0)&gt;0,0,1),"")</f>
        <v>0</v>
      </c>
      <c r="BC123" s="45">
        <f t="shared" si="7"/>
        <v>0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new</v>
      </c>
      <c r="C124" s="44" t="s">
        <v>2162</v>
      </c>
      <c r="E124" s="43" t="str">
        <f>IF(F124&lt;&gt;"",IFERROR(VLOOKUP(F124,Категории!A:B,2,0),""),"Требуется категория")</f>
        <v>Требуется категория</v>
      </c>
      <c r="G124" s="63"/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45" t="str">
        <f>IF(K124&lt;&gt;"",IFERROR(VLOOKUP(A124,'1C'!A:T,18,0),IFERROR(VLOOKUP(K124,Colors!D:E,2,0),"")),"")</f>
        <v>черный</v>
      </c>
      <c r="O124" s="65"/>
      <c r="Q124" s="58"/>
      <c r="AQ124" s="59" t="str">
        <f t="shared" si="1"/>
        <v/>
      </c>
      <c r="AS124" s="56" t="str">
        <f ca="1">IF(BA124&gt;0,_xlfn.XLOOKUP(A124,'1C'!$A:$A,'1C'!P:P,"",0,),IF(AR124&lt;&gt;"",VLOOKUP(AR124,INDIRECT(SUBSTITUTE($J124," ","")&amp;"Manufactures"),3,0),"Требуется код страны"))</f>
        <v>Требуется код страны</v>
      </c>
      <c r="AT124" s="56" t="str">
        <f ca="1">IF(BA124&gt;0,_xlfn.XLOOKUP(A124,'1C'!$A:$A,'1C'!O:O,"",0),IF(AR124&lt;&gt;"",VLOOKUP(AR124,INDIRECT(SUBSTITUTE($J124," ","")&amp;"Manufactures"),2,0),"Требуется код страны"))</f>
        <v>Требуется код страны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Y124" s="171">
        <v>7.8624137931034479</v>
      </c>
      <c r="AZ124" s="172" t="str">
        <f t="shared" si="6"/>
        <v>Требуются кол-во и цена</v>
      </c>
      <c r="BA124" s="45">
        <f>IF(A124&lt;&gt;"",IF(_xlfn.XLOOKUP(A124,'1C'!A:A,'1C'!A:A,0,0)&gt;0,1,0),"")</f>
        <v>0</v>
      </c>
      <c r="BB124" s="150">
        <f>IF(C124&lt;&gt;"",IF(_xlfn.XLOOKUP(C124,'1C'!S:S,'1C'!S:S,0,0)&gt;0,0,1),"")</f>
        <v>1</v>
      </c>
      <c r="BC124" s="45" t="str">
        <f t="shared" si="7"/>
        <v>-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new</v>
      </c>
      <c r="C125" s="44" t="s">
        <v>2163</v>
      </c>
      <c r="E125" s="43" t="str">
        <f>IF(F125&lt;&gt;"",IFERROR(VLOOKUP(F125,Категории!A:B,2,0),""),"Требуется категория")</f>
        <v>Требуется категория</v>
      </c>
      <c r="G125" s="63"/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45" t="str">
        <f>IF(K125&lt;&gt;"",IFERROR(VLOOKUP(A125,'1C'!A:T,18,0),IFERROR(VLOOKUP(K125,Colors!D:E,2,0),"")),"")</f>
        <v>черный</v>
      </c>
      <c r="O125" s="65"/>
      <c r="Q125" s="58"/>
      <c r="AQ125" s="59" t="str">
        <f t="shared" si="1"/>
        <v/>
      </c>
      <c r="AS125" s="56" t="str">
        <f ca="1">IF(BA125&gt;0,_xlfn.XLOOKUP(A125,'1C'!$A:$A,'1C'!P:P,"",0,),IF(AR125&lt;&gt;"",VLOOKUP(AR125,INDIRECT(SUBSTITUTE($J125," ","")&amp;"Manufactures"),3,0),"Требуется код страны"))</f>
        <v>Требуется код страны</v>
      </c>
      <c r="AT125" s="56" t="str">
        <f ca="1">IF(BA125&gt;0,_xlfn.XLOOKUP(A125,'1C'!$A:$A,'1C'!O:O,"",0),IF(AR125&lt;&gt;"",VLOOKUP(AR125,INDIRECT(SUBSTITUTE($J125," ","")&amp;"Manufactures"),2,0),"Требуется код страны"))</f>
        <v>Требуется код страны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Y125" s="171">
        <v>7.862857142857143</v>
      </c>
      <c r="AZ125" s="172" t="str">
        <f t="shared" si="6"/>
        <v>Требуются кол-во и цена</v>
      </c>
      <c r="BA125" s="45">
        <f>IF(A125&lt;&gt;"",IF(_xlfn.XLOOKUP(A125,'1C'!A:A,'1C'!A:A,0,0)&gt;0,1,0),"")</f>
        <v>0</v>
      </c>
      <c r="BB125" s="150">
        <f>IF(C125&lt;&gt;"",IF(_xlfn.XLOOKUP(C125,'1C'!S:S,'1C'!S:S,0,0)&gt;0,0,1),"")</f>
        <v>1</v>
      </c>
      <c r="BC125" s="45" t="str">
        <f t="shared" si="7"/>
        <v>-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new</v>
      </c>
      <c r="C126" s="44" t="s">
        <v>2164</v>
      </c>
      <c r="E126" s="43" t="str">
        <f>IF(F126&lt;&gt;"",IFERROR(VLOOKUP(F126,Категории!A:B,2,0),""),"Требуется категория")</f>
        <v>Требуется категория</v>
      </c>
      <c r="G126" s="63"/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45" t="str">
        <f>IF(K126&lt;&gt;"",IFERROR(VLOOKUP(A126,'1C'!A:T,18,0),IFERROR(VLOOKUP(K126,Colors!D:E,2,0),"")),"")</f>
        <v>черный</v>
      </c>
      <c r="N126" s="63"/>
      <c r="O126" s="65"/>
      <c r="P126" s="63"/>
      <c r="Q126" s="58"/>
      <c r="R126" s="58"/>
      <c r="AQ126" s="59" t="str">
        <f t="shared" si="1"/>
        <v/>
      </c>
      <c r="AS126" s="56" t="str">
        <f ca="1">IF(BA126&gt;0,_xlfn.XLOOKUP(A126,'1C'!$A:$A,'1C'!P:P,"",0,),IF(AR126&lt;&gt;"",VLOOKUP(AR126,INDIRECT(SUBSTITUTE($J126," ","")&amp;"Manufactures"),3,0),"Требуется код страны"))</f>
        <v>Требуется код страны</v>
      </c>
      <c r="AT126" s="56" t="str">
        <f ca="1">IF(BA126&gt;0,_xlfn.XLOOKUP(A126,'1C'!$A:$A,'1C'!O:O,"",0),IF(AR126&lt;&gt;"",VLOOKUP(AR126,INDIRECT(SUBSTITUTE($J126," ","")&amp;"Manufactures"),2,0),"Требуется код страны"))</f>
        <v>Требуется код страны</v>
      </c>
      <c r="AU126" s="76">
        <f t="shared" si="2"/>
        <v>0.1</v>
      </c>
      <c r="AV126" s="43">
        <f t="shared" si="3"/>
        <v>0.15000000000000002</v>
      </c>
      <c r="AW126" s="43" t="str">
        <f t="shared" si="4"/>
        <v>Требуются кол-во и нетто</v>
      </c>
      <c r="AX126" s="43" t="str">
        <f t="shared" si="5"/>
        <v>Требуются кол-во и брутто</v>
      </c>
      <c r="AY126" s="171">
        <v>7.8626470588235291</v>
      </c>
      <c r="AZ126" s="172" t="str">
        <f t="shared" si="6"/>
        <v>Требуются кол-во и цена</v>
      </c>
      <c r="BA126" s="45">
        <f>IF(A126&lt;&gt;"",IF(_xlfn.XLOOKUP(A126,'1C'!A:A,'1C'!A:A,0,0)&gt;0,1,0),"")</f>
        <v>0</v>
      </c>
      <c r="BB126" s="150">
        <f>IF(C126&lt;&gt;"",IF(_xlfn.XLOOKUP(C126,'1C'!S:S,'1C'!S:S,0,0)&gt;0,0,1),"")</f>
        <v>1</v>
      </c>
      <c r="BC126" s="45" t="str">
        <f t="shared" si="7"/>
        <v>-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2165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AMERICAN NEEDLE-Sport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45" t="str">
        <f>IF(K127&lt;&gt;"",IFERROR(VLOOKUP(A127,'1C'!A:T,18,0),IFERROR(VLOOKUP(K127,Colors!D:E,2,0),"")),"")</f>
        <v>синий</v>
      </c>
      <c r="N127" s="147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8"/>
      <c r="R127" s="43" t="str">
        <f>IF(A127&lt;&gt;"",_xlfn.XLOOKUP(A127,'1C'!A:A,'1C'!K:K,_xlfn.XLOOKUP(C127,'1C'!S:S,'1C'!K:K,"",0),0),"")</f>
        <v>Унисекс</v>
      </c>
      <c r="AQ127" s="59" t="str">
        <f t="shared" si="1"/>
        <v/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 t="str">
        <f t="shared" si="4"/>
        <v>Требуются кол-во и нетто</v>
      </c>
      <c r="AX127" s="43" t="str">
        <f t="shared" si="5"/>
        <v>Требуются кол-во и брутто</v>
      </c>
      <c r="AY127" s="171">
        <v>6.5877777777777773</v>
      </c>
      <c r="AZ127" s="172" t="str">
        <f t="shared" si="6"/>
        <v>Требуются кол-во и цена</v>
      </c>
      <c r="BA127" s="45">
        <f>IF(A127&lt;&gt;"",IF(_xlfn.XLOOKUP(A127,'1C'!A:A,'1C'!A:A,0,0)&gt;0,1,0),"")</f>
        <v>1</v>
      </c>
      <c r="BB127" s="150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new</v>
      </c>
      <c r="C128" s="44" t="s">
        <v>2166</v>
      </c>
      <c r="E128" s="43" t="str">
        <f>IF(F128&lt;&gt;"",IFERROR(VLOOKUP(F128,Категории!A:B,2,0),""),"Требуется категория")</f>
        <v>Требуется категория</v>
      </c>
      <c r="G128" s="63"/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45" t="str">
        <f>IF(K128&lt;&gt;"",IFERROR(VLOOKUP(A128,'1C'!A:T,18,0),IFERROR(VLOOKUP(K128,Colors!D:E,2,0),"")),"")</f>
        <v>черный</v>
      </c>
      <c r="N128" s="63"/>
      <c r="O128" s="65"/>
      <c r="P128" s="63"/>
      <c r="Q128" s="58"/>
      <c r="R128" s="58"/>
      <c r="AQ128" s="59" t="str">
        <f t="shared" si="1"/>
        <v/>
      </c>
      <c r="AS128" s="56" t="str">
        <f ca="1">IF(BA128&gt;0,_xlfn.XLOOKUP(A128,'1C'!$A:$A,'1C'!P:P,"",0,),IF(AR128&lt;&gt;"",VLOOKUP(AR128,INDIRECT(SUBSTITUTE($J128," ","")&amp;"Manufactures"),3,0),"Требуется код страны"))</f>
        <v>Требуется код страны</v>
      </c>
      <c r="AT128" s="56" t="str">
        <f ca="1">IF(BA128&gt;0,_xlfn.XLOOKUP(A128,'1C'!$A:$A,'1C'!O:O,"",0),IF(AR128&lt;&gt;"",VLOOKUP(AR128,INDIRECT(SUBSTITUTE($J128," ","")&amp;"Manufactures"),2,0),"Требуется код страны"))</f>
        <v>Требуется код страны</v>
      </c>
      <c r="AU128" s="76">
        <f t="shared" si="2"/>
        <v>0.1</v>
      </c>
      <c r="AV128" s="43">
        <f t="shared" si="3"/>
        <v>0.15000000000000002</v>
      </c>
      <c r="AW128" s="43" t="str">
        <f t="shared" si="4"/>
        <v>Требуются кол-во и нетто</v>
      </c>
      <c r="AX128" s="43" t="str">
        <f t="shared" si="5"/>
        <v>Требуются кол-во и брутто</v>
      </c>
      <c r="AY128" s="171">
        <v>9.1383333333333336</v>
      </c>
      <c r="AZ128" s="172" t="str">
        <f t="shared" si="6"/>
        <v>Требуются кол-во и цена</v>
      </c>
      <c r="BA128" s="45">
        <f>IF(A128&lt;&gt;"",IF(_xlfn.XLOOKUP(A128,'1C'!A:A,'1C'!A:A,0,0)&gt;0,1,0),"")</f>
        <v>0</v>
      </c>
      <c r="BB128" s="150">
        <f>IF(C128&lt;&gt;"",IF(_xlfn.XLOOKUP(C128,'1C'!S:S,'1C'!S:S,0,0)&gt;0,0,1),"")</f>
        <v>1</v>
      </c>
      <c r="BC128" s="45" t="str">
        <f t="shared" si="7"/>
        <v>-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new</v>
      </c>
      <c r="C129" s="44" t="s">
        <v>2167</v>
      </c>
      <c r="E129" s="43" t="str">
        <f>IF(F129&lt;&gt;"",IFERROR(VLOOKUP(F129,Категории!A:B,2,0),""),"Требуется категория")</f>
        <v>Требуется категория</v>
      </c>
      <c r="G129" s="63"/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45" t="str">
        <f>IF(K129&lt;&gt;"",IFERROR(VLOOKUP(A129,'1C'!A:T,18,0),IFERROR(VLOOKUP(K129,Colors!D:E,2,0),"")),"")</f>
        <v>черный</v>
      </c>
      <c r="O129" s="65"/>
      <c r="Q129" s="58"/>
      <c r="AQ129" s="59" t="str">
        <f t="shared" si="1"/>
        <v/>
      </c>
      <c r="AS129" s="56" t="str">
        <f ca="1">IF(BA129&gt;0,_xlfn.XLOOKUP(A129,'1C'!$A:$A,'1C'!P:P,"",0,),IF(AR129&lt;&gt;"",VLOOKUP(AR129,INDIRECT(SUBSTITUTE($J129," ","")&amp;"Manufactures"),3,0),"Требуется код страны"))</f>
        <v>Требуется код страны</v>
      </c>
      <c r="AT129" s="56" t="str">
        <f ca="1">IF(BA129&gt;0,_xlfn.XLOOKUP(A129,'1C'!$A:$A,'1C'!O:O,"",0),IF(AR129&lt;&gt;"",VLOOKUP(AR129,INDIRECT(SUBSTITUTE($J129," ","")&amp;"Manufactures"),2,0),"Требуется код страны"))</f>
        <v>Требуется код страны</v>
      </c>
      <c r="AU129" s="76">
        <f t="shared" si="2"/>
        <v>0.1</v>
      </c>
      <c r="AV129" s="43">
        <f t="shared" si="3"/>
        <v>0.15000000000000002</v>
      </c>
      <c r="AW129" s="43" t="str">
        <f t="shared" si="4"/>
        <v>Требуются кол-во и нетто</v>
      </c>
      <c r="AX129" s="43" t="str">
        <f t="shared" si="5"/>
        <v>Требуются кол-во и брутто</v>
      </c>
      <c r="AY129" s="171">
        <v>9.1383333333333336</v>
      </c>
      <c r="AZ129" s="172" t="str">
        <f t="shared" si="6"/>
        <v>Требуются кол-во и цена</v>
      </c>
      <c r="BA129" s="45">
        <f>IF(A129&lt;&gt;"",IF(_xlfn.XLOOKUP(A129,'1C'!A:A,'1C'!A:A,0,0)&gt;0,1,0),"")</f>
        <v>0</v>
      </c>
      <c r="BB129" s="150">
        <f>IF(C129&lt;&gt;"",IF(_xlfn.XLOOKUP(C129,'1C'!S:S,'1C'!S:S,0,0)&gt;0,0,1),"")</f>
        <v>1</v>
      </c>
      <c r="BC129" s="45" t="str">
        <f t="shared" si="7"/>
        <v>-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new</v>
      </c>
      <c r="C130" s="44" t="s">
        <v>2168</v>
      </c>
      <c r="E130" s="43" t="str">
        <f>IF(F130&lt;&gt;"",IFERROR(VLOOKUP(F130,Категории!A:B,2,0),""),"Требуется категория")</f>
        <v>Требуется категория</v>
      </c>
      <c r="G130" s="63"/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45" t="str">
        <f>IF(K130&lt;&gt;"",IFERROR(VLOOKUP(A130,'1C'!A:T,18,0),IFERROR(VLOOKUP(K130,Colors!D:E,2,0),"")),"")</f>
        <v>черный</v>
      </c>
      <c r="O130" s="65"/>
      <c r="Q130" s="58"/>
      <c r="AQ130" s="59" t="str">
        <f t="shared" si="1"/>
        <v/>
      </c>
      <c r="AS130" s="56" t="str">
        <f ca="1">IF(BA130&gt;0,_xlfn.XLOOKUP(A130,'1C'!$A:$A,'1C'!P:P,"",0,),IF(AR130&lt;&gt;"",VLOOKUP(AR130,INDIRECT(SUBSTITUTE($J130," ","")&amp;"Manufactures"),3,0),"Требуется код страны"))</f>
        <v>Требуется код страны</v>
      </c>
      <c r="AT130" s="56" t="str">
        <f ca="1">IF(BA130&gt;0,_xlfn.XLOOKUP(A130,'1C'!$A:$A,'1C'!O:O,"",0),IF(AR130&lt;&gt;"",VLOOKUP(AR130,INDIRECT(SUBSTITUTE($J130," ","")&amp;"Manufactures"),2,0),"Требуется код страны"))</f>
        <v>Требуется код страны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Y130" s="171">
        <v>9.1383333333333336</v>
      </c>
      <c r="AZ130" s="172" t="str">
        <f t="shared" si="6"/>
        <v>Требуются кол-во и цена</v>
      </c>
      <c r="BA130" s="45">
        <f>IF(A130&lt;&gt;"",IF(_xlfn.XLOOKUP(A130,'1C'!A:A,'1C'!A:A,0,0)&gt;0,1,0),"")</f>
        <v>0</v>
      </c>
      <c r="BB130" s="150">
        <f>IF(C130&lt;&gt;"",IF(_xlfn.XLOOKUP(C130,'1C'!S:S,'1C'!S:S,0,0)&gt;0,0,1),"")</f>
        <v>1</v>
      </c>
      <c r="BC130" s="45" t="str">
        <f t="shared" si="7"/>
        <v>-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new</v>
      </c>
      <c r="C131" s="44" t="s">
        <v>2169</v>
      </c>
      <c r="E131" s="43" t="str">
        <f>IF(F131&lt;&gt;"",IFERROR(VLOOKUP(F131,Категории!A:B,2,0),""),"Требуется категория")</f>
        <v>Требуется категория</v>
      </c>
      <c r="G131" s="63"/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45" t="str">
        <f>IF(K131&lt;&gt;"",IFERROR(VLOOKUP(A131,'1C'!A:T,18,0),IFERROR(VLOOKUP(K131,Colors!D:E,2,0),"")),"")</f>
        <v>черный</v>
      </c>
      <c r="O131" s="65"/>
      <c r="Q131" s="58"/>
      <c r="AQ131" s="59" t="str">
        <f t="shared" si="1"/>
        <v/>
      </c>
      <c r="AS131" s="56" t="str">
        <f ca="1">IF(BA131&gt;0,_xlfn.XLOOKUP(A131,'1C'!$A:$A,'1C'!P:P,"",0,),IF(AR131&lt;&gt;"",VLOOKUP(AR131,INDIRECT(SUBSTITUTE($J131," ","")&amp;"Manufactures"),3,0),"Требуется код страны"))</f>
        <v>Требуется код страны</v>
      </c>
      <c r="AT131" s="56" t="str">
        <f ca="1">IF(BA131&gt;0,_xlfn.XLOOKUP(A131,'1C'!$A:$A,'1C'!O:O,"",0),IF(AR131&lt;&gt;"",VLOOKUP(AR131,INDIRECT(SUBSTITUTE($J131," ","")&amp;"Manufactures"),2,0),"Требуется код страны"))</f>
        <v>Требуется код страны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Y131" s="171">
        <v>9.1383333333333336</v>
      </c>
      <c r="AZ131" s="172" t="str">
        <f t="shared" si="6"/>
        <v>Требуются кол-во и цена</v>
      </c>
      <c r="BA131" s="45">
        <f>IF(A131&lt;&gt;"",IF(_xlfn.XLOOKUP(A131,'1C'!A:A,'1C'!A:A,0,0)&gt;0,1,0),"")</f>
        <v>0</v>
      </c>
      <c r="BB131" s="150">
        <f>IF(C131&lt;&gt;"",IF(_xlfn.XLOOKUP(C131,'1C'!S:S,'1C'!S:S,0,0)&gt;0,0,1),"")</f>
        <v>1</v>
      </c>
      <c r="BC131" s="45" t="str">
        <f t="shared" si="7"/>
        <v>-</v>
      </c>
    </row>
    <row r="132" spans="1:55" ht="207.6" customHeight="1">
      <c r="A132" s="43" t="str">
        <f t="shared" si="0"/>
        <v>42050A-YNPniog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06-051-16</v>
      </c>
      <c r="C132" s="44" t="s">
        <v>2170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Sport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1048</v>
      </c>
      <c r="M132" s="66"/>
      <c r="N132" s="147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8"/>
      <c r="R132" s="43" t="str">
        <f>IF(A132&lt;&gt;"",_xlfn.XLOOKUP(A132,'1C'!A:A,'1C'!K:K,_xlfn.XLOOKUP(C132,'1C'!S:S,'1C'!K:K,"",0),0),"")</f>
        <v>Унисекс</v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Y132" s="171">
        <v>7.0124242424242427</v>
      </c>
      <c r="AZ132" s="172" t="str">
        <f t="shared" si="6"/>
        <v>Требуются кол-во и цена</v>
      </c>
      <c r="BA132" s="45">
        <f>IF(A132&lt;&gt;"",IF(_xlfn.XLOOKUP(A132,'1C'!A:A,'1C'!A:A,0,0)&gt;0,1,0),"")</f>
        <v>1</v>
      </c>
      <c r="BB132" s="150">
        <f>IF(C132&lt;&gt;"",IF(_xlfn.XLOOKUP(C132,'1C'!S:S,'1C'!S:S,0,0)&gt;0,0,1),"")</f>
        <v>0</v>
      </c>
      <c r="BC132" s="45">
        <f t="shared" si="7"/>
        <v>0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new</v>
      </c>
      <c r="C133" s="44" t="s">
        <v>2171</v>
      </c>
      <c r="E133" s="43" t="str">
        <f>IF(F133&lt;&gt;"",IFERROR(VLOOKUP(F133,Категории!A:B,2,0),""),"Требуется категория")</f>
        <v>Требуется категория</v>
      </c>
      <c r="G133" s="63"/>
      <c r="J133" s="43" t="str">
        <f>'1C'!$AF$1</f>
        <v>American Needle</v>
      </c>
      <c r="K133" s="104" t="s">
        <v>1719</v>
      </c>
      <c r="M133" s="66"/>
      <c r="O133" s="65"/>
      <c r="Q133" s="58"/>
      <c r="AQ133" s="59" t="str">
        <f t="shared" si="1"/>
        <v/>
      </c>
      <c r="AS133" s="56" t="str">
        <f ca="1">IF(BA133&gt;0,_xlfn.XLOOKUP(A133,'1C'!$A:$A,'1C'!P:P,"",0,),IF(AR133&lt;&gt;"",VLOOKUP(AR133,INDIRECT(SUBSTITUTE($J133," ","")&amp;"Manufactures"),3,0),"Требуется код страны"))</f>
        <v>Требуется код страны</v>
      </c>
      <c r="AT133" s="56" t="str">
        <f ca="1">IF(BA133&gt;0,_xlfn.XLOOKUP(A133,'1C'!$A:$A,'1C'!O:O,"",0),IF(AR133&lt;&gt;"",VLOOKUP(AR133,INDIRECT(SUBSTITUTE($J133," ","")&amp;"Manufactures"),2,0),"Требуется код страны"))</f>
        <v>Требуется код страны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Y133" s="171">
        <v>10.8375</v>
      </c>
      <c r="AZ133" s="172" t="str">
        <f t="shared" si="6"/>
        <v>Требуются кол-во и цена</v>
      </c>
      <c r="BA133" s="45">
        <f>IF(A133&lt;&gt;"",IF(_xlfn.XLOOKUP(A133,'1C'!A:A,'1C'!A:A,0,0)&gt;0,1,0),"")</f>
        <v>0</v>
      </c>
      <c r="BB133" s="150">
        <f>IF(C133&lt;&gt;"",IF(_xlfn.XLOOKUP(C133,'1C'!S:S,'1C'!S:S,0,0)&gt;0,0,1),"")</f>
        <v>1</v>
      </c>
      <c r="BC133" s="45" t="str">
        <f t="shared" si="7"/>
        <v>-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new</v>
      </c>
      <c r="C134" s="44" t="s">
        <v>2172</v>
      </c>
      <c r="E134" s="43" t="str">
        <f>IF(F134&lt;&gt;"",IFERROR(VLOOKUP(F134,Категории!A:B,2,0),""),"Требуется категория")</f>
        <v>Требуется категория</v>
      </c>
      <c r="G134" s="63"/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45" t="str">
        <f>IF(K134&lt;&gt;"",IFERROR(VLOOKUP(A134,'1C'!A:T,18,0),IFERROR(VLOOKUP(K134,Colors!D:E,2,0),"")),"")</f>
        <v>черный</v>
      </c>
      <c r="O134" s="65"/>
      <c r="Q134" s="58"/>
      <c r="AQ134" s="59" t="str">
        <f t="shared" si="1"/>
        <v/>
      </c>
      <c r="AS134" s="56" t="str">
        <f ca="1">IF(BA134&gt;0,_xlfn.XLOOKUP(A134,'1C'!$A:$A,'1C'!P:P,"",0,),IF(AR134&lt;&gt;"",VLOOKUP(AR134,INDIRECT(SUBSTITUTE($J134," ","")&amp;"Manufactures"),3,0),"Требуется код страны"))</f>
        <v>Требуется код страны</v>
      </c>
      <c r="AT134" s="56" t="str">
        <f ca="1">IF(BA134&gt;0,_xlfn.XLOOKUP(A134,'1C'!$A:$A,'1C'!O:O,"",0),IF(AR134&lt;&gt;"",VLOOKUP(AR134,INDIRECT(SUBSTITUTE($J134," ","")&amp;"Manufactures"),2,0),"Требуется код страны"))</f>
        <v>Требуется код страны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Y134" s="171">
        <v>9.35</v>
      </c>
      <c r="AZ134" s="172" t="str">
        <f t="shared" si="6"/>
        <v>Требуются кол-во и цена</v>
      </c>
      <c r="BA134" s="45">
        <f>IF(A134&lt;&gt;"",IF(_xlfn.XLOOKUP(A134,'1C'!A:A,'1C'!A:A,0,0)&gt;0,1,0),"")</f>
        <v>0</v>
      </c>
      <c r="BB134" s="150">
        <f>IF(C134&lt;&gt;"",IF(_xlfn.XLOOKUP(C134,'1C'!S:S,'1C'!S:S,0,0)&gt;0,0,1),"")</f>
        <v>1</v>
      </c>
      <c r="BC134" s="45" t="str">
        <f t="shared" si="7"/>
        <v>-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new</v>
      </c>
      <c r="C135" s="44" t="s">
        <v>2173</v>
      </c>
      <c r="E135" s="43" t="str">
        <f>IF(F135&lt;&gt;"",IFERROR(VLOOKUP(F135,Категории!A:B,2,0),""),"Требуется категория")</f>
        <v>Требуется категория</v>
      </c>
      <c r="G135" s="63"/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45" t="str">
        <f>IF(K135&lt;&gt;"",IFERROR(VLOOKUP(A135,'1C'!A:T,18,0),IFERROR(VLOOKUP(K135,Colors!D:E,2,0),"")),"")</f>
        <v>черный</v>
      </c>
      <c r="N135" s="63"/>
      <c r="O135" s="65"/>
      <c r="P135" s="63"/>
      <c r="Q135" s="58"/>
      <c r="R135" s="58"/>
      <c r="AQ135" s="59" t="str">
        <f t="shared" si="1"/>
        <v/>
      </c>
      <c r="AS135" s="56" t="str">
        <f ca="1">IF(BA135&gt;0,_xlfn.XLOOKUP(A135,'1C'!$A:$A,'1C'!P:P,"",0,),IF(AR135&lt;&gt;"",VLOOKUP(AR135,INDIRECT(SUBSTITUTE($J135," ","")&amp;"Manufactures"),3,0),"Требуется код страны"))</f>
        <v>Требуется код страны</v>
      </c>
      <c r="AT135" s="56" t="str">
        <f ca="1">IF(BA135&gt;0,_xlfn.XLOOKUP(A135,'1C'!$A:$A,'1C'!O:O,"",0),IF(AR135&lt;&gt;"",VLOOKUP(AR135,INDIRECT(SUBSTITUTE($J135," ","")&amp;"Manufactures"),2,0),"Требуется код страны"))</f>
        <v>Требуется код страны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Y135" s="171">
        <v>9.35</v>
      </c>
      <c r="AZ135" s="172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50">
        <f>IF(C135&lt;&gt;"",IF(_xlfn.XLOOKUP(C135,'1C'!S:S,'1C'!S:S,0,0)&gt;0,0,1),"")</f>
        <v>1</v>
      </c>
      <c r="BC135" s="45" t="str">
        <f t="shared" si="7"/>
        <v>-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new</v>
      </c>
      <c r="C136" s="44" t="s">
        <v>2174</v>
      </c>
      <c r="E136" s="43" t="str">
        <f>IF(F136&lt;&gt;"",IFERROR(VLOOKUP(F136,Категории!A:B,2,0),""),"Требуется категория")</f>
        <v>Требуется категория</v>
      </c>
      <c r="G136" s="63"/>
      <c r="J136" s="43" t="str">
        <f>'1C'!$AF$1</f>
        <v>American Needle</v>
      </c>
      <c r="K136" s="104" t="s">
        <v>2287</v>
      </c>
      <c r="L136" s="63"/>
      <c r="M136" s="66"/>
      <c r="N136" s="63"/>
      <c r="O136" s="65"/>
      <c r="P136" s="63"/>
      <c r="Q136" s="58"/>
      <c r="R136" s="58"/>
      <c r="AQ136" s="59" t="str">
        <f t="shared" si="1"/>
        <v/>
      </c>
      <c r="AS136" s="56" t="str">
        <f ca="1">IF(BA136&gt;0,_xlfn.XLOOKUP(A136,'1C'!$A:$A,'1C'!P:P,"",0,),IF(AR136&lt;&gt;"",VLOOKUP(AR136,INDIRECT(SUBSTITUTE($J136," ","")&amp;"Manufactures"),3,0),"Требуется код страны"))</f>
        <v>Требуется код страны</v>
      </c>
      <c r="AT136" s="56" t="str">
        <f ca="1">IF(BA136&gt;0,_xlfn.XLOOKUP(A136,'1C'!$A:$A,'1C'!O:O,"",0),IF(AR136&lt;&gt;"",VLOOKUP(AR136,INDIRECT(SUBSTITUTE($J136," ","")&amp;"Manufactures"),2,0),"Требуется код страны"))</f>
        <v>Требуется код страны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Y136" s="171">
        <v>9.35</v>
      </c>
      <c r="AZ136" s="172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50">
        <f>IF(C136&lt;&gt;"",IF(_xlfn.XLOOKUP(C136,'1C'!S:S,'1C'!S:S,0,0)&gt;0,0,1),"")</f>
        <v>1</v>
      </c>
      <c r="BC136" s="45" t="str">
        <f t="shared" si="7"/>
        <v>-</v>
      </c>
    </row>
    <row r="137" spans="1:55" ht="208.35" customHeight="1">
      <c r="A137" s="43" t="str">
        <f t="shared" si="0"/>
        <v>42810A-CALIblir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06-053-48</v>
      </c>
      <c r="C137" s="44" t="s">
        <v>2175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AMERICAN NEEDLE-State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1069</v>
      </c>
      <c r="L137" s="63"/>
      <c r="M137" s="66"/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8"/>
      <c r="R137" s="59" t="str">
        <f>IF(A137&lt;&gt;"",_xlfn.XLOOKUP(A137,'1C'!A:A,'1C'!K:K,_xlfn.XLOOKUP(C137,'1C'!S:S,'1C'!K:K,"",0),0),"")</f>
        <v>Унисекс</v>
      </c>
      <c r="AQ137" s="59" t="str">
        <f t="shared" si="1"/>
        <v/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Y137" s="171">
        <v>7.012631578947369</v>
      </c>
      <c r="AZ137" s="172" t="str">
        <f t="shared" si="6"/>
        <v>Требуются кол-во и цена</v>
      </c>
      <c r="BA137" s="45">
        <f>IF(A137&lt;&gt;"",IF(_xlfn.XLOOKUP(A137,'1C'!A:A,'1C'!A:A,0,0)&gt;0,1,0),"")</f>
        <v>1</v>
      </c>
      <c r="BB137" s="150">
        <f>IF(C137&lt;&gt;"",IF(_xlfn.XLOOKUP(C137,'1C'!S:S,'1C'!S:S,0,0)&gt;0,0,1),"")</f>
        <v>0</v>
      </c>
      <c r="BC137" s="45">
        <f t="shared" si="7"/>
        <v>0</v>
      </c>
    </row>
    <row r="138" spans="1:55" ht="109.35" customHeight="1">
      <c r="A138" s="43" t="str">
        <f t="shared" si="0"/>
        <v>42932A-NYRivory-royal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06-235-38</v>
      </c>
      <c r="C138" s="44" t="s">
        <v>2176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1711</v>
      </c>
      <c r="M138" s="66"/>
      <c r="N138" s="147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8"/>
      <c r="R138" s="43" t="str">
        <f>IF(A138&lt;&gt;"",_xlfn.XLOOKUP(A138,'1C'!A:A,'1C'!K:K,_xlfn.XLOOKUP(C138,'1C'!S:S,'1C'!K:K,"",0),0),"")</f>
        <v>Унисекс</v>
      </c>
      <c r="AQ138" s="59" t="str">
        <f t="shared" si="1"/>
        <v/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 t="str">
        <f t="shared" si="4"/>
        <v>Требуются кол-во и нетто</v>
      </c>
      <c r="AX138" s="43" t="str">
        <f t="shared" si="5"/>
        <v>Требуются кол-во и брутто</v>
      </c>
      <c r="AY138" s="171">
        <v>11.9</v>
      </c>
      <c r="AZ138" s="172" t="str">
        <f t="shared" si="6"/>
        <v>Требуются кол-во и цена</v>
      </c>
      <c r="BA138" s="45">
        <f>IF(A138&lt;&gt;"",IF(_xlfn.XLOOKUP(A138,'1C'!A:A,'1C'!A:A,0,0)&gt;0,1,0),"")</f>
        <v>1</v>
      </c>
      <c r="BB138" s="150">
        <f>IF(C138&lt;&gt;"",IF(_xlfn.XLOOKUP(C138,'1C'!S:S,'1C'!S:S,0,0)&gt;0,0,1),"")</f>
        <v>0</v>
      </c>
      <c r="BC138" s="45">
        <f t="shared" si="7"/>
        <v>0</v>
      </c>
    </row>
    <row r="139" spans="1:55" ht="115.7" customHeight="1">
      <c r="A139" s="43" t="str">
        <f t="shared" si="0"/>
        <v>42932A-PPNivory-blk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06-236-48</v>
      </c>
      <c r="C139" s="44" t="s">
        <v>2177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1707</v>
      </c>
      <c r="L139" s="63"/>
      <c r="M139" s="66"/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8"/>
      <c r="R139" s="59" t="str">
        <f>IF(A139&lt;&gt;"",_xlfn.XLOOKUP(A139,'1C'!A:A,'1C'!K:K,_xlfn.XLOOKUP(C139,'1C'!S:S,'1C'!K:K,"",0),0),"")</f>
        <v>Унисекс</v>
      </c>
      <c r="AQ139" s="59" t="str">
        <f t="shared" si="1"/>
        <v/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Y139" s="171">
        <v>11.9</v>
      </c>
      <c r="AZ139" s="172" t="str">
        <f t="shared" si="6"/>
        <v>Требуются кол-во и цена</v>
      </c>
      <c r="BA139" s="45">
        <f>IF(A139&lt;&gt;"",IF(_xlfn.XLOOKUP(A139,'1C'!A:A,'1C'!A:A,0,0)&gt;0,1,0),"")</f>
        <v>1</v>
      </c>
      <c r="BB139" s="150">
        <f>IF(C139&lt;&gt;"",IF(_xlfn.XLOOKUP(C139,'1C'!S:S,'1C'!S:S,0,0)&gt;0,0,1),"")</f>
        <v>0</v>
      </c>
      <c r="BC139" s="45">
        <f t="shared" si="7"/>
        <v>0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new</v>
      </c>
      <c r="C140" s="44" t="s">
        <v>2178</v>
      </c>
      <c r="E140" s="43" t="str">
        <f>IF(F140&lt;&gt;"",IFERROR(VLOOKUP(F140,Категории!A:B,2,0),""),"Требуется категория")</f>
        <v>Требуется категория</v>
      </c>
      <c r="G140" s="63"/>
      <c r="J140" s="43" t="str">
        <f>'1C'!$AF$1</f>
        <v>American Needle</v>
      </c>
      <c r="K140" s="104" t="s">
        <v>2289</v>
      </c>
      <c r="L140" s="63"/>
      <c r="M140" s="66"/>
      <c r="N140" s="63"/>
      <c r="O140" s="65"/>
      <c r="P140" s="63"/>
      <c r="Q140" s="58"/>
      <c r="R140" s="58"/>
      <c r="AQ140" s="59" t="str">
        <f t="shared" si="1"/>
        <v/>
      </c>
      <c r="AS140" s="56" t="str">
        <f ca="1">IF(BA140&gt;0,_xlfn.XLOOKUP(A140,'1C'!$A:$A,'1C'!P:P,"",0,),IF(AR140&lt;&gt;"",VLOOKUP(AR140,INDIRECT(SUBSTITUTE($J140," ","")&amp;"Manufactures"),3,0),"Требуется код страны"))</f>
        <v>Требуется код страны</v>
      </c>
      <c r="AT140" s="56" t="str">
        <f ca="1">IF(BA140&gt;0,_xlfn.XLOOKUP(A140,'1C'!$A:$A,'1C'!O:O,"",0),IF(AR140&lt;&gt;"",VLOOKUP(AR140,INDIRECT(SUBSTITUTE($J140," ","")&amp;"Manufactures"),2,0),"Требуется код страны"))</f>
        <v>Требуется код страны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Y140" s="171">
        <v>11.9</v>
      </c>
      <c r="AZ140" s="172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50">
        <f>IF(C140&lt;&gt;"",IF(_xlfn.XLOOKUP(C140,'1C'!S:S,'1C'!S:S,0,0)&gt;0,0,1),"")</f>
        <v>1</v>
      </c>
      <c r="BC140" s="45" t="str">
        <f t="shared" si="7"/>
        <v>-</v>
      </c>
    </row>
    <row r="141" spans="1:55" ht="119.65" customHeight="1">
      <c r="A141" s="43" t="str">
        <f t="shared" si="0"/>
        <v>42960A-CALIblk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2179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843</v>
      </c>
      <c r="L141" s="59" t="str">
        <f>IF(K141&lt;&gt;"",IFERROR(VLOOKUP(A141,'1C'!A:T,8,0),IFERROR(VLOOKUP(K141,Colors!D:E,2,0),"")),"")</f>
        <v>черный</v>
      </c>
      <c r="M141" s="145" t="str">
        <f>IF(K141&lt;&gt;"",IFERROR(VLOOKUP(A141,'1C'!A:T,18,0),IFERROR(VLOOKUP(K141,Colors!D:E,2,0),"")),"")</f>
        <v>черный</v>
      </c>
      <c r="N141" s="147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8"/>
      <c r="R141" s="43" t="str">
        <f>IF(A141&lt;&gt;"",_xlfn.XLOOKUP(A141,'1C'!A:A,'1C'!K:K,_xlfn.XLOOKUP(C141,'1C'!S:S,'1C'!K:K,"",0),0),"")</f>
        <v>Унисекс</v>
      </c>
      <c r="AQ141" s="59" t="str">
        <f t="shared" si="1"/>
        <v/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 t="str">
        <f t="shared" si="4"/>
        <v>Требуются кол-во и нетто</v>
      </c>
      <c r="AX141" s="43" t="str">
        <f t="shared" si="5"/>
        <v>Требуются кол-во и брутто</v>
      </c>
      <c r="AY141" s="171">
        <v>7.2250000000000005</v>
      </c>
      <c r="AZ141" s="172" t="str">
        <f t="shared" si="6"/>
        <v>Требуются кол-во и цена</v>
      </c>
      <c r="BA141" s="45">
        <f>IF(A141&lt;&gt;"",IF(_xlfn.XLOOKUP(A141,'1C'!A:A,'1C'!A:A,0,0)&gt;0,1,0),"")</f>
        <v>1</v>
      </c>
      <c r="BB141" s="150">
        <f>IF(C141&lt;&gt;"",IF(_xlfn.XLOOKUP(C141,'1C'!S:S,'1C'!S:S,0,0)&gt;0,0,1),"")</f>
        <v>0</v>
      </c>
      <c r="BC141" s="45">
        <f t="shared" si="7"/>
        <v>0</v>
      </c>
    </row>
    <row r="142" spans="1:55" ht="119.65" customHeight="1">
      <c r="A142" s="43" t="str">
        <f t="shared" si="0"/>
        <v>42960A-LOSAblk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2180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AMERICAN NEEDLE-State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843</v>
      </c>
      <c r="L142" s="59" t="str">
        <f>IF(K142&lt;&gt;"",IFERROR(VLOOKUP(A142,'1C'!A:T,8,0),IFERROR(VLOOKUP(K142,Colors!D:E,2,0),"")),"")</f>
        <v>черный</v>
      </c>
      <c r="M142" s="145" t="str">
        <f>IF(K142&lt;&gt;"",IFERROR(VLOOKUP(A142,'1C'!A:T,18,0),IFERROR(VLOOKUP(K142,Colors!D:E,2,0),"")),"")</f>
        <v>черный</v>
      </c>
      <c r="N142" s="147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8"/>
      <c r="R142" s="43" t="str">
        <f>IF(A142&lt;&gt;"",_xlfn.XLOOKUP(A142,'1C'!A:A,'1C'!K:K,_xlfn.XLOOKUP(C142,'1C'!S:S,'1C'!K:K,"",0),0),"")</f>
        <v>Унисекс</v>
      </c>
      <c r="AQ142" s="59" t="str">
        <f t="shared" si="1"/>
        <v/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 t="str">
        <f t="shared" si="4"/>
        <v>Требуются кол-во и нетто</v>
      </c>
      <c r="AX142" s="43" t="str">
        <f t="shared" si="5"/>
        <v>Требуются кол-во и брутто</v>
      </c>
      <c r="AY142" s="171">
        <v>6.5873333333333335</v>
      </c>
      <c r="AZ142" s="172" t="str">
        <f t="shared" si="6"/>
        <v>Требуются кол-во и цена</v>
      </c>
      <c r="BA142" s="45">
        <f>IF(A142&lt;&gt;"",IF(_xlfn.XLOOKUP(A142,'1C'!A:A,'1C'!A:A,0,0)&gt;0,1,0),"")</f>
        <v>1</v>
      </c>
      <c r="BB142" s="150">
        <f>IF(C142&lt;&gt;"",IF(_xlfn.XLOOKUP(C142,'1C'!S:S,'1C'!S:S,0,0)&gt;0,0,1),"")</f>
        <v>0</v>
      </c>
      <c r="BC142" s="45">
        <f t="shared" si="7"/>
        <v>0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new</v>
      </c>
      <c r="C143" s="44" t="s">
        <v>2181</v>
      </c>
      <c r="E143" s="43" t="str">
        <f>IF(F143&lt;&gt;"",IFERROR(VLOOKUP(F143,Категории!A:B,2,0),""),"Требуется категория")</f>
        <v>Требуется категория</v>
      </c>
      <c r="G143" s="63"/>
      <c r="J143" s="43" t="str">
        <f>'1C'!$AF$1</f>
        <v>American Needle</v>
      </c>
      <c r="K143" s="104" t="s">
        <v>2290</v>
      </c>
      <c r="M143" s="66"/>
      <c r="O143" s="65"/>
      <c r="Q143" s="58"/>
      <c r="AQ143" s="59" t="str">
        <f t="shared" si="1"/>
        <v/>
      </c>
      <c r="AS143" s="56" t="str">
        <f ca="1">IF(BA143&gt;0,_xlfn.XLOOKUP(A143,'1C'!$A:$A,'1C'!P:P,"",0,),IF(AR143&lt;&gt;"",VLOOKUP(AR143,INDIRECT(SUBSTITUTE($J143," ","")&amp;"Manufactures"),3,0),"Требуется код страны"))</f>
        <v>Требуется код страны</v>
      </c>
      <c r="AT143" s="56" t="str">
        <f ca="1">IF(BA143&gt;0,_xlfn.XLOOKUP(A143,'1C'!$A:$A,'1C'!O:O,"",0),IF(AR143&lt;&gt;"",VLOOKUP(AR143,INDIRECT(SUBSTITUTE($J143," ","")&amp;"Manufactures"),2,0),"Требуется код страны"))</f>
        <v>Требуется код страны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Y143" s="171">
        <v>6.8000000000000007</v>
      </c>
      <c r="AZ143" s="172" t="str">
        <f t="shared" si="6"/>
        <v>Требуются кол-во и цена</v>
      </c>
      <c r="BA143" s="45">
        <f>IF(A143&lt;&gt;"",IF(_xlfn.XLOOKUP(A143,'1C'!A:A,'1C'!A:A,0,0)&gt;0,1,0),"")</f>
        <v>0</v>
      </c>
      <c r="BB143" s="150">
        <f>IF(C143&lt;&gt;"",IF(_xlfn.XLOOKUP(C143,'1C'!S:S,'1C'!S:S,0,0)&gt;0,0,1),"")</f>
        <v>1</v>
      </c>
      <c r="BC143" s="45" t="str">
        <f t="shared" si="7"/>
        <v>-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new</v>
      </c>
      <c r="C144" s="44" t="s">
        <v>2182</v>
      </c>
      <c r="E144" s="43" t="str">
        <f>IF(F144&lt;&gt;"",IFERROR(VLOOKUP(F144,Категории!A:B,2,0),""),"Требуется категория")</f>
        <v>Требуется категория</v>
      </c>
      <c r="G144" s="44"/>
      <c r="J144" s="43" t="str">
        <f>'1C'!$AF$1</f>
        <v>American Needle</v>
      </c>
      <c r="K144" s="104" t="s">
        <v>2291</v>
      </c>
      <c r="M144" s="66"/>
      <c r="O144" s="65"/>
      <c r="AQ144" s="59" t="str">
        <f t="shared" si="1"/>
        <v/>
      </c>
      <c r="AS144" s="56" t="str">
        <f ca="1">IF(BA144&gt;0,_xlfn.XLOOKUP(A144,'1C'!$A:$A,'1C'!P:P,"",0,),IF(AR144&lt;&gt;"",VLOOKUP(AR144,INDIRECT(SUBSTITUTE($J144," ","")&amp;"Manufactures"),3,0),"Требуется код страны"))</f>
        <v>Требуется код страны</v>
      </c>
      <c r="AT144" s="56" t="str">
        <f ca="1">IF(BA144&gt;0,_xlfn.XLOOKUP(A144,'1C'!$A:$A,'1C'!O:O,"",0),IF(AR144&lt;&gt;"",VLOOKUP(AR144,INDIRECT(SUBSTITUTE($J144," ","")&amp;"Manufactures"),2,0),"Требуется код страны"))</f>
        <v>Требуется код страны</v>
      </c>
      <c r="AU144" s="76">
        <f t="shared" si="2"/>
        <v>0.1</v>
      </c>
      <c r="AV144" s="43">
        <f t="shared" si="3"/>
        <v>0.15000000000000002</v>
      </c>
      <c r="AW144" s="43" t="str">
        <f t="shared" si="4"/>
        <v>Требуются кол-во и нетто</v>
      </c>
      <c r="AX144" s="43" t="str">
        <f t="shared" si="5"/>
        <v>Требуются кол-во и брутто</v>
      </c>
      <c r="AY144" s="171">
        <v>8.2876190476190477</v>
      </c>
      <c r="AZ144" s="172" t="str">
        <f t="shared" si="6"/>
        <v>Требуются кол-во и цена</v>
      </c>
      <c r="BA144" s="45">
        <f>IF(A144&lt;&gt;"",IF(_xlfn.XLOOKUP(A144,'1C'!A:A,'1C'!A:A,0,0)&gt;0,1,0),"")</f>
        <v>0</v>
      </c>
      <c r="BB144" s="150">
        <f>IF(C144&lt;&gt;"",IF(_xlfn.XLOOKUP(C144,'1C'!S:S,'1C'!S:S,0,0)&gt;0,0,1),"")</f>
        <v>1</v>
      </c>
      <c r="BC144" s="45" t="str">
        <f t="shared" si="7"/>
        <v>-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new</v>
      </c>
      <c r="C145" s="44" t="s">
        <v>2183</v>
      </c>
      <c r="E145" s="43" t="str">
        <f>IF(F145&lt;&gt;"",IFERROR(VLOOKUP(F145,Категории!A:B,2,0),""),"Требуется категория")</f>
        <v>Требуется категория</v>
      </c>
      <c r="G145" s="44"/>
      <c r="J145" s="43" t="str">
        <f>'1C'!$AF$1</f>
        <v>American Needle</v>
      </c>
      <c r="K145" s="104" t="s">
        <v>1411</v>
      </c>
      <c r="M145" s="66"/>
      <c r="O145" s="65"/>
      <c r="AQ145" s="59" t="str">
        <f t="shared" si="1"/>
        <v/>
      </c>
      <c r="AS145" s="56" t="str">
        <f ca="1">IF(BA145&gt;0,_xlfn.XLOOKUP(A145,'1C'!$A:$A,'1C'!P:P,"",0,),IF(AR145&lt;&gt;"",VLOOKUP(AR145,INDIRECT(SUBSTITUTE($J145," ","")&amp;"Manufactures"),3,0),"Требуется код страны"))</f>
        <v>Требуется код страны</v>
      </c>
      <c r="AT145" s="56" t="str">
        <f ca="1">IF(BA145&gt;0,_xlfn.XLOOKUP(A145,'1C'!$A:$A,'1C'!O:O,"",0),IF(AR145&lt;&gt;"",VLOOKUP(AR145,INDIRECT(SUBSTITUTE($J145," ","")&amp;"Manufactures"),2,0),"Требуется код страны"))</f>
        <v>Требуется код страны</v>
      </c>
      <c r="AU145" s="76">
        <f t="shared" si="2"/>
        <v>0.1</v>
      </c>
      <c r="AV145" s="43">
        <f t="shared" si="3"/>
        <v>0.15000000000000002</v>
      </c>
      <c r="AW145" s="43" t="str">
        <f t="shared" si="4"/>
        <v>Требуются кол-во и нетто</v>
      </c>
      <c r="AX145" s="43" t="str">
        <f t="shared" si="5"/>
        <v>Требуются кол-во и брутто</v>
      </c>
      <c r="AY145" s="171">
        <v>6.8000000000000007</v>
      </c>
      <c r="AZ145" s="172" t="str">
        <f t="shared" si="6"/>
        <v>Требуются кол-во и цена</v>
      </c>
      <c r="BA145" s="45">
        <f>IF(A145&lt;&gt;"",IF(_xlfn.XLOOKUP(A145,'1C'!A:A,'1C'!A:A,0,0)&gt;0,1,0),"")</f>
        <v>0</v>
      </c>
      <c r="BB145" s="150">
        <f>IF(C145&lt;&gt;"",IF(_xlfn.XLOOKUP(C145,'1C'!S:S,'1C'!S:S,0,0)&gt;0,0,1),"")</f>
        <v>1</v>
      </c>
      <c r="BC145" s="45" t="str">
        <f t="shared" si="7"/>
        <v>-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new</v>
      </c>
      <c r="C146" s="44" t="s">
        <v>2184</v>
      </c>
      <c r="E146" s="43" t="str">
        <f>IF(F146&lt;&gt;"",IFERROR(VLOOKUP(F146,Категории!A:B,2,0),""),"Требуется категория")</f>
        <v>Требуется категория</v>
      </c>
      <c r="G146" s="44"/>
      <c r="J146" s="43" t="str">
        <f>'1C'!$AF$1</f>
        <v>American Needle</v>
      </c>
      <c r="K146" s="104" t="s">
        <v>2288</v>
      </c>
      <c r="M146" s="66"/>
      <c r="O146" s="65"/>
      <c r="AQ146" s="59" t="str">
        <f t="shared" si="1"/>
        <v/>
      </c>
      <c r="AS146" s="56" t="str">
        <f ca="1">IF(BA146&gt;0,_xlfn.XLOOKUP(A146,'1C'!$A:$A,'1C'!P:P,"",0,),IF(AR146&lt;&gt;"",VLOOKUP(AR146,INDIRECT(SUBSTITUTE($J146," ","")&amp;"Manufactures"),3,0),"Требуется код страны"))</f>
        <v>Требуется код страны</v>
      </c>
      <c r="AT146" s="56" t="str">
        <f ca="1">IF(BA146&gt;0,_xlfn.XLOOKUP(A146,'1C'!$A:$A,'1C'!O:O,"",0),IF(AR146&lt;&gt;"",VLOOKUP(AR146,INDIRECT(SUBSTITUTE($J146," ","")&amp;"Manufactures"),2,0),"Требуется код страны"))</f>
        <v>Требуется код страны</v>
      </c>
      <c r="AU146" s="76">
        <f t="shared" si="2"/>
        <v>0.1</v>
      </c>
      <c r="AV146" s="43">
        <f t="shared" si="3"/>
        <v>0.15000000000000002</v>
      </c>
      <c r="AW146" s="43" t="str">
        <f t="shared" si="4"/>
        <v>Требуются кол-во и нетто</v>
      </c>
      <c r="AX146" s="43" t="str">
        <f t="shared" si="5"/>
        <v>Требуются кол-во и брутто</v>
      </c>
      <c r="AY146" s="171">
        <v>6.8</v>
      </c>
      <c r="AZ146" s="172" t="str">
        <f t="shared" si="6"/>
        <v>Требуются кол-во и цена</v>
      </c>
      <c r="BA146" s="45">
        <f>IF(A146&lt;&gt;"",IF(_xlfn.XLOOKUP(A146,'1C'!A:A,'1C'!A:A,0,0)&gt;0,1,0),"")</f>
        <v>0</v>
      </c>
      <c r="BB146" s="150">
        <f>IF(C146&lt;&gt;"",IF(_xlfn.XLOOKUP(C146,'1C'!S:S,'1C'!S:S,0,0)&gt;0,0,1),"")</f>
        <v>1</v>
      </c>
      <c r="BC146" s="45" t="str">
        <f t="shared" si="7"/>
        <v>-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new</v>
      </c>
      <c r="C147" s="44" t="s">
        <v>2185</v>
      </c>
      <c r="E147" s="43" t="str">
        <f>IF(F147&lt;&gt;"",IFERROR(VLOOKUP(F147,Категории!A:B,2,0),""),"Требуется категория")</f>
        <v>Требуется категория</v>
      </c>
      <c r="G147" s="44"/>
      <c r="J147" s="43" t="str">
        <f>'1C'!$AF$1</f>
        <v>American Needle</v>
      </c>
      <c r="K147" s="104" t="s">
        <v>2292</v>
      </c>
      <c r="M147" s="66"/>
      <c r="O147" s="65"/>
      <c r="AQ147" s="59" t="str">
        <f t="shared" si="1"/>
        <v/>
      </c>
      <c r="AS147" s="56" t="str">
        <f ca="1">IF(BA147&gt;0,_xlfn.XLOOKUP(A147,'1C'!$A:$A,'1C'!P:P,"",0,),IF(AR147&lt;&gt;"",VLOOKUP(AR147,INDIRECT(SUBSTITUTE($J147," ","")&amp;"Manufactures"),3,0),"Требуется код страны"))</f>
        <v>Требуется код страны</v>
      </c>
      <c r="AT147" s="56" t="str">
        <f ca="1">IF(BA147&gt;0,_xlfn.XLOOKUP(A147,'1C'!$A:$A,'1C'!O:O,"",0),IF(AR147&lt;&gt;"",VLOOKUP(AR147,INDIRECT(SUBSTITUTE($J147," ","")&amp;"Manufactures"),2,0),"Требуется код страны"))</f>
        <v>Требуется код страны</v>
      </c>
      <c r="AU147" s="76">
        <f t="shared" si="2"/>
        <v>0.1</v>
      </c>
      <c r="AV147" s="43">
        <f t="shared" si="3"/>
        <v>0.15000000000000002</v>
      </c>
      <c r="AW147" s="43" t="str">
        <f t="shared" si="4"/>
        <v>Требуются кол-во и нетто</v>
      </c>
      <c r="AX147" s="43" t="str">
        <f t="shared" si="5"/>
        <v>Требуются кол-во и брутто</v>
      </c>
      <c r="AY147" s="171">
        <v>6.8</v>
      </c>
      <c r="AZ147" s="172" t="str">
        <f t="shared" si="6"/>
        <v>Требуются кол-во и цена</v>
      </c>
      <c r="BA147" s="45">
        <f>IF(A147&lt;&gt;"",IF(_xlfn.XLOOKUP(A147,'1C'!A:A,'1C'!A:A,0,0)&gt;0,1,0),"")</f>
        <v>0</v>
      </c>
      <c r="BB147" s="150">
        <f>IF(C147&lt;&gt;"",IF(_xlfn.XLOOKUP(C147,'1C'!S:S,'1C'!S:S,0,0)&gt;0,0,1),"")</f>
        <v>1</v>
      </c>
      <c r="BC147" s="45" t="str">
        <f t="shared" si="7"/>
        <v>-</v>
      </c>
    </row>
    <row r="148" spans="1:55" ht="124.7" customHeight="1">
      <c r="A148" s="43" t="str">
        <f t="shared" si="0"/>
        <v>42960B-CALIiblk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06-057-09</v>
      </c>
      <c r="C148" s="44" t="s">
        <v>2186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AMERICAN NEEDLE-State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1082</v>
      </c>
      <c r="M148" s="66"/>
      <c r="N148" s="147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R148" s="43" t="str">
        <f>IF(A148&lt;&gt;"",_xlfn.XLOOKUP(A148,'1C'!A:A,'1C'!K:K,_xlfn.XLOOKUP(C148,'1C'!S:S,'1C'!K:K,"",0),0),"")</f>
        <v>Унисекс</v>
      </c>
      <c r="AQ148" s="59" t="str">
        <f t="shared" si="1"/>
        <v/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 t="str">
        <f t="shared" si="4"/>
        <v>Требуются кол-во и нетто</v>
      </c>
      <c r="AX148" s="43" t="str">
        <f t="shared" si="5"/>
        <v>Требуются кол-во и брутто</v>
      </c>
      <c r="AY148" s="171">
        <v>7.2250000000000005</v>
      </c>
      <c r="AZ148" s="172" t="str">
        <f t="shared" si="6"/>
        <v>Требуются кол-во и цена</v>
      </c>
      <c r="BA148" s="45">
        <f>IF(A148&lt;&gt;"",IF(_xlfn.XLOOKUP(A148,'1C'!A:A,'1C'!A:A,0,0)&gt;0,1,0),"")</f>
        <v>1</v>
      </c>
      <c r="BB148" s="150">
        <f>IF(C148&lt;&gt;"",IF(_xlfn.XLOOKUP(C148,'1C'!S:S,'1C'!S:S,0,0)&gt;0,0,1),"")</f>
        <v>0</v>
      </c>
      <c r="BC148" s="45">
        <f t="shared" si="7"/>
        <v>0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new</v>
      </c>
      <c r="C149" s="44" t="s">
        <v>2187</v>
      </c>
      <c r="E149" s="43" t="str">
        <f>IF(F149&lt;&gt;"",IFERROR(VLOOKUP(F149,Категории!A:B,2,0),""),"Требуется категория")</f>
        <v>Требуется категория</v>
      </c>
      <c r="G149" s="44"/>
      <c r="J149" s="43" t="str">
        <f>'1C'!$AF$1</f>
        <v>American Needle</v>
      </c>
      <c r="K149" s="104" t="s">
        <v>2293</v>
      </c>
      <c r="M149" s="66"/>
      <c r="O149" s="65"/>
      <c r="AQ149" s="59" t="str">
        <f t="shared" si="1"/>
        <v/>
      </c>
      <c r="AS149" s="56" t="str">
        <f ca="1">IF(BA149&gt;0,_xlfn.XLOOKUP(A149,'1C'!$A:$A,'1C'!P:P,"",0,),IF(AR149&lt;&gt;"",VLOOKUP(AR149,INDIRECT(SUBSTITUTE($J149," ","")&amp;"Manufactures"),3,0),"Требуется код страны"))</f>
        <v>Требуется код страны</v>
      </c>
      <c r="AT149" s="56" t="str">
        <f ca="1">IF(BA149&gt;0,_xlfn.XLOOKUP(A149,'1C'!$A:$A,'1C'!O:O,"",0),IF(AR149&lt;&gt;"",VLOOKUP(AR149,INDIRECT(SUBSTITUTE($J149," ","")&amp;"Manufactures"),2,0),"Требуется код страны"))</f>
        <v>Требуется код страны</v>
      </c>
      <c r="AU149" s="76">
        <f t="shared" si="2"/>
        <v>0.1</v>
      </c>
      <c r="AV149" s="43">
        <f t="shared" si="3"/>
        <v>0.15000000000000002</v>
      </c>
      <c r="AW149" s="43" t="str">
        <f t="shared" si="4"/>
        <v>Требуются кол-во и нетто</v>
      </c>
      <c r="AX149" s="43" t="str">
        <f t="shared" si="5"/>
        <v>Требуются кол-во и брутто</v>
      </c>
      <c r="AY149" s="171">
        <v>8.2876190476190477</v>
      </c>
      <c r="AZ149" s="172" t="str">
        <f t="shared" si="6"/>
        <v>Требуются кол-во и цена</v>
      </c>
      <c r="BA149" s="45">
        <f>IF(A149&lt;&gt;"",IF(_xlfn.XLOOKUP(A149,'1C'!A:A,'1C'!A:A,0,0)&gt;0,1,0),"")</f>
        <v>0</v>
      </c>
      <c r="BB149" s="150">
        <f>IF(C149&lt;&gt;"",IF(_xlfn.XLOOKUP(C149,'1C'!S:S,'1C'!S:S,0,0)&gt;0,0,1),"")</f>
        <v>1</v>
      </c>
      <c r="BC149" s="45" t="str">
        <f t="shared" si="7"/>
        <v>-</v>
      </c>
    </row>
    <row r="150" spans="1:55" ht="119.65" customHeight="1">
      <c r="A150" s="43" t="str">
        <f t="shared" si="0"/>
        <v>43020A-HAWAbsun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06-058-20</v>
      </c>
      <c r="C150" s="44" t="s">
        <v>2188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1086</v>
      </c>
      <c r="M150" s="66"/>
      <c r="N150" s="147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43" t="str">
        <f>IF(P150&lt;&gt;"",IFERROR(VLOOKUP(P150,MaterialsTypes!F:G,2,0),IFERROR(VLOOKUP(N150,MaterialsTypes100,2,0),"")),IFERROR(VLOOKUP(N150,MaterialsTypes100,2,0),""))</f>
        <v>Текстиль, ткань</v>
      </c>
      <c r="R150" s="43" t="str">
        <f>IF(A150&lt;&gt;"",_xlfn.XLOOKUP(A150,'1C'!A:A,'1C'!K:K,_xlfn.XLOOKUP(C150,'1C'!S:S,'1C'!K:K,"",0),0),"")</f>
        <v>Унисекс</v>
      </c>
      <c r="AQ150" s="59" t="str">
        <f t="shared" si="1"/>
        <v/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 t="str">
        <f t="shared" si="4"/>
        <v>Требуются кол-во и нетто</v>
      </c>
      <c r="AX150" s="43" t="str">
        <f t="shared" si="5"/>
        <v>Требуются кол-во и брутто</v>
      </c>
      <c r="AY150" s="171">
        <v>5.7374999999999998</v>
      </c>
      <c r="AZ150" s="172" t="str">
        <f t="shared" si="6"/>
        <v>Требуются кол-во и цена</v>
      </c>
      <c r="BA150" s="45">
        <f>IF(A150&lt;&gt;"",IF(_xlfn.XLOOKUP(A150,'1C'!A:A,'1C'!A:A,0,0)&gt;0,1,0),"")</f>
        <v>1</v>
      </c>
      <c r="BB150" s="150">
        <f>IF(C150&lt;&gt;"",IF(_xlfn.XLOOKUP(C150,'1C'!S:S,'1C'!S:S,0,0)&gt;0,0,1),"")</f>
        <v>0</v>
      </c>
      <c r="BC150" s="45">
        <f t="shared" si="7"/>
        <v>0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2189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45" t="str">
        <f>IF(K151&lt;&gt;"",IFERROR(VLOOKUP(A151,'1C'!A:T,18,0),IFERROR(VLOOKUP(K151,Colors!D:E,2,0),"")),"")</f>
        <v>красный</v>
      </c>
      <c r="N151" s="147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43" t="str">
        <f>IF(P151&lt;&gt;"",IFERROR(VLOOKUP(P151,MaterialsTypes!F:G,2,0),IFERROR(VLOOKUP(N151,MaterialsTypes100,2,0),"")),IFERROR(VLOOKUP(N151,MaterialsTypes100,2,0),""))</f>
        <v>Текстиль, ткань</v>
      </c>
      <c r="R151" s="43" t="str">
        <f>IF(A151&lt;&gt;"",_xlfn.XLOOKUP(A151,'1C'!A:A,'1C'!K:K,_xlfn.XLOOKUP(C151,'1C'!S:S,'1C'!K:K,"",0),0),"")</f>
        <v>Унисекс</v>
      </c>
      <c r="AQ151" s="59" t="str">
        <f t="shared" si="1"/>
        <v/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 t="str">
        <f t="shared" si="4"/>
        <v>Требуются кол-во и нетто</v>
      </c>
      <c r="AX151" s="43" t="str">
        <f t="shared" si="5"/>
        <v>Требуются кол-во и брутто</v>
      </c>
      <c r="AY151" s="171">
        <v>5.7372727272727273</v>
      </c>
      <c r="AZ151" s="172" t="str">
        <f t="shared" si="6"/>
        <v>Требуются кол-во и цена</v>
      </c>
      <c r="BA151" s="45">
        <f>IF(A151&lt;&gt;"",IF(_xlfn.XLOOKUP(A151,'1C'!A:A,'1C'!A:A,0,0)&gt;0,1,0),"")</f>
        <v>1</v>
      </c>
      <c r="BB151" s="150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new</v>
      </c>
      <c r="C152" s="44" t="s">
        <v>2190</v>
      </c>
      <c r="E152" s="43" t="str">
        <f>IF(F152&lt;&gt;"",IFERROR(VLOOKUP(F152,Категории!A:B,2,0),""),"Требуется категория")</f>
        <v>Требуется категория</v>
      </c>
      <c r="G152" s="44"/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45" t="str">
        <f>IF(K152&lt;&gt;"",IFERROR(VLOOKUP(A152,'1C'!A:T,18,0),IFERROR(VLOOKUP(K152,Colors!D:E,2,0),"")),"")</f>
        <v>темно-синий</v>
      </c>
      <c r="O152" s="65"/>
      <c r="AQ152" s="59" t="str">
        <f t="shared" si="1"/>
        <v/>
      </c>
      <c r="AS152" s="56" t="str">
        <f ca="1">IF(BA152&gt;0,_xlfn.XLOOKUP(A152,'1C'!$A:$A,'1C'!P:P,"",0,),IF(AR152&lt;&gt;"",VLOOKUP(AR152,INDIRECT(SUBSTITUTE($J152," ","")&amp;"Manufactures"),3,0),"Требуется код страны"))</f>
        <v>Требуется код страны</v>
      </c>
      <c r="AT152" s="56" t="str">
        <f ca="1">IF(BA152&gt;0,_xlfn.XLOOKUP(A152,'1C'!$A:$A,'1C'!O:O,"",0),IF(AR152&lt;&gt;"",VLOOKUP(AR152,INDIRECT(SUBSTITUTE($J152," ","")&amp;"Manufactures"),2,0),"Требуется код страны"))</f>
        <v>Требуется код страны</v>
      </c>
      <c r="AU152" s="76">
        <f t="shared" si="2"/>
        <v>0.1</v>
      </c>
      <c r="AV152" s="43">
        <f t="shared" si="3"/>
        <v>0.15000000000000002</v>
      </c>
      <c r="AW152" s="43" t="str">
        <f t="shared" si="4"/>
        <v>Требуются кол-во и нетто</v>
      </c>
      <c r="AX152" s="43" t="str">
        <f t="shared" si="5"/>
        <v>Требуются кол-во и брутто</v>
      </c>
      <c r="AY152" s="171">
        <v>5.7374999999999998</v>
      </c>
      <c r="AZ152" s="172" t="str">
        <f t="shared" si="6"/>
        <v>Требуются кол-во и цена</v>
      </c>
      <c r="BA152" s="45">
        <f>IF(A152&lt;&gt;"",IF(_xlfn.XLOOKUP(A152,'1C'!A:A,'1C'!A:A,0,0)&gt;0,1,0),"")</f>
        <v>0</v>
      </c>
      <c r="BB152" s="150">
        <f>IF(C152&lt;&gt;"",IF(_xlfn.XLOOKUP(C152,'1C'!S:S,'1C'!S:S,0,0)&gt;0,0,1),"")</f>
        <v>1</v>
      </c>
      <c r="BC152" s="45" t="str">
        <f t="shared" si="7"/>
        <v>-</v>
      </c>
    </row>
    <row r="153" spans="1:55" ht="119.65" customHeight="1">
      <c r="A153" s="43" t="str">
        <f t="shared" si="0"/>
        <v>43082A-DRWred-black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06-251-72</v>
      </c>
      <c r="C153" s="44" t="s">
        <v>2191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1646</v>
      </c>
      <c r="M153" s="66"/>
      <c r="N153" s="147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43" t="str">
        <f>IF(P153&lt;&gt;"",IFERROR(VLOOKUP(P153,MaterialsTypes!F:G,2,0),IFERROR(VLOOKUP(N153,MaterialsTypes100,2,0),"")),IFERROR(VLOOKUP(N153,MaterialsTypes100,2,0),""))</f>
        <v>Текстиль, ткань</v>
      </c>
      <c r="R153" s="43" t="str">
        <f>IF(A153&lt;&gt;"",_xlfn.XLOOKUP(A153,'1C'!A:A,'1C'!K:K,_xlfn.XLOOKUP(C153,'1C'!S:S,'1C'!K:K,"",0),0),"")</f>
        <v>Унисекс</v>
      </c>
      <c r="AQ153" s="59" t="str">
        <f t="shared" si="1"/>
        <v/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 t="str">
        <f t="shared" si="4"/>
        <v>Требуются кол-во и нетто</v>
      </c>
      <c r="AX153" s="43" t="str">
        <f t="shared" si="5"/>
        <v>Требуются кол-во и брутто</v>
      </c>
      <c r="AY153" s="171">
        <v>9.5623529411764707</v>
      </c>
      <c r="AZ153" s="172" t="str">
        <f t="shared" si="6"/>
        <v>Требуются кол-во и цена</v>
      </c>
      <c r="BA153" s="45">
        <f>IF(A153&lt;&gt;"",IF(_xlfn.XLOOKUP(A153,'1C'!A:A,'1C'!A:A,0,0)&gt;0,1,0),"")</f>
        <v>1</v>
      </c>
      <c r="BB153" s="150">
        <f>IF(C153&lt;&gt;"",IF(_xlfn.XLOOKUP(C153,'1C'!S:S,'1C'!S:S,0,0)&gt;0,0,1),"")</f>
        <v>0</v>
      </c>
      <c r="BC153" s="45">
        <f t="shared" si="7"/>
        <v>0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new</v>
      </c>
      <c r="C154" s="44" t="s">
        <v>2192</v>
      </c>
      <c r="E154" s="43" t="str">
        <f>IF(F154&lt;&gt;"",IFERROR(VLOOKUP(F154,Категории!A:B,2,0),""),"Требуется категория")</f>
        <v>Требуется категория</v>
      </c>
      <c r="G154" s="44"/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04"/>
      <c r="AQ154" s="59" t="str">
        <f t="shared" si="1"/>
        <v/>
      </c>
      <c r="AS154" s="56" t="str">
        <f ca="1">IF(BA154&gt;0,_xlfn.XLOOKUP(A154,'1C'!$A:$A,'1C'!P:P,"",0,),IF(AR154&lt;&gt;"",VLOOKUP(AR154,INDIRECT(SUBSTITUTE($J154," ","")&amp;"Manufactures"),3,0),"Требуется код страны"))</f>
        <v>Требуется код страны</v>
      </c>
      <c r="AT154" s="56" t="str">
        <f ca="1">IF(BA154&gt;0,_xlfn.XLOOKUP(A154,'1C'!$A:$A,'1C'!O:O,"",0),IF(AR154&lt;&gt;"",VLOOKUP(AR154,INDIRECT(SUBSTITUTE($J154," ","")&amp;"Manufactures"),2,0),"Требуется код страны"))</f>
        <v>Требуется код страны</v>
      </c>
      <c r="AU154" s="76">
        <f t="shared" si="2"/>
        <v>0.1</v>
      </c>
      <c r="AV154" s="43">
        <f t="shared" si="3"/>
        <v>0.15000000000000002</v>
      </c>
      <c r="AW154" s="43" t="str">
        <f t="shared" si="4"/>
        <v>Требуются кол-во и нетто</v>
      </c>
      <c r="AX154" s="43" t="str">
        <f t="shared" si="5"/>
        <v>Требуются кол-во и брутто</v>
      </c>
      <c r="AY154" s="171">
        <v>7.2250000000000005</v>
      </c>
      <c r="AZ154" s="172" t="str">
        <f t="shared" si="6"/>
        <v>Требуются кол-во и цена</v>
      </c>
      <c r="BA154" s="45">
        <f>IF(A154&lt;&gt;"",IF(_xlfn.XLOOKUP(A154,'1C'!A:A,'1C'!A:A,0,0)&gt;0,1,0),"")</f>
        <v>0</v>
      </c>
      <c r="BB154" s="150">
        <f>IF(C154&lt;&gt;"",IF(_xlfn.XLOOKUP(C154,'1C'!S:S,'1C'!S:S,0,0)&gt;0,0,1),"")</f>
        <v>1</v>
      </c>
      <c r="BC154" s="45" t="str">
        <f t="shared" si="7"/>
        <v>-</v>
      </c>
    </row>
    <row r="155" spans="1:55" ht="119.65" customHeight="1">
      <c r="A155" s="43" t="str">
        <f t="shared" si="0"/>
        <v>43622A-VGKblk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2193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AMERICAN NEEDLE-Sport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843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47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43" t="str">
        <f>IF(P155&lt;&gt;"",IFERROR(VLOOKUP(P155,MaterialsTypes!F:G,2,0),IFERROR(VLOOKUP(N155,MaterialsTypes100,2,0),"")),IFERROR(VLOOKUP(N155,MaterialsTypes100,2,0),""))</f>
        <v>Текстиль, ткань</v>
      </c>
      <c r="R155" s="43" t="str">
        <f>IF(A155&lt;&gt;"",_xlfn.XLOOKUP(A155,'1C'!A:A,'1C'!K:K,_xlfn.XLOOKUP(C155,'1C'!S:S,'1C'!K:K,"",0),0),"")</f>
        <v>Унисекс</v>
      </c>
      <c r="AQ155" s="59" t="str">
        <f t="shared" si="1"/>
        <v/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 t="str">
        <f t="shared" si="4"/>
        <v>Требуются кол-во и нетто</v>
      </c>
      <c r="AX155" s="43" t="str">
        <f t="shared" si="5"/>
        <v>Требуются кол-во и брутто</v>
      </c>
      <c r="AY155" s="171">
        <v>8.9250000000000007</v>
      </c>
      <c r="AZ155" s="172" t="str">
        <f t="shared" si="6"/>
        <v>Требуются кол-во и цена</v>
      </c>
      <c r="BA155" s="45">
        <f>IF(A155&lt;&gt;"",IF(_xlfn.XLOOKUP(A155,'1C'!A:A,'1C'!A:A,0,0)&gt;0,1,0),"")</f>
        <v>1</v>
      </c>
      <c r="BB155" s="150">
        <f>IF(C155&lt;&gt;"",IF(_xlfn.XLOOKUP(C155,'1C'!S:S,'1C'!S:S,0,0)&gt;0,0,1),"")</f>
        <v>0</v>
      </c>
      <c r="BC155" s="45">
        <f t="shared" si="7"/>
        <v>0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2194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1853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47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R156" s="43" t="str">
        <f>IF(A156&lt;&gt;"",_xlfn.XLOOKUP(A156,'1C'!A:A,'1C'!K:K,_xlfn.XLOOKUP(C156,'1C'!S:S,'1C'!K:K,"",0),0),"")</f>
        <v>Унисекс</v>
      </c>
      <c r="AQ156" s="59" t="str">
        <f t="shared" si="1"/>
        <v/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 t="str">
        <f t="shared" si="4"/>
        <v>Требуются кол-во и нетто</v>
      </c>
      <c r="AX156" s="43" t="str">
        <f t="shared" si="5"/>
        <v>Требуются кол-во и брутто</v>
      </c>
      <c r="AY156" s="171">
        <v>9.7750000000000004</v>
      </c>
      <c r="AZ156" s="172" t="str">
        <f t="shared" si="6"/>
        <v>Требуются кол-во и цена</v>
      </c>
      <c r="BA156" s="45">
        <f>IF(A156&lt;&gt;"",IF(_xlfn.XLOOKUP(A156,'1C'!A:A,'1C'!A:A,0,0)&gt;0,1,0),"")</f>
        <v>1</v>
      </c>
      <c r="BB156" s="150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2195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AMERICAN NEEDLE-State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843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47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43" t="str">
        <f>IF(P157&lt;&gt;"",IFERROR(VLOOKUP(P157,MaterialsTypes!F:G,2,0),IFERROR(VLOOKUP(N157,MaterialsTypes100,2,0),"")),IFERROR(VLOOKUP(N157,MaterialsTypes100,2,0),""))</f>
        <v>Текстиль, ткань</v>
      </c>
      <c r="R157" s="43" t="str">
        <f>IF(A157&lt;&gt;"",_xlfn.XLOOKUP(A157,'1C'!A:A,'1C'!K:K,_xlfn.XLOOKUP(C157,'1C'!S:S,'1C'!K:K,"",0),0),"")</f>
        <v>Унисекс</v>
      </c>
      <c r="AQ157" s="59" t="str">
        <f t="shared" si="1"/>
        <v/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 t="str">
        <f t="shared" si="4"/>
        <v>Требуются кол-во и нетто</v>
      </c>
      <c r="AX157" s="43" t="str">
        <f t="shared" si="5"/>
        <v>Требуются кол-во и брутто</v>
      </c>
      <c r="AY157" s="171">
        <v>7.6499999999999995</v>
      </c>
      <c r="AZ157" s="172" t="str">
        <f t="shared" si="6"/>
        <v>Требуются кол-во и цена</v>
      </c>
      <c r="BA157" s="45">
        <f>IF(A157&lt;&gt;"",IF(_xlfn.XLOOKUP(A157,'1C'!A:A,'1C'!A:A,0,0)&gt;0,1,0),"")</f>
        <v>1</v>
      </c>
      <c r="BB157" s="150">
        <f>IF(C157&lt;&gt;"",IF(_xlfn.XLOOKUP(C157,'1C'!S:S,'1C'!S:S,0,0)&gt;0,0,1),"")</f>
        <v>0</v>
      </c>
      <c r="BC157" s="45">
        <f t="shared" si="7"/>
        <v>0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new</v>
      </c>
      <c r="C158" s="44" t="s">
        <v>2196</v>
      </c>
      <c r="E158" s="43" t="str">
        <f>IF(F158&lt;&gt;"",IFERROR(VLOOKUP(F158,Категории!A:B,2,0),""),"Требуется категория")</f>
        <v>Требуется категория</v>
      </c>
      <c r="G158" s="44"/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AQ158" s="59" t="str">
        <f t="shared" si="1"/>
        <v/>
      </c>
      <c r="AS158" s="56" t="str">
        <f ca="1">IF(BA158&gt;0,_xlfn.XLOOKUP(A158,'1C'!$A:$A,'1C'!P:P,"",0,),IF(AR158&lt;&gt;"",VLOOKUP(AR158,INDIRECT(SUBSTITUTE($J158," ","")&amp;"Manufactures"),3,0),"Требуется код страны"))</f>
        <v>Требуется код страны</v>
      </c>
      <c r="AT158" s="56" t="str">
        <f ca="1">IF(BA158&gt;0,_xlfn.XLOOKUP(A158,'1C'!$A:$A,'1C'!O:O,"",0),IF(AR158&lt;&gt;"",VLOOKUP(AR158,INDIRECT(SUBSTITUTE($J158," ","")&amp;"Manufactures"),2,0),"Требуется код страны"))</f>
        <v>Требуется код страны</v>
      </c>
      <c r="AU158" s="76">
        <f t="shared" si="2"/>
        <v>0.1</v>
      </c>
      <c r="AV158" s="43">
        <f t="shared" si="3"/>
        <v>0.15000000000000002</v>
      </c>
      <c r="AW158" s="43" t="str">
        <f t="shared" si="4"/>
        <v>Требуются кол-во и нетто</v>
      </c>
      <c r="AX158" s="43" t="str">
        <f t="shared" si="5"/>
        <v>Требуются кол-во и брутто</v>
      </c>
      <c r="AY158" s="171">
        <v>7.6499999999999995</v>
      </c>
      <c r="AZ158" s="172" t="str">
        <f t="shared" si="6"/>
        <v>Требуются кол-во и цена</v>
      </c>
      <c r="BA158" s="45">
        <f>IF(A158&lt;&gt;"",IF(_xlfn.XLOOKUP(A158,'1C'!A:A,'1C'!A:A,0,0)&gt;0,1,0),"")</f>
        <v>0</v>
      </c>
      <c r="BB158" s="150">
        <f>IF(C158&lt;&gt;"",IF(_xlfn.XLOOKUP(C158,'1C'!S:S,'1C'!S:S,0,0)&gt;0,0,1),"")</f>
        <v>1</v>
      </c>
      <c r="BC158" s="45" t="str">
        <f t="shared" si="7"/>
        <v>-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2197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47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43" t="str">
        <f>IF(P159&lt;&gt;"",IFERROR(VLOOKUP(P159,MaterialsTypes!F:G,2,0),IFERROR(VLOOKUP(N159,MaterialsTypes100,2,0),"")),IFERROR(VLOOKUP(N159,MaterialsTypes100,2,0),""))</f>
        <v>Текстиль, ткань</v>
      </c>
      <c r="R159" s="43" t="str">
        <f>IF(A159&lt;&gt;"",_xlfn.XLOOKUP(A159,'1C'!A:A,'1C'!K:K,_xlfn.XLOOKUP(C159,'1C'!S:S,'1C'!K:K,"",0),0),"")</f>
        <v>Унисекс</v>
      </c>
      <c r="AQ159" s="59" t="str">
        <f t="shared" si="1"/>
        <v/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 t="str">
        <f t="shared" si="4"/>
        <v>Требуются кол-во и нетто</v>
      </c>
      <c r="AX159" s="43" t="str">
        <f t="shared" si="5"/>
        <v>Требуются кол-во и брутто</v>
      </c>
      <c r="AY159" s="171">
        <v>7.6499999999999995</v>
      </c>
      <c r="AZ159" s="172" t="str">
        <f t="shared" si="6"/>
        <v>Требуются кол-во и цена</v>
      </c>
      <c r="BA159" s="45">
        <f>IF(A159&lt;&gt;"",IF(_xlfn.XLOOKUP(A159,'1C'!A:A,'1C'!A:A,0,0)&gt;0,1,0),"")</f>
        <v>1</v>
      </c>
      <c r="BB159" s="150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new</v>
      </c>
      <c r="C160" s="44" t="s">
        <v>2198</v>
      </c>
      <c r="E160" s="43" t="str">
        <f>IF(F160&lt;&gt;"",IFERROR(VLOOKUP(F160,Категории!A:B,2,0),""),"Требуется категория")</f>
        <v>Требуется категория</v>
      </c>
      <c r="G160" s="44"/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AQ160" s="59" t="str">
        <f t="shared" si="1"/>
        <v/>
      </c>
      <c r="AS160" s="56" t="str">
        <f ca="1">IF(BA160&gt;0,_xlfn.XLOOKUP(A160,'1C'!$A:$A,'1C'!P:P,"",0,),IF(AR160&lt;&gt;"",VLOOKUP(AR160,INDIRECT(SUBSTITUTE($J160," ","")&amp;"Manufactures"),3,0),"Требуется код страны"))</f>
        <v>Требуется код страны</v>
      </c>
      <c r="AT160" s="56" t="str">
        <f ca="1">IF(BA160&gt;0,_xlfn.XLOOKUP(A160,'1C'!$A:$A,'1C'!O:O,"",0),IF(AR160&lt;&gt;"",VLOOKUP(AR160,INDIRECT(SUBSTITUTE($J160," ","")&amp;"Manufactures"),2,0),"Требуется код страны"))</f>
        <v>Требуется код страны</v>
      </c>
      <c r="AU160" s="76">
        <f t="shared" si="2"/>
        <v>0.1</v>
      </c>
      <c r="AV160" s="43">
        <f t="shared" si="3"/>
        <v>0.15000000000000002</v>
      </c>
      <c r="AW160" s="43" t="str">
        <f t="shared" si="4"/>
        <v>Требуются кол-во и нетто</v>
      </c>
      <c r="AX160" s="43" t="str">
        <f t="shared" si="5"/>
        <v>Требуются кол-во и брутто</v>
      </c>
      <c r="AY160" s="171">
        <v>7.65</v>
      </c>
      <c r="AZ160" s="172" t="str">
        <f t="shared" si="6"/>
        <v>Требуются кол-во и цена</v>
      </c>
      <c r="BA160" s="45">
        <f>IF(A160&lt;&gt;"",IF(_xlfn.XLOOKUP(A160,'1C'!A:A,'1C'!A:A,0,0)&gt;0,1,0),"")</f>
        <v>0</v>
      </c>
      <c r="BB160" s="150">
        <f>IF(C160&lt;&gt;"",IF(_xlfn.XLOOKUP(C160,'1C'!S:S,'1C'!S:S,0,0)&gt;0,0,1),"")</f>
        <v>1</v>
      </c>
      <c r="BC160" s="45" t="str">
        <f t="shared" si="7"/>
        <v>-</v>
      </c>
    </row>
    <row r="161" spans="1:55" ht="112.7" customHeight="1">
      <c r="A161" s="43" t="str">
        <f t="shared" si="0"/>
        <v>43870A-NASAblk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2199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AMERICAN NEEDLE-Space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843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47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43" t="str">
        <f>IF(P161&lt;&gt;"",IFERROR(VLOOKUP(P161,MaterialsTypes!F:G,2,0),IFERROR(VLOOKUP(N161,MaterialsTypes100,2,0),"")),IFERROR(VLOOKUP(N161,MaterialsTypes100,2,0),""))</f>
        <v>Текстиль, ткань</v>
      </c>
      <c r="R161" s="43" t="str">
        <f>IF(A161&lt;&gt;"",_xlfn.XLOOKUP(A161,'1C'!A:A,'1C'!K:K,_xlfn.XLOOKUP(C161,'1C'!S:S,'1C'!K:K,"",0),0),"")</f>
        <v>Унисекс</v>
      </c>
      <c r="AQ161" s="59" t="str">
        <f t="shared" si="1"/>
        <v/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 t="str">
        <f t="shared" si="4"/>
        <v>Требуются кол-во и нетто</v>
      </c>
      <c r="AX161" s="43" t="str">
        <f t="shared" si="5"/>
        <v>Требуются кол-во и брутто</v>
      </c>
      <c r="AY161" s="171">
        <v>7.6499999999999995</v>
      </c>
      <c r="AZ161" s="172" t="str">
        <f t="shared" si="6"/>
        <v>Требуются кол-во и цена</v>
      </c>
      <c r="BA161" s="45">
        <f>IF(A161&lt;&gt;"",IF(_xlfn.XLOOKUP(A161,'1C'!A:A,'1C'!A:A,0,0)&gt;0,1,0),"")</f>
        <v>1</v>
      </c>
      <c r="BB161" s="150">
        <f>IF(C161&lt;&gt;"",IF(_xlfn.XLOOKUP(C161,'1C'!S:S,'1C'!S:S,0,0)&gt;0,0,1),"")</f>
        <v>0</v>
      </c>
      <c r="BC161" s="45">
        <f t="shared" si="7"/>
        <v>0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new</v>
      </c>
      <c r="C162" s="44" t="s">
        <v>2200</v>
      </c>
      <c r="E162" s="43" t="str">
        <f>IF(F162&lt;&gt;"",IFERROR(VLOOKUP(F162,Категории!A:B,2,0),""),"Требуется категория")</f>
        <v>Требуется категория</v>
      </c>
      <c r="G162" s="44"/>
      <c r="J162" s="43" t="str">
        <f>'1C'!$AF$1</f>
        <v>American Needle</v>
      </c>
      <c r="K162" s="104" t="s">
        <v>2284</v>
      </c>
      <c r="AQ162" s="59" t="str">
        <f t="shared" si="1"/>
        <v/>
      </c>
      <c r="AS162" s="56" t="str">
        <f ca="1">IF(BA162&gt;0,_xlfn.XLOOKUP(A162,'1C'!$A:$A,'1C'!P:P,"",0,),IF(AR162&lt;&gt;"",VLOOKUP(AR162,INDIRECT(SUBSTITUTE($J162," ","")&amp;"Manufactures"),3,0),"Требуется код страны"))</f>
        <v>Требуется код страны</v>
      </c>
      <c r="AT162" s="56" t="str">
        <f ca="1">IF(BA162&gt;0,_xlfn.XLOOKUP(A162,'1C'!$A:$A,'1C'!O:O,"",0),IF(AR162&lt;&gt;"",VLOOKUP(AR162,INDIRECT(SUBSTITUTE($J162," ","")&amp;"Manufactures"),2,0),"Требуется код страны"))</f>
        <v>Требуется код страны</v>
      </c>
      <c r="AU162" s="76">
        <f t="shared" si="2"/>
        <v>0.1</v>
      </c>
      <c r="AV162" s="43">
        <f t="shared" si="3"/>
        <v>0.15000000000000002</v>
      </c>
      <c r="AW162" s="43" t="str">
        <f t="shared" si="4"/>
        <v>Требуются кол-во и нетто</v>
      </c>
      <c r="AX162" s="43" t="str">
        <f t="shared" si="5"/>
        <v>Требуются кол-во и брутто</v>
      </c>
      <c r="AY162" s="171">
        <v>7.65</v>
      </c>
      <c r="AZ162" s="172" t="str">
        <f t="shared" si="6"/>
        <v>Требуются кол-во и цена</v>
      </c>
      <c r="BA162" s="45">
        <f>IF(A162&lt;&gt;"",IF(_xlfn.XLOOKUP(A162,'1C'!A:A,'1C'!A:A,0,0)&gt;0,1,0),"")</f>
        <v>0</v>
      </c>
      <c r="BB162" s="150">
        <f>IF(C162&lt;&gt;"",IF(_xlfn.XLOOKUP(C162,'1C'!S:S,'1C'!S:S,0,0)&gt;0,0,1),"")</f>
        <v>1</v>
      </c>
      <c r="BC162" s="45" t="str">
        <f t="shared" si="7"/>
        <v>-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new</v>
      </c>
      <c r="C163" s="44" t="s">
        <v>2201</v>
      </c>
      <c r="E163" s="43" t="str">
        <f>IF(F163&lt;&gt;"",IFERROR(VLOOKUP(F163,Категории!A:B,2,0),""),"Требуется категория")</f>
        <v>Требуется категория</v>
      </c>
      <c r="G163" s="44"/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AQ163" s="59" t="str">
        <f t="shared" si="1"/>
        <v/>
      </c>
      <c r="AS163" s="56" t="str">
        <f ca="1">IF(BA163&gt;0,_xlfn.XLOOKUP(A163,'1C'!$A:$A,'1C'!P:P,"",0,),IF(AR163&lt;&gt;"",VLOOKUP(AR163,INDIRECT(SUBSTITUTE($J163," ","")&amp;"Manufactures"),3,0),"Требуется код страны"))</f>
        <v>Требуется код страны</v>
      </c>
      <c r="AT163" s="56" t="str">
        <f ca="1">IF(BA163&gt;0,_xlfn.XLOOKUP(A163,'1C'!$A:$A,'1C'!O:O,"",0),IF(AR163&lt;&gt;"",VLOOKUP(AR163,INDIRECT(SUBSTITUTE($J163," ","")&amp;"Manufactures"),2,0),"Требуется код страны"))</f>
        <v>Требуется код страны</v>
      </c>
      <c r="AU163" s="76">
        <f t="shared" si="2"/>
        <v>0.1</v>
      </c>
      <c r="AV163" s="43">
        <f t="shared" si="3"/>
        <v>0.15000000000000002</v>
      </c>
      <c r="AW163" s="43" t="str">
        <f t="shared" si="4"/>
        <v>Требуются кол-во и нетто</v>
      </c>
      <c r="AX163" s="43" t="str">
        <f t="shared" si="5"/>
        <v>Требуются кол-во и брутто</v>
      </c>
      <c r="AY163" s="171">
        <v>9.35</v>
      </c>
      <c r="AZ163" s="172" t="str">
        <f t="shared" si="6"/>
        <v>Требуются кол-во и цена</v>
      </c>
      <c r="BA163" s="45">
        <f>IF(A163&lt;&gt;"",IF(_xlfn.XLOOKUP(A163,'1C'!A:A,'1C'!A:A,0,0)&gt;0,1,0),"")</f>
        <v>0</v>
      </c>
      <c r="BB163" s="150">
        <f>IF(C163&lt;&gt;"",IF(_xlfn.XLOOKUP(C163,'1C'!S:S,'1C'!S:S,0,0)&gt;0,0,1),"")</f>
        <v>1</v>
      </c>
      <c r="BC163" s="45" t="str">
        <f t="shared" si="7"/>
        <v>-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2202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47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43" t="str">
        <f>IF(P164&lt;&gt;"",IFERROR(VLOOKUP(P164,MaterialsTypes!F:G,2,0),IFERROR(VLOOKUP(N164,MaterialsTypes100,2,0),"")),IFERROR(VLOOKUP(N164,MaterialsTypes100,2,0),""))</f>
        <v>Текстиль, ткань</v>
      </c>
      <c r="R164" s="43" t="str">
        <f>IF(A164&lt;&gt;"",_xlfn.XLOOKUP(A164,'1C'!A:A,'1C'!K:K,_xlfn.XLOOKUP(C164,'1C'!S:S,'1C'!K:K,"",0),0),"")</f>
        <v>Унисекс</v>
      </c>
      <c r="AQ164" s="59" t="str">
        <f t="shared" si="1"/>
        <v/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 t="str">
        <f t="shared" si="4"/>
        <v>Требуются кол-во и нетто</v>
      </c>
      <c r="AX164" s="43" t="str">
        <f t="shared" si="5"/>
        <v>Требуются кол-во и брутто</v>
      </c>
      <c r="AY164" s="171">
        <v>9.7752173913043485</v>
      </c>
      <c r="AZ164" s="172" t="str">
        <f t="shared" si="6"/>
        <v>Требуются кол-во и цена</v>
      </c>
      <c r="BA164" s="45">
        <f>IF(A164&lt;&gt;"",IF(_xlfn.XLOOKUP(A164,'1C'!A:A,'1C'!A:A,0,0)&gt;0,1,0),"")</f>
        <v>1</v>
      </c>
      <c r="BB164" s="150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new</v>
      </c>
      <c r="C165" s="44" t="s">
        <v>2203</v>
      </c>
      <c r="E165" s="43" t="str">
        <f>IF(F165&lt;&gt;"",IFERROR(VLOOKUP(F165,Категории!A:B,2,0),""),"Требуется категория")</f>
        <v>Требуется категория</v>
      </c>
      <c r="G165" s="44"/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AQ165" s="59" t="str">
        <f t="shared" si="1"/>
        <v/>
      </c>
      <c r="AS165" s="56" t="str">
        <f ca="1">IF(BA165&gt;0,_xlfn.XLOOKUP(A165,'1C'!$A:$A,'1C'!P:P,"",0,),IF(AR165&lt;&gt;"",VLOOKUP(AR165,INDIRECT(SUBSTITUTE($J165," ","")&amp;"Manufactures"),3,0),"Требуется код страны"))</f>
        <v>Требуется код страны</v>
      </c>
      <c r="AT165" s="56" t="str">
        <f ca="1">IF(BA165&gt;0,_xlfn.XLOOKUP(A165,'1C'!$A:$A,'1C'!O:O,"",0),IF(AR165&lt;&gt;"",VLOOKUP(AR165,INDIRECT(SUBSTITUTE($J165," ","")&amp;"Manufactures"),2,0),"Требуется код страны"))</f>
        <v>Требуется код страны</v>
      </c>
      <c r="AU165" s="76">
        <f t="shared" si="2"/>
        <v>0.1</v>
      </c>
      <c r="AV165" s="43">
        <f t="shared" si="3"/>
        <v>0.15000000000000002</v>
      </c>
      <c r="AW165" s="43" t="str">
        <f t="shared" si="4"/>
        <v>Требуются кол-во и нетто</v>
      </c>
      <c r="AX165" s="43" t="str">
        <f t="shared" si="5"/>
        <v>Требуются кол-во и брутто</v>
      </c>
      <c r="AY165" s="171">
        <v>9.7750000000000004</v>
      </c>
      <c r="AZ165" s="172" t="str">
        <f t="shared" si="6"/>
        <v>Требуются кол-во и цена</v>
      </c>
      <c r="BA165" s="45">
        <f>IF(A165&lt;&gt;"",IF(_xlfn.XLOOKUP(A165,'1C'!A:A,'1C'!A:A,0,0)&gt;0,1,0),"")</f>
        <v>0</v>
      </c>
      <c r="BB165" s="150">
        <f>IF(C165&lt;&gt;"",IF(_xlfn.XLOOKUP(C165,'1C'!S:S,'1C'!S:S,0,0)&gt;0,0,1),"")</f>
        <v>1</v>
      </c>
      <c r="BC165" s="45" t="str">
        <f t="shared" si="7"/>
        <v>-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new</v>
      </c>
      <c r="C166" s="44" t="s">
        <v>2204</v>
      </c>
      <c r="E166" s="43" t="str">
        <f>IF(F166&lt;&gt;"",IFERROR(VLOOKUP(F166,Категории!A:B,2,0),""),"Требуется категория")</f>
        <v>Требуется категория</v>
      </c>
      <c r="G166" s="44"/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AQ166" s="59" t="str">
        <f t="shared" si="1"/>
        <v/>
      </c>
      <c r="AS166" s="56" t="str">
        <f ca="1">IF(BA166&gt;0,_xlfn.XLOOKUP(A166,'1C'!$A:$A,'1C'!P:P,"",0,),IF(AR166&lt;&gt;"",VLOOKUP(AR166,INDIRECT(SUBSTITUTE($J166," ","")&amp;"Manufactures"),3,0),"Требуется код страны"))</f>
        <v>Требуется код страны</v>
      </c>
      <c r="AT166" s="56" t="str">
        <f ca="1">IF(BA166&gt;0,_xlfn.XLOOKUP(A166,'1C'!$A:$A,'1C'!O:O,"",0),IF(AR166&lt;&gt;"",VLOOKUP(AR166,INDIRECT(SUBSTITUTE($J166," ","")&amp;"Manufactures"),2,0),"Требуется код страны"))</f>
        <v>Требуется код страны</v>
      </c>
      <c r="AU166" s="76">
        <f t="shared" si="2"/>
        <v>0.1</v>
      </c>
      <c r="AV166" s="43">
        <f t="shared" si="3"/>
        <v>0.15000000000000002</v>
      </c>
      <c r="AW166" s="43" t="str">
        <f t="shared" si="4"/>
        <v>Требуются кол-во и нетто</v>
      </c>
      <c r="AX166" s="43" t="str">
        <f t="shared" si="5"/>
        <v>Требуются кол-во и брутто</v>
      </c>
      <c r="AY166" s="171">
        <v>9.7750000000000004</v>
      </c>
      <c r="AZ166" s="172" t="str">
        <f t="shared" si="6"/>
        <v>Требуются кол-во и цена</v>
      </c>
      <c r="BA166" s="45">
        <f>IF(A166&lt;&gt;"",IF(_xlfn.XLOOKUP(A166,'1C'!A:A,'1C'!A:A,0,0)&gt;0,1,0),"")</f>
        <v>0</v>
      </c>
      <c r="BB166" s="150">
        <f>IF(C166&lt;&gt;"",IF(_xlfn.XLOOKUP(C166,'1C'!S:S,'1C'!S:S,0,0)&gt;0,0,1),"")</f>
        <v>1</v>
      </c>
      <c r="BC166" s="45" t="str">
        <f t="shared" si="7"/>
        <v>-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new</v>
      </c>
      <c r="C167" s="44" t="s">
        <v>2205</v>
      </c>
      <c r="E167" s="43" t="str">
        <f>IF(F167&lt;&gt;"",IFERROR(VLOOKUP(F167,Категории!A:B,2,0),""),"Требуется категория")</f>
        <v>Требуется категория</v>
      </c>
      <c r="G167" s="44"/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AQ167" s="59" t="str">
        <f t="shared" si="1"/>
        <v/>
      </c>
      <c r="AS167" s="56" t="str">
        <f ca="1">IF(BA167&gt;0,_xlfn.XLOOKUP(A167,'1C'!$A:$A,'1C'!P:P,"",0,),IF(AR167&lt;&gt;"",VLOOKUP(AR167,INDIRECT(SUBSTITUTE($J167," ","")&amp;"Manufactures"),3,0),"Требуется код страны"))</f>
        <v>Требуется код страны</v>
      </c>
      <c r="AT167" s="56" t="str">
        <f ca="1">IF(BA167&gt;0,_xlfn.XLOOKUP(A167,'1C'!$A:$A,'1C'!O:O,"",0),IF(AR167&lt;&gt;"",VLOOKUP(AR167,INDIRECT(SUBSTITUTE($J167," ","")&amp;"Manufactures"),2,0),"Требуется код страны"))</f>
        <v>Требуется код страны</v>
      </c>
      <c r="AU167" s="76">
        <f t="shared" si="2"/>
        <v>0.1</v>
      </c>
      <c r="AV167" s="43">
        <f t="shared" si="3"/>
        <v>0.15000000000000002</v>
      </c>
      <c r="AW167" s="43" t="str">
        <f t="shared" si="4"/>
        <v>Требуются кол-во и нетто</v>
      </c>
      <c r="AX167" s="43" t="str">
        <f t="shared" si="5"/>
        <v>Требуются кол-во и брутто</v>
      </c>
      <c r="AY167" s="171">
        <v>10.200000000000001</v>
      </c>
      <c r="AZ167" s="172" t="str">
        <f t="shared" si="6"/>
        <v>Требуются кол-во и цена</v>
      </c>
      <c r="BA167" s="45">
        <f>IF(A167&lt;&gt;"",IF(_xlfn.XLOOKUP(A167,'1C'!A:A,'1C'!A:A,0,0)&gt;0,1,0),"")</f>
        <v>0</v>
      </c>
      <c r="BB167" s="150">
        <f>IF(C167&lt;&gt;"",IF(_xlfn.XLOOKUP(C167,'1C'!S:S,'1C'!S:S,0,0)&gt;0,0,1),"")</f>
        <v>1</v>
      </c>
      <c r="BC167" s="45" t="str">
        <f t="shared" si="7"/>
        <v>-</v>
      </c>
    </row>
    <row r="168" spans="1:55" ht="119.65" customHeight="1">
      <c r="A168" s="43" t="str">
        <f t="shared" si="0"/>
        <v>43910A-CALIcamo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06-077-56</v>
      </c>
      <c r="C168" s="44" t="s">
        <v>2206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AMERICAN NEEDLE-State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842</v>
      </c>
      <c r="L168" s="59" t="str">
        <f>IF(K168&lt;&gt;"",IFERROR(VLOOKUP(A168,'1C'!A:T,8,0),IFERROR(VLOOKUP(K168,Colors!D:E,2,0),"")),"")</f>
        <v>хаки</v>
      </c>
      <c r="M168" s="59" t="str">
        <f>IF(K168&lt;&gt;"",IFERROR(VLOOKUP(A168,'1C'!A:T,18,0),IFERROR(VLOOKUP(K168,Colors!D:E,2,0),"")),"")</f>
        <v>оливковый</v>
      </c>
      <c r="N168" s="147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43" t="str">
        <f>IF(P168&lt;&gt;"",IFERROR(VLOOKUP(P168,MaterialsTypes!F:G,2,0),IFERROR(VLOOKUP(N168,MaterialsTypes100,2,0),"")),IFERROR(VLOOKUP(N168,MaterialsTypes100,2,0),""))</f>
        <v>Текстиль, ткань</v>
      </c>
      <c r="R168" s="43" t="str">
        <f>IF(A168&lt;&gt;"",_xlfn.XLOOKUP(A168,'1C'!A:A,'1C'!K:K,_xlfn.XLOOKUP(C168,'1C'!S:S,'1C'!K:K,"",0),0),"")</f>
        <v>Унисекс</v>
      </c>
      <c r="AQ168" s="59" t="str">
        <f t="shared" si="1"/>
        <v/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 t="str">
        <f t="shared" si="4"/>
        <v>Требуются кол-во и нетто</v>
      </c>
      <c r="AX168" s="43" t="str">
        <f t="shared" si="5"/>
        <v>Требуются кол-во и брутто</v>
      </c>
      <c r="AY168" s="171">
        <v>8.9252941176470575</v>
      </c>
      <c r="AZ168" s="172" t="str">
        <f t="shared" si="6"/>
        <v>Требуются кол-во и цена</v>
      </c>
      <c r="BA168" s="45">
        <f>IF(A168&lt;&gt;"",IF(_xlfn.XLOOKUP(A168,'1C'!A:A,'1C'!A:A,0,0)&gt;0,1,0),"")</f>
        <v>1</v>
      </c>
      <c r="BB168" s="150">
        <f>IF(C168&lt;&gt;"",IF(_xlfn.XLOOKUP(C168,'1C'!S:S,'1C'!S:S,0,0)&gt;0,0,1),"")</f>
        <v>0</v>
      </c>
      <c r="BC168" s="45">
        <f t="shared" si="7"/>
        <v>0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06-077-требуется цвет</v>
      </c>
      <c r="C169" s="44" t="s">
        <v>2206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AMERICAN NEEDLE-State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2262</v>
      </c>
      <c r="N169" s="147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43" t="str">
        <f>IF(P169&lt;&gt;"",IFERROR(VLOOKUP(P169,MaterialsTypes!F:G,2,0),IFERROR(VLOOKUP(N169,MaterialsTypes100,2,0),"")),IFERROR(VLOOKUP(N169,MaterialsTypes100,2,0),""))</f>
        <v>Текстиль, ткань</v>
      </c>
      <c r="R169" s="43" t="str">
        <f>IF(A169&lt;&gt;"",_xlfn.XLOOKUP(A169,'1C'!A:A,'1C'!K:K,_xlfn.XLOOKUP(C169,'1C'!S:S,'1C'!K:K,"",0),0),"")</f>
        <v>Унисекс</v>
      </c>
      <c r="AQ169" s="59" t="str">
        <f t="shared" si="1"/>
        <v/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 t="str">
        <f t="shared" si="4"/>
        <v>Требуются кол-во и нетто</v>
      </c>
      <c r="AX169" s="43" t="str">
        <f t="shared" si="5"/>
        <v>Требуются кол-во и брутто</v>
      </c>
      <c r="AY169" s="171">
        <v>8.9252173913043471</v>
      </c>
      <c r="AZ169" s="172" t="str">
        <f t="shared" si="6"/>
        <v>Требуются кол-во и цена</v>
      </c>
      <c r="BA169" s="45">
        <f>IF(A169&lt;&gt;"",IF(_xlfn.XLOOKUP(A169,'1C'!A:A,'1C'!A:A,0,0)&gt;0,1,0),"")</f>
        <v>0</v>
      </c>
      <c r="BB169" s="150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2207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1372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47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43" t="str">
        <f>IF(P170&lt;&gt;"",IFERROR(VLOOKUP(P170,MaterialsTypes!F:G,2,0),IFERROR(VLOOKUP(N170,MaterialsTypes100,2,0),"")),IFERROR(VLOOKUP(N170,MaterialsTypes100,2,0),""))</f>
        <v>Текстиль, ткань</v>
      </c>
      <c r="R170" s="43" t="str">
        <f>IF(A170&lt;&gt;"",_xlfn.XLOOKUP(A170,'1C'!A:A,'1C'!K:K,_xlfn.XLOOKUP(C170,'1C'!S:S,'1C'!K:K,"",0),0),"")</f>
        <v>Унисекс</v>
      </c>
      <c r="AQ170" s="59" t="str">
        <f t="shared" si="1"/>
        <v/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 t="str">
        <f t="shared" si="4"/>
        <v>Требуются кол-во и нетто</v>
      </c>
      <c r="AX170" s="43" t="str">
        <f t="shared" si="5"/>
        <v>Требуются кол-во и брутто</v>
      </c>
      <c r="AY170" s="171">
        <v>9.35</v>
      </c>
      <c r="AZ170" s="172" t="str">
        <f t="shared" si="6"/>
        <v>Требуются кол-во и цена</v>
      </c>
      <c r="BA170" s="45">
        <f>IF(A170&lt;&gt;"",IF(_xlfn.XLOOKUP(A170,'1C'!A:A,'1C'!A:A,0,0)&gt;0,1,0),"")</f>
        <v>1</v>
      </c>
      <c r="BB170" s="150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2208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47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43" t="str">
        <f>IF(P171&lt;&gt;"",IFERROR(VLOOKUP(P171,MaterialsTypes!F:G,2,0),IFERROR(VLOOKUP(N171,MaterialsTypes100,2,0),"")),IFERROR(VLOOKUP(N171,MaterialsTypes100,2,0),""))</f>
        <v>Текстиль, ткань</v>
      </c>
      <c r="R171" s="43" t="str">
        <f>IF(A171&lt;&gt;"",_xlfn.XLOOKUP(A171,'1C'!A:A,'1C'!K:K,_xlfn.XLOOKUP(C171,'1C'!S:S,'1C'!K:K,"",0),0),"")</f>
        <v>Унисекс</v>
      </c>
      <c r="AQ171" s="59" t="str">
        <f t="shared" si="1"/>
        <v/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 t="str">
        <f t="shared" si="4"/>
        <v>Требуются кол-во и нетто</v>
      </c>
      <c r="AX171" s="43" t="str">
        <f t="shared" si="5"/>
        <v>Требуются кол-во и брутто</v>
      </c>
      <c r="AY171" s="171">
        <v>13.6</v>
      </c>
      <c r="AZ171" s="172" t="str">
        <f t="shared" si="6"/>
        <v>Требуются кол-во и цена</v>
      </c>
      <c r="BA171" s="45">
        <f>IF(A171&lt;&gt;"",IF(_xlfn.XLOOKUP(A171,'1C'!A:A,'1C'!A:A,0,0)&gt;0,1,0),"")</f>
        <v>1</v>
      </c>
      <c r="BB171" s="150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2209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47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43" t="str">
        <f>IF(P172&lt;&gt;"",IFERROR(VLOOKUP(P172,MaterialsTypes!F:G,2,0),IFERROR(VLOOKUP(N172,MaterialsTypes100,2,0),"")),IFERROR(VLOOKUP(N172,MaterialsTypes100,2,0),""))</f>
        <v>Текстиль, ткань</v>
      </c>
      <c r="R172" s="43" t="str">
        <f>IF(A172&lt;&gt;"",_xlfn.XLOOKUP(A172,'1C'!A:A,'1C'!K:K,_xlfn.XLOOKUP(C172,'1C'!S:S,'1C'!K:K,"",0),0),"")</f>
        <v>Унисекс</v>
      </c>
      <c r="AQ172" s="59" t="str">
        <f t="shared" si="1"/>
        <v/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 t="str">
        <f t="shared" si="4"/>
        <v>Требуются кол-во и нетто</v>
      </c>
      <c r="AX172" s="43" t="str">
        <f t="shared" si="5"/>
        <v>Требуются кол-во и брутто</v>
      </c>
      <c r="AY172" s="171">
        <v>13.600000000000001</v>
      </c>
      <c r="AZ172" s="172" t="str">
        <f t="shared" si="6"/>
        <v>Требуются кол-во и цена</v>
      </c>
      <c r="BA172" s="45">
        <f>IF(A172&lt;&gt;"",IF(_xlfn.XLOOKUP(A172,'1C'!A:A,'1C'!A:A,0,0)&gt;0,1,0),"")</f>
        <v>1</v>
      </c>
      <c r="BB172" s="150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new</v>
      </c>
      <c r="C173" s="44" t="s">
        <v>2210</v>
      </c>
      <c r="E173" s="43" t="str">
        <f>IF(F173&lt;&gt;"",IFERROR(VLOOKUP(F173,Категории!A:B,2,0),""),"Требуется категория")</f>
        <v>Требуется категория</v>
      </c>
      <c r="G173" s="44"/>
      <c r="J173" s="43" t="str">
        <f>'1C'!$AF$1</f>
        <v>American Needle</v>
      </c>
      <c r="K173" s="104" t="s">
        <v>1576</v>
      </c>
      <c r="AQ173" s="59" t="str">
        <f t="shared" si="1"/>
        <v/>
      </c>
      <c r="AS173" s="56" t="str">
        <f ca="1">IF(BA173&gt;0,_xlfn.XLOOKUP(A173,'1C'!$A:$A,'1C'!P:P,"",0,),IF(AR173&lt;&gt;"",VLOOKUP(AR173,INDIRECT(SUBSTITUTE($J173," ","")&amp;"Manufactures"),3,0),"Требуется код страны"))</f>
        <v>Требуется код страны</v>
      </c>
      <c r="AT173" s="56" t="str">
        <f ca="1">IF(BA173&gt;0,_xlfn.XLOOKUP(A173,'1C'!$A:$A,'1C'!O:O,"",0),IF(AR173&lt;&gt;"",VLOOKUP(AR173,INDIRECT(SUBSTITUTE($J173," ","")&amp;"Manufactures"),2,0),"Требуется код страны"))</f>
        <v>Требуется код страны</v>
      </c>
      <c r="AU173" s="76">
        <f t="shared" si="2"/>
        <v>0.1</v>
      </c>
      <c r="AV173" s="43">
        <f t="shared" si="3"/>
        <v>0.15000000000000002</v>
      </c>
      <c r="AW173" s="43" t="str">
        <f t="shared" si="4"/>
        <v>Требуются кол-во и нетто</v>
      </c>
      <c r="AX173" s="43" t="str">
        <f t="shared" si="5"/>
        <v>Требуются кол-во и брутто</v>
      </c>
      <c r="AY173" s="171">
        <v>6.8000000000000007</v>
      </c>
      <c r="AZ173" s="172" t="str">
        <f t="shared" si="6"/>
        <v>Требуются кол-во и цена</v>
      </c>
      <c r="BA173" s="45">
        <f>IF(A173&lt;&gt;"",IF(_xlfn.XLOOKUP(A173,'1C'!A:A,'1C'!A:A,0,0)&gt;0,1,0),"")</f>
        <v>0</v>
      </c>
      <c r="BB173" s="150">
        <f>IF(C173&lt;&gt;"",IF(_xlfn.XLOOKUP(C173,'1C'!S:S,'1C'!S:S,0,0)&gt;0,0,1),"")</f>
        <v>1</v>
      </c>
      <c r="BC173" s="45" t="str">
        <f t="shared" si="7"/>
        <v>-</v>
      </c>
    </row>
    <row r="174" spans="1:55" ht="119.65" customHeight="1">
      <c r="A174" s="43" t="str">
        <f t="shared" si="0"/>
        <v>44740A-ANAbldr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06-084-72</v>
      </c>
      <c r="C174" s="44" t="s">
        <v>2211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1192</v>
      </c>
      <c r="N174" s="147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43" t="str">
        <f>IF(P174&lt;&gt;"",IFERROR(VLOOKUP(P174,MaterialsTypes!F:G,2,0),IFERROR(VLOOKUP(N174,MaterialsTypes100,2,0),"")),IFERROR(VLOOKUP(N174,MaterialsTypes100,2,0),""))</f>
        <v>Текстиль, ткань</v>
      </c>
      <c r="R174" s="43" t="str">
        <f>IF(A174&lt;&gt;"",_xlfn.XLOOKUP(A174,'1C'!A:A,'1C'!K:K,_xlfn.XLOOKUP(C174,'1C'!S:S,'1C'!K:K,"",0),0),"")</f>
        <v>Унисекс</v>
      </c>
      <c r="AQ174" s="59" t="str">
        <f t="shared" si="1"/>
        <v/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 t="str">
        <f t="shared" si="4"/>
        <v>Требуются кол-во и нетто</v>
      </c>
      <c r="AX174" s="43" t="str">
        <f t="shared" si="5"/>
        <v>Требуются кол-во и брутто</v>
      </c>
      <c r="AY174" s="171">
        <v>8.2874999999999996</v>
      </c>
      <c r="AZ174" s="172" t="str">
        <f t="shared" si="6"/>
        <v>Требуются кол-во и цена</v>
      </c>
      <c r="BA174" s="45">
        <f>IF(A174&lt;&gt;"",IF(_xlfn.XLOOKUP(A174,'1C'!A:A,'1C'!A:A,0,0)&gt;0,1,0),"")</f>
        <v>1</v>
      </c>
      <c r="BB174" s="150">
        <f>IF(C174&lt;&gt;"",IF(_xlfn.XLOOKUP(C174,'1C'!S:S,'1C'!S:S,0,0)&gt;0,0,1),"")</f>
        <v>0</v>
      </c>
      <c r="BC174" s="45">
        <f t="shared" si="7"/>
        <v>0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new</v>
      </c>
      <c r="C175" s="44" t="s">
        <v>2212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'1C'!$AF$1</f>
        <v>American Needle</v>
      </c>
      <c r="K175" s="104" t="s">
        <v>2294</v>
      </c>
      <c r="AQ175" s="59" t="str">
        <f t="shared" si="1"/>
        <v/>
      </c>
      <c r="AS175" s="56" t="str">
        <f ca="1">IF(BA175&gt;0,_xlfn.XLOOKUP(A175,'1C'!$A:$A,'1C'!P:P,"",0,),IF(AR175&lt;&gt;"",VLOOKUP(AR175,INDIRECT(SUBSTITUTE($J175," ","")&amp;"Manufactures"),3,0),"Требуется код страны"))</f>
        <v>Требуется код страны</v>
      </c>
      <c r="AT175" s="56" t="str">
        <f ca="1">IF(BA175&gt;0,_xlfn.XLOOKUP(A175,'1C'!$A:$A,'1C'!O:O,"",0),IF(AR175&lt;&gt;"",VLOOKUP(AR175,INDIRECT(SUBSTITUTE($J175," ","")&amp;"Manufactures"),2,0),"Требуется код страны"))</f>
        <v>Требуется код страны</v>
      </c>
      <c r="AU175" s="76">
        <f t="shared" si="2"/>
        <v>0.1</v>
      </c>
      <c r="AV175" s="43">
        <f t="shared" si="3"/>
        <v>0.15000000000000002</v>
      </c>
      <c r="AW175" s="43" t="str">
        <f t="shared" si="4"/>
        <v>Требуются кол-во и нетто</v>
      </c>
      <c r="AX175" s="43" t="str">
        <f t="shared" si="5"/>
        <v>Требуются кол-во и брутто</v>
      </c>
      <c r="AY175" s="171">
        <v>6.8</v>
      </c>
      <c r="AZ175" s="172" t="str">
        <f t="shared" si="6"/>
        <v>Требуются кол-во и цена</v>
      </c>
      <c r="BA175" s="45">
        <f>IF(A175&lt;&gt;"",IF(_xlfn.XLOOKUP(A175,'1C'!A:A,'1C'!A:A,0,0)&gt;0,1,0),"")</f>
        <v>0</v>
      </c>
      <c r="BB175" s="150">
        <f>IF(C175&lt;&gt;"",IF(_xlfn.XLOOKUP(C175,'1C'!S:S,'1C'!S:S,0,0)&gt;0,0,1),"")</f>
        <v>1</v>
      </c>
      <c r="BC175" s="45" t="str">
        <f t="shared" si="7"/>
        <v>-</v>
      </c>
    </row>
    <row r="176" spans="1:55" ht="115.7" customHeight="1">
      <c r="A176" s="43" t="str">
        <f t="shared" si="0"/>
        <v>44740A-BSHdgrn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06-086-11</v>
      </c>
      <c r="C176" s="44" t="s">
        <v>2213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1199</v>
      </c>
      <c r="N176" s="147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43" t="str">
        <f>IF(P176&lt;&gt;"",IFERROR(VLOOKUP(P176,MaterialsTypes!F:G,2,0),IFERROR(VLOOKUP(N176,MaterialsTypes100,2,0),"")),IFERROR(VLOOKUP(N176,MaterialsTypes100,2,0),""))</f>
        <v>Текстиль, ткань</v>
      </c>
      <c r="R176" s="43" t="str">
        <f>IF(A176&lt;&gt;"",_xlfn.XLOOKUP(A176,'1C'!A:A,'1C'!K:K,_xlfn.XLOOKUP(C176,'1C'!S:S,'1C'!K:K,"",0),0),"")</f>
        <v>Унисекс</v>
      </c>
      <c r="AQ176" s="59" t="str">
        <f t="shared" si="1"/>
        <v/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 t="str">
        <f t="shared" si="4"/>
        <v>Требуются кол-во и нетто</v>
      </c>
      <c r="AX176" s="43" t="str">
        <f t="shared" si="5"/>
        <v>Требуются кол-во и брутто</v>
      </c>
      <c r="AY176" s="171">
        <v>8.2874999999999996</v>
      </c>
      <c r="AZ176" s="172" t="str">
        <f t="shared" si="6"/>
        <v>Требуются кол-во и цена</v>
      </c>
      <c r="BA176" s="45">
        <f>IF(A176&lt;&gt;"",IF(_xlfn.XLOOKUP(A176,'1C'!A:A,'1C'!A:A,0,0)&gt;0,1,0),"")</f>
        <v>1</v>
      </c>
      <c r="BB176" s="150">
        <f>IF(C176&lt;&gt;"",IF(_xlfn.XLOOKUP(C176,'1C'!S:S,'1C'!S:S,0,0)&gt;0,0,1),"")</f>
        <v>0</v>
      </c>
      <c r="BC176" s="45">
        <f t="shared" si="7"/>
        <v>0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new</v>
      </c>
      <c r="C177" s="44" t="s">
        <v>2214</v>
      </c>
      <c r="E177" s="43" t="str">
        <f>IF(F177&lt;&gt;"",IFERROR(VLOOKUP(F177,Категории!A:B,2,0),""),"Требуется категория")</f>
        <v>Требуется категория</v>
      </c>
      <c r="G177" s="44"/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AQ177" s="59" t="str">
        <f t="shared" si="1"/>
        <v/>
      </c>
      <c r="AS177" s="56" t="str">
        <f ca="1">IF(BA177&gt;0,_xlfn.XLOOKUP(A177,'1C'!$A:$A,'1C'!P:P,"",0,),IF(AR177&lt;&gt;"",VLOOKUP(AR177,INDIRECT(SUBSTITUTE($J177," ","")&amp;"Manufactures"),3,0),"Требуется код страны"))</f>
        <v>Требуется код страны</v>
      </c>
      <c r="AT177" s="56" t="str">
        <f ca="1">IF(BA177&gt;0,_xlfn.XLOOKUP(A177,'1C'!$A:$A,'1C'!O:O,"",0),IF(AR177&lt;&gt;"",VLOOKUP(AR177,INDIRECT(SUBSTITUTE($J177," ","")&amp;"Manufactures"),2,0),"Требуется код страны"))</f>
        <v>Требуется код страны</v>
      </c>
      <c r="AU177" s="76">
        <f t="shared" si="2"/>
        <v>0.1</v>
      </c>
      <c r="AV177" s="43">
        <f t="shared" si="3"/>
        <v>0.15000000000000002</v>
      </c>
      <c r="AW177" s="43" t="str">
        <f t="shared" si="4"/>
        <v>Требуются кол-во и нетто</v>
      </c>
      <c r="AX177" s="43" t="str">
        <f t="shared" si="5"/>
        <v>Требуются кол-во и брутто</v>
      </c>
      <c r="AY177" s="171">
        <v>8.2876315789473693</v>
      </c>
      <c r="AZ177" s="172" t="str">
        <f t="shared" si="6"/>
        <v>Требуются кол-во и цена</v>
      </c>
      <c r="BA177" s="45">
        <f>IF(A177&lt;&gt;"",IF(_xlfn.XLOOKUP(A177,'1C'!A:A,'1C'!A:A,0,0)&gt;0,1,0),"")</f>
        <v>0</v>
      </c>
      <c r="BB177" s="150">
        <f>IF(C177&lt;&gt;"",IF(_xlfn.XLOOKUP(C177,'1C'!S:S,'1C'!S:S,0,0)&gt;0,0,1),"")</f>
        <v>1</v>
      </c>
      <c r="BC177" s="45" t="str">
        <f t="shared" si="7"/>
        <v>-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new</v>
      </c>
      <c r="C178" s="44" t="s">
        <v>2215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AQ178" s="59" t="str">
        <f t="shared" si="1"/>
        <v/>
      </c>
      <c r="AS178" s="56" t="str">
        <f ca="1">IF(BA178&gt;0,_xlfn.XLOOKUP(A178,'1C'!$A:$A,'1C'!P:P,"",0,),IF(AR178&lt;&gt;"",VLOOKUP(AR178,INDIRECT(SUBSTITUTE($J178," ","")&amp;"Manufactures"),3,0),"Требуется код страны"))</f>
        <v>Требуется код страны</v>
      </c>
      <c r="AT178" s="56" t="str">
        <f ca="1">IF(BA178&gt;0,_xlfn.XLOOKUP(A178,'1C'!$A:$A,'1C'!O:O,"",0),IF(AR178&lt;&gt;"",VLOOKUP(AR178,INDIRECT(SUBSTITUTE($J178," ","")&amp;"Manufactures"),2,0),"Требуется код страны"))</f>
        <v>Требуется код страны</v>
      </c>
      <c r="AU178" s="76">
        <f t="shared" si="2"/>
        <v>0.1</v>
      </c>
      <c r="AV178" s="43">
        <f t="shared" si="3"/>
        <v>0.15000000000000002</v>
      </c>
      <c r="AW178" s="43" t="str">
        <f t="shared" si="4"/>
        <v>Требуются кол-во и нетто</v>
      </c>
      <c r="AX178" s="43" t="str">
        <f t="shared" si="5"/>
        <v>Требуются кол-во и брутто</v>
      </c>
      <c r="AY178" s="171">
        <v>8.2874999999999996</v>
      </c>
      <c r="AZ178" s="172" t="str">
        <f t="shared" si="6"/>
        <v>Требуются кол-во и цена</v>
      </c>
      <c r="BA178" s="45">
        <f>IF(A178&lt;&gt;"",IF(_xlfn.XLOOKUP(A178,'1C'!A:A,'1C'!A:A,0,0)&gt;0,1,0),"")</f>
        <v>0</v>
      </c>
      <c r="BB178" s="150">
        <f>IF(C178&lt;&gt;"",IF(_xlfn.XLOOKUP(C178,'1C'!S:S,'1C'!S:S,0,0)&gt;0,0,1),"")</f>
        <v>1</v>
      </c>
      <c r="BC178" s="45" t="str">
        <f t="shared" si="7"/>
        <v>-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new</v>
      </c>
      <c r="C179" s="44" t="s">
        <v>2216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AQ179" s="59" t="str">
        <f t="shared" si="1"/>
        <v/>
      </c>
      <c r="AS179" s="56" t="str">
        <f ca="1">IF(BA179&gt;0,_xlfn.XLOOKUP(A179,'1C'!$A:$A,'1C'!P:P,"",0,),IF(AR179&lt;&gt;"",VLOOKUP(AR179,INDIRECT(SUBSTITUTE($J179," ","")&amp;"Manufactures"),3,0),"Требуется код страны"))</f>
        <v>Требуется код страны</v>
      </c>
      <c r="AT179" s="56" t="str">
        <f ca="1">IF(BA179&gt;0,_xlfn.XLOOKUP(A179,'1C'!$A:$A,'1C'!O:O,"",0),IF(AR179&lt;&gt;"",VLOOKUP(AR179,INDIRECT(SUBSTITUTE($J179," ","")&amp;"Manufactures"),2,0),"Требуется код страны"))</f>
        <v>Требуется код страны</v>
      </c>
      <c r="AU179" s="76">
        <f t="shared" si="2"/>
        <v>0.1</v>
      </c>
      <c r="AV179" s="43">
        <f t="shared" si="3"/>
        <v>0.15000000000000002</v>
      </c>
      <c r="AW179" s="43" t="str">
        <f t="shared" si="4"/>
        <v>Требуются кол-во и нетто</v>
      </c>
      <c r="AX179" s="43" t="str">
        <f t="shared" si="5"/>
        <v>Требуются кол-во и брутто</v>
      </c>
      <c r="AY179" s="171">
        <v>6.8</v>
      </c>
      <c r="AZ179" s="172" t="str">
        <f t="shared" si="6"/>
        <v>Требуются кол-во и цена</v>
      </c>
      <c r="BA179" s="45">
        <f>IF(A179&lt;&gt;"",IF(_xlfn.XLOOKUP(A179,'1C'!A:A,'1C'!A:A,0,0)&gt;0,1,0),"")</f>
        <v>0</v>
      </c>
      <c r="BB179" s="150">
        <f>IF(C179&lt;&gt;"",IF(_xlfn.XLOOKUP(C179,'1C'!S:S,'1C'!S:S,0,0)&gt;0,0,1),"")</f>
        <v>1</v>
      </c>
      <c r="BC179" s="45" t="str">
        <f t="shared" si="7"/>
        <v>-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new</v>
      </c>
      <c r="C180" s="44" t="s">
        <v>2217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AQ180" s="59" t="str">
        <f t="shared" si="1"/>
        <v/>
      </c>
      <c r="AS180" s="56" t="str">
        <f ca="1">IF(BA180&gt;0,_xlfn.XLOOKUP(A180,'1C'!$A:$A,'1C'!P:P,"",0,),IF(AR180&lt;&gt;"",VLOOKUP(AR180,INDIRECT(SUBSTITUTE($J180," ","")&amp;"Manufactures"),3,0),"Требуется код страны"))</f>
        <v>Требуется код страны</v>
      </c>
      <c r="AT180" s="56" t="str">
        <f ca="1">IF(BA180&gt;0,_xlfn.XLOOKUP(A180,'1C'!$A:$A,'1C'!O:O,"",0),IF(AR180&lt;&gt;"",VLOOKUP(AR180,INDIRECT(SUBSTITUTE($J180," ","")&amp;"Manufactures"),2,0),"Требуется код страны"))</f>
        <v>Требуется код страны</v>
      </c>
      <c r="AU180" s="76">
        <f t="shared" si="2"/>
        <v>0.1</v>
      </c>
      <c r="AV180" s="43">
        <f t="shared" si="3"/>
        <v>0.15000000000000002</v>
      </c>
      <c r="AW180" s="43" t="str">
        <f t="shared" si="4"/>
        <v>Требуются кол-во и нетто</v>
      </c>
      <c r="AX180" s="43" t="str">
        <f t="shared" si="5"/>
        <v>Требуются кол-во и брутто</v>
      </c>
      <c r="AY180" s="171">
        <v>8.2876315789473693</v>
      </c>
      <c r="AZ180" s="172" t="str">
        <f t="shared" si="6"/>
        <v>Требуются кол-во и цена</v>
      </c>
      <c r="BA180" s="45">
        <f>IF(A180&lt;&gt;"",IF(_xlfn.XLOOKUP(A180,'1C'!A:A,'1C'!A:A,0,0)&gt;0,1,0),"")</f>
        <v>0</v>
      </c>
      <c r="BB180" s="150">
        <f>IF(C180&lt;&gt;"",IF(_xlfn.XLOOKUP(C180,'1C'!S:S,'1C'!S:S,0,0)&gt;0,0,1),"")</f>
        <v>1</v>
      </c>
      <c r="BC180" s="45" t="str">
        <f t="shared" si="7"/>
        <v>-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2218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AMERICAN NEEDLE-Sport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47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43" t="str">
        <f>IF(P181&lt;&gt;"",IFERROR(VLOOKUP(P181,MaterialsTypes!F:G,2,0),IFERROR(VLOOKUP(N181,MaterialsTypes100,2,0),"")),IFERROR(VLOOKUP(N181,MaterialsTypes100,2,0),""))</f>
        <v>Текстиль, ткань</v>
      </c>
      <c r="R181" s="43" t="str">
        <f>IF(A181&lt;&gt;"",_xlfn.XLOOKUP(A181,'1C'!A:A,'1C'!K:K,_xlfn.XLOOKUP(C181,'1C'!S:S,'1C'!K:K,"",0),0),"")</f>
        <v>Унисекс</v>
      </c>
      <c r="AQ181" s="59" t="str">
        <f t="shared" si="1"/>
        <v/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 t="str">
        <f t="shared" si="4"/>
        <v>Требуются кол-во и нетто</v>
      </c>
      <c r="AX181" s="43" t="str">
        <f t="shared" si="5"/>
        <v>Требуются кол-во и брутто</v>
      </c>
      <c r="AY181" s="171">
        <v>8.2875862068965525</v>
      </c>
      <c r="AZ181" s="172" t="str">
        <f t="shared" si="6"/>
        <v>Требуются кол-во и цена</v>
      </c>
      <c r="BA181" s="45">
        <f>IF(A181&lt;&gt;"",IF(_xlfn.XLOOKUP(A181,'1C'!A:A,'1C'!A:A,0,0)&gt;0,1,0),"")</f>
        <v>1</v>
      </c>
      <c r="BB181" s="150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new</v>
      </c>
      <c r="C182" s="44" t="s">
        <v>2219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'1C'!$AF$1</f>
        <v>American Needle</v>
      </c>
      <c r="K182" s="104" t="s">
        <v>2295</v>
      </c>
      <c r="AQ182" s="59" t="str">
        <f t="shared" si="1"/>
        <v/>
      </c>
      <c r="AS182" s="56" t="str">
        <f ca="1">IF(BA182&gt;0,_xlfn.XLOOKUP(A182,'1C'!$A:$A,'1C'!P:P,"",0,),IF(AR182&lt;&gt;"",VLOOKUP(AR182,INDIRECT(SUBSTITUTE($J182," ","")&amp;"Manufactures"),3,0),"Требуется код страны"))</f>
        <v>Требуется код страны</v>
      </c>
      <c r="AT182" s="56" t="str">
        <f ca="1">IF(BA182&gt;0,_xlfn.XLOOKUP(A182,'1C'!$A:$A,'1C'!O:O,"",0),IF(AR182&lt;&gt;"",VLOOKUP(AR182,INDIRECT(SUBSTITUTE($J182," ","")&amp;"Manufactures"),2,0),"Требуется код страны"))</f>
        <v>Требуется код страны</v>
      </c>
      <c r="AU182" s="76">
        <f t="shared" si="2"/>
        <v>0.1</v>
      </c>
      <c r="AV182" s="43">
        <f t="shared" si="3"/>
        <v>0.15000000000000002</v>
      </c>
      <c r="AW182" s="43" t="str">
        <f t="shared" si="4"/>
        <v>Требуются кол-во и нетто</v>
      </c>
      <c r="AX182" s="43" t="str">
        <f t="shared" si="5"/>
        <v>Требуются кол-во и брутто</v>
      </c>
      <c r="AY182" s="171">
        <v>8.2874509803921566</v>
      </c>
      <c r="AZ182" s="172" t="str">
        <f t="shared" si="6"/>
        <v>Требуются кол-во и цена</v>
      </c>
      <c r="BA182" s="45">
        <f>IF(A182&lt;&gt;"",IF(_xlfn.XLOOKUP(A182,'1C'!A:A,'1C'!A:A,0,0)&gt;0,1,0),"")</f>
        <v>0</v>
      </c>
      <c r="BB182" s="150">
        <f>IF(C182&lt;&gt;"",IF(_xlfn.XLOOKUP(C182,'1C'!S:S,'1C'!S:S,0,0)&gt;0,0,1),"")</f>
        <v>1</v>
      </c>
      <c r="BC182" s="45" t="str">
        <f t="shared" si="7"/>
        <v>-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new</v>
      </c>
      <c r="C183" s="44" t="s">
        <v>2220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AQ183" s="59" t="str">
        <f t="shared" si="1"/>
        <v/>
      </c>
      <c r="AS183" s="56" t="str">
        <f ca="1">IF(BA183&gt;0,_xlfn.XLOOKUP(A183,'1C'!$A:$A,'1C'!P:P,"",0,),IF(AR183&lt;&gt;"",VLOOKUP(AR183,INDIRECT(SUBSTITUTE($J183," ","")&amp;"Manufactures"),3,0),"Требуется код страны"))</f>
        <v>Требуется код страны</v>
      </c>
      <c r="AT183" s="56" t="str">
        <f ca="1">IF(BA183&gt;0,_xlfn.XLOOKUP(A183,'1C'!$A:$A,'1C'!O:O,"",0),IF(AR183&lt;&gt;"",VLOOKUP(AR183,INDIRECT(SUBSTITUTE($J183," ","")&amp;"Manufactures"),2,0),"Требуется код страны"))</f>
        <v>Требуется код страны</v>
      </c>
      <c r="AU183" s="76">
        <f t="shared" si="2"/>
        <v>0.1</v>
      </c>
      <c r="AV183" s="43">
        <f t="shared" si="3"/>
        <v>0.15000000000000002</v>
      </c>
      <c r="AW183" s="43" t="str">
        <f t="shared" si="4"/>
        <v>Требуются кол-во и нетто</v>
      </c>
      <c r="AX183" s="43" t="str">
        <f t="shared" si="5"/>
        <v>Требуются кол-во и брутто</v>
      </c>
      <c r="AY183" s="171">
        <v>6.8</v>
      </c>
      <c r="AZ183" s="172" t="str">
        <f t="shared" si="6"/>
        <v>Требуются кол-во и цена</v>
      </c>
      <c r="BA183" s="45">
        <f>IF(A183&lt;&gt;"",IF(_xlfn.XLOOKUP(A183,'1C'!A:A,'1C'!A:A,0,0)&gt;0,1,0),"")</f>
        <v>0</v>
      </c>
      <c r="BB183" s="150">
        <f>IF(C183&lt;&gt;"",IF(_xlfn.XLOOKUP(C183,'1C'!S:S,'1C'!S:S,0,0)&gt;0,0,1),"")</f>
        <v>1</v>
      </c>
      <c r="BC183" s="45" t="str">
        <f t="shared" si="7"/>
        <v>-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new</v>
      </c>
      <c r="C184" s="44" t="s">
        <v>2221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'1C'!$AF$1</f>
        <v>American Needle</v>
      </c>
      <c r="K184" s="104" t="s">
        <v>1372</v>
      </c>
      <c r="AQ184" s="59" t="str">
        <f t="shared" si="1"/>
        <v/>
      </c>
      <c r="AS184" s="56" t="str">
        <f ca="1">IF(BA184&gt;0,_xlfn.XLOOKUP(A184,'1C'!$A:$A,'1C'!P:P,"",0,),IF(AR184&lt;&gt;"",VLOOKUP(AR184,INDIRECT(SUBSTITUTE($J184," ","")&amp;"Manufactures"),3,0),"Требуется код страны"))</f>
        <v>Требуется код страны</v>
      </c>
      <c r="AT184" s="56" t="str">
        <f ca="1">IF(BA184&gt;0,_xlfn.XLOOKUP(A184,'1C'!$A:$A,'1C'!O:O,"",0),IF(AR184&lt;&gt;"",VLOOKUP(AR184,INDIRECT(SUBSTITUTE($J184," ","")&amp;"Manufactures"),2,0),"Требуется код страны"))</f>
        <v>Требуется код страны</v>
      </c>
      <c r="AU184" s="76">
        <f t="shared" si="2"/>
        <v>0.1</v>
      </c>
      <c r="AV184" s="43">
        <f t="shared" si="3"/>
        <v>0.15000000000000002</v>
      </c>
      <c r="AW184" s="43" t="str">
        <f t="shared" si="4"/>
        <v>Требуются кол-во и нетто</v>
      </c>
      <c r="AX184" s="43" t="str">
        <f t="shared" si="5"/>
        <v>Требуются кол-во и брутто</v>
      </c>
      <c r="AY184" s="171">
        <v>6.8</v>
      </c>
      <c r="AZ184" s="172" t="str">
        <f t="shared" si="6"/>
        <v>Требуются кол-во и цена</v>
      </c>
      <c r="BA184" s="45">
        <f>IF(A184&lt;&gt;"",IF(_xlfn.XLOOKUP(A184,'1C'!A:A,'1C'!A:A,0,0)&gt;0,1,0),"")</f>
        <v>0</v>
      </c>
      <c r="BB184" s="150">
        <f>IF(C184&lt;&gt;"",IF(_xlfn.XLOOKUP(C184,'1C'!S:S,'1C'!S:S,0,0)&gt;0,0,1),"")</f>
        <v>1</v>
      </c>
      <c r="BC184" s="45" t="str">
        <f t="shared" si="7"/>
        <v>-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new</v>
      </c>
      <c r="C185" s="44" t="s">
        <v>2222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AQ185" s="59" t="str">
        <f t="shared" si="1"/>
        <v/>
      </c>
      <c r="AS185" s="56" t="str">
        <f ca="1">IF(BA185&gt;0,_xlfn.XLOOKUP(A185,'1C'!$A:$A,'1C'!P:P,"",0,),IF(AR185&lt;&gt;"",VLOOKUP(AR185,INDIRECT(SUBSTITUTE($J185," ","")&amp;"Manufactures"),3,0),"Требуется код страны"))</f>
        <v>Требуется код страны</v>
      </c>
      <c r="AT185" s="56" t="str">
        <f ca="1">IF(BA185&gt;0,_xlfn.XLOOKUP(A185,'1C'!$A:$A,'1C'!O:O,"",0),IF(AR185&lt;&gt;"",VLOOKUP(AR185,INDIRECT(SUBSTITUTE($J185," ","")&amp;"Manufactures"),2,0),"Требуется код страны"))</f>
        <v>Требуется код страны</v>
      </c>
      <c r="AU185" s="76">
        <f t="shared" si="2"/>
        <v>0.1</v>
      </c>
      <c r="AV185" s="43">
        <f t="shared" si="3"/>
        <v>0.15000000000000002</v>
      </c>
      <c r="AW185" s="43" t="str">
        <f t="shared" si="4"/>
        <v>Требуются кол-во и нетто</v>
      </c>
      <c r="AX185" s="43" t="str">
        <f t="shared" si="5"/>
        <v>Требуются кол-во и брутто</v>
      </c>
      <c r="AY185" s="171">
        <v>8.2876315789473693</v>
      </c>
      <c r="AZ185" s="172" t="str">
        <f t="shared" si="6"/>
        <v>Требуются кол-во и цена</v>
      </c>
      <c r="BA185" s="45">
        <f>IF(A185&lt;&gt;"",IF(_xlfn.XLOOKUP(A185,'1C'!A:A,'1C'!A:A,0,0)&gt;0,1,0),"")</f>
        <v>0</v>
      </c>
      <c r="BB185" s="150">
        <f>IF(C185&lt;&gt;"",IF(_xlfn.XLOOKUP(C185,'1C'!S:S,'1C'!S:S,0,0)&gt;0,0,1),"")</f>
        <v>1</v>
      </c>
      <c r="BC185" s="45" t="str">
        <f t="shared" si="7"/>
        <v>-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new</v>
      </c>
      <c r="C186" s="44" t="s">
        <v>2223</v>
      </c>
      <c r="E186" s="43" t="str">
        <f>IF(F186&lt;&gt;"",IFERROR(VLOOKUP(F186,Категории!A:B,2,0),""),"Требуется категория")</f>
        <v>Требуется категория</v>
      </c>
      <c r="G186" s="44"/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AQ186" s="59" t="str">
        <f t="shared" si="1"/>
        <v/>
      </c>
      <c r="AS186" s="56" t="str">
        <f ca="1">IF(BA186&gt;0,_xlfn.XLOOKUP(A186,'1C'!$A:$A,'1C'!P:P,"",0,),IF(AR186&lt;&gt;"",VLOOKUP(AR186,INDIRECT(SUBSTITUTE($J186," ","")&amp;"Manufactures"),3,0),"Требуется код страны"))</f>
        <v>Требуется код страны</v>
      </c>
      <c r="AT186" s="56" t="str">
        <f ca="1">IF(BA186&gt;0,_xlfn.XLOOKUP(A186,'1C'!$A:$A,'1C'!O:O,"",0),IF(AR186&lt;&gt;"",VLOOKUP(AR186,INDIRECT(SUBSTITUTE($J186," ","")&amp;"Manufactures"),2,0),"Требуется код страны"))</f>
        <v>Требуется код страны</v>
      </c>
      <c r="AU186" s="76">
        <f t="shared" si="2"/>
        <v>0.1</v>
      </c>
      <c r="AV186" s="43">
        <f t="shared" si="3"/>
        <v>0.15000000000000002</v>
      </c>
      <c r="AW186" s="43" t="str">
        <f t="shared" si="4"/>
        <v>Требуются кол-во и нетто</v>
      </c>
      <c r="AX186" s="43" t="str">
        <f t="shared" si="5"/>
        <v>Требуются кол-во и брутто</v>
      </c>
      <c r="AY186" s="171">
        <v>6.8</v>
      </c>
      <c r="AZ186" s="172" t="str">
        <f t="shared" si="6"/>
        <v>Требуются кол-во и цена</v>
      </c>
      <c r="BA186" s="45">
        <f>IF(A186&lt;&gt;"",IF(_xlfn.XLOOKUP(A186,'1C'!A:A,'1C'!A:A,0,0)&gt;0,1,0),"")</f>
        <v>0</v>
      </c>
      <c r="BB186" s="150">
        <f>IF(C186&lt;&gt;"",IF(_xlfn.XLOOKUP(C186,'1C'!S:S,'1C'!S:S,0,0)&gt;0,0,1),"")</f>
        <v>1</v>
      </c>
      <c r="BC186" s="45" t="str">
        <f t="shared" si="7"/>
        <v>-</v>
      </c>
    </row>
    <row r="187" spans="1:55" ht="123.95" customHeight="1">
      <c r="A187" s="43" t="str">
        <f t="shared" si="0"/>
        <v>44740A-STEstnv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06-304-39</v>
      </c>
      <c r="C187" s="44" t="s">
        <v>2224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1108</v>
      </c>
      <c r="N187" s="147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43" t="str">
        <f>IF(P187&lt;&gt;"",IFERROR(VLOOKUP(P187,MaterialsTypes!F:G,2,0),IFERROR(VLOOKUP(N187,MaterialsTypes100,2,0),"")),IFERROR(VLOOKUP(N187,MaterialsTypes100,2,0),""))</f>
        <v>Текстиль, ткань</v>
      </c>
      <c r="R187" s="43" t="str">
        <f>IF(A187&lt;&gt;"",_xlfn.XLOOKUP(A187,'1C'!A:A,'1C'!K:K,_xlfn.XLOOKUP(C187,'1C'!S:S,'1C'!K:K,"",0),0),"")</f>
        <v>Унисекс</v>
      </c>
      <c r="AQ187" s="59" t="str">
        <f t="shared" si="1"/>
        <v/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 t="str">
        <f t="shared" si="4"/>
        <v>Требуются кол-во и нетто</v>
      </c>
      <c r="AX187" s="43" t="str">
        <f t="shared" si="5"/>
        <v>Требуются кол-во и брутто</v>
      </c>
      <c r="AY187" s="171">
        <v>8.2874999999999996</v>
      </c>
      <c r="AZ187" s="172" t="str">
        <f t="shared" si="6"/>
        <v>Требуются кол-во и цена</v>
      </c>
      <c r="BA187" s="45">
        <f>IF(A187&lt;&gt;"",IF(_xlfn.XLOOKUP(A187,'1C'!A:A,'1C'!A:A,0,0)&gt;0,1,0),"")</f>
        <v>1</v>
      </c>
      <c r="BB187" s="150">
        <f>IF(C187&lt;&gt;"",IF(_xlfn.XLOOKUP(C187,'1C'!S:S,'1C'!S:S,0,0)&gt;0,0,1),"")</f>
        <v>0</v>
      </c>
      <c r="BC187" s="45">
        <f t="shared" si="7"/>
        <v>0</v>
      </c>
    </row>
    <row r="188" spans="1:55" ht="119.65" customHeight="1">
      <c r="A188" s="43" t="str">
        <f t="shared" si="0"/>
        <v>44740A-WHAnavb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06-092-16</v>
      </c>
      <c r="C188" s="44" t="s">
        <v>2225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1218</v>
      </c>
      <c r="N188" s="147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43" t="str">
        <f>IF(P188&lt;&gt;"",IFERROR(VLOOKUP(P188,MaterialsTypes!F:G,2,0),IFERROR(VLOOKUP(N188,MaterialsTypes100,2,0),"")),IFERROR(VLOOKUP(N188,MaterialsTypes100,2,0),""))</f>
        <v>Текстиль, ткань</v>
      </c>
      <c r="R188" s="43" t="str">
        <f>IF(A188&lt;&gt;"",_xlfn.XLOOKUP(A188,'1C'!A:A,'1C'!K:K,_xlfn.XLOOKUP(C188,'1C'!S:S,'1C'!K:K,"",0),0),"")</f>
        <v>Унисекс</v>
      </c>
      <c r="AQ188" s="59" t="str">
        <f t="shared" si="1"/>
        <v/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 t="str">
        <f t="shared" si="4"/>
        <v>Требуются кол-во и нетто</v>
      </c>
      <c r="AX188" s="43" t="str">
        <f t="shared" si="5"/>
        <v>Требуются кол-во и брутто</v>
      </c>
      <c r="AY188" s="171">
        <v>8.2874999999999996</v>
      </c>
      <c r="AZ188" s="172" t="str">
        <f t="shared" si="6"/>
        <v>Требуются кол-во и цена</v>
      </c>
      <c r="BA188" s="45">
        <f>IF(A188&lt;&gt;"",IF(_xlfn.XLOOKUP(A188,'1C'!A:A,'1C'!A:A,0,0)&gt;0,1,0),"")</f>
        <v>1</v>
      </c>
      <c r="BB188" s="150">
        <f>IF(C188&lt;&gt;"",IF(_xlfn.XLOOKUP(C188,'1C'!S:S,'1C'!S:S,0,0)&gt;0,0,1),"")</f>
        <v>0</v>
      </c>
      <c r="BC188" s="45">
        <f t="shared" si="7"/>
        <v>0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new</v>
      </c>
      <c r="C189" s="44" t="s">
        <v>2226</v>
      </c>
      <c r="E189" s="43" t="str">
        <f>IF(F189&lt;&gt;"",IFERROR(VLOOKUP(F189,Категории!A:B,2,0),""),"Требуется категория")</f>
        <v>Требуется категория</v>
      </c>
      <c r="G189" s="44"/>
      <c r="J189" s="43" t="str">
        <f>'1C'!$AF$1</f>
        <v>American Needle</v>
      </c>
      <c r="K189" s="104" t="s">
        <v>2296</v>
      </c>
      <c r="AQ189" s="59" t="str">
        <f t="shared" si="1"/>
        <v/>
      </c>
      <c r="AS189" s="56" t="str">
        <f ca="1">IF(BA189&gt;0,_xlfn.XLOOKUP(A189,'1C'!$A:$A,'1C'!P:P,"",0,),IF(AR189&lt;&gt;"",VLOOKUP(AR189,INDIRECT(SUBSTITUTE($J189," ","")&amp;"Manufactures"),3,0),"Требуется код страны"))</f>
        <v>Требуется код страны</v>
      </c>
      <c r="AT189" s="56" t="str">
        <f ca="1">IF(BA189&gt;0,_xlfn.XLOOKUP(A189,'1C'!$A:$A,'1C'!O:O,"",0),IF(AR189&lt;&gt;"",VLOOKUP(AR189,INDIRECT(SUBSTITUTE($J189," ","")&amp;"Manufactures"),2,0),"Требуется код страны"))</f>
        <v>Требуется код страны</v>
      </c>
      <c r="AU189" s="76">
        <f t="shared" si="2"/>
        <v>0.1</v>
      </c>
      <c r="AV189" s="43">
        <f t="shared" si="3"/>
        <v>0.15000000000000002</v>
      </c>
      <c r="AW189" s="43" t="str">
        <f t="shared" si="4"/>
        <v>Требуются кол-во и нетто</v>
      </c>
      <c r="AX189" s="43" t="str">
        <f t="shared" si="5"/>
        <v>Требуются кол-во и брутто</v>
      </c>
      <c r="AY189" s="171">
        <v>8.2874999999999996</v>
      </c>
      <c r="AZ189" s="172" t="str">
        <f t="shared" si="6"/>
        <v>Требуются кол-во и цена</v>
      </c>
      <c r="BA189" s="45">
        <f>IF(A189&lt;&gt;"",IF(_xlfn.XLOOKUP(A189,'1C'!A:A,'1C'!A:A,0,0)&gt;0,1,0),"")</f>
        <v>0</v>
      </c>
      <c r="BB189" s="150">
        <f>IF(C189&lt;&gt;"",IF(_xlfn.XLOOKUP(C189,'1C'!S:S,'1C'!S:S,0,0)&gt;0,0,1),"")</f>
        <v>1</v>
      </c>
      <c r="BC189" s="45" t="str">
        <f t="shared" si="7"/>
        <v>-</v>
      </c>
    </row>
    <row r="190" spans="1:55" ht="119.65" customHeight="1">
      <c r="A190" s="43" t="str">
        <f t="shared" si="0"/>
        <v>44742A-OASblk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2227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AMERICAN NEEDLE-Sport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843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47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43" t="str">
        <f>IF(P190&lt;&gt;"",IFERROR(VLOOKUP(P190,MaterialsTypes!F:G,2,0),IFERROR(VLOOKUP(N190,MaterialsTypes100,2,0),"")),IFERROR(VLOOKUP(N190,MaterialsTypes100,2,0),""))</f>
        <v>Текстиль, ткань</v>
      </c>
      <c r="R190" s="43" t="str">
        <f>IF(A190&lt;&gt;"",_xlfn.XLOOKUP(A190,'1C'!A:A,'1C'!K:K,_xlfn.XLOOKUP(C190,'1C'!S:S,'1C'!K:K,"",0),0),"")</f>
        <v>Унисекс</v>
      </c>
      <c r="AQ190" s="59" t="str">
        <f t="shared" si="1"/>
        <v/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 t="str">
        <f t="shared" si="4"/>
        <v>Требуются кол-во и нетто</v>
      </c>
      <c r="AX190" s="43" t="str">
        <f t="shared" si="5"/>
        <v>Требуются кол-во и брутто</v>
      </c>
      <c r="AY190" s="171">
        <v>8.2883333333333322</v>
      </c>
      <c r="AZ190" s="172" t="str">
        <f t="shared" si="6"/>
        <v>Требуются кол-во и цена</v>
      </c>
      <c r="BA190" s="45">
        <f>IF(A190&lt;&gt;"",IF(_xlfn.XLOOKUP(A190,'1C'!A:A,'1C'!A:A,0,0)&gt;0,1,0),"")</f>
        <v>1</v>
      </c>
      <c r="BB190" s="150">
        <f>IF(C190&lt;&gt;"",IF(_xlfn.XLOOKUP(C190,'1C'!S:S,'1C'!S:S,0,0)&gt;0,0,1),"")</f>
        <v>0</v>
      </c>
      <c r="BC190" s="45">
        <f t="shared" si="7"/>
        <v>0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new</v>
      </c>
      <c r="C191" s="44" t="s">
        <v>2228</v>
      </c>
      <c r="E191" s="43" t="str">
        <f>IF(F191&lt;&gt;"",IFERROR(VLOOKUP(F191,Категории!A:B,2,0),""),"Требуется категория")</f>
        <v>Требуется категория</v>
      </c>
      <c r="G191" s="44"/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AQ191" s="59" t="str">
        <f t="shared" si="1"/>
        <v/>
      </c>
      <c r="AS191" s="56" t="str">
        <f ca="1">IF(BA191&gt;0,_xlfn.XLOOKUP(A191,'1C'!$A:$A,'1C'!P:P,"",0,),IF(AR191&lt;&gt;"",VLOOKUP(AR191,INDIRECT(SUBSTITUTE($J191," ","")&amp;"Manufactures"),3,0),"Требуется код страны"))</f>
        <v>Требуется код страны</v>
      </c>
      <c r="AT191" s="56" t="str">
        <f ca="1">IF(BA191&gt;0,_xlfn.XLOOKUP(A191,'1C'!$A:$A,'1C'!O:O,"",0),IF(AR191&lt;&gt;"",VLOOKUP(AR191,INDIRECT(SUBSTITUTE($J191," ","")&amp;"Manufactures"),2,0),"Требуется код страны"))</f>
        <v>Требуется код страны</v>
      </c>
      <c r="AU191" s="76">
        <f t="shared" si="2"/>
        <v>0.1</v>
      </c>
      <c r="AV191" s="43">
        <f t="shared" si="3"/>
        <v>0.15000000000000002</v>
      </c>
      <c r="AW191" s="43" t="str">
        <f t="shared" si="4"/>
        <v>Требуются кол-во и нетто</v>
      </c>
      <c r="AX191" s="43" t="str">
        <f t="shared" si="5"/>
        <v>Требуются кол-во и брутто</v>
      </c>
      <c r="AY191" s="171">
        <v>8.2874999999999996</v>
      </c>
      <c r="AZ191" s="172" t="str">
        <f t="shared" si="6"/>
        <v>Требуются кол-во и цена</v>
      </c>
      <c r="BA191" s="45">
        <f>IF(A191&lt;&gt;"",IF(_xlfn.XLOOKUP(A191,'1C'!A:A,'1C'!A:A,0,0)&gt;0,1,0),"")</f>
        <v>0</v>
      </c>
      <c r="BB191" s="150">
        <f>IF(C191&lt;&gt;"",IF(_xlfn.XLOOKUP(C191,'1C'!S:S,'1C'!S:S,0,0)&gt;0,0,1),"")</f>
        <v>1</v>
      </c>
      <c r="BC191" s="45" t="str">
        <f t="shared" si="7"/>
        <v>-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2229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47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43" t="str">
        <f>IF(P192&lt;&gt;"",IFERROR(VLOOKUP(P192,MaterialsTypes!F:G,2,0),IFERROR(VLOOKUP(N192,MaterialsTypes100,2,0),"")),IFERROR(VLOOKUP(N192,MaterialsTypes100,2,0),""))</f>
        <v>Текстиль, ткань</v>
      </c>
      <c r="R192" s="43" t="str">
        <f>IF(A192&lt;&gt;"",_xlfn.XLOOKUP(A192,'1C'!A:A,'1C'!K:K,_xlfn.XLOOKUP(C192,'1C'!S:S,'1C'!K:K,"",0),0),"")</f>
        <v>Унисекс</v>
      </c>
      <c r="AQ192" s="59" t="str">
        <f t="shared" si="1"/>
        <v/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 t="str">
        <f t="shared" si="4"/>
        <v>Требуются кол-во и нетто</v>
      </c>
      <c r="AX192" s="43" t="str">
        <f t="shared" si="5"/>
        <v>Требуются кол-во и брутто</v>
      </c>
      <c r="AY192" s="171">
        <v>8.2877777777777784</v>
      </c>
      <c r="AZ192" s="172" t="str">
        <f t="shared" si="6"/>
        <v>Требуются кол-во и цена</v>
      </c>
      <c r="BA192" s="45">
        <f>IF(A192&lt;&gt;"",IF(_xlfn.XLOOKUP(A192,'1C'!A:A,'1C'!A:A,0,0)&gt;0,1,0),"")</f>
        <v>1</v>
      </c>
      <c r="BB192" s="150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new</v>
      </c>
      <c r="C193" s="44" t="s">
        <v>2230</v>
      </c>
      <c r="E193" s="43" t="str">
        <f>IF(F193&lt;&gt;"",IFERROR(VLOOKUP(F193,Категории!A:B,2,0),""),"Требуется категория")</f>
        <v>Требуется категория</v>
      </c>
      <c r="G193" s="44"/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AQ193" s="59" t="str">
        <f t="shared" si="1"/>
        <v/>
      </c>
      <c r="AS193" s="56" t="str">
        <f ca="1">IF(BA193&gt;0,_xlfn.XLOOKUP(A193,'1C'!$A:$A,'1C'!P:P,"",0,),IF(AR193&lt;&gt;"",VLOOKUP(AR193,INDIRECT(SUBSTITUTE($J193," ","")&amp;"Manufactures"),3,0),"Требуется код страны"))</f>
        <v>Требуется код страны</v>
      </c>
      <c r="AT193" s="56" t="str">
        <f ca="1">IF(BA193&gt;0,_xlfn.XLOOKUP(A193,'1C'!$A:$A,'1C'!O:O,"",0),IF(AR193&lt;&gt;"",VLOOKUP(AR193,INDIRECT(SUBSTITUTE($J193," ","")&amp;"Manufactures"),2,0),"Требуется код страны"))</f>
        <v>Требуется код страны</v>
      </c>
      <c r="AU193" s="76">
        <f t="shared" si="2"/>
        <v>0.1</v>
      </c>
      <c r="AV193" s="43">
        <f t="shared" si="3"/>
        <v>0.15000000000000002</v>
      </c>
      <c r="AW193" s="43" t="str">
        <f t="shared" si="4"/>
        <v>Требуются кол-во и нетто</v>
      </c>
      <c r="AX193" s="43" t="str">
        <f t="shared" si="5"/>
        <v>Требуются кол-во и брутто</v>
      </c>
      <c r="AY193" s="171">
        <v>8.2878571428571437</v>
      </c>
      <c r="AZ193" s="172" t="str">
        <f t="shared" si="6"/>
        <v>Требуются кол-во и цена</v>
      </c>
      <c r="BA193" s="45">
        <f>IF(A193&lt;&gt;"",IF(_xlfn.XLOOKUP(A193,'1C'!A:A,'1C'!A:A,0,0)&gt;0,1,0),"")</f>
        <v>0</v>
      </c>
      <c r="BB193" s="150">
        <f>IF(C193&lt;&gt;"",IF(_xlfn.XLOOKUP(C193,'1C'!S:S,'1C'!S:S,0,0)&gt;0,0,1),"")</f>
        <v>1</v>
      </c>
      <c r="BC193" s="45" t="str">
        <f t="shared" si="7"/>
        <v>-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new</v>
      </c>
      <c r="C194" s="44" t="s">
        <v>2231</v>
      </c>
      <c r="E194" s="43" t="str">
        <f>IF(F194&lt;&gt;"",IFERROR(VLOOKUP(F194,Категории!A:B,2,0),""),"Требуется категория")</f>
        <v>Требуется категория</v>
      </c>
      <c r="G194" s="44"/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AQ194" s="59" t="str">
        <f t="shared" si="1"/>
        <v/>
      </c>
      <c r="AS194" s="56" t="str">
        <f ca="1">IF(BA194&gt;0,_xlfn.XLOOKUP(A194,'1C'!$A:$A,'1C'!P:P,"",0,),IF(AR194&lt;&gt;"",VLOOKUP(AR194,INDIRECT(SUBSTITUTE($J194," ","")&amp;"Manufactures"),3,0),"Требуется код страны"))</f>
        <v>Требуется код страны</v>
      </c>
      <c r="AT194" s="56" t="str">
        <f ca="1">IF(BA194&gt;0,_xlfn.XLOOKUP(A194,'1C'!$A:$A,'1C'!O:O,"",0),IF(AR194&lt;&gt;"",VLOOKUP(AR194,INDIRECT(SUBSTITUTE($J194," ","")&amp;"Manufactures"),2,0),"Требуется код страны"))</f>
        <v>Требуется код страны</v>
      </c>
      <c r="AU194" s="76">
        <f t="shared" si="2"/>
        <v>0.1</v>
      </c>
      <c r="AV194" s="43">
        <f t="shared" si="3"/>
        <v>0.15000000000000002</v>
      </c>
      <c r="AW194" s="43" t="str">
        <f t="shared" si="4"/>
        <v>Требуются кол-во и нетто</v>
      </c>
      <c r="AX194" s="43" t="str">
        <f t="shared" si="5"/>
        <v>Требуются кол-во и брутто</v>
      </c>
      <c r="AY194" s="171">
        <v>8.2876086956521746</v>
      </c>
      <c r="AZ194" s="172" t="str">
        <f t="shared" si="6"/>
        <v>Требуются кол-во и цена</v>
      </c>
      <c r="BA194" s="45">
        <f>IF(A194&lt;&gt;"",IF(_xlfn.XLOOKUP(A194,'1C'!A:A,'1C'!A:A,0,0)&gt;0,1,0),"")</f>
        <v>0</v>
      </c>
      <c r="BB194" s="150">
        <f>IF(C194&lt;&gt;"",IF(_xlfn.XLOOKUP(C194,'1C'!S:S,'1C'!S:S,0,0)&gt;0,0,1),"")</f>
        <v>1</v>
      </c>
      <c r="BC194" s="45" t="str">
        <f t="shared" si="7"/>
        <v>-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2232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47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43" t="str">
        <f>IF(P195&lt;&gt;"",IFERROR(VLOOKUP(P195,MaterialsTypes!F:G,2,0),IFERROR(VLOOKUP(N195,MaterialsTypes100,2,0),"")),IFERROR(VLOOKUP(N195,MaterialsTypes100,2,0),""))</f>
        <v>Текстиль, ткань</v>
      </c>
      <c r="R195" s="43" t="str">
        <f>IF(A195&lt;&gt;"",_xlfn.XLOOKUP(A195,'1C'!A:A,'1C'!K:K,_xlfn.XLOOKUP(C195,'1C'!S:S,'1C'!K:K,"",0),0),"")</f>
        <v>Унисекс</v>
      </c>
      <c r="AQ195" s="59" t="str">
        <f t="shared" si="1"/>
        <v/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 t="str">
        <f t="shared" si="4"/>
        <v>Требуются кол-во и нетто</v>
      </c>
      <c r="AX195" s="43" t="str">
        <f t="shared" si="5"/>
        <v>Требуются кол-во и брутто</v>
      </c>
      <c r="AY195" s="171">
        <v>8.2875000000000014</v>
      </c>
      <c r="AZ195" s="172" t="str">
        <f t="shared" si="6"/>
        <v>Требуются кол-во и цена</v>
      </c>
      <c r="BA195" s="45">
        <f>IF(A195&lt;&gt;"",IF(_xlfn.XLOOKUP(A195,'1C'!A:A,'1C'!A:A,0,0)&gt;0,1,0),"")</f>
        <v>1</v>
      </c>
      <c r="BB195" s="150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44747A-MMLblor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06-096-05</v>
      </c>
      <c r="C196" s="44" t="s">
        <v>2233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AMERICAN NEEDLE-Sport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932</v>
      </c>
      <c r="N196" s="147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43" t="str">
        <f>IF(P196&lt;&gt;"",IFERROR(VLOOKUP(P196,MaterialsTypes!F:G,2,0),IFERROR(VLOOKUP(N196,MaterialsTypes100,2,0),"")),IFERROR(VLOOKUP(N196,MaterialsTypes100,2,0),""))</f>
        <v>Текстиль, ткань</v>
      </c>
      <c r="R196" s="43" t="str">
        <f>IF(A196&lt;&gt;"",_xlfn.XLOOKUP(A196,'1C'!A:A,'1C'!K:K,_xlfn.XLOOKUP(C196,'1C'!S:S,'1C'!K:K,"",0),0),"")</f>
        <v>Унисекс</v>
      </c>
      <c r="AQ196" s="59" t="str">
        <f t="shared" si="1"/>
        <v/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 t="str">
        <f t="shared" si="4"/>
        <v>Требуются кол-во и нетто</v>
      </c>
      <c r="AX196" s="43" t="str">
        <f t="shared" si="5"/>
        <v>Требуются кол-во и брутто</v>
      </c>
      <c r="AY196" s="171">
        <v>8.2875510204081628</v>
      </c>
      <c r="AZ196" s="172" t="str">
        <f t="shared" si="6"/>
        <v>Требуются кол-во и цена</v>
      </c>
      <c r="BA196" s="45">
        <f>IF(A196&lt;&gt;"",IF(_xlfn.XLOOKUP(A196,'1C'!A:A,'1C'!A:A,0,0)&gt;0,1,0),"")</f>
        <v>1</v>
      </c>
      <c r="BB196" s="150">
        <f>IF(C196&lt;&gt;"",IF(_xlfn.XLOOKUP(C196,'1C'!S:S,'1C'!S:S,0,0)&gt;0,0,1),"")</f>
        <v>0</v>
      </c>
      <c r="BC196" s="45">
        <f t="shared" si="7"/>
        <v>0</v>
      </c>
    </row>
    <row r="197" spans="1:55" ht="119.65" customHeight="1">
      <c r="A197" s="43" t="str">
        <f t="shared" si="0"/>
        <v>44747A-MOUnvor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06-312-91</v>
      </c>
      <c r="C197" s="44" t="s">
        <v>2234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1100</v>
      </c>
      <c r="N197" s="147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43" t="str">
        <f>IF(P197&lt;&gt;"",IFERROR(VLOOKUP(P197,MaterialsTypes!F:G,2,0),IFERROR(VLOOKUP(N197,MaterialsTypes100,2,0),"")),IFERROR(VLOOKUP(N197,MaterialsTypes100,2,0),""))</f>
        <v>Текстиль, ткань</v>
      </c>
      <c r="R197" s="43" t="str">
        <f>IF(A197&lt;&gt;"",_xlfn.XLOOKUP(A197,'1C'!A:A,'1C'!K:K,_xlfn.XLOOKUP(C197,'1C'!S:S,'1C'!K:K,"",0),0),"")</f>
        <v>Унисекс</v>
      </c>
      <c r="AQ197" s="59" t="str">
        <f t="shared" si="1"/>
        <v/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 t="str">
        <f t="shared" si="4"/>
        <v>Требуются кол-во и нетто</v>
      </c>
      <c r="AX197" s="43" t="str">
        <f t="shared" si="5"/>
        <v>Требуются кол-во и брутто</v>
      </c>
      <c r="AY197" s="171">
        <v>8.2875862068965525</v>
      </c>
      <c r="AZ197" s="172" t="str">
        <f t="shared" si="6"/>
        <v>Требуются кол-во и цена</v>
      </c>
      <c r="BA197" s="45">
        <f>IF(A197&lt;&gt;"",IF(_xlfn.XLOOKUP(A197,'1C'!A:A,'1C'!A:A,0,0)&gt;0,1,0),"")</f>
        <v>1</v>
      </c>
      <c r="BB197" s="150">
        <f>IF(C197&lt;&gt;"",IF(_xlfn.XLOOKUP(C197,'1C'!S:S,'1C'!S:S,0,0)&gt;0,0,1),"")</f>
        <v>0</v>
      </c>
      <c r="BC197" s="45">
        <f t="shared" si="7"/>
        <v>0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new</v>
      </c>
      <c r="C198" s="44" t="s">
        <v>2235</v>
      </c>
      <c r="E198" s="43" t="str">
        <f>IF(F198&lt;&gt;"",IFERROR(VLOOKUP(F198,Категории!A:B,2,0),""),"Требуется категория")</f>
        <v>Требуется категория</v>
      </c>
      <c r="G198" s="44"/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AQ198" s="59" t="str">
        <f t="shared" si="1"/>
        <v/>
      </c>
      <c r="AS198" s="56" t="str">
        <f ca="1">IF(BA198&gt;0,_xlfn.XLOOKUP(A198,'1C'!$A:$A,'1C'!P:P,"",0,),IF(AR198&lt;&gt;"",VLOOKUP(AR198,INDIRECT(SUBSTITUTE($J198," ","")&amp;"Manufactures"),3,0),"Требуется код страны"))</f>
        <v>Требуется код страны</v>
      </c>
      <c r="AT198" s="56" t="str">
        <f ca="1">IF(BA198&gt;0,_xlfn.XLOOKUP(A198,'1C'!$A:$A,'1C'!O:O,"",0),IF(AR198&lt;&gt;"",VLOOKUP(AR198,INDIRECT(SUBSTITUTE($J198," ","")&amp;"Manufactures"),2,0),"Требуется код страны"))</f>
        <v>Требуется код страны</v>
      </c>
      <c r="AU198" s="76">
        <f t="shared" si="2"/>
        <v>0.1</v>
      </c>
      <c r="AV198" s="43">
        <f t="shared" si="3"/>
        <v>0.15000000000000002</v>
      </c>
      <c r="AW198" s="43" t="str">
        <f t="shared" si="4"/>
        <v>Требуются кол-во и нетто</v>
      </c>
      <c r="AX198" s="43" t="str">
        <f t="shared" si="5"/>
        <v>Требуются кол-во и брутто</v>
      </c>
      <c r="AY198" s="171">
        <v>8.2874509803921566</v>
      </c>
      <c r="AZ198" s="172" t="str">
        <f t="shared" si="6"/>
        <v>Требуются кол-во и цена</v>
      </c>
      <c r="BA198" s="45">
        <f>IF(A198&lt;&gt;"",IF(_xlfn.XLOOKUP(A198,'1C'!A:A,'1C'!A:A,0,0)&gt;0,1,0),"")</f>
        <v>0</v>
      </c>
      <c r="BB198" s="150">
        <f>IF(C198&lt;&gt;"",IF(_xlfn.XLOOKUP(C198,'1C'!S:S,'1C'!S:S,0,0)&gt;0,0,1),"")</f>
        <v>1</v>
      </c>
      <c r="BC198" s="45" t="str">
        <f t="shared" si="7"/>
        <v>-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new</v>
      </c>
      <c r="C199" s="44" t="s">
        <v>2236</v>
      </c>
      <c r="E199" s="43" t="str">
        <f>IF(F199&lt;&gt;"",IFERROR(VLOOKUP(F199,Категории!A:B,2,0),""),"Требуется категория")</f>
        <v>Требуется категория</v>
      </c>
      <c r="G199" s="44"/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tr">
        <f>IF(K199&lt;&gt;"",IFERROR(VLOOKUP(A199,'1C'!A:T,18,0),IFERROR(VLOOKUP(K199,Colors!D:E,2,0),"")),"")</f>
        <v>темно-синий</v>
      </c>
      <c r="AQ199" s="59" t="str">
        <f t="shared" si="1"/>
        <v/>
      </c>
      <c r="AS199" s="56" t="str">
        <f ca="1">IF(BA199&gt;0,_xlfn.XLOOKUP(A199,'1C'!$A:$A,'1C'!P:P,"",0,),IF(AR199&lt;&gt;"",VLOOKUP(AR199,INDIRECT(SUBSTITUTE($J199," ","")&amp;"Manufactures"),3,0),"Требуется код страны"))</f>
        <v>Требуется код страны</v>
      </c>
      <c r="AT199" s="56" t="str">
        <f ca="1">IF(BA199&gt;0,_xlfn.XLOOKUP(A199,'1C'!$A:$A,'1C'!O:O,"",0),IF(AR199&lt;&gt;"",VLOOKUP(AR199,INDIRECT(SUBSTITUTE($J199," ","")&amp;"Manufactures"),2,0),"Требуется код страны"))</f>
        <v>Требуется код страны</v>
      </c>
      <c r="AU199" s="76">
        <f t="shared" si="2"/>
        <v>0.1</v>
      </c>
      <c r="AV199" s="43">
        <f t="shared" si="3"/>
        <v>0.15000000000000002</v>
      </c>
      <c r="AW199" s="43" t="str">
        <f t="shared" si="4"/>
        <v>Требуются кол-во и нетто</v>
      </c>
      <c r="AX199" s="43" t="str">
        <f t="shared" si="5"/>
        <v>Требуются кол-во и брутто</v>
      </c>
      <c r="AY199" s="171">
        <v>8.2874999999999996</v>
      </c>
      <c r="AZ199" s="172" t="str">
        <f t="shared" si="6"/>
        <v>Требуются кол-во и цена</v>
      </c>
      <c r="BA199" s="45">
        <f>IF(A199&lt;&gt;"",IF(_xlfn.XLOOKUP(A199,'1C'!A:A,'1C'!A:A,0,0)&gt;0,1,0),"")</f>
        <v>0</v>
      </c>
      <c r="BB199" s="150">
        <f>IF(C199&lt;&gt;"",IF(_xlfn.XLOOKUP(C199,'1C'!S:S,'1C'!S:S,0,0)&gt;0,0,1),"")</f>
        <v>1</v>
      </c>
      <c r="BC199" s="45" t="str">
        <f t="shared" si="7"/>
        <v>-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new</v>
      </c>
      <c r="C200" s="44" t="s">
        <v>2237</v>
      </c>
      <c r="E200" s="43" t="str">
        <f>IF(F200&lt;&gt;"",IFERROR(VLOOKUP(F200,Категории!A:B,2,0),""),"Требуется категория")</f>
        <v>Требуется категория</v>
      </c>
      <c r="G200" s="44"/>
      <c r="J200" s="43" t="str">
        <f>'1C'!$AF$1</f>
        <v>American Needle</v>
      </c>
      <c r="K200" s="104" t="s">
        <v>2297</v>
      </c>
      <c r="AQ200" s="59" t="str">
        <f t="shared" si="1"/>
        <v/>
      </c>
      <c r="AS200" s="56" t="str">
        <f ca="1">IF(BA200&gt;0,_xlfn.XLOOKUP(A200,'1C'!$A:$A,'1C'!P:P,"",0,),IF(AR200&lt;&gt;"",VLOOKUP(AR200,INDIRECT(SUBSTITUTE($J200," ","")&amp;"Manufactures"),3,0),"Требуется код страны"))</f>
        <v>Требуется код страны</v>
      </c>
      <c r="AT200" s="56" t="str">
        <f ca="1">IF(BA200&gt;0,_xlfn.XLOOKUP(A200,'1C'!$A:$A,'1C'!O:O,"",0),IF(AR200&lt;&gt;"",VLOOKUP(AR200,INDIRECT(SUBSTITUTE($J200," ","")&amp;"Manufactures"),2,0),"Требуется код страны"))</f>
        <v>Требуется код страны</v>
      </c>
      <c r="AU200" s="76">
        <f t="shared" si="2"/>
        <v>0.1</v>
      </c>
      <c r="AV200" s="43">
        <f t="shared" si="3"/>
        <v>0.15000000000000002</v>
      </c>
      <c r="AW200" s="43" t="str">
        <f t="shared" si="4"/>
        <v>Требуются кол-во и нетто</v>
      </c>
      <c r="AX200" s="43" t="str">
        <f t="shared" si="5"/>
        <v>Требуются кол-во и брутто</v>
      </c>
      <c r="AY200" s="171">
        <v>8.2877272727272739</v>
      </c>
      <c r="AZ200" s="172" t="str">
        <f t="shared" si="6"/>
        <v>Требуются кол-во и цена</v>
      </c>
      <c r="BA200" s="45">
        <f>IF(A200&lt;&gt;"",IF(_xlfn.XLOOKUP(A200,'1C'!A:A,'1C'!A:A,0,0)&gt;0,1,0),"")</f>
        <v>0</v>
      </c>
      <c r="BB200" s="150">
        <f>IF(C200&lt;&gt;"",IF(_xlfn.XLOOKUP(C200,'1C'!S:S,'1C'!S:S,0,0)&gt;0,0,1),"")</f>
        <v>1</v>
      </c>
      <c r="BC200" s="45" t="str">
        <f t="shared" si="7"/>
        <v>-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2238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AMERICAN NEEDLE-Sport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47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43" t="str">
        <f>IF(P201&lt;&gt;"",IFERROR(VLOOKUP(P201,MaterialsTypes!F:G,2,0),IFERROR(VLOOKUP(N201,MaterialsTypes100,2,0),"")),IFERROR(VLOOKUP(N201,MaterialsTypes100,2,0),""))</f>
        <v>Текстиль, ткань</v>
      </c>
      <c r="R201" s="43" t="str">
        <f>IF(A201&lt;&gt;"",_xlfn.XLOOKUP(A201,'1C'!A:A,'1C'!K:K,_xlfn.XLOOKUP(C201,'1C'!S:S,'1C'!K:K,"",0),0),"")</f>
        <v>Унисекс</v>
      </c>
      <c r="AQ201" s="59" t="str">
        <f t="shared" si="1"/>
        <v/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 t="str">
        <f t="shared" si="4"/>
        <v>Требуются кол-во и нетто</v>
      </c>
      <c r="AX201" s="43" t="str">
        <f t="shared" si="5"/>
        <v>Требуются кол-во и брутто</v>
      </c>
      <c r="AY201" s="171">
        <v>8.2876086956521746</v>
      </c>
      <c r="AZ201" s="172" t="str">
        <f t="shared" si="6"/>
        <v>Требуются кол-во и цена</v>
      </c>
      <c r="BA201" s="45">
        <f>IF(A201&lt;&gt;"",IF(_xlfn.XLOOKUP(A201,'1C'!A:A,'1C'!A:A,0,0)&gt;0,1,0),"")</f>
        <v>1</v>
      </c>
      <c r="BB201" s="150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2239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47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43" t="str">
        <f>IF(P202&lt;&gt;"",IFERROR(VLOOKUP(P202,MaterialsTypes!F:G,2,0),IFERROR(VLOOKUP(N202,MaterialsTypes100,2,0),"")),IFERROR(VLOOKUP(N202,MaterialsTypes100,2,0),""))</f>
        <v>Текстиль, ткань</v>
      </c>
      <c r="R202" s="43" t="str">
        <f>IF(A202&lt;&gt;"",_xlfn.XLOOKUP(A202,'1C'!A:A,'1C'!K:K,_xlfn.XLOOKUP(C202,'1C'!S:S,'1C'!K:K,"",0),0),"")</f>
        <v>Унисекс</v>
      </c>
      <c r="AQ202" s="59" t="str">
        <f t="shared" si="1"/>
        <v/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 t="str">
        <f t="shared" si="4"/>
        <v>Требуются кол-во и нетто</v>
      </c>
      <c r="AX202" s="43" t="str">
        <f t="shared" si="5"/>
        <v>Требуются кол-во и брутто</v>
      </c>
      <c r="AY202" s="171">
        <v>8.2874999999999996</v>
      </c>
      <c r="AZ202" s="172" t="str">
        <f t="shared" si="6"/>
        <v>Требуются кол-во и цена</v>
      </c>
      <c r="BA202" s="45">
        <f>IF(A202&lt;&gt;"",IF(_xlfn.XLOOKUP(A202,'1C'!A:A,'1C'!A:A,0,0)&gt;0,1,0),"")</f>
        <v>1</v>
      </c>
      <c r="BB202" s="150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06-316-06</v>
      </c>
      <c r="C203" s="44" t="s">
        <v>2240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1576</v>
      </c>
      <c r="N203" s="147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43" t="str">
        <f>IF(P203&lt;&gt;"",IFERROR(VLOOKUP(P203,MaterialsTypes!F:G,2,0),IFERROR(VLOOKUP(N203,MaterialsTypes100,2,0),"")),IFERROR(VLOOKUP(N203,MaterialsTypes100,2,0),""))</f>
        <v>Текстиль, ткань</v>
      </c>
      <c r="R203" s="43" t="str">
        <f>IF(A203&lt;&gt;"",_xlfn.XLOOKUP(A203,'1C'!A:A,'1C'!K:K,_xlfn.XLOOKUP(C203,'1C'!S:S,'1C'!K:K,"",0),0),"")</f>
        <v>Унисекс</v>
      </c>
      <c r="AQ203" s="59" t="str">
        <f t="shared" si="1"/>
        <v/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 t="str">
        <f t="shared" si="4"/>
        <v>Требуются кол-во и нетто</v>
      </c>
      <c r="AX203" s="43" t="str">
        <f t="shared" si="5"/>
        <v>Требуются кол-во и брутто</v>
      </c>
      <c r="AY203" s="171">
        <v>8.2874999999999996</v>
      </c>
      <c r="AZ203" s="172" t="str">
        <f t="shared" si="6"/>
        <v>Требуются кол-во и цена</v>
      </c>
      <c r="BA203" s="45">
        <f>IF(A203&lt;&gt;"",IF(_xlfn.XLOOKUP(A203,'1C'!A:A,'1C'!A:A,0,0)&gt;0,1,0),"")</f>
        <v>1</v>
      </c>
      <c r="BB203" s="150">
        <f>IF(C203&lt;&gt;"",IF(_xlfn.XLOOKUP(C203,'1C'!S:S,'1C'!S:S,0,0)&gt;0,0,1),"")</f>
        <v>0</v>
      </c>
      <c r="BC203" s="45">
        <f t="shared" si="7"/>
        <v>0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new</v>
      </c>
      <c r="C204" s="44" t="s">
        <v>2241</v>
      </c>
      <c r="E204" s="43" t="str">
        <f>IF(F204&lt;&gt;"",IFERROR(VLOOKUP(F204,Категории!A:B,2,0),""),"Требуется категория")</f>
        <v>Требуется категория</v>
      </c>
      <c r="G204" s="44"/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AQ204" s="59" t="str">
        <f t="shared" si="1"/>
        <v/>
      </c>
      <c r="AS204" s="56" t="str">
        <f ca="1">IF(BA204&gt;0,_xlfn.XLOOKUP(A204,'1C'!$A:$A,'1C'!P:P,"",0,),IF(AR204&lt;&gt;"",VLOOKUP(AR204,INDIRECT(SUBSTITUTE($J204," ","")&amp;"Manufactures"),3,0),"Требуется код страны"))</f>
        <v>Требуется код страны</v>
      </c>
      <c r="AT204" s="56" t="str">
        <f ca="1">IF(BA204&gt;0,_xlfn.XLOOKUP(A204,'1C'!$A:$A,'1C'!O:O,"",0),IF(AR204&lt;&gt;"",VLOOKUP(AR204,INDIRECT(SUBSTITUTE($J204," ","")&amp;"Manufactures"),2,0),"Требуется код страны"))</f>
        <v>Требуется код страны</v>
      </c>
      <c r="AU204" s="76">
        <f t="shared" si="2"/>
        <v>0.1</v>
      </c>
      <c r="AV204" s="43">
        <f t="shared" si="3"/>
        <v>0.15000000000000002</v>
      </c>
      <c r="AW204" s="43" t="str">
        <f t="shared" si="4"/>
        <v>Требуются кол-во и нетто</v>
      </c>
      <c r="AX204" s="43" t="str">
        <f t="shared" si="5"/>
        <v>Требуются кол-во и брутто</v>
      </c>
      <c r="AY204" s="171">
        <v>8.2874999999999996</v>
      </c>
      <c r="AZ204" s="172" t="str">
        <f t="shared" si="6"/>
        <v>Требуются кол-во и цена</v>
      </c>
      <c r="BA204" s="45">
        <f>IF(A204&lt;&gt;"",IF(_xlfn.XLOOKUP(A204,'1C'!A:A,'1C'!A:A,0,0)&gt;0,1,0),"")</f>
        <v>0</v>
      </c>
      <c r="BB204" s="150">
        <f>IF(C204&lt;&gt;"",IF(_xlfn.XLOOKUP(C204,'1C'!S:S,'1C'!S:S,0,0)&gt;0,0,1),"")</f>
        <v>1</v>
      </c>
      <c r="BC204" s="45" t="str">
        <f t="shared" si="7"/>
        <v>-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new</v>
      </c>
      <c r="C205" s="44" t="s">
        <v>2242</v>
      </c>
      <c r="E205" s="43" t="str">
        <f>IF(F205&lt;&gt;"",IFERROR(VLOOKUP(F205,Категории!A:B,2,0),""),"Требуется категория")</f>
        <v>Требуется категория</v>
      </c>
      <c r="G205" s="44"/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AQ205" s="59" t="str">
        <f t="shared" si="1"/>
        <v/>
      </c>
      <c r="AS205" s="56" t="str">
        <f ca="1">IF(BA205&gt;0,_xlfn.XLOOKUP(A205,'1C'!$A:$A,'1C'!P:P,"",0,),IF(AR205&lt;&gt;"",VLOOKUP(AR205,INDIRECT(SUBSTITUTE($J205," ","")&amp;"Manufactures"),3,0),"Требуется код страны"))</f>
        <v>Требуется код страны</v>
      </c>
      <c r="AT205" s="56" t="str">
        <f ca="1">IF(BA205&gt;0,_xlfn.XLOOKUP(A205,'1C'!$A:$A,'1C'!O:O,"",0),IF(AR205&lt;&gt;"",VLOOKUP(AR205,INDIRECT(SUBSTITUTE($J205," ","")&amp;"Manufactures"),2,0),"Требуется код страны"))</f>
        <v>Требуется код страны</v>
      </c>
      <c r="AU205" s="76">
        <f t="shared" si="2"/>
        <v>0.1</v>
      </c>
      <c r="AV205" s="43">
        <f t="shared" si="3"/>
        <v>0.15000000000000002</v>
      </c>
      <c r="AW205" s="43" t="str">
        <f t="shared" si="4"/>
        <v>Требуются кол-во и нетто</v>
      </c>
      <c r="AX205" s="43" t="str">
        <f t="shared" si="5"/>
        <v>Требуются кол-во и брутто</v>
      </c>
      <c r="AY205" s="171">
        <v>8.2874999999999996</v>
      </c>
      <c r="AZ205" s="172" t="str">
        <f t="shared" si="6"/>
        <v>Требуются кол-во и цена</v>
      </c>
      <c r="BA205" s="45">
        <f>IF(A205&lt;&gt;"",IF(_xlfn.XLOOKUP(A205,'1C'!A:A,'1C'!A:A,0,0)&gt;0,1,0),"")</f>
        <v>0</v>
      </c>
      <c r="BB205" s="150">
        <f>IF(C205&lt;&gt;"",IF(_xlfn.XLOOKUP(C205,'1C'!S:S,'1C'!S:S,0,0)&gt;0,0,1),"")</f>
        <v>1</v>
      </c>
      <c r="BC205" s="45" t="str">
        <f t="shared" si="7"/>
        <v>-</v>
      </c>
    </row>
    <row r="206" spans="1:55" ht="127.35" customHeight="1">
      <c r="A206" s="43" t="str">
        <f t="shared" si="0"/>
        <v>44747B-POBgynv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06-098-26</v>
      </c>
      <c r="C206" s="44" t="s">
        <v>2243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AMERICAN NEEDLE-Sport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1238</v>
      </c>
      <c r="N206" s="147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43" t="str">
        <f>IF(P206&lt;&gt;"",IFERROR(VLOOKUP(P206,MaterialsTypes!F:G,2,0),IFERROR(VLOOKUP(N206,MaterialsTypes100,2,0),"")),IFERROR(VLOOKUP(N206,MaterialsTypes100,2,0),""))</f>
        <v>Текстиль, ткань</v>
      </c>
      <c r="R206" s="43" t="str">
        <f>IF(A206&lt;&gt;"",_xlfn.XLOOKUP(A206,'1C'!A:A,'1C'!K:K,_xlfn.XLOOKUP(C206,'1C'!S:S,'1C'!K:K,"",0),0),"")</f>
        <v>Унисекс</v>
      </c>
      <c r="AQ206" s="59" t="str">
        <f t="shared" si="1"/>
        <v/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 t="str">
        <f t="shared" si="4"/>
        <v>Требуются кол-во и нетто</v>
      </c>
      <c r="AX206" s="43" t="str">
        <f t="shared" si="5"/>
        <v>Требуются кол-во и брутто</v>
      </c>
      <c r="AY206" s="171">
        <v>8.2874999999999996</v>
      </c>
      <c r="AZ206" s="172" t="str">
        <f t="shared" si="6"/>
        <v>Требуются кол-во и цена</v>
      </c>
      <c r="BA206" s="45">
        <f>IF(A206&lt;&gt;"",IF(_xlfn.XLOOKUP(A206,'1C'!A:A,'1C'!A:A,0,0)&gt;0,1,0),"")</f>
        <v>1</v>
      </c>
      <c r="BB206" s="150">
        <f>IF(C206&lt;&gt;"",IF(_xlfn.XLOOKUP(C206,'1C'!S:S,'1C'!S:S,0,0)&gt;0,0,1),"")</f>
        <v>0</v>
      </c>
      <c r="BC206" s="45">
        <f t="shared" si="7"/>
        <v>0</v>
      </c>
    </row>
    <row r="207" spans="1:55" ht="127.35" customHeight="1">
      <c r="A207" s="43" t="str">
        <f t="shared" si="0"/>
        <v>44747B-SERdki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06-099-18</v>
      </c>
      <c r="C207" s="44" t="s">
        <v>2244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AMERICAN NEEDLE-Sport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1242</v>
      </c>
      <c r="N207" s="147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43" t="str">
        <f>IF(P207&lt;&gt;"",IFERROR(VLOOKUP(P207,MaterialsTypes!F:G,2,0),IFERROR(VLOOKUP(N207,MaterialsTypes100,2,0),"")),IFERROR(VLOOKUP(N207,MaterialsTypes100,2,0),""))</f>
        <v>Текстиль, ткань</v>
      </c>
      <c r="R207" s="43" t="str">
        <f>IF(A207&lt;&gt;"",_xlfn.XLOOKUP(A207,'1C'!A:A,'1C'!K:K,_xlfn.XLOOKUP(C207,'1C'!S:S,'1C'!K:K,"",0),0),"")</f>
        <v>Унисекс</v>
      </c>
      <c r="AQ207" s="59" t="str">
        <f t="shared" si="1"/>
        <v/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 t="str">
        <f t="shared" si="4"/>
        <v>Требуются кол-во и нетто</v>
      </c>
      <c r="AX207" s="43" t="str">
        <f t="shared" si="5"/>
        <v>Требуются кол-во и брутто</v>
      </c>
      <c r="AY207" s="171">
        <v>8.2874999999999996</v>
      </c>
      <c r="AZ207" s="172" t="str">
        <f t="shared" si="6"/>
        <v>Требуются кол-во и цена</v>
      </c>
      <c r="BA207" s="45">
        <f>IF(A207&lt;&gt;"",IF(_xlfn.XLOOKUP(A207,'1C'!A:A,'1C'!A:A,0,0)&gt;0,1,0),"")</f>
        <v>1</v>
      </c>
      <c r="BB207" s="150">
        <f>IF(C207&lt;&gt;"",IF(_xlfn.XLOOKUP(C207,'1C'!S:S,'1C'!S:S,0,0)&gt;0,0,1),"")</f>
        <v>0</v>
      </c>
      <c r="BC207" s="45">
        <f t="shared" si="7"/>
        <v>0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2245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47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43" t="str">
        <f>IF(P208&lt;&gt;"",IFERROR(VLOOKUP(P208,MaterialsTypes!F:G,2,0),IFERROR(VLOOKUP(N208,MaterialsTypes100,2,0),"")),IFERROR(VLOOKUP(N208,MaterialsTypes100,2,0),""))</f>
        <v>Текстиль, ткань</v>
      </c>
      <c r="R208" s="43" t="str">
        <f>IF(A208&lt;&gt;"",_xlfn.XLOOKUP(A208,'1C'!A:A,'1C'!K:K,_xlfn.XLOOKUP(C208,'1C'!S:S,'1C'!K:K,"",0),0),"")</f>
        <v>Унисекс</v>
      </c>
      <c r="AQ208" s="59" t="str">
        <f t="shared" si="1"/>
        <v/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 t="str">
        <f t="shared" si="4"/>
        <v>Требуются кол-во и нетто</v>
      </c>
      <c r="AX208" s="43" t="str">
        <f t="shared" si="5"/>
        <v>Требуются кол-во и брутто</v>
      </c>
      <c r="AY208" s="171">
        <v>8.9250000000000007</v>
      </c>
      <c r="AZ208" s="172" t="str">
        <f t="shared" si="6"/>
        <v>Требуются кол-во и цена</v>
      </c>
      <c r="BA208" s="45">
        <f>IF(A208&lt;&gt;"",IF(_xlfn.XLOOKUP(A208,'1C'!A:A,'1C'!A:A,0,0)&gt;0,1,0),"")</f>
        <v>1</v>
      </c>
      <c r="BB208" s="150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2246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AMERICAN NEEDLE-State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843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47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R209" s="43" t="str">
        <f>IF(A209&lt;&gt;"",_xlfn.XLOOKUP(A209,'1C'!A:A,'1C'!K:K,_xlfn.XLOOKUP(C209,'1C'!S:S,'1C'!K:K,"",0),0),"")</f>
        <v>Унисекс</v>
      </c>
      <c r="AQ209" s="59" t="str">
        <f t="shared" si="1"/>
        <v/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 t="str">
        <f t="shared" si="4"/>
        <v>Требуются кол-во и нетто</v>
      </c>
      <c r="AX209" s="43" t="str">
        <f t="shared" si="5"/>
        <v>Требуются кол-во и брутто</v>
      </c>
      <c r="AY209" s="171">
        <v>9.7749999999999986</v>
      </c>
      <c r="AZ209" s="172" t="str">
        <f t="shared" si="6"/>
        <v>Требуются кол-во и цена</v>
      </c>
      <c r="BA209" s="45">
        <f>IF(A209&lt;&gt;"",IF(_xlfn.XLOOKUP(A209,'1C'!A:A,'1C'!A:A,0,0)&gt;0,1,0),"")</f>
        <v>1</v>
      </c>
      <c r="BB209" s="150">
        <f>IF(C209&lt;&gt;"",IF(_xlfn.XLOOKUP(C209,'1C'!S:S,'1C'!S:S,0,0)&gt;0,0,1),"")</f>
        <v>0</v>
      </c>
      <c r="BC209" s="45">
        <f t="shared" si="7"/>
        <v>0</v>
      </c>
    </row>
    <row r="210" spans="1:55" ht="119.65" customHeight="1">
      <c r="A210" s="43" t="str">
        <f t="shared" si="0"/>
        <v>44930A-CALIwhite - 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new</v>
      </c>
      <c r="C210" s="44" t="s">
        <v>2247</v>
      </c>
      <c r="E210" s="43" t="str">
        <f>IF(F210&lt;&gt;"",IFERROR(VLOOKUP(F210,Категории!A:B,2,0),""),"Требуется категория")</f>
        <v>Требуется категория</v>
      </c>
      <c r="G210" s="44"/>
      <c r="J210" s="43" t="str">
        <f>'1C'!$AF$1</f>
        <v>American Needle</v>
      </c>
      <c r="K210" s="104" t="s">
        <v>2298</v>
      </c>
      <c r="AQ210" s="59" t="str">
        <f t="shared" si="1"/>
        <v/>
      </c>
      <c r="AS210" s="56" t="str">
        <f ca="1">IF(BA210&gt;0,_xlfn.XLOOKUP(A210,'1C'!$A:$A,'1C'!P:P,"",0,),IF(AR210&lt;&gt;"",VLOOKUP(AR210,INDIRECT(SUBSTITUTE($J210," ","")&amp;"Manufactures"),3,0),"Требуется код страны"))</f>
        <v>Требуется код страны</v>
      </c>
      <c r="AT210" s="56" t="str">
        <f ca="1">IF(BA210&gt;0,_xlfn.XLOOKUP(A210,'1C'!$A:$A,'1C'!O:O,"",0),IF(AR210&lt;&gt;"",VLOOKUP(AR210,INDIRECT(SUBSTITUTE($J210," ","")&amp;"Manufactures"),2,0),"Требуется код страны"))</f>
        <v>Требуется код страны</v>
      </c>
      <c r="AU210" s="76">
        <f t="shared" si="2"/>
        <v>0.1</v>
      </c>
      <c r="AV210" s="43">
        <f t="shared" si="3"/>
        <v>0.15000000000000002</v>
      </c>
      <c r="AW210" s="43" t="str">
        <f t="shared" si="4"/>
        <v>Требуются кол-во и нетто</v>
      </c>
      <c r="AX210" s="43" t="str">
        <f t="shared" si="5"/>
        <v>Требуются кол-во и брутто</v>
      </c>
      <c r="AY210" s="171">
        <v>9.1383333333333336</v>
      </c>
      <c r="AZ210" s="172" t="str">
        <f t="shared" si="6"/>
        <v>Требуются кол-во и цена</v>
      </c>
      <c r="BA210" s="45">
        <f>IF(A210&lt;&gt;"",IF(_xlfn.XLOOKUP(A210,'1C'!A:A,'1C'!A:A,0,0)&gt;0,1,0),"")</f>
        <v>0</v>
      </c>
      <c r="BB210" s="150">
        <f>IF(C210&lt;&gt;"",IF(_xlfn.XLOOKUP(C210,'1C'!S:S,'1C'!S:S,0,0)&gt;0,0,1),"")</f>
        <v>1</v>
      </c>
      <c r="BC210" s="45" t="str">
        <f t="shared" si="7"/>
        <v>-</v>
      </c>
    </row>
    <row r="211" spans="1:55" ht="127.5" customHeight="1">
      <c r="A211" s="43" t="str">
        <f t="shared" si="0"/>
        <v>45000A-NASApblu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06-110-19</v>
      </c>
      <c r="C211" s="44" t="s">
        <v>2248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AMERICAN NEEDLE-Space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1283</v>
      </c>
      <c r="N211" s="147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R211" s="43" t="str">
        <f>IF(A211&lt;&gt;"",_xlfn.XLOOKUP(A211,'1C'!A:A,'1C'!K:K,_xlfn.XLOOKUP(C211,'1C'!S:S,'1C'!K:K,"",0),0),"")</f>
        <v>Унисекс</v>
      </c>
      <c r="AQ211" s="59" t="str">
        <f t="shared" si="1"/>
        <v/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 t="str">
        <f t="shared" si="4"/>
        <v>Требуются кол-во и нетто</v>
      </c>
      <c r="AX211" s="43" t="str">
        <f t="shared" si="5"/>
        <v>Требуются кол-во и брутто</v>
      </c>
      <c r="AY211" s="171">
        <v>7.4372727272727275</v>
      </c>
      <c r="AZ211" s="172" t="str">
        <f t="shared" si="6"/>
        <v>Требуются кол-во и цена</v>
      </c>
      <c r="BA211" s="45">
        <f>IF(A211&lt;&gt;"",IF(_xlfn.XLOOKUP(A211,'1C'!A:A,'1C'!A:A,0,0)&gt;0,1,0),"")</f>
        <v>1</v>
      </c>
      <c r="BB211" s="150">
        <f>IF(C211&lt;&gt;"",IF(_xlfn.XLOOKUP(C211,'1C'!S:S,'1C'!S:S,0,0)&gt;0,0,1),"")</f>
        <v>0</v>
      </c>
      <c r="BC211" s="45">
        <f t="shared" si="7"/>
        <v>0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2249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47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43" t="str">
        <f>IF(P212&lt;&gt;"",IFERROR(VLOOKUP(P212,MaterialsTypes!F:G,2,0),IFERROR(VLOOKUP(N212,MaterialsTypes100,2,0),"")),IFERROR(VLOOKUP(N212,MaterialsTypes100,2,0),""))</f>
        <v>Текстиль, ткань</v>
      </c>
      <c r="R212" s="43" t="str">
        <f>IF(A212&lt;&gt;"",_xlfn.XLOOKUP(A212,'1C'!A:A,'1C'!K:K,_xlfn.XLOOKUP(C212,'1C'!S:S,'1C'!K:K,"",0),0),"")</f>
        <v>Унисекс</v>
      </c>
      <c r="AQ212" s="59" t="str">
        <f t="shared" si="1"/>
        <v/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 t="str">
        <f t="shared" si="4"/>
        <v>Требуются кол-во и нетто</v>
      </c>
      <c r="AX212" s="43" t="str">
        <f t="shared" si="5"/>
        <v>Требуются кол-во и брутто</v>
      </c>
      <c r="AY212" s="171">
        <v>6.8000000000000007</v>
      </c>
      <c r="AZ212" s="172" t="str">
        <f t="shared" si="6"/>
        <v>Требуются кол-во и цена</v>
      </c>
      <c r="BA212" s="45">
        <f>IF(A212&lt;&gt;"",IF(_xlfn.XLOOKUP(A212,'1C'!A:A,'1C'!A:A,0,0)&gt;0,1,0),"")</f>
        <v>1</v>
      </c>
      <c r="BB212" s="150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06-328-требуется цвет</v>
      </c>
      <c r="C213" s="44" t="s">
        <v>2249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2299</v>
      </c>
      <c r="N213" s="147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43" t="str">
        <f>IF(P213&lt;&gt;"",IFERROR(VLOOKUP(P213,MaterialsTypes!F:G,2,0),IFERROR(VLOOKUP(N213,MaterialsTypes100,2,0),"")),IFERROR(VLOOKUP(N213,MaterialsTypes100,2,0),""))</f>
        <v>Текстиль, ткань</v>
      </c>
      <c r="R213" s="43" t="str">
        <f>IF(A213&lt;&gt;"",_xlfn.XLOOKUP(A213,'1C'!A:A,'1C'!K:K,_xlfn.XLOOKUP(C213,'1C'!S:S,'1C'!K:K,"",0),0),"")</f>
        <v>Унисекс</v>
      </c>
      <c r="AQ213" s="59" t="str">
        <f t="shared" si="1"/>
        <v/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 t="str">
        <f t="shared" si="4"/>
        <v>Требуются кол-во и нетто</v>
      </c>
      <c r="AX213" s="43" t="str">
        <f t="shared" si="5"/>
        <v>Требуются кол-во и брутто</v>
      </c>
      <c r="AY213" s="171">
        <v>6.8</v>
      </c>
      <c r="AZ213" s="172" t="str">
        <f t="shared" si="6"/>
        <v>Требуются кол-во и цена</v>
      </c>
      <c r="BA213" s="45">
        <f>IF(A213&lt;&gt;"",IF(_xlfn.XLOOKUP(A213,'1C'!A:A,'1C'!A:A,0,0)&gt;0,1,0),"")</f>
        <v>0</v>
      </c>
      <c r="BB213" s="150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2249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47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43" t="str">
        <f>IF(P214&lt;&gt;"",IFERROR(VLOOKUP(P214,MaterialsTypes!F:G,2,0),IFERROR(VLOOKUP(N214,MaterialsTypes100,2,0),"")),IFERROR(VLOOKUP(N214,MaterialsTypes100,2,0),""))</f>
        <v>Текстиль, ткань</v>
      </c>
      <c r="R214" s="43" t="str">
        <f>IF(A214&lt;&gt;"",_xlfn.XLOOKUP(A214,'1C'!A:A,'1C'!K:K,_xlfn.XLOOKUP(C214,'1C'!S:S,'1C'!K:K,"",0),0),"")</f>
        <v>Унисекс</v>
      </c>
      <c r="AQ214" s="59" t="str">
        <f t="shared" si="1"/>
        <v/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 t="str">
        <f t="shared" si="4"/>
        <v>Требуются кол-во и нетто</v>
      </c>
      <c r="AX214" s="43" t="str">
        <f t="shared" si="5"/>
        <v>Требуются кол-во и брутто</v>
      </c>
      <c r="AY214" s="171">
        <v>6.8</v>
      </c>
      <c r="AZ214" s="172" t="str">
        <f t="shared" si="6"/>
        <v>Требуются кол-во и цена</v>
      </c>
      <c r="BA214" s="45">
        <f>IF(A214&lt;&gt;"",IF(_xlfn.XLOOKUP(A214,'1C'!A:A,'1C'!A:A,0,0)&gt;0,1,0),"")</f>
        <v>1</v>
      </c>
      <c r="BB214" s="150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2250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843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47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43" t="str">
        <f>IF(P215&lt;&gt;"",IFERROR(VLOOKUP(P215,MaterialsTypes!F:G,2,0),IFERROR(VLOOKUP(N215,MaterialsTypes100,2,0),"")),IFERROR(VLOOKUP(N215,MaterialsTypes100,2,0),""))</f>
        <v>Текстиль, ткань</v>
      </c>
      <c r="R215" s="43" t="str">
        <f>IF(A215&lt;&gt;"",_xlfn.XLOOKUP(A215,'1C'!A:A,'1C'!K:K,_xlfn.XLOOKUP(C215,'1C'!S:S,'1C'!K:K,"",0),0),"")</f>
        <v>Унисекс</v>
      </c>
      <c r="AQ215" s="59" t="str">
        <f t="shared" si="1"/>
        <v/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 t="str">
        <f t="shared" si="4"/>
        <v>Требуются кол-во и нетто</v>
      </c>
      <c r="AX215" s="43" t="str">
        <f t="shared" si="5"/>
        <v>Требуются кол-во и брутто</v>
      </c>
      <c r="AY215" s="171">
        <v>6.8</v>
      </c>
      <c r="AZ215" s="172" t="str">
        <f t="shared" si="6"/>
        <v>Требуются кол-во и цена</v>
      </c>
      <c r="BA215" s="45">
        <f>IF(A215&lt;&gt;"",IF(_xlfn.XLOOKUP(A215,'1C'!A:A,'1C'!A:A,0,0)&gt;0,1,0),"")</f>
        <v>1</v>
      </c>
      <c r="BB215" s="150">
        <f>IF(C215&lt;&gt;"",IF(_xlfn.XLOOKUP(C215,'1C'!S:S,'1C'!S:S,0,0)&gt;0,0,1),"")</f>
        <v>0</v>
      </c>
      <c r="BC215" s="45">
        <f t="shared" si="7"/>
        <v>0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06-112-требуется цвет</v>
      </c>
      <c r="C216" s="44" t="s">
        <v>2250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2299</v>
      </c>
      <c r="N216" s="147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43" t="str">
        <f>IF(P216&lt;&gt;"",IFERROR(VLOOKUP(P216,MaterialsTypes!F:G,2,0),IFERROR(VLOOKUP(N216,MaterialsTypes100,2,0),"")),IFERROR(VLOOKUP(N216,MaterialsTypes100,2,0),""))</f>
        <v>Текстиль, ткань</v>
      </c>
      <c r="R216" s="43" t="str">
        <f>IF(A216&lt;&gt;"",_xlfn.XLOOKUP(A216,'1C'!A:A,'1C'!K:K,_xlfn.XLOOKUP(C216,'1C'!S:S,'1C'!K:K,"",0),0),"")</f>
        <v>Унисекс</v>
      </c>
      <c r="AQ216" s="59" t="str">
        <f t="shared" si="1"/>
        <v/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 t="str">
        <f t="shared" si="4"/>
        <v>Требуются кол-во и нетто</v>
      </c>
      <c r="AX216" s="43" t="str">
        <f t="shared" si="5"/>
        <v>Требуются кол-во и брутто</v>
      </c>
      <c r="AY216" s="171">
        <v>6.8</v>
      </c>
      <c r="AZ216" s="172" t="str">
        <f t="shared" si="6"/>
        <v>Требуются кол-во и цена</v>
      </c>
      <c r="BA216" s="45">
        <f>IF(A216&lt;&gt;"",IF(_xlfn.XLOOKUP(A216,'1C'!A:A,'1C'!A:A,0,0)&gt;0,1,0),"")</f>
        <v>0</v>
      </c>
      <c r="BB216" s="150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2251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47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43" t="str">
        <f>IF(P217&lt;&gt;"",IFERROR(VLOOKUP(P217,MaterialsTypes!F:G,2,0),IFERROR(VLOOKUP(N217,MaterialsTypes100,2,0),"")),IFERROR(VLOOKUP(N217,MaterialsTypes100,2,0),""))</f>
        <v>Текстиль, ткань</v>
      </c>
      <c r="R217" s="43" t="str">
        <f>IF(A217&lt;&gt;"",_xlfn.XLOOKUP(A217,'1C'!A:A,'1C'!K:K,_xlfn.XLOOKUP(C217,'1C'!S:S,'1C'!K:K,"",0),0),"")</f>
        <v>Унисекс</v>
      </c>
      <c r="AQ217" s="59" t="str">
        <f t="shared" si="1"/>
        <v/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 t="str">
        <f t="shared" si="4"/>
        <v>Требуются кол-во и нетто</v>
      </c>
      <c r="AX217" s="43" t="str">
        <f t="shared" si="5"/>
        <v>Требуются кол-во и брутто</v>
      </c>
      <c r="AY217" s="171">
        <v>6.8</v>
      </c>
      <c r="AZ217" s="172" t="str">
        <f t="shared" si="6"/>
        <v>Требуются кол-во и цена</v>
      </c>
      <c r="BA217" s="45">
        <f>IF(A217&lt;&gt;"",IF(_xlfn.XLOOKUP(A217,'1C'!A:A,'1C'!A:A,0,0)&gt;0,1,0),"")</f>
        <v>1</v>
      </c>
      <c r="BB217" s="150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06-329-требуется цвет</v>
      </c>
      <c r="C218" s="44" t="s">
        <v>2251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2299</v>
      </c>
      <c r="N218" s="147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43" t="str">
        <f>IF(P218&lt;&gt;"",IFERROR(VLOOKUP(P218,MaterialsTypes!F:G,2,0),IFERROR(VLOOKUP(N218,MaterialsTypes100,2,0),"")),IFERROR(VLOOKUP(N218,MaterialsTypes100,2,0),""))</f>
        <v>Текстиль, ткань</v>
      </c>
      <c r="R218" s="43" t="str">
        <f>IF(A218&lt;&gt;"",_xlfn.XLOOKUP(A218,'1C'!A:A,'1C'!K:K,_xlfn.XLOOKUP(C218,'1C'!S:S,'1C'!K:K,"",0),0),"")</f>
        <v>Унисекс</v>
      </c>
      <c r="AQ218" s="59" t="str">
        <f t="shared" si="1"/>
        <v/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 t="str">
        <f t="shared" si="4"/>
        <v>Требуются кол-во и нетто</v>
      </c>
      <c r="AX218" s="43" t="str">
        <f t="shared" si="5"/>
        <v>Требуются кол-во и брутто</v>
      </c>
      <c r="AY218" s="171">
        <v>6.8000000000000007</v>
      </c>
      <c r="AZ218" s="172" t="str">
        <f t="shared" si="6"/>
        <v>Требуются кол-во и цена</v>
      </c>
      <c r="BA218" s="45">
        <f>IF(A218&lt;&gt;"",IF(_xlfn.XLOOKUP(A218,'1C'!A:A,'1C'!A:A,0,0)&gt;0,1,0),"")</f>
        <v>0</v>
      </c>
      <c r="BB218" s="150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2251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47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43" t="str">
        <f>IF(P219&lt;&gt;"",IFERROR(VLOOKUP(P219,MaterialsTypes!F:G,2,0),IFERROR(VLOOKUP(N219,MaterialsTypes100,2,0),"")),IFERROR(VLOOKUP(N219,MaterialsTypes100,2,0),""))</f>
        <v>Текстиль, ткань</v>
      </c>
      <c r="R219" s="43" t="str">
        <f>IF(A219&lt;&gt;"",_xlfn.XLOOKUP(A219,'1C'!A:A,'1C'!K:K,_xlfn.XLOOKUP(C219,'1C'!S:S,'1C'!K:K,"",0),0),"")</f>
        <v>Унисекс</v>
      </c>
      <c r="AQ219" s="59" t="str">
        <f t="shared" si="1"/>
        <v/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 t="str">
        <f t="shared" si="4"/>
        <v>Требуются кол-во и нетто</v>
      </c>
      <c r="AX219" s="43" t="str">
        <f t="shared" si="5"/>
        <v>Требуются кол-во и брутто</v>
      </c>
      <c r="AY219" s="171">
        <v>6.8000000000000007</v>
      </c>
      <c r="AZ219" s="172" t="str">
        <f t="shared" si="6"/>
        <v>Требуются кол-во и цена</v>
      </c>
      <c r="BA219" s="45">
        <f>IF(A219&lt;&gt;"",IF(_xlfn.XLOOKUP(A219,'1C'!A:A,'1C'!A:A,0,0)&gt;0,1,0),"")</f>
        <v>1</v>
      </c>
      <c r="BB219" s="150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06-329-требуется цвет</v>
      </c>
      <c r="C220" s="44" t="s">
        <v>2251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2300</v>
      </c>
      <c r="N220" s="147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43" t="str">
        <f>IF(P220&lt;&gt;"",IFERROR(VLOOKUP(P220,MaterialsTypes!F:G,2,0),IFERROR(VLOOKUP(N220,MaterialsTypes100,2,0),"")),IFERROR(VLOOKUP(N220,MaterialsTypes100,2,0),""))</f>
        <v>Текстиль, ткань</v>
      </c>
      <c r="R220" s="43" t="str">
        <f>IF(A220&lt;&gt;"",_xlfn.XLOOKUP(A220,'1C'!A:A,'1C'!K:K,_xlfn.XLOOKUP(C220,'1C'!S:S,'1C'!K:K,"",0),0),"")</f>
        <v>Унисекс</v>
      </c>
      <c r="AQ220" s="59" t="str">
        <f t="shared" si="1"/>
        <v/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 t="str">
        <f t="shared" si="4"/>
        <v>Требуются кол-во и нетто</v>
      </c>
      <c r="AX220" s="43" t="str">
        <f t="shared" si="5"/>
        <v>Требуются кол-во и брутто</v>
      </c>
      <c r="AY220" s="171">
        <v>6.8</v>
      </c>
      <c r="AZ220" s="172" t="str">
        <f t="shared" si="6"/>
        <v>Требуются кол-во и цена</v>
      </c>
      <c r="BA220" s="45">
        <f>IF(A220&lt;&gt;"",IF(_xlfn.XLOOKUP(A220,'1C'!A:A,'1C'!A:A,0,0)&gt;0,1,0),"")</f>
        <v>0</v>
      </c>
      <c r="BB220" s="150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new</v>
      </c>
      <c r="C221" s="44" t="s">
        <v>2252</v>
      </c>
      <c r="E221" s="43" t="str">
        <f>IF(F221&lt;&gt;"",IFERROR(VLOOKUP(F221,Категории!A:B,2,0),""),"Требуется категория")</f>
        <v>Требуется категория</v>
      </c>
      <c r="G221" s="44"/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AQ221" s="59" t="str">
        <f t="shared" si="1"/>
        <v/>
      </c>
      <c r="AS221" s="56" t="str">
        <f ca="1">IF(BA221&gt;0,_xlfn.XLOOKUP(A221,'1C'!$A:$A,'1C'!P:P,"",0,),IF(AR221&lt;&gt;"",VLOOKUP(AR221,INDIRECT(SUBSTITUTE($J221," ","")&amp;"Manufactures"),3,0),"Требуется код страны"))</f>
        <v>Требуется код страны</v>
      </c>
      <c r="AT221" s="56" t="str">
        <f ca="1">IF(BA221&gt;0,_xlfn.XLOOKUP(A221,'1C'!$A:$A,'1C'!O:O,"",0),IF(AR221&lt;&gt;"",VLOOKUP(AR221,INDIRECT(SUBSTITUTE($J221," ","")&amp;"Manufactures"),2,0),"Требуется код страны"))</f>
        <v>Требуется код страны</v>
      </c>
      <c r="AU221" s="76">
        <f t="shared" si="2"/>
        <v>0.1</v>
      </c>
      <c r="AV221" s="43">
        <f t="shared" si="3"/>
        <v>0.15000000000000002</v>
      </c>
      <c r="AW221" s="43" t="str">
        <f t="shared" si="4"/>
        <v>Требуются кол-во и нетто</v>
      </c>
      <c r="AX221" s="43" t="str">
        <f t="shared" si="5"/>
        <v>Требуются кол-во и брутто</v>
      </c>
      <c r="AY221" s="171">
        <v>5.5250000000000004</v>
      </c>
      <c r="AZ221" s="172" t="str">
        <f t="shared" si="6"/>
        <v>Требуются кол-во и цена</v>
      </c>
      <c r="BA221" s="45">
        <f>IF(A221&lt;&gt;"",IF(_xlfn.XLOOKUP(A221,'1C'!A:A,'1C'!A:A,0,0)&gt;0,1,0),"")</f>
        <v>0</v>
      </c>
      <c r="BB221" s="150">
        <f>IF(C221&lt;&gt;"",IF(_xlfn.XLOOKUP(C221,'1C'!S:S,'1C'!S:S,0,0)&gt;0,0,1),"")</f>
        <v>1</v>
      </c>
      <c r="BC221" s="45" t="str">
        <f t="shared" si="7"/>
        <v>-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new</v>
      </c>
      <c r="C222" s="44" t="s">
        <v>2253</v>
      </c>
      <c r="E222" s="43" t="str">
        <f>IF(F222&lt;&gt;"",IFERROR(VLOOKUP(F222,Категории!A:B,2,0),""),"Требуется категория")</f>
        <v>Требуется категория</v>
      </c>
      <c r="G222" s="44"/>
      <c r="J222" s="43" t="str">
        <f>'1C'!$AF$1</f>
        <v>American Needle</v>
      </c>
      <c r="K222" s="104" t="s">
        <v>2301</v>
      </c>
      <c r="AQ222" s="59" t="str">
        <f t="shared" si="1"/>
        <v/>
      </c>
      <c r="AS222" s="56" t="str">
        <f ca="1">IF(BA222&gt;0,_xlfn.XLOOKUP(A222,'1C'!$A:$A,'1C'!P:P,"",0,),IF(AR222&lt;&gt;"",VLOOKUP(AR222,INDIRECT(SUBSTITUTE($J222," ","")&amp;"Manufactures"),3,0),"Требуется код страны"))</f>
        <v>Требуется код страны</v>
      </c>
      <c r="AT222" s="56" t="str">
        <f ca="1">IF(BA222&gt;0,_xlfn.XLOOKUP(A222,'1C'!$A:$A,'1C'!O:O,"",0),IF(AR222&lt;&gt;"",VLOOKUP(AR222,INDIRECT(SUBSTITUTE($J222," ","")&amp;"Manufactures"),2,0),"Требуется код страны"))</f>
        <v>Требуется код страны</v>
      </c>
      <c r="AU222" s="76">
        <f t="shared" si="2"/>
        <v>0.1</v>
      </c>
      <c r="AV222" s="43">
        <f t="shared" si="3"/>
        <v>0.15000000000000002</v>
      </c>
      <c r="AW222" s="43" t="str">
        <f t="shared" si="4"/>
        <v>Требуются кол-во и нетто</v>
      </c>
      <c r="AX222" s="43" t="str">
        <f t="shared" si="5"/>
        <v>Требуются кол-во и брутто</v>
      </c>
      <c r="AY222" s="171">
        <v>5.5250000000000004</v>
      </c>
      <c r="AZ222" s="172" t="str">
        <f t="shared" si="6"/>
        <v>Требуются кол-во и цена</v>
      </c>
      <c r="BA222" s="45">
        <f>IF(A222&lt;&gt;"",IF(_xlfn.XLOOKUP(A222,'1C'!A:A,'1C'!A:A,0,0)&gt;0,1,0),"")</f>
        <v>0</v>
      </c>
      <c r="BB222" s="150">
        <f>IF(C222&lt;&gt;"",IF(_xlfn.XLOOKUP(C222,'1C'!S:S,'1C'!S:S,0,0)&gt;0,0,1),"")</f>
        <v>1</v>
      </c>
      <c r="BC222" s="45" t="str">
        <f t="shared" si="7"/>
        <v>-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new</v>
      </c>
      <c r="C223" s="44" t="s">
        <v>2254</v>
      </c>
      <c r="E223" s="43" t="str">
        <f>IF(F223&lt;&gt;"",IFERROR(VLOOKUP(F223,Категории!A:B,2,0),""),"Требуется категория")</f>
        <v>Требуется категория</v>
      </c>
      <c r="G223" s="44"/>
      <c r="J223" s="43" t="str">
        <f>'1C'!$AF$1</f>
        <v>American Needle</v>
      </c>
      <c r="K223" s="104" t="s">
        <v>2302</v>
      </c>
      <c r="AQ223" s="59" t="str">
        <f t="shared" si="1"/>
        <v/>
      </c>
      <c r="AS223" s="56" t="str">
        <f ca="1">IF(BA223&gt;0,_xlfn.XLOOKUP(A223,'1C'!$A:$A,'1C'!P:P,"",0,),IF(AR223&lt;&gt;"",VLOOKUP(AR223,INDIRECT(SUBSTITUTE($J223," ","")&amp;"Manufactures"),3,0),"Требуется код страны"))</f>
        <v>Требуется код страны</v>
      </c>
      <c r="AT223" s="56" t="str">
        <f ca="1">IF(BA223&gt;0,_xlfn.XLOOKUP(A223,'1C'!$A:$A,'1C'!O:O,"",0),IF(AR223&lt;&gt;"",VLOOKUP(AR223,INDIRECT(SUBSTITUTE($J223," ","")&amp;"Manufactures"),2,0),"Требуется код страны"))</f>
        <v>Требуется код страны</v>
      </c>
      <c r="AU223" s="76">
        <f t="shared" si="2"/>
        <v>0.1</v>
      </c>
      <c r="AV223" s="43">
        <f t="shared" si="3"/>
        <v>0.15000000000000002</v>
      </c>
      <c r="AW223" s="43" t="str">
        <f t="shared" si="4"/>
        <v>Требуются кол-во и нетто</v>
      </c>
      <c r="AX223" s="43" t="str">
        <f t="shared" si="5"/>
        <v>Требуются кол-во и брутто</v>
      </c>
      <c r="AY223" s="171">
        <v>5.95</v>
      </c>
      <c r="AZ223" s="172" t="str">
        <f t="shared" si="6"/>
        <v>Требуются кол-во и цена</v>
      </c>
      <c r="BA223" s="45">
        <f>IF(A223&lt;&gt;"",IF(_xlfn.XLOOKUP(A223,'1C'!A:A,'1C'!A:A,0,0)&gt;0,1,0),"")</f>
        <v>0</v>
      </c>
      <c r="BB223" s="150">
        <f>IF(C223&lt;&gt;"",IF(_xlfn.XLOOKUP(C223,'1C'!S:S,'1C'!S:S,0,0)&gt;0,0,1),"")</f>
        <v>1</v>
      </c>
      <c r="BC223" s="45" t="str">
        <f t="shared" si="7"/>
        <v>-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new</v>
      </c>
      <c r="C224" s="44" t="s">
        <v>2255</v>
      </c>
      <c r="E224" s="43" t="str">
        <f>IF(F224&lt;&gt;"",IFERROR(VLOOKUP(F224,Категории!A:B,2,0),""),"Требуется категория")</f>
        <v>Требуется категория</v>
      </c>
      <c r="G224" s="44"/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AQ224" s="59" t="str">
        <f t="shared" si="1"/>
        <v/>
      </c>
      <c r="AS224" s="56" t="str">
        <f ca="1">IF(BA224&gt;0,_xlfn.XLOOKUP(A224,'1C'!$A:$A,'1C'!P:P,"",0,),IF(AR224&lt;&gt;"",VLOOKUP(AR224,INDIRECT(SUBSTITUTE($J224," ","")&amp;"Manufactures"),3,0),"Требуется код страны"))</f>
        <v>Требуется код страны</v>
      </c>
      <c r="AT224" s="56" t="str">
        <f ca="1">IF(BA224&gt;0,_xlfn.XLOOKUP(A224,'1C'!$A:$A,'1C'!O:O,"",0),IF(AR224&lt;&gt;"",VLOOKUP(AR224,INDIRECT(SUBSTITUTE($J224," ","")&amp;"Manufactures"),2,0),"Требуется код страны"))</f>
        <v>Требуется код страны</v>
      </c>
      <c r="AU224" s="76">
        <f t="shared" si="2"/>
        <v>0.1</v>
      </c>
      <c r="AV224" s="43">
        <f t="shared" si="3"/>
        <v>0.15000000000000002</v>
      </c>
      <c r="AW224" s="43" t="str">
        <f t="shared" si="4"/>
        <v>Требуются кол-во и нетто</v>
      </c>
      <c r="AX224" s="43" t="str">
        <f t="shared" si="5"/>
        <v>Требуются кол-во и брутто</v>
      </c>
      <c r="AY224" s="171">
        <v>7.6499999999999995</v>
      </c>
      <c r="AZ224" s="172" t="str">
        <f t="shared" si="6"/>
        <v>Требуются кол-во и цена</v>
      </c>
      <c r="BA224" s="45">
        <f>IF(A224&lt;&gt;"",IF(_xlfn.XLOOKUP(A224,'1C'!A:A,'1C'!A:A,0,0)&gt;0,1,0),"")</f>
        <v>0</v>
      </c>
      <c r="BB224" s="150">
        <f>IF(C224&lt;&gt;"",IF(_xlfn.XLOOKUP(C224,'1C'!S:S,'1C'!S:S,0,0)&gt;0,0,1),"")</f>
        <v>1</v>
      </c>
      <c r="BC224" s="45" t="str">
        <f t="shared" si="7"/>
        <v>-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new</v>
      </c>
      <c r="C225" s="44" t="s">
        <v>2256</v>
      </c>
      <c r="E225" s="43" t="str">
        <f>IF(F225&lt;&gt;"",IFERROR(VLOOKUP(F225,Категории!A:B,2,0),""),"Требуется категория")</f>
        <v>Требуется категория</v>
      </c>
      <c r="G225" s="44"/>
      <c r="J225" s="43" t="str">
        <f>'1C'!$AF$1</f>
        <v>American Needle</v>
      </c>
      <c r="K225" s="104" t="s">
        <v>1411</v>
      </c>
      <c r="AQ225" s="59" t="str">
        <f t="shared" si="1"/>
        <v/>
      </c>
      <c r="AS225" s="56" t="str">
        <f ca="1">IF(BA225&gt;0,_xlfn.XLOOKUP(A225,'1C'!$A:$A,'1C'!P:P,"",0,),IF(AR225&lt;&gt;"",VLOOKUP(AR225,INDIRECT(SUBSTITUTE($J225," ","")&amp;"Manufactures"),3,0),"Требуется код страны"))</f>
        <v>Требуется код страны</v>
      </c>
      <c r="AT225" s="56" t="str">
        <f ca="1">IF(BA225&gt;0,_xlfn.XLOOKUP(A225,'1C'!$A:$A,'1C'!O:O,"",0),IF(AR225&lt;&gt;"",VLOOKUP(AR225,INDIRECT(SUBSTITUTE($J225," ","")&amp;"Manufactures"),2,0),"Требуется код страны"))</f>
        <v>Требуется код страны</v>
      </c>
      <c r="AU225" s="76">
        <f t="shared" si="2"/>
        <v>0.1</v>
      </c>
      <c r="AV225" s="43">
        <f t="shared" si="3"/>
        <v>0.15000000000000002</v>
      </c>
      <c r="AW225" s="43" t="str">
        <f t="shared" si="4"/>
        <v>Требуются кол-во и нетто</v>
      </c>
      <c r="AX225" s="43" t="str">
        <f t="shared" si="5"/>
        <v>Требуются кол-во и брутто</v>
      </c>
      <c r="AY225" s="171">
        <v>8.2874999999999996</v>
      </c>
      <c r="AZ225" s="172" t="str">
        <f t="shared" si="6"/>
        <v>Требуются кол-во и цена</v>
      </c>
      <c r="BA225" s="45">
        <f>IF(A225&lt;&gt;"",IF(_xlfn.XLOOKUP(A225,'1C'!A:A,'1C'!A:A,0,0)&gt;0,1,0),"")</f>
        <v>0</v>
      </c>
      <c r="BB225" s="150">
        <f>IF(C225&lt;&gt;"",IF(_xlfn.XLOOKUP(C225,'1C'!S:S,'1C'!S:S,0,0)&gt;0,0,1),"")</f>
        <v>1</v>
      </c>
      <c r="BC225" s="45" t="str">
        <f t="shared" si="7"/>
        <v>-</v>
      </c>
    </row>
    <row r="226" spans="1:55" ht="119.65" customHeight="1">
      <c r="A226" s="43" t="str">
        <f t="shared" si="0"/>
        <v>GM-1909Bblk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2257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AMERICAN NEEDLE-Cars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843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47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Q226" s="43"/>
      <c r="R226" s="43" t="str">
        <f>IF(A226&lt;&gt;"",_xlfn.XLOOKUP(A226,'1C'!A:A,'1C'!K:K,_xlfn.XLOOKUP(C226,'1C'!S:S,'1C'!K:K,"",0),0),"")</f>
        <v>Унисекс</v>
      </c>
      <c r="AQ226" s="59" t="str">
        <f t="shared" si="1"/>
        <v/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 t="str">
        <f t="shared" si="4"/>
        <v>Требуются кол-во и нетто</v>
      </c>
      <c r="AX226" s="43" t="str">
        <f t="shared" si="5"/>
        <v>Требуются кол-во и брутто</v>
      </c>
      <c r="AY226" s="171">
        <v>7.2250000000000005</v>
      </c>
      <c r="AZ226" s="172" t="str">
        <f t="shared" si="6"/>
        <v>Требуются кол-во и цена</v>
      </c>
      <c r="BA226" s="45">
        <f>IF(A226&lt;&gt;"",IF(_xlfn.XLOOKUP(A226,'1C'!A:A,'1C'!A:A,0,0)&gt;0,1,0),"")</f>
        <v>1</v>
      </c>
      <c r="BB226" s="150">
        <f>IF(C226&lt;&gt;"",IF(_xlfn.XLOOKUP(C226,'1C'!S:S,'1C'!S:S,0,0)&gt;0,0,1),"")</f>
        <v>0</v>
      </c>
      <c r="BC226" s="45">
        <f t="shared" si="7"/>
        <v>0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new</v>
      </c>
      <c r="C227" s="44" t="s">
        <v>2258</v>
      </c>
      <c r="E227" s="43" t="str">
        <f>IF(F227&lt;&gt;"",IFERROR(VLOOKUP(F227,Категории!A:B,2,0),""),"Требуется категория")</f>
        <v>Требуется категория</v>
      </c>
      <c r="G227" s="44"/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AQ227" s="59" t="str">
        <f t="shared" si="1"/>
        <v/>
      </c>
      <c r="AS227" s="56" t="str">
        <f ca="1">IF(BA227&gt;0,_xlfn.XLOOKUP(A227,'1C'!$A:$A,'1C'!P:P,"",0,),IF(AR227&lt;&gt;"",VLOOKUP(AR227,INDIRECT(SUBSTITUTE($J227," ","")&amp;"Manufactures"),3,0),"Требуется код страны"))</f>
        <v>Требуется код страны</v>
      </c>
      <c r="AT227" s="56" t="str">
        <f ca="1">IF(BA227&gt;0,_xlfn.XLOOKUP(A227,'1C'!$A:$A,'1C'!O:O,"",0),IF(AR227&lt;&gt;"",VLOOKUP(AR227,INDIRECT(SUBSTITUTE($J227," ","")&amp;"Manufactures"),2,0),"Требуется код страны"))</f>
        <v>Требуется код страны</v>
      </c>
      <c r="AU227" s="76">
        <f t="shared" si="2"/>
        <v>0.1</v>
      </c>
      <c r="AV227" s="43">
        <f t="shared" si="3"/>
        <v>0.15000000000000002</v>
      </c>
      <c r="AW227" s="43" t="str">
        <f t="shared" si="4"/>
        <v>Требуются кол-во и нетто</v>
      </c>
      <c r="AX227" s="43" t="str">
        <f t="shared" si="5"/>
        <v>Требуются кол-во и брутто</v>
      </c>
      <c r="AY227" s="171">
        <v>7.2250000000000005</v>
      </c>
      <c r="AZ227" s="172" t="str">
        <f t="shared" si="6"/>
        <v>Требуются кол-во и цена</v>
      </c>
      <c r="BA227" s="45">
        <f>IF(A227&lt;&gt;"",IF(_xlfn.XLOOKUP(A227,'1C'!A:A,'1C'!A:A,0,0)&gt;0,1,0),"")</f>
        <v>0</v>
      </c>
      <c r="BB227" s="150">
        <f>IF(C227&lt;&gt;"",IF(_xlfn.XLOOKUP(C227,'1C'!S:S,'1C'!S:S,0,0)&gt;0,0,1),"")</f>
        <v>1</v>
      </c>
      <c r="BC227" s="45" t="str">
        <f t="shared" si="7"/>
        <v>-</v>
      </c>
    </row>
    <row r="228" spans="1:55" ht="127.5" customHeight="1">
      <c r="A228" s="43" t="str">
        <f t="shared" si="0"/>
        <v>SMU277A-NASAblk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2259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AMERICAN NEEDLE-Space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843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47" t="str">
        <f>IF(A228&lt;&gt;"",_xlfn.XLOOKUP(A228,'1C'!A:A,'1C'!I:I,_xlfn.XLOOKUP(C228,'1C'!S:S,'1C'!I:I,"",0),0),"")</f>
        <v>50% хлопок - 50% полиэстер</v>
      </c>
      <c r="P228" s="43" t="str">
        <f>IF(A228&lt;&gt;"",_xlfn.XLOOKUP(A228,'1C'!A:A,'1C'!N:N,_xlfn.XLOOKUP(C228,'1C'!S:S,'1C'!N:N,"",0),0),"")</f>
        <v>хлопковые</v>
      </c>
      <c r="Q228" s="43"/>
      <c r="R228" s="43" t="str">
        <f>IF(A228&lt;&gt;"",_xlfn.XLOOKUP(A228,'1C'!A:A,'1C'!K:K,_xlfn.XLOOKUP(C228,'1C'!S:S,'1C'!K:K,"",0),0),"")</f>
        <v>Унисекс</v>
      </c>
      <c r="AQ228" s="59" t="str">
        <f t="shared" si="1"/>
        <v/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 t="str">
        <f t="shared" si="4"/>
        <v>Требуются кол-во и нетто</v>
      </c>
      <c r="AX228" s="43" t="str">
        <f t="shared" si="5"/>
        <v>Требуются кол-во и брутто</v>
      </c>
      <c r="AY228" s="171">
        <v>7.2249999999999996</v>
      </c>
      <c r="AZ228" s="172" t="str">
        <f t="shared" si="6"/>
        <v>Требуются кол-во и цена</v>
      </c>
      <c r="BA228" s="45">
        <f>IF(A228&lt;&gt;"",IF(_xlfn.XLOOKUP(A228,'1C'!A:A,'1C'!A:A,0,0)&gt;0,1,0),"")</f>
        <v>1</v>
      </c>
      <c r="BB228" s="150">
        <f>IF(C228&lt;&gt;"",IF(_xlfn.XLOOKUP(C228,'1C'!S:S,'1C'!S:S,0,0)&gt;0,0,1),"")</f>
        <v>0</v>
      </c>
      <c r="BC228" s="45">
        <f t="shared" si="7"/>
        <v>0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new</v>
      </c>
      <c r="C229" s="44" t="s">
        <v>2260</v>
      </c>
      <c r="E229" s="43" t="str">
        <f>IF(F229&lt;&gt;"",IFERROR(VLOOKUP(F229,Категории!A:B,2,0),""),"Требуется категория")</f>
        <v>Требуется категория</v>
      </c>
      <c r="G229" s="44"/>
      <c r="J229" s="43" t="str">
        <f>'1C'!$AF$1</f>
        <v>American Needle</v>
      </c>
      <c r="K229" s="104" t="s">
        <v>1731</v>
      </c>
      <c r="AQ229" s="59" t="str">
        <f t="shared" si="1"/>
        <v/>
      </c>
      <c r="AS229" s="56" t="str">
        <f ca="1">IF(BA229&gt;0,_xlfn.XLOOKUP(A229,'1C'!$A:$A,'1C'!P:P,"",0,),IF(AR229&lt;&gt;"",VLOOKUP(AR229,INDIRECT(SUBSTITUTE($J229," ","")&amp;"Manufactures"),3,0),"Требуется код страны"))</f>
        <v>Требуется код страны</v>
      </c>
      <c r="AT229" s="56" t="str">
        <f ca="1">IF(BA229&gt;0,_xlfn.XLOOKUP(A229,'1C'!$A:$A,'1C'!O:O,"",0),IF(AR229&lt;&gt;"",VLOOKUP(AR229,INDIRECT(SUBSTITUTE($J229," ","")&amp;"Manufactures"),2,0),"Требуется код страны"))</f>
        <v>Требуется код страны</v>
      </c>
      <c r="AU229" s="76">
        <f t="shared" si="2"/>
        <v>0.1</v>
      </c>
      <c r="AV229" s="43">
        <f t="shared" si="3"/>
        <v>0.15000000000000002</v>
      </c>
      <c r="AW229" s="43" t="str">
        <f t="shared" si="4"/>
        <v>Требуются кол-во и нетто</v>
      </c>
      <c r="AX229" s="43" t="str">
        <f t="shared" si="5"/>
        <v>Требуются кол-во и брутто</v>
      </c>
      <c r="AY229" s="171">
        <v>5.7374999999999998</v>
      </c>
      <c r="AZ229" s="172" t="str">
        <f t="shared" si="6"/>
        <v>Требуются кол-во и цена</v>
      </c>
      <c r="BA229" s="45">
        <f>IF(A229&lt;&gt;"",IF(_xlfn.XLOOKUP(A229,'1C'!A:A,'1C'!A:A,0,0)&gt;0,1,0),"")</f>
        <v>0</v>
      </c>
      <c r="BB229" s="150">
        <f>IF(C229&lt;&gt;"",IF(_xlfn.XLOOKUP(C229,'1C'!S:S,'1C'!S:S,0,0)&gt;0,0,1),"")</f>
        <v>1</v>
      </c>
      <c r="BC229" s="45" t="str">
        <f t="shared" si="7"/>
        <v>-</v>
      </c>
    </row>
    <row r="230" spans="1:55" ht="126.4" customHeight="1">
      <c r="A230" s="43" t="str">
        <f t="shared" si="0"/>
        <v>SMU500A-TAHOEgsbn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06-128-06</v>
      </c>
      <c r="C230" s="44" t="s">
        <v>2261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AMERICAN NEEDLE-State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1345</v>
      </c>
      <c r="L230" s="59" t="str">
        <f>IF(K230&lt;&gt;"",IFERROR(VLOOKUP(A230,'1C'!A:T,8,0),IFERROR(VLOOKUP(K230,Colors!D:E,2,0),"")),"")</f>
        <v>синий</v>
      </c>
      <c r="M230" s="59" t="str">
        <f>IF(K230&lt;&gt;"",IFERROR(VLOOKUP(A230,'1C'!A:T,18,0),IFERROR(VLOOKUP(K230,Colors!D:E,2,0),"")),"")</f>
        <v>синий</v>
      </c>
      <c r="N230" s="147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Q230" s="43"/>
      <c r="R230" s="43" t="str">
        <f>IF(A230&lt;&gt;"",_xlfn.XLOOKUP(A230,'1C'!A:A,'1C'!K:K,_xlfn.XLOOKUP(C230,'1C'!S:S,'1C'!K:K,"",0),0),"")</f>
        <v>Унисекс</v>
      </c>
      <c r="AQ230" s="59" t="str">
        <f t="shared" si="1"/>
        <v/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 t="str">
        <f t="shared" si="4"/>
        <v>Требуются кол-во и нетто</v>
      </c>
      <c r="AX230" s="43" t="str">
        <f t="shared" si="5"/>
        <v>Требуются кол-во и брутто</v>
      </c>
      <c r="AY230" s="171">
        <v>7.2250000000000005</v>
      </c>
      <c r="AZ230" s="172" t="str">
        <f t="shared" si="6"/>
        <v>Требуются кол-во и цена</v>
      </c>
      <c r="BA230" s="45">
        <f>IF(A230&lt;&gt;"",IF(_xlfn.XLOOKUP(A230,'1C'!A:A,'1C'!A:A,0,0)&gt;0,1,0),"")</f>
        <v>1</v>
      </c>
      <c r="BB230" s="150">
        <f>IF(C230&lt;&gt;"",IF(_xlfn.XLOOKUP(C230,'1C'!S:S,'1C'!S:S,0,0)&gt;0,0,1),"")</f>
        <v>0</v>
      </c>
      <c r="BC230" s="45">
        <f t="shared" si="7"/>
        <v>0</v>
      </c>
    </row>
  </sheetData>
  <sheetProtection formatColumns="0" formatRows="0" sort="0" autoFilter="0"/>
  <autoFilter ref="A1:BD230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BC2:BC356 AQ2:BA356 J2:R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A1:BA2 BC1:BC356 A3:H3 J3:BA3 A4:BA356">
    <cfRule type="expression" dxfId="2" priority="14">
      <formula>IF(УФ_Переключатель=1,IFERROR(TEXT(RIGHT(A1,255),"###"),TRUE))</formula>
    </cfRule>
  </conditionalFormatting>
  <conditionalFormatting sqref="A1:BC2 A3:H3 J3:BC3 A4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B7D3-BA5F-4A22-99E0-F3A1FFE82FFC}">
  <dimension ref="A1:I228"/>
  <sheetViews>
    <sheetView workbookViewId="0">
      <selection activeCell="B1" sqref="B1:B228"/>
    </sheetView>
  </sheetViews>
  <sheetFormatPr defaultRowHeight="15"/>
  <cols>
    <col min="1" max="1" width="11.140625" bestFit="1" customWidth="1"/>
    <col min="8" max="8" width="11.140625" bestFit="1" customWidth="1"/>
  </cols>
  <sheetData>
    <row r="1" spans="1:9">
      <c r="A1" t="s">
        <v>2304</v>
      </c>
      <c r="B1" t="str">
        <f>VLOOKUP(A1,H:I,2,0)</f>
        <v>BD</v>
      </c>
      <c r="H1" t="s">
        <v>2304</v>
      </c>
      <c r="I1" t="s">
        <v>572</v>
      </c>
    </row>
    <row r="2" spans="1:9">
      <c r="A2" t="s">
        <v>2304</v>
      </c>
      <c r="B2" t="str">
        <f t="shared" ref="B2:B65" si="0">VLOOKUP(A2,H:I,2,0)</f>
        <v>BD</v>
      </c>
      <c r="H2" t="s">
        <v>2305</v>
      </c>
      <c r="I2" t="s">
        <v>423</v>
      </c>
    </row>
    <row r="3" spans="1:9">
      <c r="A3" t="s">
        <v>2304</v>
      </c>
      <c r="B3" t="str">
        <f t="shared" si="0"/>
        <v>BD</v>
      </c>
    </row>
    <row r="4" spans="1:9">
      <c r="A4" t="s">
        <v>2304</v>
      </c>
      <c r="B4" t="str">
        <f t="shared" si="0"/>
        <v>BD</v>
      </c>
    </row>
    <row r="5" spans="1:9">
      <c r="A5" t="s">
        <v>2304</v>
      </c>
      <c r="B5" t="str">
        <f t="shared" si="0"/>
        <v>BD</v>
      </c>
    </row>
    <row r="6" spans="1:9">
      <c r="A6" t="s">
        <v>2304</v>
      </c>
      <c r="B6" t="str">
        <f t="shared" si="0"/>
        <v>BD</v>
      </c>
    </row>
    <row r="7" spans="1:9">
      <c r="A7" t="s">
        <v>2304</v>
      </c>
      <c r="B7" t="str">
        <f t="shared" si="0"/>
        <v>BD</v>
      </c>
    </row>
    <row r="8" spans="1:9">
      <c r="A8" t="s">
        <v>2304</v>
      </c>
      <c r="B8" t="str">
        <f t="shared" si="0"/>
        <v>BD</v>
      </c>
    </row>
    <row r="9" spans="1:9">
      <c r="A9" t="s">
        <v>2305</v>
      </c>
      <c r="B9" t="str">
        <f t="shared" si="0"/>
        <v>CN</v>
      </c>
    </row>
    <row r="10" spans="1:9">
      <c r="A10" t="s">
        <v>2305</v>
      </c>
      <c r="B10" t="str">
        <f t="shared" si="0"/>
        <v>CN</v>
      </c>
    </row>
    <row r="11" spans="1:9">
      <c r="A11" t="s">
        <v>2305</v>
      </c>
      <c r="B11" t="str">
        <f t="shared" si="0"/>
        <v>CN</v>
      </c>
    </row>
    <row r="12" spans="1:9">
      <c r="A12" t="s">
        <v>2305</v>
      </c>
      <c r="B12" t="str">
        <f t="shared" si="0"/>
        <v>CN</v>
      </c>
    </row>
    <row r="13" spans="1:9">
      <c r="A13" t="s">
        <v>2305</v>
      </c>
      <c r="B13" t="str">
        <f t="shared" si="0"/>
        <v>CN</v>
      </c>
    </row>
    <row r="14" spans="1:9">
      <c r="A14" t="s">
        <v>2305</v>
      </c>
      <c r="B14" t="str">
        <f t="shared" si="0"/>
        <v>CN</v>
      </c>
    </row>
    <row r="15" spans="1:9">
      <c r="A15" t="s">
        <v>2305</v>
      </c>
      <c r="B15" t="str">
        <f t="shared" si="0"/>
        <v>CN</v>
      </c>
    </row>
    <row r="16" spans="1:9">
      <c r="A16" t="s">
        <v>2305</v>
      </c>
      <c r="B16" t="str">
        <f t="shared" si="0"/>
        <v>CN</v>
      </c>
    </row>
    <row r="17" spans="1:2">
      <c r="A17" t="s">
        <v>2304</v>
      </c>
      <c r="B17" t="str">
        <f t="shared" si="0"/>
        <v>BD</v>
      </c>
    </row>
    <row r="18" spans="1:2">
      <c r="A18" t="s">
        <v>2304</v>
      </c>
      <c r="B18" t="str">
        <f t="shared" si="0"/>
        <v>BD</v>
      </c>
    </row>
    <row r="19" spans="1:2">
      <c r="A19" t="s">
        <v>2304</v>
      </c>
      <c r="B19" t="str">
        <f t="shared" si="0"/>
        <v>BD</v>
      </c>
    </row>
    <row r="20" spans="1:2">
      <c r="A20" t="s">
        <v>2304</v>
      </c>
      <c r="B20" t="str">
        <f t="shared" si="0"/>
        <v>BD</v>
      </c>
    </row>
    <row r="21" spans="1:2">
      <c r="A21" t="s">
        <v>2304</v>
      </c>
      <c r="B21" t="str">
        <f t="shared" si="0"/>
        <v>BD</v>
      </c>
    </row>
    <row r="22" spans="1:2">
      <c r="A22" t="s">
        <v>2304</v>
      </c>
      <c r="B22" t="str">
        <f t="shared" si="0"/>
        <v>BD</v>
      </c>
    </row>
    <row r="23" spans="1:2">
      <c r="A23" t="s">
        <v>2304</v>
      </c>
      <c r="B23" t="str">
        <f t="shared" si="0"/>
        <v>BD</v>
      </c>
    </row>
    <row r="24" spans="1:2">
      <c r="A24" t="s">
        <v>2304</v>
      </c>
      <c r="B24" t="str">
        <f t="shared" si="0"/>
        <v>BD</v>
      </c>
    </row>
    <row r="25" spans="1:2">
      <c r="A25" t="s">
        <v>2304</v>
      </c>
      <c r="B25" t="str">
        <f t="shared" si="0"/>
        <v>BD</v>
      </c>
    </row>
    <row r="26" spans="1:2">
      <c r="A26" t="s">
        <v>2304</v>
      </c>
      <c r="B26" t="str">
        <f t="shared" si="0"/>
        <v>BD</v>
      </c>
    </row>
    <row r="27" spans="1:2">
      <c r="A27" t="s">
        <v>2304</v>
      </c>
      <c r="B27" t="str">
        <f t="shared" si="0"/>
        <v>BD</v>
      </c>
    </row>
    <row r="28" spans="1:2">
      <c r="A28" t="s">
        <v>2304</v>
      </c>
      <c r="B28" t="str">
        <f t="shared" si="0"/>
        <v>BD</v>
      </c>
    </row>
    <row r="29" spans="1:2">
      <c r="A29" t="s">
        <v>2304</v>
      </c>
      <c r="B29" t="str">
        <f t="shared" si="0"/>
        <v>BD</v>
      </c>
    </row>
    <row r="30" spans="1:2">
      <c r="A30" t="s">
        <v>2304</v>
      </c>
      <c r="B30" t="str">
        <f t="shared" si="0"/>
        <v>BD</v>
      </c>
    </row>
    <row r="31" spans="1:2">
      <c r="A31" t="s">
        <v>2305</v>
      </c>
      <c r="B31" t="str">
        <f t="shared" si="0"/>
        <v>CN</v>
      </c>
    </row>
    <row r="32" spans="1:2">
      <c r="A32" t="s">
        <v>2305</v>
      </c>
      <c r="B32" t="str">
        <f t="shared" si="0"/>
        <v>CN</v>
      </c>
    </row>
    <row r="33" spans="1:2">
      <c r="A33" t="s">
        <v>2305</v>
      </c>
      <c r="B33" t="str">
        <f t="shared" si="0"/>
        <v>CN</v>
      </c>
    </row>
    <row r="34" spans="1:2">
      <c r="A34" t="s">
        <v>2305</v>
      </c>
      <c r="B34" t="str">
        <f t="shared" si="0"/>
        <v>CN</v>
      </c>
    </row>
    <row r="35" spans="1:2">
      <c r="A35" t="s">
        <v>2305</v>
      </c>
      <c r="B35" t="str">
        <f t="shared" si="0"/>
        <v>CN</v>
      </c>
    </row>
    <row r="36" spans="1:2">
      <c r="A36" t="s">
        <v>2305</v>
      </c>
      <c r="B36" t="str">
        <f t="shared" si="0"/>
        <v>CN</v>
      </c>
    </row>
    <row r="37" spans="1:2">
      <c r="A37" t="s">
        <v>2305</v>
      </c>
      <c r="B37" t="str">
        <f t="shared" si="0"/>
        <v>CN</v>
      </c>
    </row>
    <row r="38" spans="1:2">
      <c r="A38" t="s">
        <v>2305</v>
      </c>
      <c r="B38" t="str">
        <f t="shared" si="0"/>
        <v>CN</v>
      </c>
    </row>
    <row r="39" spans="1:2">
      <c r="A39" t="s">
        <v>2305</v>
      </c>
      <c r="B39" t="str">
        <f t="shared" si="0"/>
        <v>CN</v>
      </c>
    </row>
    <row r="40" spans="1:2">
      <c r="A40" t="s">
        <v>2305</v>
      </c>
      <c r="B40" t="str">
        <f t="shared" si="0"/>
        <v>CN</v>
      </c>
    </row>
    <row r="41" spans="1:2">
      <c r="A41" t="s">
        <v>2305</v>
      </c>
      <c r="B41" t="str">
        <f t="shared" si="0"/>
        <v>CN</v>
      </c>
    </row>
    <row r="42" spans="1:2">
      <c r="A42" t="s">
        <v>2305</v>
      </c>
      <c r="B42" t="str">
        <f t="shared" si="0"/>
        <v>CN</v>
      </c>
    </row>
    <row r="43" spans="1:2">
      <c r="A43" t="s">
        <v>2305</v>
      </c>
      <c r="B43" t="str">
        <f t="shared" si="0"/>
        <v>CN</v>
      </c>
    </row>
    <row r="44" spans="1:2">
      <c r="A44" t="s">
        <v>2305</v>
      </c>
      <c r="B44" t="str">
        <f t="shared" si="0"/>
        <v>CN</v>
      </c>
    </row>
    <row r="45" spans="1:2">
      <c r="A45" t="s">
        <v>2305</v>
      </c>
      <c r="B45" t="str">
        <f t="shared" si="0"/>
        <v>CN</v>
      </c>
    </row>
    <row r="46" spans="1:2">
      <c r="A46" t="s">
        <v>2305</v>
      </c>
      <c r="B46" t="str">
        <f t="shared" si="0"/>
        <v>CN</v>
      </c>
    </row>
    <row r="47" spans="1:2">
      <c r="A47" t="s">
        <v>2305</v>
      </c>
      <c r="B47" t="str">
        <f t="shared" si="0"/>
        <v>CN</v>
      </c>
    </row>
    <row r="48" spans="1:2">
      <c r="A48" t="s">
        <v>2305</v>
      </c>
      <c r="B48" t="str">
        <f t="shared" si="0"/>
        <v>CN</v>
      </c>
    </row>
    <row r="49" spans="1:2">
      <c r="A49" t="s">
        <v>2305</v>
      </c>
      <c r="B49" t="str">
        <f t="shared" si="0"/>
        <v>CN</v>
      </c>
    </row>
    <row r="50" spans="1:2">
      <c r="A50" t="s">
        <v>2305</v>
      </c>
      <c r="B50" t="str">
        <f t="shared" si="0"/>
        <v>CN</v>
      </c>
    </row>
    <row r="51" spans="1:2">
      <c r="A51" t="s">
        <v>2305</v>
      </c>
      <c r="B51" t="str">
        <f t="shared" si="0"/>
        <v>CN</v>
      </c>
    </row>
    <row r="52" spans="1:2">
      <c r="A52" t="s">
        <v>2305</v>
      </c>
      <c r="B52" t="str">
        <f t="shared" si="0"/>
        <v>CN</v>
      </c>
    </row>
    <row r="53" spans="1:2">
      <c r="A53" t="s">
        <v>2305</v>
      </c>
      <c r="B53" t="str">
        <f t="shared" si="0"/>
        <v>CN</v>
      </c>
    </row>
    <row r="54" spans="1:2">
      <c r="A54" t="s">
        <v>2305</v>
      </c>
      <c r="B54" t="str">
        <f t="shared" si="0"/>
        <v>CN</v>
      </c>
    </row>
    <row r="55" spans="1:2">
      <c r="A55" t="s">
        <v>2305</v>
      </c>
      <c r="B55" t="str">
        <f t="shared" si="0"/>
        <v>CN</v>
      </c>
    </row>
    <row r="56" spans="1:2">
      <c r="A56" t="s">
        <v>2305</v>
      </c>
      <c r="B56" t="str">
        <f t="shared" si="0"/>
        <v>CN</v>
      </c>
    </row>
    <row r="57" spans="1:2">
      <c r="A57" t="s">
        <v>2305</v>
      </c>
      <c r="B57" t="str">
        <f t="shared" si="0"/>
        <v>CN</v>
      </c>
    </row>
    <row r="58" spans="1:2">
      <c r="A58" t="s">
        <v>2304</v>
      </c>
      <c r="B58" t="str">
        <f t="shared" si="0"/>
        <v>BD</v>
      </c>
    </row>
    <row r="59" spans="1:2">
      <c r="A59" t="s">
        <v>2304</v>
      </c>
      <c r="B59" t="str">
        <f t="shared" si="0"/>
        <v>BD</v>
      </c>
    </row>
    <row r="60" spans="1:2">
      <c r="A60" t="s">
        <v>2304</v>
      </c>
      <c r="B60" t="str">
        <f t="shared" si="0"/>
        <v>BD</v>
      </c>
    </row>
    <row r="61" spans="1:2">
      <c r="A61" t="s">
        <v>2304</v>
      </c>
      <c r="B61" t="str">
        <f t="shared" si="0"/>
        <v>BD</v>
      </c>
    </row>
    <row r="62" spans="1:2">
      <c r="A62" t="s">
        <v>2304</v>
      </c>
      <c r="B62" t="str">
        <f t="shared" si="0"/>
        <v>BD</v>
      </c>
    </row>
    <row r="63" spans="1:2">
      <c r="A63" t="s">
        <v>2304</v>
      </c>
      <c r="B63" t="str">
        <f t="shared" si="0"/>
        <v>BD</v>
      </c>
    </row>
    <row r="64" spans="1:2">
      <c r="A64" t="s">
        <v>2304</v>
      </c>
      <c r="B64" t="str">
        <f t="shared" si="0"/>
        <v>BD</v>
      </c>
    </row>
    <row r="65" spans="1:2">
      <c r="A65" t="s">
        <v>2304</v>
      </c>
      <c r="B65" t="str">
        <f t="shared" si="0"/>
        <v>BD</v>
      </c>
    </row>
    <row r="66" spans="1:2">
      <c r="A66" t="s">
        <v>2304</v>
      </c>
      <c r="B66" t="str">
        <f t="shared" ref="B66:B129" si="1">VLOOKUP(A66,H:I,2,0)</f>
        <v>BD</v>
      </c>
    </row>
    <row r="67" spans="1:2">
      <c r="A67" t="s">
        <v>2304</v>
      </c>
      <c r="B67" t="str">
        <f t="shared" si="1"/>
        <v>BD</v>
      </c>
    </row>
    <row r="68" spans="1:2">
      <c r="A68" t="s">
        <v>2304</v>
      </c>
      <c r="B68" t="str">
        <f t="shared" si="1"/>
        <v>BD</v>
      </c>
    </row>
    <row r="69" spans="1:2">
      <c r="A69" t="s">
        <v>2304</v>
      </c>
      <c r="B69" t="str">
        <f t="shared" si="1"/>
        <v>BD</v>
      </c>
    </row>
    <row r="70" spans="1:2">
      <c r="A70" t="s">
        <v>2305</v>
      </c>
      <c r="B70" t="str">
        <f t="shared" si="1"/>
        <v>CN</v>
      </c>
    </row>
    <row r="71" spans="1:2">
      <c r="A71" t="s">
        <v>2305</v>
      </c>
      <c r="B71" t="str">
        <f t="shared" si="1"/>
        <v>CN</v>
      </c>
    </row>
    <row r="72" spans="1:2">
      <c r="A72" t="s">
        <v>2305</v>
      </c>
      <c r="B72" t="str">
        <f t="shared" si="1"/>
        <v>CN</v>
      </c>
    </row>
    <row r="73" spans="1:2">
      <c r="A73" t="s">
        <v>2305</v>
      </c>
      <c r="B73" t="str">
        <f t="shared" si="1"/>
        <v>CN</v>
      </c>
    </row>
    <row r="74" spans="1:2">
      <c r="A74" t="s">
        <v>2305</v>
      </c>
      <c r="B74" t="str">
        <f t="shared" si="1"/>
        <v>CN</v>
      </c>
    </row>
    <row r="75" spans="1:2">
      <c r="A75" t="s">
        <v>2305</v>
      </c>
      <c r="B75" t="str">
        <f t="shared" si="1"/>
        <v>CN</v>
      </c>
    </row>
    <row r="76" spans="1:2">
      <c r="A76" t="s">
        <v>2305</v>
      </c>
      <c r="B76" t="str">
        <f t="shared" si="1"/>
        <v>CN</v>
      </c>
    </row>
    <row r="77" spans="1:2">
      <c r="A77" t="s">
        <v>2305</v>
      </c>
      <c r="B77" t="str">
        <f t="shared" si="1"/>
        <v>CN</v>
      </c>
    </row>
    <row r="78" spans="1:2">
      <c r="A78" t="s">
        <v>2305</v>
      </c>
      <c r="B78" t="str">
        <f t="shared" si="1"/>
        <v>CN</v>
      </c>
    </row>
    <row r="79" spans="1:2">
      <c r="A79" t="s">
        <v>2305</v>
      </c>
      <c r="B79" t="str">
        <f t="shared" si="1"/>
        <v>CN</v>
      </c>
    </row>
    <row r="80" spans="1:2">
      <c r="A80" t="s">
        <v>2305</v>
      </c>
      <c r="B80" t="str">
        <f t="shared" si="1"/>
        <v>CN</v>
      </c>
    </row>
    <row r="81" spans="1:2">
      <c r="A81" t="s">
        <v>2305</v>
      </c>
      <c r="B81" t="str">
        <f t="shared" si="1"/>
        <v>CN</v>
      </c>
    </row>
    <row r="82" spans="1:2">
      <c r="A82" t="s">
        <v>2305</v>
      </c>
      <c r="B82" t="str">
        <f t="shared" si="1"/>
        <v>CN</v>
      </c>
    </row>
    <row r="83" spans="1:2">
      <c r="A83" t="s">
        <v>2305</v>
      </c>
      <c r="B83" t="str">
        <f t="shared" si="1"/>
        <v>CN</v>
      </c>
    </row>
    <row r="84" spans="1:2">
      <c r="A84" t="s">
        <v>2305</v>
      </c>
      <c r="B84" t="str">
        <f t="shared" si="1"/>
        <v>CN</v>
      </c>
    </row>
    <row r="85" spans="1:2">
      <c r="A85" t="s">
        <v>2305</v>
      </c>
      <c r="B85" t="str">
        <f t="shared" si="1"/>
        <v>CN</v>
      </c>
    </row>
    <row r="86" spans="1:2">
      <c r="A86" t="s">
        <v>2305</v>
      </c>
      <c r="B86" t="str">
        <f t="shared" si="1"/>
        <v>CN</v>
      </c>
    </row>
    <row r="87" spans="1:2">
      <c r="A87" t="s">
        <v>2305</v>
      </c>
      <c r="B87" t="str">
        <f t="shared" si="1"/>
        <v>CN</v>
      </c>
    </row>
    <row r="88" spans="1:2">
      <c r="A88" t="s">
        <v>2305</v>
      </c>
      <c r="B88" t="str">
        <f t="shared" si="1"/>
        <v>CN</v>
      </c>
    </row>
    <row r="89" spans="1:2">
      <c r="A89" t="s">
        <v>2305</v>
      </c>
      <c r="B89" t="str">
        <f t="shared" si="1"/>
        <v>CN</v>
      </c>
    </row>
    <row r="90" spans="1:2">
      <c r="A90" t="s">
        <v>2305</v>
      </c>
      <c r="B90" t="str">
        <f t="shared" si="1"/>
        <v>CN</v>
      </c>
    </row>
    <row r="91" spans="1:2">
      <c r="A91" t="s">
        <v>2305</v>
      </c>
      <c r="B91" t="str">
        <f t="shared" si="1"/>
        <v>CN</v>
      </c>
    </row>
    <row r="92" spans="1:2">
      <c r="A92" t="s">
        <v>2305</v>
      </c>
      <c r="B92" t="str">
        <f t="shared" si="1"/>
        <v>CN</v>
      </c>
    </row>
    <row r="93" spans="1:2">
      <c r="A93" t="s">
        <v>2305</v>
      </c>
      <c r="B93" t="str">
        <f t="shared" si="1"/>
        <v>CN</v>
      </c>
    </row>
    <row r="94" spans="1:2">
      <c r="A94" t="s">
        <v>2305</v>
      </c>
      <c r="B94" t="str">
        <f t="shared" si="1"/>
        <v>CN</v>
      </c>
    </row>
    <row r="95" spans="1:2">
      <c r="A95" t="s">
        <v>2305</v>
      </c>
      <c r="B95" t="str">
        <f t="shared" si="1"/>
        <v>CN</v>
      </c>
    </row>
    <row r="96" spans="1:2">
      <c r="A96" t="s">
        <v>2305</v>
      </c>
      <c r="B96" t="str">
        <f t="shared" si="1"/>
        <v>CN</v>
      </c>
    </row>
    <row r="97" spans="1:2">
      <c r="A97" t="s">
        <v>2305</v>
      </c>
      <c r="B97" t="str">
        <f t="shared" si="1"/>
        <v>CN</v>
      </c>
    </row>
    <row r="98" spans="1:2">
      <c r="A98" t="s">
        <v>2305</v>
      </c>
      <c r="B98" t="str">
        <f t="shared" si="1"/>
        <v>CN</v>
      </c>
    </row>
    <row r="99" spans="1:2">
      <c r="A99" t="s">
        <v>2304</v>
      </c>
      <c r="B99" t="str">
        <f t="shared" si="1"/>
        <v>BD</v>
      </c>
    </row>
    <row r="100" spans="1:2">
      <c r="A100" t="s">
        <v>2304</v>
      </c>
      <c r="B100" t="str">
        <f t="shared" si="1"/>
        <v>BD</v>
      </c>
    </row>
    <row r="101" spans="1:2">
      <c r="A101" t="s">
        <v>2304</v>
      </c>
      <c r="B101" t="str">
        <f t="shared" si="1"/>
        <v>BD</v>
      </c>
    </row>
    <row r="102" spans="1:2">
      <c r="A102" t="s">
        <v>2304</v>
      </c>
      <c r="B102" t="str">
        <f t="shared" si="1"/>
        <v>BD</v>
      </c>
    </row>
    <row r="103" spans="1:2">
      <c r="A103" t="s">
        <v>2304</v>
      </c>
      <c r="B103" t="str">
        <f t="shared" si="1"/>
        <v>BD</v>
      </c>
    </row>
    <row r="104" spans="1:2">
      <c r="A104" t="s">
        <v>2304</v>
      </c>
      <c r="B104" t="str">
        <f t="shared" si="1"/>
        <v>BD</v>
      </c>
    </row>
    <row r="105" spans="1:2">
      <c r="A105" t="s">
        <v>2304</v>
      </c>
      <c r="B105" t="str">
        <f t="shared" si="1"/>
        <v>BD</v>
      </c>
    </row>
    <row r="106" spans="1:2">
      <c r="A106" t="s">
        <v>2304</v>
      </c>
      <c r="B106" t="str">
        <f t="shared" si="1"/>
        <v>BD</v>
      </c>
    </row>
    <row r="107" spans="1:2">
      <c r="A107" t="s">
        <v>2304</v>
      </c>
      <c r="B107" t="str">
        <f t="shared" si="1"/>
        <v>BD</v>
      </c>
    </row>
    <row r="108" spans="1:2">
      <c r="A108" t="s">
        <v>2304</v>
      </c>
      <c r="B108" t="str">
        <f t="shared" si="1"/>
        <v>BD</v>
      </c>
    </row>
    <row r="109" spans="1:2">
      <c r="A109" t="s">
        <v>2304</v>
      </c>
      <c r="B109" t="str">
        <f t="shared" si="1"/>
        <v>BD</v>
      </c>
    </row>
    <row r="110" spans="1:2">
      <c r="A110" t="s">
        <v>2304</v>
      </c>
      <c r="B110" t="str">
        <f t="shared" si="1"/>
        <v>BD</v>
      </c>
    </row>
    <row r="111" spans="1:2">
      <c r="A111" t="s">
        <v>2304</v>
      </c>
      <c r="B111" t="str">
        <f t="shared" si="1"/>
        <v>BD</v>
      </c>
    </row>
    <row r="112" spans="1:2">
      <c r="A112" t="s">
        <v>2304</v>
      </c>
      <c r="B112" t="str">
        <f t="shared" si="1"/>
        <v>BD</v>
      </c>
    </row>
    <row r="113" spans="1:2">
      <c r="A113" t="s">
        <v>2304</v>
      </c>
      <c r="B113" t="str">
        <f t="shared" si="1"/>
        <v>BD</v>
      </c>
    </row>
    <row r="114" spans="1:2">
      <c r="A114" t="s">
        <v>2304</v>
      </c>
      <c r="B114" t="str">
        <f t="shared" si="1"/>
        <v>BD</v>
      </c>
    </row>
    <row r="115" spans="1:2">
      <c r="A115" t="s">
        <v>2304</v>
      </c>
      <c r="B115" t="str">
        <f t="shared" si="1"/>
        <v>BD</v>
      </c>
    </row>
    <row r="116" spans="1:2">
      <c r="A116" t="s">
        <v>2304</v>
      </c>
      <c r="B116" t="str">
        <f t="shared" si="1"/>
        <v>BD</v>
      </c>
    </row>
    <row r="117" spans="1:2">
      <c r="A117" t="s">
        <v>2304</v>
      </c>
      <c r="B117" t="str">
        <f t="shared" si="1"/>
        <v>BD</v>
      </c>
    </row>
    <row r="118" spans="1:2">
      <c r="A118" t="s">
        <v>2304</v>
      </c>
      <c r="B118" t="str">
        <f t="shared" si="1"/>
        <v>BD</v>
      </c>
    </row>
    <row r="119" spans="1:2">
      <c r="A119" t="s">
        <v>2304</v>
      </c>
      <c r="B119" t="str">
        <f t="shared" si="1"/>
        <v>BD</v>
      </c>
    </row>
    <row r="120" spans="1:2">
      <c r="A120" t="s">
        <v>2304</v>
      </c>
      <c r="B120" t="str">
        <f t="shared" si="1"/>
        <v>BD</v>
      </c>
    </row>
    <row r="121" spans="1:2">
      <c r="A121" t="s">
        <v>2304</v>
      </c>
      <c r="B121" t="str">
        <f t="shared" si="1"/>
        <v>BD</v>
      </c>
    </row>
    <row r="122" spans="1:2">
      <c r="A122" t="s">
        <v>2304</v>
      </c>
      <c r="B122" t="str">
        <f t="shared" si="1"/>
        <v>BD</v>
      </c>
    </row>
    <row r="123" spans="1:2">
      <c r="A123" t="s">
        <v>2304</v>
      </c>
      <c r="B123" t="str">
        <f t="shared" si="1"/>
        <v>BD</v>
      </c>
    </row>
    <row r="124" spans="1:2">
      <c r="A124" t="s">
        <v>2304</v>
      </c>
      <c r="B124" t="str">
        <f t="shared" si="1"/>
        <v>BD</v>
      </c>
    </row>
    <row r="125" spans="1:2">
      <c r="A125" t="s">
        <v>2304</v>
      </c>
      <c r="B125" t="str">
        <f t="shared" si="1"/>
        <v>BD</v>
      </c>
    </row>
    <row r="126" spans="1:2">
      <c r="A126" t="s">
        <v>2304</v>
      </c>
      <c r="B126" t="str">
        <f t="shared" si="1"/>
        <v>BD</v>
      </c>
    </row>
    <row r="127" spans="1:2">
      <c r="A127" t="s">
        <v>2304</v>
      </c>
      <c r="B127" t="str">
        <f t="shared" si="1"/>
        <v>BD</v>
      </c>
    </row>
    <row r="128" spans="1:2">
      <c r="A128" t="s">
        <v>2304</v>
      </c>
      <c r="B128" t="str">
        <f t="shared" si="1"/>
        <v>BD</v>
      </c>
    </row>
    <row r="129" spans="1:2">
      <c r="A129" t="s">
        <v>2304</v>
      </c>
      <c r="B129" t="str">
        <f t="shared" si="1"/>
        <v>BD</v>
      </c>
    </row>
    <row r="130" spans="1:2">
      <c r="A130" t="s">
        <v>2305</v>
      </c>
      <c r="B130" t="str">
        <f t="shared" ref="B130:B193" si="2">VLOOKUP(A130,H:I,2,0)</f>
        <v>CN</v>
      </c>
    </row>
    <row r="131" spans="1:2">
      <c r="A131" t="s">
        <v>2304</v>
      </c>
      <c r="B131" t="str">
        <f t="shared" si="2"/>
        <v>BD</v>
      </c>
    </row>
    <row r="132" spans="1:2">
      <c r="A132" t="s">
        <v>2304</v>
      </c>
      <c r="B132" t="str">
        <f t="shared" si="2"/>
        <v>BD</v>
      </c>
    </row>
    <row r="133" spans="1:2">
      <c r="A133" t="s">
        <v>2304</v>
      </c>
      <c r="B133" t="str">
        <f t="shared" si="2"/>
        <v>BD</v>
      </c>
    </row>
    <row r="134" spans="1:2">
      <c r="A134" t="s">
        <v>2304</v>
      </c>
      <c r="B134" t="str">
        <f t="shared" si="2"/>
        <v>BD</v>
      </c>
    </row>
    <row r="135" spans="1:2">
      <c r="A135" t="s">
        <v>2305</v>
      </c>
      <c r="B135" t="str">
        <f t="shared" si="2"/>
        <v>CN</v>
      </c>
    </row>
    <row r="136" spans="1:2">
      <c r="A136" t="s">
        <v>2304</v>
      </c>
      <c r="B136" t="str">
        <f t="shared" si="2"/>
        <v>BD</v>
      </c>
    </row>
    <row r="137" spans="1:2">
      <c r="A137" t="s">
        <v>2304</v>
      </c>
      <c r="B137" t="str">
        <f t="shared" si="2"/>
        <v>BD</v>
      </c>
    </row>
    <row r="138" spans="1:2">
      <c r="A138" t="s">
        <v>2304</v>
      </c>
      <c r="B138" t="str">
        <f t="shared" si="2"/>
        <v>BD</v>
      </c>
    </row>
    <row r="139" spans="1:2">
      <c r="A139" t="s">
        <v>2305</v>
      </c>
      <c r="B139" t="str">
        <f t="shared" si="2"/>
        <v>CN</v>
      </c>
    </row>
    <row r="140" spans="1:2">
      <c r="A140" t="s">
        <v>2305</v>
      </c>
      <c r="B140" t="str">
        <f t="shared" si="2"/>
        <v>CN</v>
      </c>
    </row>
    <row r="141" spans="1:2">
      <c r="A141" t="s">
        <v>2305</v>
      </c>
      <c r="B141" t="str">
        <f t="shared" si="2"/>
        <v>CN</v>
      </c>
    </row>
    <row r="142" spans="1:2">
      <c r="A142" t="s">
        <v>2305</v>
      </c>
      <c r="B142" t="str">
        <f t="shared" si="2"/>
        <v>CN</v>
      </c>
    </row>
    <row r="143" spans="1:2">
      <c r="A143" t="s">
        <v>2305</v>
      </c>
      <c r="B143" t="str">
        <f t="shared" si="2"/>
        <v>CN</v>
      </c>
    </row>
    <row r="144" spans="1:2">
      <c r="A144" t="s">
        <v>2305</v>
      </c>
      <c r="B144" t="str">
        <f t="shared" si="2"/>
        <v>CN</v>
      </c>
    </row>
    <row r="145" spans="1:2">
      <c r="A145" t="s">
        <v>2305</v>
      </c>
      <c r="B145" t="str">
        <f t="shared" si="2"/>
        <v>CN</v>
      </c>
    </row>
    <row r="146" spans="1:2">
      <c r="A146" t="s">
        <v>2305</v>
      </c>
      <c r="B146" t="str">
        <f t="shared" si="2"/>
        <v>CN</v>
      </c>
    </row>
    <row r="147" spans="1:2">
      <c r="A147" t="s">
        <v>2305</v>
      </c>
      <c r="B147" t="str">
        <f t="shared" si="2"/>
        <v>CN</v>
      </c>
    </row>
    <row r="148" spans="1:2">
      <c r="A148" t="s">
        <v>2304</v>
      </c>
      <c r="B148" t="str">
        <f t="shared" si="2"/>
        <v>BD</v>
      </c>
    </row>
    <row r="149" spans="1:2">
      <c r="A149" t="s">
        <v>2304</v>
      </c>
      <c r="B149" t="str">
        <f t="shared" si="2"/>
        <v>BD</v>
      </c>
    </row>
    <row r="150" spans="1:2">
      <c r="A150" t="s">
        <v>2304</v>
      </c>
      <c r="B150" t="str">
        <f t="shared" si="2"/>
        <v>BD</v>
      </c>
    </row>
    <row r="151" spans="1:2">
      <c r="A151" t="s">
        <v>2304</v>
      </c>
      <c r="B151" t="str">
        <f t="shared" si="2"/>
        <v>BD</v>
      </c>
    </row>
    <row r="152" spans="1:2">
      <c r="A152" t="s">
        <v>2304</v>
      </c>
      <c r="B152" t="str">
        <f t="shared" si="2"/>
        <v>BD</v>
      </c>
    </row>
    <row r="153" spans="1:2">
      <c r="A153" t="s">
        <v>2304</v>
      </c>
      <c r="B153" t="str">
        <f t="shared" si="2"/>
        <v>BD</v>
      </c>
    </row>
    <row r="154" spans="1:2">
      <c r="A154" t="s">
        <v>2304</v>
      </c>
      <c r="B154" t="str">
        <f t="shared" si="2"/>
        <v>BD</v>
      </c>
    </row>
    <row r="155" spans="1:2">
      <c r="A155" t="s">
        <v>2305</v>
      </c>
      <c r="B155" t="str">
        <f t="shared" si="2"/>
        <v>CN</v>
      </c>
    </row>
    <row r="156" spans="1:2">
      <c r="A156" t="s">
        <v>2305</v>
      </c>
      <c r="B156" t="str">
        <f t="shared" si="2"/>
        <v>CN</v>
      </c>
    </row>
    <row r="157" spans="1:2">
      <c r="A157" t="s">
        <v>2305</v>
      </c>
      <c r="B157" t="str">
        <f t="shared" si="2"/>
        <v>CN</v>
      </c>
    </row>
    <row r="158" spans="1:2">
      <c r="A158" t="s">
        <v>2305</v>
      </c>
      <c r="B158" t="str">
        <f t="shared" si="2"/>
        <v>CN</v>
      </c>
    </row>
    <row r="159" spans="1:2">
      <c r="A159" t="s">
        <v>2305</v>
      </c>
      <c r="B159" t="str">
        <f t="shared" si="2"/>
        <v>CN</v>
      </c>
    </row>
    <row r="160" spans="1:2">
      <c r="A160" t="s">
        <v>2305</v>
      </c>
      <c r="B160" t="str">
        <f t="shared" si="2"/>
        <v>CN</v>
      </c>
    </row>
    <row r="161" spans="1:2">
      <c r="A161" t="s">
        <v>2305</v>
      </c>
      <c r="B161" t="str">
        <f t="shared" si="2"/>
        <v>CN</v>
      </c>
    </row>
    <row r="162" spans="1:2">
      <c r="A162" t="s">
        <v>2305</v>
      </c>
      <c r="B162" t="str">
        <f t="shared" si="2"/>
        <v>CN</v>
      </c>
    </row>
    <row r="163" spans="1:2">
      <c r="A163" t="s">
        <v>2305</v>
      </c>
      <c r="B163" t="str">
        <f t="shared" si="2"/>
        <v>CN</v>
      </c>
    </row>
    <row r="164" spans="1:2">
      <c r="A164" t="s">
        <v>2305</v>
      </c>
      <c r="B164" t="str">
        <f t="shared" si="2"/>
        <v>CN</v>
      </c>
    </row>
    <row r="165" spans="1:2">
      <c r="A165" t="s">
        <v>2305</v>
      </c>
      <c r="B165" t="str">
        <f t="shared" si="2"/>
        <v>CN</v>
      </c>
    </row>
    <row r="166" spans="1:2">
      <c r="A166" t="s">
        <v>2305</v>
      </c>
      <c r="B166" t="str">
        <f t="shared" si="2"/>
        <v>CN</v>
      </c>
    </row>
    <row r="167" spans="1:2">
      <c r="A167" t="s">
        <v>2305</v>
      </c>
      <c r="B167" t="str">
        <f t="shared" si="2"/>
        <v>CN</v>
      </c>
    </row>
    <row r="168" spans="1:2">
      <c r="A168" t="s">
        <v>2305</v>
      </c>
      <c r="B168" t="str">
        <f t="shared" si="2"/>
        <v>CN</v>
      </c>
    </row>
    <row r="169" spans="1:2">
      <c r="A169" t="s">
        <v>2305</v>
      </c>
      <c r="B169" t="str">
        <f t="shared" si="2"/>
        <v>CN</v>
      </c>
    </row>
    <row r="170" spans="1:2">
      <c r="A170" t="s">
        <v>2305</v>
      </c>
      <c r="B170" t="str">
        <f t="shared" si="2"/>
        <v>CN</v>
      </c>
    </row>
    <row r="171" spans="1:2">
      <c r="A171" t="s">
        <v>2305</v>
      </c>
      <c r="B171" t="str">
        <f t="shared" si="2"/>
        <v>CN</v>
      </c>
    </row>
    <row r="172" spans="1:2">
      <c r="A172" t="s">
        <v>2304</v>
      </c>
      <c r="B172" t="str">
        <f t="shared" si="2"/>
        <v>BD</v>
      </c>
    </row>
    <row r="173" spans="1:2">
      <c r="A173" t="s">
        <v>2304</v>
      </c>
      <c r="B173" t="str">
        <f t="shared" si="2"/>
        <v>BD</v>
      </c>
    </row>
    <row r="174" spans="1:2">
      <c r="A174" t="s">
        <v>2304</v>
      </c>
      <c r="B174" t="str">
        <f t="shared" si="2"/>
        <v>BD</v>
      </c>
    </row>
    <row r="175" spans="1:2">
      <c r="A175" t="s">
        <v>2304</v>
      </c>
      <c r="B175" t="str">
        <f t="shared" si="2"/>
        <v>BD</v>
      </c>
    </row>
    <row r="176" spans="1:2">
      <c r="A176" t="s">
        <v>2304</v>
      </c>
      <c r="B176" t="str">
        <f t="shared" si="2"/>
        <v>BD</v>
      </c>
    </row>
    <row r="177" spans="1:2">
      <c r="A177" t="s">
        <v>2304</v>
      </c>
      <c r="B177" t="str">
        <f t="shared" si="2"/>
        <v>BD</v>
      </c>
    </row>
    <row r="178" spans="1:2">
      <c r="A178" t="s">
        <v>2304</v>
      </c>
      <c r="B178" t="str">
        <f t="shared" si="2"/>
        <v>BD</v>
      </c>
    </row>
    <row r="179" spans="1:2">
      <c r="A179" t="s">
        <v>2304</v>
      </c>
      <c r="B179" t="str">
        <f t="shared" si="2"/>
        <v>BD</v>
      </c>
    </row>
    <row r="180" spans="1:2">
      <c r="A180" t="s">
        <v>2304</v>
      </c>
      <c r="B180" t="str">
        <f t="shared" si="2"/>
        <v>BD</v>
      </c>
    </row>
    <row r="181" spans="1:2">
      <c r="A181" t="s">
        <v>2304</v>
      </c>
      <c r="B181" t="str">
        <f t="shared" si="2"/>
        <v>BD</v>
      </c>
    </row>
    <row r="182" spans="1:2">
      <c r="A182" t="s">
        <v>2304</v>
      </c>
      <c r="B182" t="str">
        <f t="shared" si="2"/>
        <v>BD</v>
      </c>
    </row>
    <row r="183" spans="1:2">
      <c r="A183" t="s">
        <v>2304</v>
      </c>
      <c r="B183" t="str">
        <f t="shared" si="2"/>
        <v>BD</v>
      </c>
    </row>
    <row r="184" spans="1:2">
      <c r="A184" t="s">
        <v>2304</v>
      </c>
      <c r="B184" t="str">
        <f t="shared" si="2"/>
        <v>BD</v>
      </c>
    </row>
    <row r="185" spans="1:2">
      <c r="A185" t="s">
        <v>2304</v>
      </c>
      <c r="B185" t="str">
        <f t="shared" si="2"/>
        <v>BD</v>
      </c>
    </row>
    <row r="186" spans="1:2">
      <c r="A186" t="s">
        <v>2304</v>
      </c>
      <c r="B186" t="str">
        <f t="shared" si="2"/>
        <v>BD</v>
      </c>
    </row>
    <row r="187" spans="1:2">
      <c r="A187" t="s">
        <v>2304</v>
      </c>
      <c r="B187" t="str">
        <f t="shared" si="2"/>
        <v>BD</v>
      </c>
    </row>
    <row r="188" spans="1:2">
      <c r="A188" t="s">
        <v>2304</v>
      </c>
      <c r="B188" t="str">
        <f t="shared" si="2"/>
        <v>BD</v>
      </c>
    </row>
    <row r="189" spans="1:2">
      <c r="A189" t="s">
        <v>2304</v>
      </c>
      <c r="B189" t="str">
        <f t="shared" si="2"/>
        <v>BD</v>
      </c>
    </row>
    <row r="190" spans="1:2">
      <c r="A190" t="s">
        <v>2304</v>
      </c>
      <c r="B190" t="str">
        <f t="shared" si="2"/>
        <v>BD</v>
      </c>
    </row>
    <row r="191" spans="1:2">
      <c r="A191" t="s">
        <v>2304</v>
      </c>
      <c r="B191" t="str">
        <f t="shared" si="2"/>
        <v>BD</v>
      </c>
    </row>
    <row r="192" spans="1:2">
      <c r="A192" t="s">
        <v>2304</v>
      </c>
      <c r="B192" t="str">
        <f t="shared" si="2"/>
        <v>BD</v>
      </c>
    </row>
    <row r="193" spans="1:2">
      <c r="A193" t="s">
        <v>2304</v>
      </c>
      <c r="B193" t="str">
        <f t="shared" si="2"/>
        <v>BD</v>
      </c>
    </row>
    <row r="194" spans="1:2">
      <c r="A194" t="s">
        <v>2304</v>
      </c>
      <c r="B194" t="str">
        <f t="shared" ref="B194:B228" si="3">VLOOKUP(A194,H:I,2,0)</f>
        <v>BD</v>
      </c>
    </row>
    <row r="195" spans="1:2">
      <c r="A195" t="s">
        <v>2304</v>
      </c>
      <c r="B195" t="str">
        <f t="shared" si="3"/>
        <v>BD</v>
      </c>
    </row>
    <row r="196" spans="1:2">
      <c r="A196" t="s">
        <v>2304</v>
      </c>
      <c r="B196" t="str">
        <f t="shared" si="3"/>
        <v>BD</v>
      </c>
    </row>
    <row r="197" spans="1:2">
      <c r="A197" t="s">
        <v>2304</v>
      </c>
      <c r="B197" t="str">
        <f t="shared" si="3"/>
        <v>BD</v>
      </c>
    </row>
    <row r="198" spans="1:2">
      <c r="A198" t="s">
        <v>2304</v>
      </c>
      <c r="B198" t="str">
        <f t="shared" si="3"/>
        <v>BD</v>
      </c>
    </row>
    <row r="199" spans="1:2">
      <c r="A199" t="s">
        <v>2304</v>
      </c>
      <c r="B199" t="str">
        <f t="shared" si="3"/>
        <v>BD</v>
      </c>
    </row>
    <row r="200" spans="1:2">
      <c r="A200" t="s">
        <v>2304</v>
      </c>
      <c r="B200" t="str">
        <f t="shared" si="3"/>
        <v>BD</v>
      </c>
    </row>
    <row r="201" spans="1:2">
      <c r="A201" t="s">
        <v>2304</v>
      </c>
      <c r="B201" t="str">
        <f t="shared" si="3"/>
        <v>BD</v>
      </c>
    </row>
    <row r="202" spans="1:2">
      <c r="A202" t="s">
        <v>2304</v>
      </c>
      <c r="B202" t="str">
        <f t="shared" si="3"/>
        <v>BD</v>
      </c>
    </row>
    <row r="203" spans="1:2">
      <c r="A203" t="s">
        <v>2304</v>
      </c>
      <c r="B203" t="str">
        <f t="shared" si="3"/>
        <v>BD</v>
      </c>
    </row>
    <row r="204" spans="1:2">
      <c r="A204" t="s">
        <v>2304</v>
      </c>
      <c r="B204" t="str">
        <f t="shared" si="3"/>
        <v>BD</v>
      </c>
    </row>
    <row r="205" spans="1:2">
      <c r="A205" t="s">
        <v>2304</v>
      </c>
      <c r="B205" t="str">
        <f t="shared" si="3"/>
        <v>BD</v>
      </c>
    </row>
    <row r="206" spans="1:2">
      <c r="A206" t="s">
        <v>2305</v>
      </c>
      <c r="B206" t="str">
        <f t="shared" si="3"/>
        <v>CN</v>
      </c>
    </row>
    <row r="207" spans="1:2">
      <c r="A207" t="s">
        <v>2305</v>
      </c>
      <c r="B207" t="str">
        <f t="shared" si="3"/>
        <v>CN</v>
      </c>
    </row>
    <row r="208" spans="1:2">
      <c r="A208" t="s">
        <v>2305</v>
      </c>
      <c r="B208" t="str">
        <f t="shared" si="3"/>
        <v>CN</v>
      </c>
    </row>
    <row r="209" spans="1:2">
      <c r="A209" t="s">
        <v>2305</v>
      </c>
      <c r="B209" t="str">
        <f t="shared" si="3"/>
        <v>CN</v>
      </c>
    </row>
    <row r="210" spans="1:2">
      <c r="A210" t="s">
        <v>2305</v>
      </c>
      <c r="B210" t="str">
        <f t="shared" si="3"/>
        <v>CN</v>
      </c>
    </row>
    <row r="211" spans="1:2">
      <c r="A211" t="s">
        <v>2305</v>
      </c>
      <c r="B211" t="str">
        <f t="shared" si="3"/>
        <v>CN</v>
      </c>
    </row>
    <row r="212" spans="1:2">
      <c r="A212" t="s">
        <v>2305</v>
      </c>
      <c r="B212" t="str">
        <f t="shared" si="3"/>
        <v>CN</v>
      </c>
    </row>
    <row r="213" spans="1:2">
      <c r="A213" t="s">
        <v>2305</v>
      </c>
      <c r="B213" t="str">
        <f t="shared" si="3"/>
        <v>CN</v>
      </c>
    </row>
    <row r="214" spans="1:2">
      <c r="A214" t="s">
        <v>2305</v>
      </c>
      <c r="B214" t="str">
        <f t="shared" si="3"/>
        <v>CN</v>
      </c>
    </row>
    <row r="215" spans="1:2">
      <c r="A215" t="s">
        <v>2305</v>
      </c>
      <c r="B215" t="str">
        <f t="shared" si="3"/>
        <v>CN</v>
      </c>
    </row>
    <row r="216" spans="1:2">
      <c r="A216" t="s">
        <v>2305</v>
      </c>
      <c r="B216" t="str">
        <f t="shared" si="3"/>
        <v>CN</v>
      </c>
    </row>
    <row r="217" spans="1:2">
      <c r="A217" t="s">
        <v>2305</v>
      </c>
      <c r="B217" t="str">
        <f t="shared" si="3"/>
        <v>CN</v>
      </c>
    </row>
    <row r="218" spans="1:2">
      <c r="A218" t="s">
        <v>2305</v>
      </c>
      <c r="B218" t="str">
        <f t="shared" si="3"/>
        <v>CN</v>
      </c>
    </row>
    <row r="219" spans="1:2">
      <c r="A219" t="s">
        <v>2304</v>
      </c>
      <c r="B219" t="str">
        <f t="shared" si="3"/>
        <v>BD</v>
      </c>
    </row>
    <row r="220" spans="1:2">
      <c r="A220" t="s">
        <v>2304</v>
      </c>
      <c r="B220" t="str">
        <f t="shared" si="3"/>
        <v>BD</v>
      </c>
    </row>
    <row r="221" spans="1:2">
      <c r="A221" t="s">
        <v>2304</v>
      </c>
      <c r="B221" t="str">
        <f t="shared" si="3"/>
        <v>BD</v>
      </c>
    </row>
    <row r="222" spans="1:2">
      <c r="A222" t="s">
        <v>2304</v>
      </c>
      <c r="B222" t="str">
        <f t="shared" si="3"/>
        <v>BD</v>
      </c>
    </row>
    <row r="223" spans="1:2">
      <c r="A223" t="s">
        <v>2305</v>
      </c>
      <c r="B223" t="str">
        <f t="shared" si="3"/>
        <v>CN</v>
      </c>
    </row>
    <row r="224" spans="1:2">
      <c r="A224" t="s">
        <v>2304</v>
      </c>
      <c r="B224" t="str">
        <f t="shared" si="3"/>
        <v>BD</v>
      </c>
    </row>
    <row r="225" spans="1:2">
      <c r="A225" t="s">
        <v>2304</v>
      </c>
      <c r="B225" t="str">
        <f t="shared" si="3"/>
        <v>BD</v>
      </c>
    </row>
    <row r="226" spans="1:2">
      <c r="A226" t="s">
        <v>2304</v>
      </c>
      <c r="B226" t="str">
        <f t="shared" si="3"/>
        <v>BD</v>
      </c>
    </row>
    <row r="227" spans="1:2">
      <c r="A227" t="s">
        <v>2304</v>
      </c>
      <c r="B227" t="str">
        <f t="shared" si="3"/>
        <v>BD</v>
      </c>
    </row>
    <row r="228" spans="1:2">
      <c r="A228" t="s">
        <v>2305</v>
      </c>
      <c r="B228" t="str">
        <f t="shared" si="3"/>
        <v>CN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7" t="s">
        <v>466</v>
      </c>
      <c r="C5" s="157"/>
      <c r="D5" s="157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8"/>
      <c r="C6" s="159"/>
      <c r="D6" s="159"/>
      <c r="E6" s="160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4" t="s">
        <v>543</v>
      </c>
      <c r="C8" s="155"/>
      <c r="D8" s="155"/>
      <c r="E8" s="156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1" t="s">
        <v>573</v>
      </c>
      <c r="C9" s="162"/>
      <c r="D9" s="163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1"/>
      <c r="C17" s="152"/>
      <c r="D17" s="152"/>
      <c r="E17" s="153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5" priority="20"/>
  </conditionalFormatting>
  <conditionalFormatting sqref="Q16">
    <cfRule type="duplicateValues" dxfId="24" priority="7"/>
  </conditionalFormatting>
  <conditionalFormatting sqref="Q17">
    <cfRule type="duplicateValues" dxfId="23" priority="6"/>
  </conditionalFormatting>
  <conditionalFormatting sqref="Q18">
    <cfRule type="duplicateValues" dxfId="22" priority="5"/>
  </conditionalFormatting>
  <conditionalFormatting sqref="Q19">
    <cfRule type="duplicateValues" dxfId="21" priority="4"/>
  </conditionalFormatting>
  <conditionalFormatting sqref="Q20">
    <cfRule type="duplicateValues" dxfId="20" priority="3"/>
  </conditionalFormatting>
  <conditionalFormatting sqref="Q21">
    <cfRule type="duplicateValues" dxfId="19" priority="2"/>
  </conditionalFormatting>
  <conditionalFormatting sqref="Q22">
    <cfRule type="duplicateValues" dxfId="1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7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6" priority="3">
      <formula>NOT(COUNTBLANK($A1:$AN1)&gt;=40)</formula>
    </cfRule>
  </conditionalFormatting>
  <conditionalFormatting sqref="B2:B101">
    <cfRule type="expression" dxfId="15" priority="2">
      <formula>NOT(COUNTBLANK($A2:$AN2)&gt;=40)</formula>
    </cfRule>
  </conditionalFormatting>
  <conditionalFormatting sqref="D2:D101">
    <cfRule type="expression" dxfId="1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13" priority="3">
      <formula>NOT(COUNTBLANK($A2:$AK2)&gt;=40)</formula>
    </cfRule>
  </conditionalFormatting>
  <conditionalFormatting sqref="D22:D23">
    <cfRule type="expression" dxfId="12" priority="23">
      <formula>NOT(COUNTBLANK($A19:$AK19)&gt;=40)</formula>
    </cfRule>
  </conditionalFormatting>
  <conditionalFormatting sqref="D21">
    <cfRule type="expression" dxfId="11" priority="25">
      <formula>NOT(COUNTBLANK($A20:$AK20)&gt;=40)</formula>
    </cfRule>
  </conditionalFormatting>
  <conditionalFormatting sqref="D1:D1048576">
    <cfRule type="duplicateValues" dxfId="10" priority="1"/>
  </conditionalFormatting>
  <conditionalFormatting sqref="D25">
    <cfRule type="expression" dxfId="9" priority="27">
      <formula>NOT(COUNTBLANK($A20:$AK20)&gt;=40)</formula>
    </cfRule>
  </conditionalFormatting>
  <conditionalFormatting sqref="D24">
    <cfRule type="expression" dxfId="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866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866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2303</v>
      </c>
      <c r="BG5" s="33" t="s">
        <v>866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9" activePane="bottomLeft" state="frozen"/>
      <selection pane="bottomLeft" activeCell="O43" sqref="O4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333</v>
      </c>
      <c r="AB1" s="78" t="str">
        <f>RIGHT("000"&amp;Y1,2)&amp;"-"&amp;RIGHT("000"&amp;AA1,3)</f>
        <v>06-333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06-334-</v>
      </c>
      <c r="AE1" s="80" t="s">
        <v>583</v>
      </c>
      <c r="AF1" s="110" t="s">
        <v>553</v>
      </c>
      <c r="AG1" s="80" t="s">
        <v>831</v>
      </c>
      <c r="AH1" s="143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865</v>
      </c>
      <c r="M2" s="106" t="s">
        <v>388</v>
      </c>
      <c r="N2" s="106" t="s">
        <v>43</v>
      </c>
      <c r="O2" s="106" t="s">
        <v>541</v>
      </c>
      <c r="P2" s="106" t="s">
        <v>866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867</v>
      </c>
      <c r="D3" s="106" t="s">
        <v>868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865</v>
      </c>
      <c r="M3" s="106" t="s">
        <v>388</v>
      </c>
      <c r="N3" s="106" t="s">
        <v>43</v>
      </c>
      <c r="O3" s="106" t="s">
        <v>541</v>
      </c>
      <c r="P3" s="106" t="s">
        <v>866</v>
      </c>
      <c r="Q3" s="106" t="s">
        <v>869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870</v>
      </c>
      <c r="D4" s="106" t="s">
        <v>871</v>
      </c>
      <c r="E4" s="106" t="s">
        <v>788</v>
      </c>
      <c r="F4" s="107">
        <v>0</v>
      </c>
      <c r="G4" s="106" t="s">
        <v>872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873</v>
      </c>
      <c r="M4" s="106" t="s">
        <v>388</v>
      </c>
      <c r="N4" s="106" t="s">
        <v>43</v>
      </c>
      <c r="O4" s="106" t="s">
        <v>541</v>
      </c>
      <c r="P4" s="106" t="s">
        <v>866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874</v>
      </c>
      <c r="D5" s="106" t="s">
        <v>875</v>
      </c>
      <c r="E5" s="106" t="s">
        <v>788</v>
      </c>
      <c r="F5" s="107">
        <v>0</v>
      </c>
      <c r="G5" s="106" t="s">
        <v>876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865</v>
      </c>
      <c r="M5" s="106" t="s">
        <v>388</v>
      </c>
      <c r="N5" s="106" t="s">
        <v>43</v>
      </c>
      <c r="O5" s="106" t="s">
        <v>541</v>
      </c>
      <c r="P5" s="106" t="s">
        <v>866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877</v>
      </c>
      <c r="D6" s="106" t="s">
        <v>878</v>
      </c>
      <c r="E6" s="106" t="s">
        <v>788</v>
      </c>
      <c r="F6" s="107">
        <v>0</v>
      </c>
      <c r="G6" s="106" t="s">
        <v>879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880</v>
      </c>
      <c r="M6" s="106" t="s">
        <v>388</v>
      </c>
      <c r="N6" s="106" t="s">
        <v>43</v>
      </c>
      <c r="O6" s="106" t="s">
        <v>541</v>
      </c>
      <c r="P6" s="106" t="s">
        <v>866</v>
      </c>
      <c r="Q6" s="106" t="s">
        <v>869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881</v>
      </c>
      <c r="D7" s="106" t="s">
        <v>882</v>
      </c>
      <c r="E7" s="106" t="s">
        <v>788</v>
      </c>
      <c r="F7" s="107">
        <v>0</v>
      </c>
      <c r="G7" s="106" t="s">
        <v>883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884</v>
      </c>
      <c r="M7" s="106" t="s">
        <v>388</v>
      </c>
      <c r="N7" s="106" t="s">
        <v>43</v>
      </c>
      <c r="O7" s="106" t="s">
        <v>541</v>
      </c>
      <c r="P7" s="106" t="s">
        <v>866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885</v>
      </c>
      <c r="D8" s="106" t="s">
        <v>886</v>
      </c>
      <c r="E8" s="106" t="s">
        <v>788</v>
      </c>
      <c r="F8" s="107">
        <v>0</v>
      </c>
      <c r="G8" s="106" t="s">
        <v>887</v>
      </c>
      <c r="H8" s="106" t="s">
        <v>302</v>
      </c>
      <c r="I8" s="106" t="s">
        <v>888</v>
      </c>
      <c r="J8" s="106" t="s">
        <v>792</v>
      </c>
      <c r="K8" s="106" t="s">
        <v>382</v>
      </c>
      <c r="L8" s="106" t="s">
        <v>884</v>
      </c>
      <c r="M8" s="106" t="s">
        <v>388</v>
      </c>
      <c r="N8" s="106" t="s">
        <v>44</v>
      </c>
      <c r="O8" s="106" t="s">
        <v>541</v>
      </c>
      <c r="P8" s="106" t="s">
        <v>866</v>
      </c>
      <c r="Q8" s="106" t="s">
        <v>889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890</v>
      </c>
      <c r="D9" s="106" t="s">
        <v>891</v>
      </c>
      <c r="E9" s="106" t="s">
        <v>788</v>
      </c>
      <c r="F9" s="107">
        <v>0</v>
      </c>
      <c r="G9" s="106" t="s">
        <v>892</v>
      </c>
      <c r="H9" s="106" t="s">
        <v>180</v>
      </c>
      <c r="I9" s="106" t="s">
        <v>888</v>
      </c>
      <c r="J9" s="106" t="s">
        <v>792</v>
      </c>
      <c r="K9" s="106" t="s">
        <v>382</v>
      </c>
      <c r="L9" s="106" t="s">
        <v>893</v>
      </c>
      <c r="M9" s="106" t="s">
        <v>388</v>
      </c>
      <c r="N9" s="106" t="s">
        <v>44</v>
      </c>
      <c r="O9" s="106" t="s">
        <v>541</v>
      </c>
      <c r="P9" s="106" t="s">
        <v>866</v>
      </c>
      <c r="Q9" s="106" t="s">
        <v>894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895</v>
      </c>
      <c r="D10" s="106" t="s">
        <v>896</v>
      </c>
      <c r="E10" s="106" t="s">
        <v>788</v>
      </c>
      <c r="F10" s="107">
        <v>0</v>
      </c>
      <c r="G10" s="106" t="s">
        <v>897</v>
      </c>
      <c r="H10" s="106" t="s">
        <v>596</v>
      </c>
      <c r="I10" s="106" t="s">
        <v>888</v>
      </c>
      <c r="J10" s="106" t="s">
        <v>792</v>
      </c>
      <c r="K10" s="106" t="s">
        <v>382</v>
      </c>
      <c r="L10" s="106" t="s">
        <v>893</v>
      </c>
      <c r="M10" s="106" t="s">
        <v>388</v>
      </c>
      <c r="N10" s="106" t="s">
        <v>44</v>
      </c>
      <c r="O10" s="106" t="s">
        <v>541</v>
      </c>
      <c r="P10" s="106" t="s">
        <v>866</v>
      </c>
      <c r="Q10" s="106" t="s">
        <v>898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899</v>
      </c>
      <c r="D11" s="106" t="s">
        <v>900</v>
      </c>
      <c r="E11" s="106" t="s">
        <v>788</v>
      </c>
      <c r="F11" s="107">
        <v>0</v>
      </c>
      <c r="G11" s="106" t="s">
        <v>901</v>
      </c>
      <c r="H11" s="106" t="s">
        <v>78</v>
      </c>
      <c r="I11" s="106" t="s">
        <v>888</v>
      </c>
      <c r="J11" s="106" t="s">
        <v>792</v>
      </c>
      <c r="K11" s="106" t="s">
        <v>382</v>
      </c>
      <c r="L11" s="106" t="s">
        <v>893</v>
      </c>
      <c r="M11" s="106" t="s">
        <v>388</v>
      </c>
      <c r="N11" s="106" t="s">
        <v>44</v>
      </c>
      <c r="O11" s="106" t="s">
        <v>541</v>
      </c>
      <c r="P11" s="106" t="s">
        <v>866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902</v>
      </c>
      <c r="D12" s="106" t="s">
        <v>903</v>
      </c>
      <c r="E12" s="106" t="s">
        <v>788</v>
      </c>
      <c r="F12" s="107">
        <v>0</v>
      </c>
      <c r="G12" s="106" t="s">
        <v>904</v>
      </c>
      <c r="H12" s="106" t="s">
        <v>60</v>
      </c>
      <c r="I12" s="106" t="s">
        <v>888</v>
      </c>
      <c r="J12" s="106" t="s">
        <v>792</v>
      </c>
      <c r="K12" s="106" t="s">
        <v>382</v>
      </c>
      <c r="L12" s="106" t="s">
        <v>893</v>
      </c>
      <c r="M12" s="106" t="s">
        <v>388</v>
      </c>
      <c r="N12" s="106" t="s">
        <v>44</v>
      </c>
      <c r="O12" s="106" t="s">
        <v>541</v>
      </c>
      <c r="P12" s="106" t="s">
        <v>866</v>
      </c>
      <c r="Q12" s="106" t="s">
        <v>905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906</v>
      </c>
      <c r="D13" s="106" t="s">
        <v>907</v>
      </c>
      <c r="E13" s="106" t="s">
        <v>788</v>
      </c>
      <c r="F13" s="107">
        <v>0</v>
      </c>
      <c r="G13" s="106" t="s">
        <v>908</v>
      </c>
      <c r="H13" s="106" t="s">
        <v>241</v>
      </c>
      <c r="I13" s="106" t="s">
        <v>888</v>
      </c>
      <c r="J13" s="106" t="s">
        <v>792</v>
      </c>
      <c r="K13" s="106" t="s">
        <v>382</v>
      </c>
      <c r="L13" s="106" t="s">
        <v>893</v>
      </c>
      <c r="M13" s="106" t="s">
        <v>388</v>
      </c>
      <c r="N13" s="106" t="s">
        <v>44</v>
      </c>
      <c r="O13" s="106" t="s">
        <v>541</v>
      </c>
      <c r="P13" s="106" t="s">
        <v>866</v>
      </c>
      <c r="Q13" s="106" t="s">
        <v>909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910</v>
      </c>
      <c r="D14" s="106" t="s">
        <v>911</v>
      </c>
      <c r="E14" s="106" t="s">
        <v>788</v>
      </c>
      <c r="F14" s="107">
        <v>0</v>
      </c>
      <c r="G14" s="106" t="s">
        <v>912</v>
      </c>
      <c r="H14" s="106" t="s">
        <v>308</v>
      </c>
      <c r="I14" s="106" t="s">
        <v>888</v>
      </c>
      <c r="J14" s="106" t="s">
        <v>792</v>
      </c>
      <c r="K14" s="106" t="s">
        <v>382</v>
      </c>
      <c r="L14" s="106" t="s">
        <v>893</v>
      </c>
      <c r="M14" s="106" t="s">
        <v>388</v>
      </c>
      <c r="N14" s="106" t="s">
        <v>44</v>
      </c>
      <c r="O14" s="106" t="s">
        <v>541</v>
      </c>
      <c r="P14" s="106" t="s">
        <v>866</v>
      </c>
      <c r="Q14" s="106" t="s">
        <v>913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914</v>
      </c>
      <c r="D15" s="106" t="s">
        <v>915</v>
      </c>
      <c r="E15" s="106" t="s">
        <v>788</v>
      </c>
      <c r="F15" s="107">
        <v>0</v>
      </c>
      <c r="G15" s="106" t="s">
        <v>916</v>
      </c>
      <c r="H15" s="106" t="s">
        <v>71</v>
      </c>
      <c r="I15" s="106" t="s">
        <v>888</v>
      </c>
      <c r="J15" s="106" t="s">
        <v>792</v>
      </c>
      <c r="K15" s="106" t="s">
        <v>382</v>
      </c>
      <c r="L15" s="106" t="s">
        <v>893</v>
      </c>
      <c r="M15" s="106" t="s">
        <v>388</v>
      </c>
      <c r="N15" s="106" t="s">
        <v>44</v>
      </c>
      <c r="O15" s="106" t="s">
        <v>541</v>
      </c>
      <c r="P15" s="106" t="s">
        <v>866</v>
      </c>
      <c r="Q15" s="106" t="s">
        <v>917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918</v>
      </c>
      <c r="D16" s="106" t="s">
        <v>919</v>
      </c>
      <c r="E16" s="106" t="s">
        <v>788</v>
      </c>
      <c r="F16" s="107">
        <v>0</v>
      </c>
      <c r="G16" s="106" t="s">
        <v>920</v>
      </c>
      <c r="H16" s="106" t="s">
        <v>252</v>
      </c>
      <c r="I16" s="106" t="s">
        <v>888</v>
      </c>
      <c r="J16" s="106" t="s">
        <v>792</v>
      </c>
      <c r="K16" s="106" t="s">
        <v>382</v>
      </c>
      <c r="L16" s="106" t="s">
        <v>884</v>
      </c>
      <c r="M16" s="106" t="s">
        <v>388</v>
      </c>
      <c r="N16" s="106" t="s">
        <v>44</v>
      </c>
      <c r="O16" s="106" t="s">
        <v>541</v>
      </c>
      <c r="P16" s="106" t="s">
        <v>866</v>
      </c>
      <c r="Q16" s="106" t="s">
        <v>921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922</v>
      </c>
      <c r="D17" s="106" t="s">
        <v>923</v>
      </c>
      <c r="E17" s="106" t="s">
        <v>788</v>
      </c>
      <c r="F17" s="107">
        <v>0</v>
      </c>
      <c r="G17" s="106" t="s">
        <v>924</v>
      </c>
      <c r="H17" s="106" t="s">
        <v>71</v>
      </c>
      <c r="I17" s="106" t="s">
        <v>888</v>
      </c>
      <c r="J17" s="106" t="s">
        <v>792</v>
      </c>
      <c r="K17" s="106" t="s">
        <v>382</v>
      </c>
      <c r="L17" s="106" t="s">
        <v>884</v>
      </c>
      <c r="M17" s="106" t="s">
        <v>388</v>
      </c>
      <c r="N17" s="106" t="s">
        <v>44</v>
      </c>
      <c r="O17" s="106" t="s">
        <v>541</v>
      </c>
      <c r="P17" s="106" t="s">
        <v>866</v>
      </c>
      <c r="Q17" s="106" t="s">
        <v>917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925</v>
      </c>
      <c r="D18" s="106" t="s">
        <v>926</v>
      </c>
      <c r="E18" s="106" t="s">
        <v>788</v>
      </c>
      <c r="F18" s="107">
        <v>0</v>
      </c>
      <c r="G18" s="106" t="s">
        <v>927</v>
      </c>
      <c r="H18" s="106" t="s">
        <v>294</v>
      </c>
      <c r="I18" s="106" t="s">
        <v>888</v>
      </c>
      <c r="J18" s="106" t="s">
        <v>792</v>
      </c>
      <c r="K18" s="106" t="s">
        <v>382</v>
      </c>
      <c r="L18" s="106" t="s">
        <v>893</v>
      </c>
      <c r="M18" s="106" t="s">
        <v>388</v>
      </c>
      <c r="N18" s="106" t="s">
        <v>44</v>
      </c>
      <c r="O18" s="106" t="s">
        <v>541</v>
      </c>
      <c r="P18" s="106" t="s">
        <v>866</v>
      </c>
      <c r="Q18" s="106" t="s">
        <v>928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929</v>
      </c>
      <c r="D19" s="106" t="s">
        <v>930</v>
      </c>
      <c r="E19" s="106" t="s">
        <v>788</v>
      </c>
      <c r="F19" s="107">
        <v>0</v>
      </c>
      <c r="G19" s="106" t="s">
        <v>931</v>
      </c>
      <c r="H19" s="106" t="s">
        <v>306</v>
      </c>
      <c r="I19" s="106" t="s">
        <v>888</v>
      </c>
      <c r="J19" s="106" t="s">
        <v>792</v>
      </c>
      <c r="K19" s="106" t="s">
        <v>382</v>
      </c>
      <c r="L19" s="106" t="s">
        <v>893</v>
      </c>
      <c r="M19" s="106" t="s">
        <v>388</v>
      </c>
      <c r="N19" s="106" t="s">
        <v>44</v>
      </c>
      <c r="O19" s="106" t="s">
        <v>541</v>
      </c>
      <c r="P19" s="106" t="s">
        <v>866</v>
      </c>
      <c r="Q19" s="106" t="s">
        <v>932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933</v>
      </c>
      <c r="D20" s="106" t="s">
        <v>934</v>
      </c>
      <c r="E20" s="106" t="s">
        <v>788</v>
      </c>
      <c r="F20" s="107">
        <v>0</v>
      </c>
      <c r="G20" s="106" t="s">
        <v>935</v>
      </c>
      <c r="H20" s="106" t="s">
        <v>71</v>
      </c>
      <c r="I20" s="106" t="s">
        <v>888</v>
      </c>
      <c r="J20" s="106" t="s">
        <v>792</v>
      </c>
      <c r="K20" s="106" t="s">
        <v>382</v>
      </c>
      <c r="L20" s="106" t="s">
        <v>893</v>
      </c>
      <c r="M20" s="106" t="s">
        <v>388</v>
      </c>
      <c r="N20" s="106" t="s">
        <v>44</v>
      </c>
      <c r="O20" s="106" t="s">
        <v>541</v>
      </c>
      <c r="P20" s="106" t="s">
        <v>866</v>
      </c>
      <c r="Q20" s="106" t="s">
        <v>917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936</v>
      </c>
      <c r="D21" s="106" t="s">
        <v>937</v>
      </c>
      <c r="E21" s="106" t="s">
        <v>788</v>
      </c>
      <c r="F21" s="107">
        <v>0</v>
      </c>
      <c r="G21" s="106" t="s">
        <v>938</v>
      </c>
      <c r="H21" s="106" t="s">
        <v>185</v>
      </c>
      <c r="I21" s="106" t="s">
        <v>888</v>
      </c>
      <c r="J21" s="106" t="s">
        <v>792</v>
      </c>
      <c r="K21" s="106" t="s">
        <v>382</v>
      </c>
      <c r="L21" s="106" t="s">
        <v>893</v>
      </c>
      <c r="M21" s="106" t="s">
        <v>388</v>
      </c>
      <c r="N21" s="106" t="s">
        <v>44</v>
      </c>
      <c r="O21" s="106" t="s">
        <v>541</v>
      </c>
      <c r="P21" s="106" t="s">
        <v>866</v>
      </c>
      <c r="Q21" s="106" t="s">
        <v>939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940</v>
      </c>
      <c r="D22" s="106" t="s">
        <v>941</v>
      </c>
      <c r="E22" s="106" t="s">
        <v>788</v>
      </c>
      <c r="F22" s="107">
        <v>0</v>
      </c>
      <c r="G22" s="106" t="s">
        <v>942</v>
      </c>
      <c r="H22" s="106" t="s">
        <v>186</v>
      </c>
      <c r="I22" s="106" t="s">
        <v>888</v>
      </c>
      <c r="J22" s="106" t="s">
        <v>792</v>
      </c>
      <c r="K22" s="106" t="s">
        <v>382</v>
      </c>
      <c r="L22" s="106" t="s">
        <v>884</v>
      </c>
      <c r="M22" s="106" t="s">
        <v>388</v>
      </c>
      <c r="N22" s="106" t="s">
        <v>44</v>
      </c>
      <c r="O22" s="106" t="s">
        <v>541</v>
      </c>
      <c r="P22" s="106" t="s">
        <v>866</v>
      </c>
      <c r="Q22" s="106" t="s">
        <v>943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944</v>
      </c>
      <c r="D23" s="106" t="s">
        <v>945</v>
      </c>
      <c r="E23" s="106" t="s">
        <v>788</v>
      </c>
      <c r="F23" s="107">
        <v>0</v>
      </c>
      <c r="G23" s="106" t="s">
        <v>946</v>
      </c>
      <c r="H23" s="106" t="s">
        <v>53</v>
      </c>
      <c r="I23" s="106" t="s">
        <v>888</v>
      </c>
      <c r="J23" s="106" t="s">
        <v>792</v>
      </c>
      <c r="K23" s="106" t="s">
        <v>382</v>
      </c>
      <c r="L23" s="106" t="s">
        <v>893</v>
      </c>
      <c r="M23" s="106" t="s">
        <v>388</v>
      </c>
      <c r="N23" s="106" t="s">
        <v>44</v>
      </c>
      <c r="O23" s="106" t="s">
        <v>541</v>
      </c>
      <c r="P23" s="106" t="s">
        <v>866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947</v>
      </c>
      <c r="D24" s="106" t="s">
        <v>948</v>
      </c>
      <c r="E24" s="106" t="s">
        <v>788</v>
      </c>
      <c r="F24" s="107">
        <v>0</v>
      </c>
      <c r="G24" s="106" t="s">
        <v>949</v>
      </c>
      <c r="H24" s="106" t="s">
        <v>53</v>
      </c>
      <c r="I24" s="106" t="s">
        <v>888</v>
      </c>
      <c r="J24" s="106" t="s">
        <v>792</v>
      </c>
      <c r="K24" s="106" t="s">
        <v>382</v>
      </c>
      <c r="L24" s="106" t="s">
        <v>893</v>
      </c>
      <c r="M24" s="106" t="s">
        <v>388</v>
      </c>
      <c r="N24" s="106" t="s">
        <v>44</v>
      </c>
      <c r="O24" s="106" t="s">
        <v>541</v>
      </c>
      <c r="P24" s="106" t="s">
        <v>866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950</v>
      </c>
      <c r="D25" s="106" t="s">
        <v>951</v>
      </c>
      <c r="E25" s="106" t="s">
        <v>788</v>
      </c>
      <c r="F25" s="107">
        <v>0</v>
      </c>
      <c r="G25" s="106" t="s">
        <v>952</v>
      </c>
      <c r="H25" s="106" t="s">
        <v>252</v>
      </c>
      <c r="I25" s="106" t="s">
        <v>888</v>
      </c>
      <c r="J25" s="106" t="s">
        <v>792</v>
      </c>
      <c r="K25" s="106" t="s">
        <v>382</v>
      </c>
      <c r="L25" s="106" t="s">
        <v>884</v>
      </c>
      <c r="M25" s="106" t="s">
        <v>388</v>
      </c>
      <c r="N25" s="106" t="s">
        <v>44</v>
      </c>
      <c r="O25" s="106" t="s">
        <v>541</v>
      </c>
      <c r="P25" s="106" t="s">
        <v>866</v>
      </c>
      <c r="Q25" s="106" t="s">
        <v>921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953</v>
      </c>
      <c r="D26" s="106" t="s">
        <v>954</v>
      </c>
      <c r="E26" s="106" t="s">
        <v>788</v>
      </c>
      <c r="F26" s="107">
        <v>0</v>
      </c>
      <c r="G26" s="106" t="s">
        <v>955</v>
      </c>
      <c r="H26" s="106" t="s">
        <v>135</v>
      </c>
      <c r="I26" s="106" t="s">
        <v>888</v>
      </c>
      <c r="J26" s="106" t="s">
        <v>792</v>
      </c>
      <c r="K26" s="106" t="s">
        <v>382</v>
      </c>
      <c r="L26" s="106" t="s">
        <v>893</v>
      </c>
      <c r="M26" s="106" t="s">
        <v>388</v>
      </c>
      <c r="N26" s="106" t="s">
        <v>44</v>
      </c>
      <c r="O26" s="106" t="s">
        <v>541</v>
      </c>
      <c r="P26" s="106" t="s">
        <v>866</v>
      </c>
      <c r="Q26" s="106" t="s">
        <v>956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957</v>
      </c>
      <c r="D27" s="106" t="s">
        <v>958</v>
      </c>
      <c r="E27" s="106" t="s">
        <v>788</v>
      </c>
      <c r="F27" s="107">
        <v>0</v>
      </c>
      <c r="G27" s="106" t="s">
        <v>959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893</v>
      </c>
      <c r="M27" s="106" t="s">
        <v>388</v>
      </c>
      <c r="N27" s="106" t="s">
        <v>43</v>
      </c>
      <c r="O27" s="106" t="s">
        <v>541</v>
      </c>
      <c r="P27" s="106" t="s">
        <v>866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960</v>
      </c>
      <c r="D28" s="106" t="s">
        <v>961</v>
      </c>
      <c r="E28" s="106" t="s">
        <v>788</v>
      </c>
      <c r="F28" s="107">
        <v>0</v>
      </c>
      <c r="G28" s="106" t="s">
        <v>962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884</v>
      </c>
      <c r="M28" s="106" t="s">
        <v>388</v>
      </c>
      <c r="N28" s="106" t="s">
        <v>43</v>
      </c>
      <c r="O28" s="106" t="s">
        <v>541</v>
      </c>
      <c r="P28" s="106" t="s">
        <v>866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963</v>
      </c>
      <c r="D29" s="106" t="s">
        <v>964</v>
      </c>
      <c r="E29" s="106" t="s">
        <v>788</v>
      </c>
      <c r="F29" s="107">
        <v>0</v>
      </c>
      <c r="G29" s="106" t="s">
        <v>965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893</v>
      </c>
      <c r="M29" s="106" t="s">
        <v>388</v>
      </c>
      <c r="N29" s="106" t="s">
        <v>43</v>
      </c>
      <c r="O29" s="106" t="s">
        <v>541</v>
      </c>
      <c r="P29" s="106" t="s">
        <v>866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966</v>
      </c>
      <c r="D30" s="106" t="s">
        <v>967</v>
      </c>
      <c r="E30" s="106" t="s">
        <v>788</v>
      </c>
      <c r="F30" s="107">
        <v>0</v>
      </c>
      <c r="G30" s="106" t="s">
        <v>968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884</v>
      </c>
      <c r="M30" s="106" t="s">
        <v>388</v>
      </c>
      <c r="N30" s="106" t="s">
        <v>43</v>
      </c>
      <c r="O30" s="106" t="s">
        <v>541</v>
      </c>
      <c r="P30" s="106" t="s">
        <v>866</v>
      </c>
      <c r="Q30" s="106" t="s">
        <v>969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970</v>
      </c>
      <c r="D31" s="106" t="s">
        <v>971</v>
      </c>
      <c r="E31" s="106" t="s">
        <v>788</v>
      </c>
      <c r="F31" s="107">
        <v>0</v>
      </c>
      <c r="G31" s="106" t="s">
        <v>972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884</v>
      </c>
      <c r="M31" s="106" t="s">
        <v>388</v>
      </c>
      <c r="N31" s="106" t="s">
        <v>43</v>
      </c>
      <c r="O31" s="106" t="s">
        <v>541</v>
      </c>
      <c r="P31" s="106" t="s">
        <v>866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973</v>
      </c>
      <c r="D32" s="106" t="s">
        <v>974</v>
      </c>
      <c r="E32" s="106" t="s">
        <v>788</v>
      </c>
      <c r="F32" s="107">
        <v>0</v>
      </c>
      <c r="G32" s="106" t="s">
        <v>975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884</v>
      </c>
      <c r="M32" s="106" t="s">
        <v>388</v>
      </c>
      <c r="N32" s="106" t="s">
        <v>43</v>
      </c>
      <c r="O32" s="106" t="s">
        <v>541</v>
      </c>
      <c r="P32" s="106" t="s">
        <v>866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976</v>
      </c>
      <c r="D33" s="106" t="s">
        <v>977</v>
      </c>
      <c r="E33" s="106" t="s">
        <v>788</v>
      </c>
      <c r="F33" s="107">
        <v>0</v>
      </c>
      <c r="G33" s="106" t="s">
        <v>978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893</v>
      </c>
      <c r="M33" s="106" t="s">
        <v>388</v>
      </c>
      <c r="N33" s="106" t="s">
        <v>43</v>
      </c>
      <c r="O33" s="106" t="s">
        <v>541</v>
      </c>
      <c r="P33" s="106" t="s">
        <v>866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979</v>
      </c>
      <c r="D34" s="106" t="s">
        <v>980</v>
      </c>
      <c r="E34" s="106" t="s">
        <v>788</v>
      </c>
      <c r="F34" s="107">
        <v>0</v>
      </c>
      <c r="G34" s="106" t="s">
        <v>981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884</v>
      </c>
      <c r="M34" s="106" t="s">
        <v>388</v>
      </c>
      <c r="N34" s="106" t="s">
        <v>43</v>
      </c>
      <c r="O34" s="106" t="s">
        <v>541</v>
      </c>
      <c r="P34" s="106" t="s">
        <v>866</v>
      </c>
      <c r="Q34" s="106" t="s">
        <v>982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983</v>
      </c>
      <c r="D35" s="106" t="s">
        <v>984</v>
      </c>
      <c r="E35" s="106" t="s">
        <v>788</v>
      </c>
      <c r="F35" s="107">
        <v>0</v>
      </c>
      <c r="G35" s="106" t="s">
        <v>985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884</v>
      </c>
      <c r="M35" s="106" t="s">
        <v>388</v>
      </c>
      <c r="N35" s="106" t="s">
        <v>43</v>
      </c>
      <c r="O35" s="106" t="s">
        <v>541</v>
      </c>
      <c r="P35" s="106" t="s">
        <v>866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986</v>
      </c>
      <c r="D36" s="106" t="s">
        <v>987</v>
      </c>
      <c r="E36" s="106" t="s">
        <v>788</v>
      </c>
      <c r="F36" s="107">
        <v>0</v>
      </c>
      <c r="G36" s="106" t="s">
        <v>985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884</v>
      </c>
      <c r="M36" s="106" t="s">
        <v>388</v>
      </c>
      <c r="N36" s="106" t="s">
        <v>43</v>
      </c>
      <c r="O36" s="106" t="s">
        <v>541</v>
      </c>
      <c r="P36" s="106" t="s">
        <v>866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988</v>
      </c>
      <c r="D37" s="106" t="s">
        <v>989</v>
      </c>
      <c r="E37" s="106" t="s">
        <v>788</v>
      </c>
      <c r="F37" s="107">
        <v>0</v>
      </c>
      <c r="G37" s="106" t="s">
        <v>985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893</v>
      </c>
      <c r="M37" s="106" t="s">
        <v>388</v>
      </c>
      <c r="N37" s="106" t="s">
        <v>43</v>
      </c>
      <c r="O37" s="106" t="s">
        <v>541</v>
      </c>
      <c r="P37" s="106" t="s">
        <v>866</v>
      </c>
      <c r="Q37" s="106" t="s">
        <v>990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991</v>
      </c>
      <c r="D38" s="106" t="s">
        <v>992</v>
      </c>
      <c r="E38" s="106" t="s">
        <v>788</v>
      </c>
      <c r="F38" s="107">
        <v>0</v>
      </c>
      <c r="G38" s="106" t="s">
        <v>993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884</v>
      </c>
      <c r="M38" s="106" t="s">
        <v>388</v>
      </c>
      <c r="N38" s="106" t="s">
        <v>43</v>
      </c>
      <c r="O38" s="106" t="s">
        <v>541</v>
      </c>
      <c r="P38" s="106" t="s">
        <v>866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994</v>
      </c>
      <c r="D39" s="106" t="s">
        <v>995</v>
      </c>
      <c r="E39" s="106" t="s">
        <v>788</v>
      </c>
      <c r="F39" s="107">
        <v>0</v>
      </c>
      <c r="G39" s="106" t="s">
        <v>996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884</v>
      </c>
      <c r="M39" s="106" t="s">
        <v>388</v>
      </c>
      <c r="N39" s="106" t="s">
        <v>43</v>
      </c>
      <c r="O39" s="106" t="s">
        <v>541</v>
      </c>
      <c r="P39" s="106" t="s">
        <v>866</v>
      </c>
      <c r="Q39" s="106" t="s">
        <v>917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997</v>
      </c>
      <c r="D40" s="106" t="s">
        <v>998</v>
      </c>
      <c r="E40" s="106" t="s">
        <v>788</v>
      </c>
      <c r="F40" s="107">
        <v>0</v>
      </c>
      <c r="G40" s="106" t="s">
        <v>999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884</v>
      </c>
      <c r="M40" s="106" t="s">
        <v>388</v>
      </c>
      <c r="N40" s="106" t="s">
        <v>43</v>
      </c>
      <c r="O40" s="106" t="s">
        <v>541</v>
      </c>
      <c r="P40" s="106" t="s">
        <v>866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1000</v>
      </c>
      <c r="D41" s="106" t="s">
        <v>1001</v>
      </c>
      <c r="E41" s="106" t="s">
        <v>788</v>
      </c>
      <c r="F41" s="107">
        <v>0</v>
      </c>
      <c r="G41" s="106" t="s">
        <v>1002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884</v>
      </c>
      <c r="M41" s="106" t="s">
        <v>388</v>
      </c>
      <c r="N41" s="106" t="s">
        <v>43</v>
      </c>
      <c r="O41" s="106" t="s">
        <v>541</v>
      </c>
      <c r="P41" s="106" t="s">
        <v>866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1003</v>
      </c>
      <c r="D42" s="106" t="s">
        <v>1004</v>
      </c>
      <c r="E42" s="106" t="s">
        <v>788</v>
      </c>
      <c r="F42" s="107">
        <v>0</v>
      </c>
      <c r="G42" s="106" t="s">
        <v>1005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884</v>
      </c>
      <c r="M42" s="106" t="s">
        <v>388</v>
      </c>
      <c r="N42" s="106" t="s">
        <v>43</v>
      </c>
      <c r="O42" s="106" t="s">
        <v>541</v>
      </c>
      <c r="P42" s="106" t="s">
        <v>866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1006</v>
      </c>
      <c r="D43" s="106" t="s">
        <v>1007</v>
      </c>
      <c r="E43" s="106" t="s">
        <v>788</v>
      </c>
      <c r="F43" s="107">
        <v>0</v>
      </c>
      <c r="G43" s="106" t="s">
        <v>1008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884</v>
      </c>
      <c r="M43" s="106" t="s">
        <v>388</v>
      </c>
      <c r="N43" s="106" t="s">
        <v>43</v>
      </c>
      <c r="O43" s="106" t="s">
        <v>541</v>
      </c>
      <c r="P43" s="106" t="s">
        <v>866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1009</v>
      </c>
      <c r="D44" s="106" t="s">
        <v>1010</v>
      </c>
      <c r="E44" s="106" t="s">
        <v>788</v>
      </c>
      <c r="F44" s="107">
        <v>0</v>
      </c>
      <c r="G44" s="106" t="s">
        <v>1011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884</v>
      </c>
      <c r="M44" s="106" t="s">
        <v>388</v>
      </c>
      <c r="N44" s="106" t="s">
        <v>43</v>
      </c>
      <c r="O44" s="106" t="s">
        <v>541</v>
      </c>
      <c r="P44" s="106" t="s">
        <v>866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1012</v>
      </c>
      <c r="D45" s="106" t="s">
        <v>1013</v>
      </c>
      <c r="E45" s="106" t="s">
        <v>788</v>
      </c>
      <c r="F45" s="107">
        <v>0</v>
      </c>
      <c r="G45" s="106" t="s">
        <v>1014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893</v>
      </c>
      <c r="M45" s="106" t="s">
        <v>388</v>
      </c>
      <c r="N45" s="106" t="s">
        <v>43</v>
      </c>
      <c r="O45" s="106" t="s">
        <v>541</v>
      </c>
      <c r="P45" s="106" t="s">
        <v>866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1015</v>
      </c>
      <c r="D46" s="106" t="s">
        <v>1016</v>
      </c>
      <c r="E46" s="106" t="s">
        <v>788</v>
      </c>
      <c r="F46" s="107">
        <v>0</v>
      </c>
      <c r="G46" s="106" t="s">
        <v>1017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893</v>
      </c>
      <c r="M46" s="106" t="s">
        <v>388</v>
      </c>
      <c r="N46" s="106" t="s">
        <v>43</v>
      </c>
      <c r="O46" s="106" t="s">
        <v>541</v>
      </c>
      <c r="P46" s="106" t="s">
        <v>866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1018</v>
      </c>
      <c r="D47" s="106" t="s">
        <v>1019</v>
      </c>
      <c r="E47" s="106" t="s">
        <v>788</v>
      </c>
      <c r="F47" s="107">
        <v>0</v>
      </c>
      <c r="G47" s="106" t="s">
        <v>1020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884</v>
      </c>
      <c r="M47" s="106" t="s">
        <v>388</v>
      </c>
      <c r="N47" s="106" t="s">
        <v>43</v>
      </c>
      <c r="O47" s="106" t="s">
        <v>541</v>
      </c>
      <c r="P47" s="106" t="s">
        <v>866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1021</v>
      </c>
      <c r="D48" s="106" t="s">
        <v>1022</v>
      </c>
      <c r="E48" s="106" t="s">
        <v>788</v>
      </c>
      <c r="F48" s="107">
        <v>0</v>
      </c>
      <c r="G48" s="106" t="s">
        <v>1023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893</v>
      </c>
      <c r="M48" s="106" t="s">
        <v>388</v>
      </c>
      <c r="N48" s="106" t="s">
        <v>43</v>
      </c>
      <c r="O48" s="106" t="s">
        <v>541</v>
      </c>
      <c r="P48" s="106" t="s">
        <v>866</v>
      </c>
      <c r="Q48" s="106" t="s">
        <v>917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1024</v>
      </c>
      <c r="D49" s="106" t="s">
        <v>1025</v>
      </c>
      <c r="E49" s="106" t="s">
        <v>788</v>
      </c>
      <c r="F49" s="107">
        <v>0</v>
      </c>
      <c r="G49" s="106" t="s">
        <v>1026</v>
      </c>
      <c r="H49" s="106" t="s">
        <v>55</v>
      </c>
      <c r="I49" s="106" t="s">
        <v>1027</v>
      </c>
      <c r="J49" s="106" t="s">
        <v>356</v>
      </c>
      <c r="K49" s="106" t="s">
        <v>382</v>
      </c>
      <c r="L49" s="106" t="s">
        <v>893</v>
      </c>
      <c r="M49" s="106" t="s">
        <v>388</v>
      </c>
      <c r="N49" s="106" t="s">
        <v>43</v>
      </c>
      <c r="O49" s="106" t="s">
        <v>541</v>
      </c>
      <c r="P49" s="106" t="s">
        <v>866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1028</v>
      </c>
      <c r="D50" s="106" t="s">
        <v>1029</v>
      </c>
      <c r="E50" s="106" t="s">
        <v>788</v>
      </c>
      <c r="F50" s="107">
        <v>0</v>
      </c>
      <c r="G50" s="106" t="s">
        <v>1030</v>
      </c>
      <c r="H50" s="106" t="s">
        <v>53</v>
      </c>
      <c r="I50" s="106" t="s">
        <v>1027</v>
      </c>
      <c r="J50" s="106" t="s">
        <v>356</v>
      </c>
      <c r="K50" s="106" t="s">
        <v>382</v>
      </c>
      <c r="L50" s="106" t="s">
        <v>893</v>
      </c>
      <c r="M50" s="106" t="s">
        <v>388</v>
      </c>
      <c r="N50" s="106" t="s">
        <v>43</v>
      </c>
      <c r="O50" s="106" t="s">
        <v>541</v>
      </c>
      <c r="P50" s="106" t="s">
        <v>866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1031</v>
      </c>
      <c r="D51" s="106" t="s">
        <v>1032</v>
      </c>
      <c r="E51" s="106" t="s">
        <v>788</v>
      </c>
      <c r="F51" s="107">
        <v>0</v>
      </c>
      <c r="G51" s="106" t="s">
        <v>1033</v>
      </c>
      <c r="H51" s="106" t="s">
        <v>55</v>
      </c>
      <c r="I51" s="106" t="s">
        <v>1034</v>
      </c>
      <c r="J51" s="106" t="s">
        <v>356</v>
      </c>
      <c r="K51" s="106" t="s">
        <v>382</v>
      </c>
      <c r="L51" s="106" t="s">
        <v>893</v>
      </c>
      <c r="M51" s="106" t="s">
        <v>388</v>
      </c>
      <c r="N51" s="106" t="s">
        <v>43</v>
      </c>
      <c r="O51" s="106" t="s">
        <v>541</v>
      </c>
      <c r="P51" s="106" t="s">
        <v>866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1035</v>
      </c>
      <c r="D52" s="106" t="s">
        <v>1036</v>
      </c>
      <c r="E52" s="106" t="s">
        <v>788</v>
      </c>
      <c r="F52" s="107">
        <v>0</v>
      </c>
      <c r="G52" s="106" t="s">
        <v>1037</v>
      </c>
      <c r="H52" s="106" t="s">
        <v>55</v>
      </c>
      <c r="I52" s="106" t="s">
        <v>1034</v>
      </c>
      <c r="J52" s="106" t="s">
        <v>356</v>
      </c>
      <c r="K52" s="106" t="s">
        <v>382</v>
      </c>
      <c r="L52" s="106" t="s">
        <v>893</v>
      </c>
      <c r="M52" s="106" t="s">
        <v>388</v>
      </c>
      <c r="N52" s="106" t="s">
        <v>43</v>
      </c>
      <c r="O52" s="106" t="s">
        <v>541</v>
      </c>
      <c r="P52" s="106" t="s">
        <v>866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1038</v>
      </c>
      <c r="D53" s="106" t="s">
        <v>1039</v>
      </c>
      <c r="E53" s="106" t="s">
        <v>788</v>
      </c>
      <c r="F53" s="107">
        <v>0</v>
      </c>
      <c r="G53" s="106" t="s">
        <v>1040</v>
      </c>
      <c r="H53" s="106" t="s">
        <v>53</v>
      </c>
      <c r="I53" s="106" t="s">
        <v>1034</v>
      </c>
      <c r="J53" s="106" t="s">
        <v>356</v>
      </c>
      <c r="K53" s="106" t="s">
        <v>382</v>
      </c>
      <c r="L53" s="106" t="s">
        <v>893</v>
      </c>
      <c r="M53" s="106" t="s">
        <v>388</v>
      </c>
      <c r="N53" s="106" t="s">
        <v>43</v>
      </c>
      <c r="O53" s="106" t="s">
        <v>541</v>
      </c>
      <c r="P53" s="106" t="s">
        <v>866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1041</v>
      </c>
      <c r="D54" s="106" t="s">
        <v>1042</v>
      </c>
      <c r="E54" s="106" t="s">
        <v>788</v>
      </c>
      <c r="F54" s="107">
        <v>0</v>
      </c>
      <c r="G54" s="106" t="s">
        <v>1043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884</v>
      </c>
      <c r="M54" s="106" t="s">
        <v>389</v>
      </c>
      <c r="O54" s="106" t="s">
        <v>542</v>
      </c>
      <c r="P54" s="106" t="s">
        <v>866</v>
      </c>
      <c r="Q54" s="106" t="s">
        <v>1044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1045</v>
      </c>
      <c r="D55" s="106" t="s">
        <v>1046</v>
      </c>
      <c r="E55" s="106" t="s">
        <v>788</v>
      </c>
      <c r="F55" s="107">
        <v>0</v>
      </c>
      <c r="G55" s="106" t="s">
        <v>1047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884</v>
      </c>
      <c r="M55" s="106" t="s">
        <v>389</v>
      </c>
      <c r="O55" s="106" t="s">
        <v>542</v>
      </c>
      <c r="P55" s="106" t="s">
        <v>866</v>
      </c>
      <c r="Q55" s="106" t="s">
        <v>1048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1049</v>
      </c>
      <c r="D56" s="106" t="s">
        <v>1050</v>
      </c>
      <c r="E56" s="106" t="s">
        <v>788</v>
      </c>
      <c r="F56" s="107">
        <v>0</v>
      </c>
      <c r="G56" s="106" t="s">
        <v>1051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865</v>
      </c>
      <c r="M56" s="106" t="s">
        <v>388</v>
      </c>
      <c r="N56" s="106" t="s">
        <v>43</v>
      </c>
      <c r="O56" s="106" t="s">
        <v>541</v>
      </c>
      <c r="P56" s="106" t="s">
        <v>866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1052</v>
      </c>
      <c r="D57" s="106" t="s">
        <v>1053</v>
      </c>
      <c r="E57" s="106" t="s">
        <v>788</v>
      </c>
      <c r="F57" s="107">
        <v>0</v>
      </c>
      <c r="G57" s="106" t="s">
        <v>1051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865</v>
      </c>
      <c r="M57" s="106" t="s">
        <v>388</v>
      </c>
      <c r="N57" s="106" t="s">
        <v>43</v>
      </c>
      <c r="O57" s="106" t="s">
        <v>541</v>
      </c>
      <c r="P57" s="106" t="s">
        <v>866</v>
      </c>
      <c r="Q57" s="106" t="s">
        <v>1054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1055</v>
      </c>
      <c r="D58" s="106" t="s">
        <v>1056</v>
      </c>
      <c r="E58" s="106" t="s">
        <v>788</v>
      </c>
      <c r="F58" s="107">
        <v>0</v>
      </c>
      <c r="G58" s="106" t="s">
        <v>1051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865</v>
      </c>
      <c r="M58" s="106" t="s">
        <v>388</v>
      </c>
      <c r="N58" s="106" t="s">
        <v>43</v>
      </c>
      <c r="O58" s="106" t="s">
        <v>541</v>
      </c>
      <c r="P58" s="106" t="s">
        <v>866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1057</v>
      </c>
      <c r="D59" s="106" t="s">
        <v>1058</v>
      </c>
      <c r="E59" s="106" t="s">
        <v>788</v>
      </c>
      <c r="F59" s="107">
        <v>0</v>
      </c>
      <c r="G59" s="106" t="s">
        <v>1051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865</v>
      </c>
      <c r="M59" s="106" t="s">
        <v>388</v>
      </c>
      <c r="N59" s="106" t="s">
        <v>43</v>
      </c>
      <c r="O59" s="106" t="s">
        <v>541</v>
      </c>
      <c r="P59" s="106" t="s">
        <v>866</v>
      </c>
      <c r="Q59" s="106" t="s">
        <v>1059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1060</v>
      </c>
      <c r="D60" s="106" t="s">
        <v>1061</v>
      </c>
      <c r="E60" s="106" t="s">
        <v>788</v>
      </c>
      <c r="F60" s="107">
        <v>0</v>
      </c>
      <c r="G60" s="106" t="s">
        <v>1051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865</v>
      </c>
      <c r="M60" s="106" t="s">
        <v>388</v>
      </c>
      <c r="N60" s="106" t="s">
        <v>43</v>
      </c>
      <c r="O60" s="106" t="s">
        <v>541</v>
      </c>
      <c r="P60" s="106" t="s">
        <v>866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1062</v>
      </c>
      <c r="D61" s="106" t="s">
        <v>1063</v>
      </c>
      <c r="E61" s="106" t="s">
        <v>788</v>
      </c>
      <c r="F61" s="107">
        <v>0</v>
      </c>
      <c r="G61" s="106" t="s">
        <v>1051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865</v>
      </c>
      <c r="M61" s="106" t="s">
        <v>388</v>
      </c>
      <c r="N61" s="106" t="s">
        <v>43</v>
      </c>
      <c r="O61" s="106" t="s">
        <v>541</v>
      </c>
      <c r="P61" s="106" t="s">
        <v>866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1064</v>
      </c>
      <c r="D62" s="106" t="s">
        <v>1065</v>
      </c>
      <c r="E62" s="106" t="s">
        <v>788</v>
      </c>
      <c r="F62" s="107">
        <v>0</v>
      </c>
      <c r="G62" s="106" t="s">
        <v>1051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865</v>
      </c>
      <c r="M62" s="106" t="s">
        <v>388</v>
      </c>
      <c r="N62" s="106" t="s">
        <v>43</v>
      </c>
      <c r="O62" s="106" t="s">
        <v>541</v>
      </c>
      <c r="P62" s="106" t="s">
        <v>866</v>
      </c>
      <c r="Q62" s="106" t="s">
        <v>990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1066</v>
      </c>
      <c r="D63" s="106" t="s">
        <v>1067</v>
      </c>
      <c r="E63" s="106" t="s">
        <v>788</v>
      </c>
      <c r="F63" s="107">
        <v>0</v>
      </c>
      <c r="G63" s="106" t="s">
        <v>1068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865</v>
      </c>
      <c r="M63" s="106" t="s">
        <v>389</v>
      </c>
      <c r="O63" s="106" t="s">
        <v>542</v>
      </c>
      <c r="P63" s="106" t="s">
        <v>866</v>
      </c>
      <c r="Q63" s="106" t="s">
        <v>1069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1070</v>
      </c>
      <c r="D64" s="106" t="s">
        <v>1071</v>
      </c>
      <c r="E64" s="106" t="s">
        <v>788</v>
      </c>
      <c r="F64" s="107">
        <v>0</v>
      </c>
      <c r="G64" s="106" t="s">
        <v>1072</v>
      </c>
      <c r="H64" s="106" t="s">
        <v>53</v>
      </c>
      <c r="I64" s="106" t="s">
        <v>1034</v>
      </c>
      <c r="J64" s="106" t="s">
        <v>327</v>
      </c>
      <c r="K64" s="106" t="s">
        <v>382</v>
      </c>
      <c r="L64" s="106" t="s">
        <v>880</v>
      </c>
      <c r="M64" s="106" t="s">
        <v>388</v>
      </c>
      <c r="N64" s="106" t="s">
        <v>43</v>
      </c>
      <c r="O64" s="106" t="s">
        <v>386</v>
      </c>
      <c r="P64" s="106" t="s">
        <v>866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1073</v>
      </c>
      <c r="D65" s="106" t="s">
        <v>1074</v>
      </c>
      <c r="E65" s="106" t="s">
        <v>788</v>
      </c>
      <c r="F65" s="107">
        <v>0</v>
      </c>
      <c r="G65" s="106" t="s">
        <v>1075</v>
      </c>
      <c r="H65" s="106" t="s">
        <v>53</v>
      </c>
      <c r="I65" s="106" t="s">
        <v>1034</v>
      </c>
      <c r="J65" s="106" t="s">
        <v>356</v>
      </c>
      <c r="K65" s="106" t="s">
        <v>382</v>
      </c>
      <c r="L65" s="106" t="s">
        <v>865</v>
      </c>
      <c r="M65" s="106" t="s">
        <v>388</v>
      </c>
      <c r="N65" s="106" t="s">
        <v>43</v>
      </c>
      <c r="O65" s="106" t="s">
        <v>386</v>
      </c>
      <c r="P65" s="106" t="s">
        <v>866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1076</v>
      </c>
      <c r="D66" s="106" t="s">
        <v>1077</v>
      </c>
      <c r="E66" s="106" t="s">
        <v>788</v>
      </c>
      <c r="F66" s="107">
        <v>0</v>
      </c>
      <c r="G66" s="106" t="s">
        <v>1078</v>
      </c>
      <c r="H66" s="106" t="s">
        <v>55</v>
      </c>
      <c r="I66" s="106" t="s">
        <v>1034</v>
      </c>
      <c r="J66" s="106" t="s">
        <v>356</v>
      </c>
      <c r="K66" s="106" t="s">
        <v>382</v>
      </c>
      <c r="L66" s="106" t="s">
        <v>865</v>
      </c>
      <c r="M66" s="106" t="s">
        <v>388</v>
      </c>
      <c r="N66" s="106" t="s">
        <v>43</v>
      </c>
      <c r="O66" s="106" t="s">
        <v>386</v>
      </c>
      <c r="P66" s="106" t="s">
        <v>866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1079</v>
      </c>
      <c r="D67" s="106" t="s">
        <v>1080</v>
      </c>
      <c r="E67" s="106" t="s">
        <v>788</v>
      </c>
      <c r="F67" s="107">
        <v>0</v>
      </c>
      <c r="G67" s="106" t="s">
        <v>1081</v>
      </c>
      <c r="H67" s="106" t="s">
        <v>53</v>
      </c>
      <c r="I67" s="106" t="s">
        <v>1034</v>
      </c>
      <c r="J67" s="106" t="s">
        <v>356</v>
      </c>
      <c r="K67" s="106" t="s">
        <v>382</v>
      </c>
      <c r="L67" s="106" t="s">
        <v>865</v>
      </c>
      <c r="M67" s="106" t="s">
        <v>388</v>
      </c>
      <c r="N67" s="106" t="s">
        <v>43</v>
      </c>
      <c r="O67" s="106" t="s">
        <v>386</v>
      </c>
      <c r="P67" s="106" t="s">
        <v>866</v>
      </c>
      <c r="Q67" s="106" t="s">
        <v>1082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1083</v>
      </c>
      <c r="D68" s="106" t="s">
        <v>1084</v>
      </c>
      <c r="E68" s="106" t="s">
        <v>788</v>
      </c>
      <c r="F68" s="107">
        <v>0</v>
      </c>
      <c r="G68" s="106" t="s">
        <v>1085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880</v>
      </c>
      <c r="M68" s="106" t="s">
        <v>388</v>
      </c>
      <c r="N68" s="106" t="s">
        <v>43</v>
      </c>
      <c r="O68" s="106" t="s">
        <v>541</v>
      </c>
      <c r="P68" s="106" t="s">
        <v>866</v>
      </c>
      <c r="Q68" s="106" t="s">
        <v>1086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1087</v>
      </c>
      <c r="D69" s="106" t="s">
        <v>1088</v>
      </c>
      <c r="E69" s="106" t="s">
        <v>788</v>
      </c>
      <c r="F69" s="107">
        <v>0</v>
      </c>
      <c r="G69" s="106" t="s">
        <v>1089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1090</v>
      </c>
      <c r="M69" s="106" t="s">
        <v>388</v>
      </c>
      <c r="N69" s="106" t="s">
        <v>43</v>
      </c>
      <c r="O69" s="106" t="s">
        <v>541</v>
      </c>
      <c r="P69" s="106" t="s">
        <v>866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1091</v>
      </c>
      <c r="D70" s="106" t="s">
        <v>1092</v>
      </c>
      <c r="E70" s="106" t="s">
        <v>788</v>
      </c>
      <c r="F70" s="107">
        <v>0</v>
      </c>
      <c r="G70" s="106" t="s">
        <v>1093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865</v>
      </c>
      <c r="M70" s="106" t="s">
        <v>388</v>
      </c>
      <c r="N70" s="106" t="s">
        <v>43</v>
      </c>
      <c r="O70" s="106" t="s">
        <v>541</v>
      </c>
      <c r="P70" s="106" t="s">
        <v>866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1094</v>
      </c>
      <c r="D71" s="106" t="s">
        <v>1095</v>
      </c>
      <c r="E71" s="106" t="s">
        <v>788</v>
      </c>
      <c r="F71" s="107">
        <v>0</v>
      </c>
      <c r="G71" s="106" t="s">
        <v>1096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884</v>
      </c>
      <c r="M71" s="106" t="s">
        <v>388</v>
      </c>
      <c r="N71" s="106" t="s">
        <v>43</v>
      </c>
      <c r="O71" s="106" t="s">
        <v>541</v>
      </c>
      <c r="P71" s="106" t="s">
        <v>866</v>
      </c>
      <c r="Q71" s="106" t="s">
        <v>909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1097</v>
      </c>
      <c r="D72" s="106" t="s">
        <v>1098</v>
      </c>
      <c r="E72" s="106" t="s">
        <v>788</v>
      </c>
      <c r="F72" s="107">
        <v>0</v>
      </c>
      <c r="G72" s="106" t="s">
        <v>1099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884</v>
      </c>
      <c r="M72" s="106" t="s">
        <v>388</v>
      </c>
      <c r="N72" s="106" t="s">
        <v>43</v>
      </c>
      <c r="O72" s="106" t="s">
        <v>541</v>
      </c>
      <c r="P72" s="106" t="s">
        <v>866</v>
      </c>
      <c r="Q72" s="106" t="s">
        <v>1100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1101</v>
      </c>
      <c r="D73" s="106" t="s">
        <v>1102</v>
      </c>
      <c r="E73" s="106" t="s">
        <v>788</v>
      </c>
      <c r="F73" s="107">
        <v>0</v>
      </c>
      <c r="G73" s="106" t="s">
        <v>1103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884</v>
      </c>
      <c r="M73" s="106" t="s">
        <v>388</v>
      </c>
      <c r="N73" s="106" t="s">
        <v>43</v>
      </c>
      <c r="O73" s="106" t="s">
        <v>541</v>
      </c>
      <c r="P73" s="106" t="s">
        <v>866</v>
      </c>
      <c r="Q73" s="106" t="s">
        <v>1104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1105</v>
      </c>
      <c r="D74" s="106" t="s">
        <v>1106</v>
      </c>
      <c r="E74" s="106" t="s">
        <v>788</v>
      </c>
      <c r="F74" s="107">
        <v>0</v>
      </c>
      <c r="G74" s="106" t="s">
        <v>1107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884</v>
      </c>
      <c r="M74" s="106" t="s">
        <v>388</v>
      </c>
      <c r="N74" s="106" t="s">
        <v>43</v>
      </c>
      <c r="O74" s="106" t="s">
        <v>541</v>
      </c>
      <c r="P74" s="106" t="s">
        <v>866</v>
      </c>
      <c r="Q74" s="106" t="s">
        <v>1108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1109</v>
      </c>
      <c r="D75" s="106" t="s">
        <v>1110</v>
      </c>
      <c r="E75" s="106" t="s">
        <v>788</v>
      </c>
      <c r="F75" s="107">
        <v>0</v>
      </c>
      <c r="G75" s="106" t="s">
        <v>1111</v>
      </c>
      <c r="H75" s="106" t="s">
        <v>55</v>
      </c>
      <c r="I75" s="106" t="s">
        <v>1027</v>
      </c>
      <c r="J75" s="106" t="s">
        <v>356</v>
      </c>
      <c r="K75" s="106" t="s">
        <v>382</v>
      </c>
      <c r="L75" s="106" t="s">
        <v>865</v>
      </c>
      <c r="M75" s="106" t="s">
        <v>388</v>
      </c>
      <c r="N75" s="106" t="s">
        <v>43</v>
      </c>
      <c r="O75" s="106" t="s">
        <v>541</v>
      </c>
      <c r="P75" s="106" t="s">
        <v>866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1112</v>
      </c>
      <c r="D76" s="106" t="s">
        <v>1113</v>
      </c>
      <c r="E76" s="106" t="s">
        <v>788</v>
      </c>
      <c r="F76" s="107">
        <v>0</v>
      </c>
      <c r="G76" s="106" t="s">
        <v>1114</v>
      </c>
      <c r="H76" s="106" t="s">
        <v>308</v>
      </c>
      <c r="I76" s="106" t="s">
        <v>1027</v>
      </c>
      <c r="J76" s="106" t="s">
        <v>356</v>
      </c>
      <c r="K76" s="106" t="s">
        <v>382</v>
      </c>
      <c r="L76" s="106" t="s">
        <v>1090</v>
      </c>
      <c r="M76" s="106" t="s">
        <v>388</v>
      </c>
      <c r="N76" s="106" t="s">
        <v>43</v>
      </c>
      <c r="O76" s="106" t="s">
        <v>386</v>
      </c>
      <c r="P76" s="106" t="s">
        <v>866</v>
      </c>
      <c r="Q76" s="106" t="s">
        <v>1115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1116</v>
      </c>
      <c r="D77" s="106" t="s">
        <v>1117</v>
      </c>
      <c r="E77" s="106" t="s">
        <v>788</v>
      </c>
      <c r="F77" s="107">
        <v>0</v>
      </c>
      <c r="G77" s="106" t="s">
        <v>1114</v>
      </c>
      <c r="H77" s="106" t="s">
        <v>185</v>
      </c>
      <c r="I77" s="106" t="s">
        <v>1027</v>
      </c>
      <c r="J77" s="106" t="s">
        <v>356</v>
      </c>
      <c r="K77" s="106" t="s">
        <v>382</v>
      </c>
      <c r="L77" s="106" t="s">
        <v>1090</v>
      </c>
      <c r="M77" s="106" t="s">
        <v>388</v>
      </c>
      <c r="N77" s="106" t="s">
        <v>43</v>
      </c>
      <c r="O77" s="106" t="s">
        <v>386</v>
      </c>
      <c r="P77" s="106" t="s">
        <v>866</v>
      </c>
      <c r="Q77" s="106" t="s">
        <v>1118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1119</v>
      </c>
      <c r="D78" s="106" t="s">
        <v>1120</v>
      </c>
      <c r="E78" s="106" t="s">
        <v>788</v>
      </c>
      <c r="F78" s="107">
        <v>0</v>
      </c>
      <c r="G78" s="106" t="s">
        <v>1121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884</v>
      </c>
      <c r="M78" s="106" t="s">
        <v>388</v>
      </c>
      <c r="N78" s="106" t="s">
        <v>43</v>
      </c>
      <c r="O78" s="106" t="s">
        <v>541</v>
      </c>
      <c r="P78" s="106" t="s">
        <v>866</v>
      </c>
      <c r="Q78" s="106" t="s">
        <v>1122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1123</v>
      </c>
      <c r="D79" s="106" t="s">
        <v>1124</v>
      </c>
      <c r="E79" s="106" t="s">
        <v>788</v>
      </c>
      <c r="F79" s="107">
        <v>0</v>
      </c>
      <c r="G79" s="106" t="s">
        <v>1125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893</v>
      </c>
      <c r="M79" s="106" t="s">
        <v>388</v>
      </c>
      <c r="N79" s="106" t="s">
        <v>43</v>
      </c>
      <c r="O79" s="106" t="s">
        <v>541</v>
      </c>
      <c r="P79" s="106" t="s">
        <v>866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1126</v>
      </c>
      <c r="D80" s="106" t="s">
        <v>1127</v>
      </c>
      <c r="E80" s="106" t="s">
        <v>788</v>
      </c>
      <c r="F80" s="107">
        <v>0</v>
      </c>
      <c r="G80" s="106" t="s">
        <v>1128</v>
      </c>
      <c r="H80" s="106" t="s">
        <v>692</v>
      </c>
      <c r="I80" s="106" t="s">
        <v>1027</v>
      </c>
      <c r="J80" s="106" t="s">
        <v>356</v>
      </c>
      <c r="K80" s="106" t="s">
        <v>382</v>
      </c>
      <c r="L80" s="106" t="s">
        <v>865</v>
      </c>
      <c r="M80" s="106" t="s">
        <v>388</v>
      </c>
      <c r="N80" s="106" t="s">
        <v>43</v>
      </c>
      <c r="O80" s="106" t="s">
        <v>386</v>
      </c>
      <c r="P80" s="106" t="s">
        <v>866</v>
      </c>
      <c r="Q80" s="106" t="s">
        <v>1129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1130</v>
      </c>
      <c r="D81" s="106" t="s">
        <v>1131</v>
      </c>
      <c r="E81" s="106" t="s">
        <v>788</v>
      </c>
      <c r="F81" s="107">
        <v>0</v>
      </c>
      <c r="G81" s="106" t="s">
        <v>1132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893</v>
      </c>
      <c r="M81" s="106" t="s">
        <v>388</v>
      </c>
      <c r="N81" s="106" t="s">
        <v>43</v>
      </c>
      <c r="O81" s="106" t="s">
        <v>541</v>
      </c>
      <c r="P81" s="106" t="s">
        <v>866</v>
      </c>
      <c r="Q81" s="106" t="s">
        <v>1133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1134</v>
      </c>
      <c r="D82" s="106" t="s">
        <v>1135</v>
      </c>
      <c r="E82" s="106" t="s">
        <v>788</v>
      </c>
      <c r="F82" s="107">
        <v>0</v>
      </c>
      <c r="G82" s="106" t="s">
        <v>1136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893</v>
      </c>
      <c r="M82" s="106" t="s">
        <v>388</v>
      </c>
      <c r="N82" s="106" t="s">
        <v>43</v>
      </c>
      <c r="O82" s="106" t="s">
        <v>541</v>
      </c>
      <c r="P82" s="106" t="s">
        <v>866</v>
      </c>
      <c r="Q82" s="106" t="s">
        <v>1054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1137</v>
      </c>
      <c r="D83" s="106" t="s">
        <v>1138</v>
      </c>
      <c r="E83" s="106" t="s">
        <v>788</v>
      </c>
      <c r="F83" s="107">
        <v>0</v>
      </c>
      <c r="G83" s="106" t="s">
        <v>1136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893</v>
      </c>
      <c r="M83" s="106" t="s">
        <v>388</v>
      </c>
      <c r="N83" s="106" t="s">
        <v>43</v>
      </c>
      <c r="O83" s="106" t="s">
        <v>541</v>
      </c>
      <c r="P83" s="106" t="s">
        <v>866</v>
      </c>
      <c r="Q83" s="106" t="s">
        <v>990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1139</v>
      </c>
      <c r="D84" s="106" t="s">
        <v>1140</v>
      </c>
      <c r="E84" s="106" t="s">
        <v>788</v>
      </c>
      <c r="F84" s="107">
        <v>0</v>
      </c>
      <c r="G84" s="106" t="s">
        <v>1141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893</v>
      </c>
      <c r="M84" s="106" t="s">
        <v>388</v>
      </c>
      <c r="N84" s="106" t="s">
        <v>43</v>
      </c>
      <c r="O84" s="106" t="s">
        <v>541</v>
      </c>
      <c r="P84" s="106" t="s">
        <v>866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1142</v>
      </c>
      <c r="D85" s="106" t="s">
        <v>1143</v>
      </c>
      <c r="E85" s="106" t="s">
        <v>788</v>
      </c>
      <c r="F85" s="107">
        <v>0</v>
      </c>
      <c r="G85" s="106" t="s">
        <v>1141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893</v>
      </c>
      <c r="M85" s="106" t="s">
        <v>388</v>
      </c>
      <c r="N85" s="106" t="s">
        <v>43</v>
      </c>
      <c r="O85" s="106" t="s">
        <v>541</v>
      </c>
      <c r="P85" s="106" t="s">
        <v>866</v>
      </c>
      <c r="Q85" s="106" t="s">
        <v>1054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1144</v>
      </c>
      <c r="D86" s="106" t="s">
        <v>1145</v>
      </c>
      <c r="E86" s="106" t="s">
        <v>788</v>
      </c>
      <c r="F86" s="107">
        <v>0</v>
      </c>
      <c r="G86" s="106" t="s">
        <v>1141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893</v>
      </c>
      <c r="M86" s="106" t="s">
        <v>388</v>
      </c>
      <c r="N86" s="106" t="s">
        <v>43</v>
      </c>
      <c r="O86" s="106" t="s">
        <v>541</v>
      </c>
      <c r="P86" s="106" t="s">
        <v>866</v>
      </c>
      <c r="Q86" s="106" t="s">
        <v>990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1146</v>
      </c>
      <c r="D87" s="106" t="s">
        <v>1147</v>
      </c>
      <c r="E87" s="106" t="s">
        <v>788</v>
      </c>
      <c r="F87" s="107">
        <v>0</v>
      </c>
      <c r="G87" s="106" t="s">
        <v>1148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893</v>
      </c>
      <c r="M87" s="106" t="s">
        <v>388</v>
      </c>
      <c r="N87" s="106" t="s">
        <v>43</v>
      </c>
      <c r="O87" s="106" t="s">
        <v>541</v>
      </c>
      <c r="P87" s="106" t="s">
        <v>866</v>
      </c>
      <c r="Q87" s="106" t="s">
        <v>1054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1149</v>
      </c>
      <c r="D88" s="106" t="s">
        <v>1150</v>
      </c>
      <c r="E88" s="106" t="s">
        <v>788</v>
      </c>
      <c r="F88" s="107">
        <v>0</v>
      </c>
      <c r="G88" s="106" t="s">
        <v>1148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893</v>
      </c>
      <c r="M88" s="106" t="s">
        <v>388</v>
      </c>
      <c r="N88" s="106" t="s">
        <v>43</v>
      </c>
      <c r="O88" s="106" t="s">
        <v>541</v>
      </c>
      <c r="P88" s="106" t="s">
        <v>866</v>
      </c>
      <c r="Q88" s="106" t="s">
        <v>990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1151</v>
      </c>
      <c r="D89" s="106" t="s">
        <v>1152</v>
      </c>
      <c r="E89" s="106" t="s">
        <v>788</v>
      </c>
      <c r="F89" s="107">
        <v>0</v>
      </c>
      <c r="G89" s="106" t="s">
        <v>1153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865</v>
      </c>
      <c r="M89" s="106" t="s">
        <v>388</v>
      </c>
      <c r="N89" s="106" t="s">
        <v>43</v>
      </c>
      <c r="O89" s="106" t="s">
        <v>386</v>
      </c>
      <c r="P89" s="106" t="s">
        <v>866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1154</v>
      </c>
      <c r="D90" s="106" t="s">
        <v>1155</v>
      </c>
      <c r="E90" s="106" t="s">
        <v>788</v>
      </c>
      <c r="F90" s="107">
        <v>0</v>
      </c>
      <c r="G90" s="106" t="s">
        <v>1156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1090</v>
      </c>
      <c r="M90" s="106" t="s">
        <v>388</v>
      </c>
      <c r="N90" s="106" t="s">
        <v>43</v>
      </c>
      <c r="O90" s="106" t="s">
        <v>386</v>
      </c>
      <c r="P90" s="106" t="s">
        <v>866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1157</v>
      </c>
      <c r="D91" s="106" t="s">
        <v>1158</v>
      </c>
      <c r="E91" s="106" t="s">
        <v>788</v>
      </c>
      <c r="F91" s="107">
        <v>0</v>
      </c>
      <c r="G91" s="106" t="s">
        <v>1159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865</v>
      </c>
      <c r="M91" s="106" t="s">
        <v>388</v>
      </c>
      <c r="N91" s="106" t="s">
        <v>43</v>
      </c>
      <c r="O91" s="106" t="s">
        <v>386</v>
      </c>
      <c r="P91" s="106" t="s">
        <v>866</v>
      </c>
      <c r="Q91" s="106" t="s">
        <v>1160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1161</v>
      </c>
      <c r="D92" s="106" t="s">
        <v>1162</v>
      </c>
      <c r="E92" s="106" t="s">
        <v>788</v>
      </c>
      <c r="F92" s="107">
        <v>0</v>
      </c>
      <c r="G92" s="106" t="s">
        <v>1163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865</v>
      </c>
      <c r="M92" s="106" t="s">
        <v>388</v>
      </c>
      <c r="N92" s="106" t="s">
        <v>43</v>
      </c>
      <c r="O92" s="106" t="s">
        <v>386</v>
      </c>
      <c r="P92" s="106" t="s">
        <v>866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1164</v>
      </c>
      <c r="D93" s="106" t="s">
        <v>1165</v>
      </c>
      <c r="E93" s="106" t="s">
        <v>788</v>
      </c>
      <c r="F93" s="107">
        <v>0</v>
      </c>
      <c r="G93" s="106" t="s">
        <v>1163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865</v>
      </c>
      <c r="M93" s="106" t="s">
        <v>388</v>
      </c>
      <c r="N93" s="106" t="s">
        <v>43</v>
      </c>
      <c r="O93" s="106" t="s">
        <v>386</v>
      </c>
      <c r="P93" s="106" t="s">
        <v>866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1166</v>
      </c>
      <c r="D94" s="106" t="s">
        <v>1167</v>
      </c>
      <c r="E94" s="106" t="s">
        <v>788</v>
      </c>
      <c r="F94" s="107">
        <v>0</v>
      </c>
      <c r="G94" s="106" t="s">
        <v>1168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1090</v>
      </c>
      <c r="M94" s="106" t="s">
        <v>388</v>
      </c>
      <c r="N94" s="106" t="s">
        <v>43</v>
      </c>
      <c r="O94" s="106" t="s">
        <v>386</v>
      </c>
      <c r="P94" s="106" t="s">
        <v>866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1169</v>
      </c>
      <c r="D95" s="106" t="s">
        <v>1170</v>
      </c>
      <c r="E95" s="106" t="s">
        <v>788</v>
      </c>
      <c r="F95" s="107">
        <v>0</v>
      </c>
      <c r="G95" s="106" t="s">
        <v>1171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865</v>
      </c>
      <c r="M95" s="106" t="s">
        <v>388</v>
      </c>
      <c r="N95" s="106" t="s">
        <v>43</v>
      </c>
      <c r="O95" s="106" t="s">
        <v>386</v>
      </c>
      <c r="P95" s="106" t="s">
        <v>866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1172</v>
      </c>
      <c r="D96" s="106" t="s">
        <v>1173</v>
      </c>
      <c r="E96" s="106" t="s">
        <v>788</v>
      </c>
      <c r="F96" s="107">
        <v>0</v>
      </c>
      <c r="G96" s="106" t="s">
        <v>1174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865</v>
      </c>
      <c r="M96" s="106" t="s">
        <v>388</v>
      </c>
      <c r="N96" s="106" t="s">
        <v>43</v>
      </c>
      <c r="O96" s="106" t="s">
        <v>386</v>
      </c>
      <c r="P96" s="106" t="s">
        <v>866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1175</v>
      </c>
      <c r="D97" s="106" t="s">
        <v>1176</v>
      </c>
      <c r="E97" s="106" t="s">
        <v>788</v>
      </c>
      <c r="F97" s="107">
        <v>0</v>
      </c>
      <c r="G97" s="106" t="s">
        <v>1177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865</v>
      </c>
      <c r="M97" s="106" t="s">
        <v>388</v>
      </c>
      <c r="N97" s="106" t="s">
        <v>43</v>
      </c>
      <c r="O97" s="106" t="s">
        <v>386</v>
      </c>
      <c r="P97" s="106" t="s">
        <v>866</v>
      </c>
      <c r="Q97" s="106" t="s">
        <v>1178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1179</v>
      </c>
      <c r="D98" s="106" t="s">
        <v>1180</v>
      </c>
      <c r="E98" s="106" t="s">
        <v>788</v>
      </c>
      <c r="F98" s="107">
        <v>0</v>
      </c>
      <c r="G98" s="106" t="s">
        <v>1181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865</v>
      </c>
      <c r="M98" s="106" t="s">
        <v>388</v>
      </c>
      <c r="N98" s="106" t="s">
        <v>43</v>
      </c>
      <c r="O98" s="106" t="s">
        <v>541</v>
      </c>
      <c r="P98" s="106" t="s">
        <v>866</v>
      </c>
      <c r="Q98" s="106" t="s">
        <v>1122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1182</v>
      </c>
      <c r="D99" s="106" t="s">
        <v>1183</v>
      </c>
      <c r="E99" s="106" t="s">
        <v>788</v>
      </c>
      <c r="F99" s="107">
        <v>0</v>
      </c>
      <c r="G99" s="106" t="s">
        <v>1184</v>
      </c>
      <c r="H99" s="106" t="s">
        <v>259</v>
      </c>
      <c r="I99" s="106" t="s">
        <v>1034</v>
      </c>
      <c r="J99" s="106" t="s">
        <v>356</v>
      </c>
      <c r="K99" s="106" t="s">
        <v>382</v>
      </c>
      <c r="L99" s="106" t="s">
        <v>873</v>
      </c>
      <c r="M99" s="106" t="s">
        <v>388</v>
      </c>
      <c r="N99" s="106" t="s">
        <v>43</v>
      </c>
      <c r="O99" s="106" t="s">
        <v>386</v>
      </c>
      <c r="P99" s="106" t="s">
        <v>866</v>
      </c>
      <c r="Q99" s="106" t="s">
        <v>1185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1186</v>
      </c>
      <c r="D100" s="106" t="s">
        <v>1187</v>
      </c>
      <c r="E100" s="106" t="s">
        <v>788</v>
      </c>
      <c r="F100" s="107">
        <v>0</v>
      </c>
      <c r="G100" s="106" t="s">
        <v>1184</v>
      </c>
      <c r="H100" s="106" t="s">
        <v>302</v>
      </c>
      <c r="I100" s="106" t="s">
        <v>1034</v>
      </c>
      <c r="J100" s="106" t="s">
        <v>356</v>
      </c>
      <c r="K100" s="106" t="s">
        <v>382</v>
      </c>
      <c r="L100" s="106" t="s">
        <v>1090</v>
      </c>
      <c r="M100" s="106" t="s">
        <v>388</v>
      </c>
      <c r="N100" s="106" t="s">
        <v>43</v>
      </c>
      <c r="O100" s="106" t="s">
        <v>386</v>
      </c>
      <c r="P100" s="106" t="s">
        <v>866</v>
      </c>
      <c r="Q100" s="106" t="s">
        <v>1188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1189</v>
      </c>
      <c r="D101" s="106" t="s">
        <v>1190</v>
      </c>
      <c r="E101" s="106" t="s">
        <v>788</v>
      </c>
      <c r="F101" s="107">
        <v>0</v>
      </c>
      <c r="G101" s="106" t="s">
        <v>1191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884</v>
      </c>
      <c r="M101" s="106" t="s">
        <v>388</v>
      </c>
      <c r="N101" s="106" t="s">
        <v>43</v>
      </c>
      <c r="O101" s="106" t="s">
        <v>541</v>
      </c>
      <c r="P101" s="106" t="s">
        <v>866</v>
      </c>
      <c r="Q101" s="106" t="s">
        <v>1192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1193</v>
      </c>
      <c r="D102" s="106" t="s">
        <v>1194</v>
      </c>
      <c r="E102" s="106" t="s">
        <v>788</v>
      </c>
      <c r="F102" s="107">
        <v>0</v>
      </c>
      <c r="G102" s="106" t="s">
        <v>1195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884</v>
      </c>
      <c r="M102" s="106" t="s">
        <v>388</v>
      </c>
      <c r="N102" s="106" t="s">
        <v>43</v>
      </c>
      <c r="O102" s="106" t="s">
        <v>541</v>
      </c>
      <c r="P102" s="106" t="s">
        <v>866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1196</v>
      </c>
      <c r="D103" s="106" t="s">
        <v>1197</v>
      </c>
      <c r="E103" s="106" t="s">
        <v>788</v>
      </c>
      <c r="F103" s="107">
        <v>0</v>
      </c>
      <c r="G103" s="106" t="s">
        <v>1198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884</v>
      </c>
      <c r="M103" s="106" t="s">
        <v>388</v>
      </c>
      <c r="N103" s="106" t="s">
        <v>43</v>
      </c>
      <c r="O103" s="106" t="s">
        <v>541</v>
      </c>
      <c r="P103" s="106" t="s">
        <v>866</v>
      </c>
      <c r="Q103" s="106" t="s">
        <v>1199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1200</v>
      </c>
      <c r="D104" s="106" t="s">
        <v>1201</v>
      </c>
      <c r="E104" s="106" t="s">
        <v>788</v>
      </c>
      <c r="F104" s="107">
        <v>0</v>
      </c>
      <c r="G104" s="106" t="s">
        <v>1202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884</v>
      </c>
      <c r="M104" s="106" t="s">
        <v>388</v>
      </c>
      <c r="N104" s="106" t="s">
        <v>43</v>
      </c>
      <c r="O104" s="106" t="s">
        <v>541</v>
      </c>
      <c r="P104" s="106" t="s">
        <v>866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1203</v>
      </c>
      <c r="D105" s="106" t="s">
        <v>1204</v>
      </c>
      <c r="E105" s="106" t="s">
        <v>788</v>
      </c>
      <c r="F105" s="107">
        <v>0</v>
      </c>
      <c r="G105" s="106" t="s">
        <v>1205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884</v>
      </c>
      <c r="M105" s="106" t="s">
        <v>388</v>
      </c>
      <c r="N105" s="106" t="s">
        <v>43</v>
      </c>
      <c r="O105" s="106" t="s">
        <v>541</v>
      </c>
      <c r="P105" s="106" t="s">
        <v>866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1206</v>
      </c>
      <c r="D106" s="106" t="s">
        <v>1207</v>
      </c>
      <c r="E106" s="106" t="s">
        <v>788</v>
      </c>
      <c r="F106" s="107">
        <v>0</v>
      </c>
      <c r="G106" s="106" t="s">
        <v>1208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893</v>
      </c>
      <c r="M106" s="106" t="s">
        <v>388</v>
      </c>
      <c r="N106" s="106" t="s">
        <v>43</v>
      </c>
      <c r="O106" s="106" t="s">
        <v>541</v>
      </c>
      <c r="P106" s="106" t="s">
        <v>866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1209</v>
      </c>
      <c r="D107" s="106" t="s">
        <v>1210</v>
      </c>
      <c r="E107" s="106" t="s">
        <v>788</v>
      </c>
      <c r="F107" s="107">
        <v>0</v>
      </c>
      <c r="G107" s="106" t="s">
        <v>1211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884</v>
      </c>
      <c r="M107" s="106" t="s">
        <v>388</v>
      </c>
      <c r="N107" s="106" t="s">
        <v>43</v>
      </c>
      <c r="O107" s="106" t="s">
        <v>541</v>
      </c>
      <c r="P107" s="106" t="s">
        <v>866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1212</v>
      </c>
      <c r="D108" s="106" t="s">
        <v>1213</v>
      </c>
      <c r="E108" s="106" t="s">
        <v>788</v>
      </c>
      <c r="F108" s="107">
        <v>0</v>
      </c>
      <c r="G108" s="106" t="s">
        <v>1214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884</v>
      </c>
      <c r="M108" s="106" t="s">
        <v>388</v>
      </c>
      <c r="N108" s="106" t="s">
        <v>43</v>
      </c>
      <c r="O108" s="106" t="s">
        <v>541</v>
      </c>
      <c r="P108" s="106" t="s">
        <v>866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1215</v>
      </c>
      <c r="D109" s="106" t="s">
        <v>1216</v>
      </c>
      <c r="E109" s="106" t="s">
        <v>788</v>
      </c>
      <c r="F109" s="107">
        <v>0</v>
      </c>
      <c r="G109" s="106" t="s">
        <v>1217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884</v>
      </c>
      <c r="M109" s="106" t="s">
        <v>388</v>
      </c>
      <c r="N109" s="106" t="s">
        <v>43</v>
      </c>
      <c r="O109" s="106" t="s">
        <v>541</v>
      </c>
      <c r="P109" s="106" t="s">
        <v>866</v>
      </c>
      <c r="Q109" s="106" t="s">
        <v>1218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1219</v>
      </c>
      <c r="D110" s="106" t="s">
        <v>1220</v>
      </c>
      <c r="E110" s="106" t="s">
        <v>788</v>
      </c>
      <c r="F110" s="107">
        <v>0</v>
      </c>
      <c r="G110" s="106" t="s">
        <v>1221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884</v>
      </c>
      <c r="M110" s="106" t="s">
        <v>388</v>
      </c>
      <c r="N110" s="106" t="s">
        <v>43</v>
      </c>
      <c r="O110" s="106" t="s">
        <v>541</v>
      </c>
      <c r="P110" s="106" t="s">
        <v>866</v>
      </c>
      <c r="Q110" s="106" t="s">
        <v>1222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1223</v>
      </c>
      <c r="D111" s="106" t="s">
        <v>1224</v>
      </c>
      <c r="E111" s="106" t="s">
        <v>788</v>
      </c>
      <c r="F111" s="107">
        <v>0</v>
      </c>
      <c r="G111" s="106" t="s">
        <v>1225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893</v>
      </c>
      <c r="M111" s="106" t="s">
        <v>388</v>
      </c>
      <c r="N111" s="106" t="s">
        <v>43</v>
      </c>
      <c r="O111" s="106" t="s">
        <v>541</v>
      </c>
      <c r="P111" s="106" t="s">
        <v>866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1226</v>
      </c>
      <c r="D112" s="106" t="s">
        <v>1227</v>
      </c>
      <c r="E112" s="106" t="s">
        <v>788</v>
      </c>
      <c r="F112" s="107">
        <v>0</v>
      </c>
      <c r="G112" s="106" t="s">
        <v>1228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884</v>
      </c>
      <c r="M112" s="106" t="s">
        <v>388</v>
      </c>
      <c r="N112" s="106" t="s">
        <v>43</v>
      </c>
      <c r="O112" s="106" t="s">
        <v>541</v>
      </c>
      <c r="P112" s="106" t="s">
        <v>866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1229</v>
      </c>
      <c r="D113" s="106" t="s">
        <v>1230</v>
      </c>
      <c r="E113" s="106" t="s">
        <v>788</v>
      </c>
      <c r="F113" s="107">
        <v>0</v>
      </c>
      <c r="G113" s="106" t="s">
        <v>1231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893</v>
      </c>
      <c r="M113" s="106" t="s">
        <v>388</v>
      </c>
      <c r="N113" s="106" t="s">
        <v>43</v>
      </c>
      <c r="O113" s="106" t="s">
        <v>541</v>
      </c>
      <c r="P113" s="106" t="s">
        <v>866</v>
      </c>
      <c r="Q113" s="106" t="s">
        <v>932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1232</v>
      </c>
      <c r="D114" s="106" t="s">
        <v>1233</v>
      </c>
      <c r="E114" s="106" t="s">
        <v>788</v>
      </c>
      <c r="F114" s="107">
        <v>0</v>
      </c>
      <c r="G114" s="106" t="s">
        <v>1234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893</v>
      </c>
      <c r="M114" s="106" t="s">
        <v>388</v>
      </c>
      <c r="N114" s="106" t="s">
        <v>43</v>
      </c>
      <c r="O114" s="106" t="s">
        <v>541</v>
      </c>
      <c r="P114" s="106" t="s">
        <v>866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1235</v>
      </c>
      <c r="D115" s="106" t="s">
        <v>1236</v>
      </c>
      <c r="E115" s="106" t="s">
        <v>788</v>
      </c>
      <c r="F115" s="107">
        <v>0</v>
      </c>
      <c r="G115" s="106" t="s">
        <v>1237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893</v>
      </c>
      <c r="M115" s="106" t="s">
        <v>388</v>
      </c>
      <c r="N115" s="106" t="s">
        <v>43</v>
      </c>
      <c r="O115" s="106" t="s">
        <v>541</v>
      </c>
      <c r="P115" s="106" t="s">
        <v>866</v>
      </c>
      <c r="Q115" s="106" t="s">
        <v>1238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1239</v>
      </c>
      <c r="D116" s="106" t="s">
        <v>1240</v>
      </c>
      <c r="E116" s="106" t="s">
        <v>788</v>
      </c>
      <c r="F116" s="107">
        <v>0</v>
      </c>
      <c r="G116" s="106" t="s">
        <v>1241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893</v>
      </c>
      <c r="M116" s="106" t="s">
        <v>388</v>
      </c>
      <c r="N116" s="106" t="s">
        <v>43</v>
      </c>
      <c r="O116" s="106" t="s">
        <v>541</v>
      </c>
      <c r="P116" s="106" t="s">
        <v>866</v>
      </c>
      <c r="Q116" s="106" t="s">
        <v>1242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1243</v>
      </c>
      <c r="D117" s="106" t="s">
        <v>1244</v>
      </c>
      <c r="E117" s="106" t="s">
        <v>788</v>
      </c>
      <c r="F117" s="107">
        <v>0</v>
      </c>
      <c r="G117" s="106" t="s">
        <v>1245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865</v>
      </c>
      <c r="M117" s="106" t="s">
        <v>388</v>
      </c>
      <c r="N117" s="106" t="s">
        <v>43</v>
      </c>
      <c r="O117" s="106" t="s">
        <v>386</v>
      </c>
      <c r="P117" s="106" t="s">
        <v>866</v>
      </c>
      <c r="Q117" s="106" t="s">
        <v>1246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1247</v>
      </c>
      <c r="D118" s="106" t="s">
        <v>1248</v>
      </c>
      <c r="E118" s="106" t="s">
        <v>788</v>
      </c>
      <c r="F118" s="107">
        <v>0</v>
      </c>
      <c r="G118" s="106" t="s">
        <v>1249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873</v>
      </c>
      <c r="M118" s="106" t="s">
        <v>388</v>
      </c>
      <c r="N118" s="106" t="s">
        <v>43</v>
      </c>
      <c r="O118" s="106" t="s">
        <v>386</v>
      </c>
      <c r="P118" s="106" t="s">
        <v>866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1250</v>
      </c>
      <c r="D119" s="106" t="s">
        <v>1251</v>
      </c>
      <c r="E119" s="106" t="s">
        <v>788</v>
      </c>
      <c r="F119" s="107">
        <v>0</v>
      </c>
      <c r="G119" s="106" t="s">
        <v>1252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865</v>
      </c>
      <c r="M119" s="106" t="s">
        <v>388</v>
      </c>
      <c r="N119" s="106" t="s">
        <v>43</v>
      </c>
      <c r="O119" s="106" t="s">
        <v>386</v>
      </c>
      <c r="P119" s="106" t="s">
        <v>866</v>
      </c>
      <c r="Q119" s="106" t="s">
        <v>1178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1253</v>
      </c>
      <c r="D120" s="106" t="s">
        <v>1254</v>
      </c>
      <c r="E120" s="106" t="s">
        <v>788</v>
      </c>
      <c r="F120" s="107">
        <v>0</v>
      </c>
      <c r="G120" s="106" t="s">
        <v>1255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865</v>
      </c>
      <c r="M120" s="106" t="s">
        <v>388</v>
      </c>
      <c r="O120" s="106" t="s">
        <v>386</v>
      </c>
      <c r="P120" s="106" t="s">
        <v>866</v>
      </c>
      <c r="Q120" s="106" t="s">
        <v>1256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1257</v>
      </c>
      <c r="D121" s="106" t="s">
        <v>1258</v>
      </c>
      <c r="E121" s="106" t="s">
        <v>788</v>
      </c>
      <c r="F121" s="107">
        <v>0</v>
      </c>
      <c r="G121" s="106" t="s">
        <v>1259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865</v>
      </c>
      <c r="M121" s="106" t="s">
        <v>388</v>
      </c>
      <c r="O121" s="106" t="s">
        <v>386</v>
      </c>
      <c r="P121" s="106" t="s">
        <v>866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1260</v>
      </c>
      <c r="D122" s="106" t="s">
        <v>1261</v>
      </c>
      <c r="E122" s="106" t="s">
        <v>788</v>
      </c>
      <c r="F122" s="107">
        <v>0</v>
      </c>
      <c r="G122" s="106" t="s">
        <v>1262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865</v>
      </c>
      <c r="M122" s="106" t="s">
        <v>388</v>
      </c>
      <c r="N122" s="106" t="s">
        <v>43</v>
      </c>
      <c r="O122" s="106" t="s">
        <v>541</v>
      </c>
      <c r="P122" s="106" t="s">
        <v>866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1263</v>
      </c>
      <c r="D123" s="106" t="s">
        <v>1264</v>
      </c>
      <c r="E123" s="106" t="s">
        <v>788</v>
      </c>
      <c r="F123" s="107">
        <v>0</v>
      </c>
      <c r="G123" s="106" t="s">
        <v>1265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880</v>
      </c>
      <c r="M123" s="106" t="s">
        <v>388</v>
      </c>
      <c r="N123" s="106" t="s">
        <v>43</v>
      </c>
      <c r="O123" s="106" t="s">
        <v>541</v>
      </c>
      <c r="P123" s="106" t="s">
        <v>866</v>
      </c>
      <c r="Q123" s="106" t="s">
        <v>990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1266</v>
      </c>
      <c r="D124" s="106" t="s">
        <v>1267</v>
      </c>
      <c r="E124" s="106" t="s">
        <v>788</v>
      </c>
      <c r="F124" s="107">
        <v>0</v>
      </c>
      <c r="G124" s="106" t="s">
        <v>1268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1090</v>
      </c>
      <c r="M124" s="106" t="s">
        <v>388</v>
      </c>
      <c r="N124" s="106" t="s">
        <v>43</v>
      </c>
      <c r="O124" s="106" t="s">
        <v>386</v>
      </c>
      <c r="P124" s="106" t="s">
        <v>866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1269</v>
      </c>
      <c r="D125" s="106" t="s">
        <v>1270</v>
      </c>
      <c r="E125" s="106" t="s">
        <v>788</v>
      </c>
      <c r="F125" s="107">
        <v>0</v>
      </c>
      <c r="G125" s="106" t="s">
        <v>1268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1090</v>
      </c>
      <c r="M125" s="106" t="s">
        <v>388</v>
      </c>
      <c r="N125" s="106" t="s">
        <v>43</v>
      </c>
      <c r="O125" s="106" t="s">
        <v>386</v>
      </c>
      <c r="P125" s="106" t="s">
        <v>866</v>
      </c>
      <c r="Q125" s="106" t="s">
        <v>1271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1272</v>
      </c>
      <c r="D126" s="106" t="s">
        <v>1273</v>
      </c>
      <c r="E126" s="106" t="s">
        <v>788</v>
      </c>
      <c r="F126" s="107">
        <v>0</v>
      </c>
      <c r="G126" s="106" t="s">
        <v>1274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1090</v>
      </c>
      <c r="M126" s="106" t="s">
        <v>388</v>
      </c>
      <c r="N126" s="106" t="s">
        <v>43</v>
      </c>
      <c r="O126" s="106" t="s">
        <v>386</v>
      </c>
      <c r="P126" s="106" t="s">
        <v>866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1275</v>
      </c>
      <c r="D127" s="106" t="s">
        <v>1276</v>
      </c>
      <c r="E127" s="106" t="s">
        <v>788</v>
      </c>
      <c r="F127" s="107">
        <v>0</v>
      </c>
      <c r="G127" s="106" t="s">
        <v>1277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1090</v>
      </c>
      <c r="M127" s="106" t="s">
        <v>388</v>
      </c>
      <c r="N127" s="106" t="s">
        <v>43</v>
      </c>
      <c r="O127" s="106" t="s">
        <v>386</v>
      </c>
      <c r="P127" s="106" t="s">
        <v>866</v>
      </c>
      <c r="Q127" s="106" t="s">
        <v>1278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1279</v>
      </c>
      <c r="D128" s="106" t="s">
        <v>1280</v>
      </c>
      <c r="E128" s="106" t="s">
        <v>788</v>
      </c>
      <c r="F128" s="107">
        <v>0</v>
      </c>
      <c r="G128" s="106" t="s">
        <v>1281</v>
      </c>
      <c r="H128" s="106" t="s">
        <v>91</v>
      </c>
      <c r="I128" s="106" t="s">
        <v>1282</v>
      </c>
      <c r="J128" s="106" t="s">
        <v>327</v>
      </c>
      <c r="K128" s="106" t="s">
        <v>382</v>
      </c>
      <c r="L128" s="106" t="s">
        <v>1090</v>
      </c>
      <c r="M128" s="106" t="s">
        <v>388</v>
      </c>
      <c r="N128" s="106" t="s">
        <v>43</v>
      </c>
      <c r="O128" s="106" t="s">
        <v>386</v>
      </c>
      <c r="P128" s="106" t="s">
        <v>866</v>
      </c>
      <c r="Q128" s="106" t="s">
        <v>1283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1284</v>
      </c>
      <c r="D129" s="106" t="s">
        <v>1285</v>
      </c>
      <c r="E129" s="106" t="s">
        <v>788</v>
      </c>
      <c r="F129" s="107">
        <v>0</v>
      </c>
      <c r="G129" s="106" t="s">
        <v>1286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880</v>
      </c>
      <c r="M129" s="106" t="s">
        <v>388</v>
      </c>
      <c r="N129" s="106" t="s">
        <v>43</v>
      </c>
      <c r="O129" s="106" t="s">
        <v>541</v>
      </c>
      <c r="P129" s="106" t="s">
        <v>866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1287</v>
      </c>
      <c r="D130" s="106" t="s">
        <v>1285</v>
      </c>
      <c r="E130" s="106" t="s">
        <v>791</v>
      </c>
      <c r="F130" s="107">
        <v>56</v>
      </c>
      <c r="G130" s="106" t="s">
        <v>1286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880</v>
      </c>
      <c r="M130" s="106" t="s">
        <v>388</v>
      </c>
      <c r="N130" s="106" t="s">
        <v>43</v>
      </c>
      <c r="O130" s="106" t="s">
        <v>541</v>
      </c>
      <c r="P130" s="106" t="s">
        <v>866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1288</v>
      </c>
      <c r="D131" s="106" t="s">
        <v>1285</v>
      </c>
      <c r="E131" s="106" t="s">
        <v>829</v>
      </c>
      <c r="F131" s="107">
        <v>60</v>
      </c>
      <c r="G131" s="106" t="s">
        <v>1286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880</v>
      </c>
      <c r="M131" s="106" t="s">
        <v>388</v>
      </c>
      <c r="N131" s="106" t="s">
        <v>43</v>
      </c>
      <c r="O131" s="106" t="s">
        <v>541</v>
      </c>
      <c r="P131" s="106" t="s">
        <v>866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1289</v>
      </c>
      <c r="D132" s="106" t="s">
        <v>1290</v>
      </c>
      <c r="E132" s="106" t="s">
        <v>788</v>
      </c>
      <c r="F132" s="107">
        <v>0</v>
      </c>
      <c r="G132" s="106" t="s">
        <v>1291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880</v>
      </c>
      <c r="M132" s="106" t="s">
        <v>388</v>
      </c>
      <c r="N132" s="106" t="s">
        <v>43</v>
      </c>
      <c r="O132" s="106" t="s">
        <v>386</v>
      </c>
      <c r="P132" s="106" t="s">
        <v>866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1292</v>
      </c>
      <c r="D133" s="106" t="s">
        <v>1293</v>
      </c>
      <c r="E133" s="106" t="s">
        <v>788</v>
      </c>
      <c r="F133" s="107">
        <v>0</v>
      </c>
      <c r="G133" s="106" t="s">
        <v>1294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873</v>
      </c>
      <c r="M133" s="106" t="s">
        <v>388</v>
      </c>
      <c r="N133" s="106" t="s">
        <v>43</v>
      </c>
      <c r="O133" s="106" t="s">
        <v>386</v>
      </c>
      <c r="P133" s="106" t="s">
        <v>866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1295</v>
      </c>
      <c r="D134" s="106" t="s">
        <v>1296</v>
      </c>
      <c r="E134" s="106" t="s">
        <v>788</v>
      </c>
      <c r="F134" s="107">
        <v>0</v>
      </c>
      <c r="G134" s="106" t="s">
        <v>1297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865</v>
      </c>
      <c r="M134" s="106" t="s">
        <v>388</v>
      </c>
      <c r="N134" s="106" t="s">
        <v>43</v>
      </c>
      <c r="O134" s="106" t="s">
        <v>386</v>
      </c>
      <c r="P134" s="106" t="s">
        <v>866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1298</v>
      </c>
      <c r="D135" s="106" t="s">
        <v>1299</v>
      </c>
      <c r="E135" s="106" t="s">
        <v>788</v>
      </c>
      <c r="F135" s="107">
        <v>0</v>
      </c>
      <c r="G135" s="106" t="s">
        <v>1300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873</v>
      </c>
      <c r="M135" s="106" t="s">
        <v>388</v>
      </c>
      <c r="N135" s="106" t="s">
        <v>43</v>
      </c>
      <c r="O135" s="106" t="s">
        <v>386</v>
      </c>
      <c r="P135" s="106" t="s">
        <v>866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1301</v>
      </c>
      <c r="D136" s="106" t="s">
        <v>1302</v>
      </c>
      <c r="E136" s="106" t="s">
        <v>788</v>
      </c>
      <c r="F136" s="107">
        <v>0</v>
      </c>
      <c r="G136" s="106" t="s">
        <v>1303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1304</v>
      </c>
      <c r="M136" s="106" t="s">
        <v>388</v>
      </c>
      <c r="N136" s="106" t="s">
        <v>43</v>
      </c>
      <c r="O136" s="106" t="s">
        <v>541</v>
      </c>
      <c r="P136" s="106" t="s">
        <v>866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1305</v>
      </c>
      <c r="D137" s="106" t="s">
        <v>1306</v>
      </c>
      <c r="E137" s="106" t="s">
        <v>788</v>
      </c>
      <c r="F137" s="107">
        <v>0</v>
      </c>
      <c r="G137" s="106" t="s">
        <v>1307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1304</v>
      </c>
      <c r="M137" s="106" t="s">
        <v>388</v>
      </c>
      <c r="N137" s="106" t="s">
        <v>43</v>
      </c>
      <c r="O137" s="106" t="s">
        <v>541</v>
      </c>
      <c r="P137" s="106" t="s">
        <v>866</v>
      </c>
      <c r="Q137" s="106" t="s">
        <v>1308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1309</v>
      </c>
      <c r="D138" s="106" t="s">
        <v>1310</v>
      </c>
      <c r="E138" s="106" t="s">
        <v>788</v>
      </c>
      <c r="F138" s="107">
        <v>0</v>
      </c>
      <c r="G138" s="106" t="s">
        <v>1311</v>
      </c>
      <c r="H138" s="106" t="s">
        <v>53</v>
      </c>
      <c r="I138" s="106" t="s">
        <v>1027</v>
      </c>
      <c r="J138" s="106" t="s">
        <v>356</v>
      </c>
      <c r="K138" s="106" t="s">
        <v>382</v>
      </c>
      <c r="L138" s="106" t="s">
        <v>1304</v>
      </c>
      <c r="M138" s="106" t="s">
        <v>388</v>
      </c>
      <c r="N138" s="106" t="s">
        <v>43</v>
      </c>
      <c r="O138" s="106" t="s">
        <v>541</v>
      </c>
      <c r="P138" s="106" t="s">
        <v>866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1312</v>
      </c>
      <c r="D139" s="106" t="s">
        <v>1313</v>
      </c>
      <c r="E139" s="106" t="s">
        <v>788</v>
      </c>
      <c r="F139" s="107">
        <v>0</v>
      </c>
      <c r="G139" s="106" t="s">
        <v>1314</v>
      </c>
      <c r="H139" s="106" t="s">
        <v>53</v>
      </c>
      <c r="I139" s="106" t="s">
        <v>1027</v>
      </c>
      <c r="J139" s="106" t="s">
        <v>356</v>
      </c>
      <c r="K139" s="106" t="s">
        <v>382</v>
      </c>
      <c r="L139" s="106" t="s">
        <v>1304</v>
      </c>
      <c r="M139" s="106" t="s">
        <v>388</v>
      </c>
      <c r="N139" s="106" t="s">
        <v>43</v>
      </c>
      <c r="O139" s="106" t="s">
        <v>541</v>
      </c>
      <c r="P139" s="106" t="s">
        <v>866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1315</v>
      </c>
      <c r="D140" s="106" t="s">
        <v>1316</v>
      </c>
      <c r="E140" s="106" t="s">
        <v>788</v>
      </c>
      <c r="F140" s="107">
        <v>0</v>
      </c>
      <c r="G140" s="106" t="s">
        <v>1317</v>
      </c>
      <c r="H140" s="106" t="s">
        <v>91</v>
      </c>
      <c r="I140" s="106" t="s">
        <v>1027</v>
      </c>
      <c r="J140" s="106" t="s">
        <v>356</v>
      </c>
      <c r="K140" s="106" t="s">
        <v>382</v>
      </c>
      <c r="L140" s="106" t="s">
        <v>1304</v>
      </c>
      <c r="M140" s="106" t="s">
        <v>388</v>
      </c>
      <c r="N140" s="106" t="s">
        <v>1318</v>
      </c>
      <c r="O140" s="106" t="s">
        <v>541</v>
      </c>
      <c r="P140" s="106" t="s">
        <v>866</v>
      </c>
      <c r="Q140" s="106" t="s">
        <v>1319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1320</v>
      </c>
      <c r="D141" s="106" t="s">
        <v>1321</v>
      </c>
      <c r="E141" s="106" t="s">
        <v>788</v>
      </c>
      <c r="F141" s="107">
        <v>0</v>
      </c>
      <c r="G141" s="106" t="s">
        <v>1322</v>
      </c>
      <c r="H141" s="106" t="s">
        <v>55</v>
      </c>
      <c r="I141" s="106" t="s">
        <v>1027</v>
      </c>
      <c r="J141" s="106" t="s">
        <v>356</v>
      </c>
      <c r="K141" s="106" t="s">
        <v>382</v>
      </c>
      <c r="L141" s="106" t="s">
        <v>1304</v>
      </c>
      <c r="M141" s="106" t="s">
        <v>388</v>
      </c>
      <c r="N141" s="106" t="s">
        <v>43</v>
      </c>
      <c r="O141" s="106" t="s">
        <v>386</v>
      </c>
      <c r="P141" s="106" t="s">
        <v>866</v>
      </c>
      <c r="Q141" s="106" t="s">
        <v>1308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1323</v>
      </c>
      <c r="D142" s="106" t="s">
        <v>1324</v>
      </c>
      <c r="E142" s="106" t="s">
        <v>788</v>
      </c>
      <c r="F142" s="107">
        <v>0</v>
      </c>
      <c r="G142" s="106" t="s">
        <v>1325</v>
      </c>
      <c r="H142" s="106" t="s">
        <v>53</v>
      </c>
      <c r="I142" s="106" t="s">
        <v>1027</v>
      </c>
      <c r="J142" s="106" t="s">
        <v>356</v>
      </c>
      <c r="K142" s="106" t="s">
        <v>382</v>
      </c>
      <c r="L142" s="106" t="s">
        <v>1304</v>
      </c>
      <c r="M142" s="106" t="s">
        <v>388</v>
      </c>
      <c r="N142" s="106" t="s">
        <v>43</v>
      </c>
      <c r="O142" s="106" t="s">
        <v>386</v>
      </c>
      <c r="P142" s="106" t="s">
        <v>866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1326</v>
      </c>
      <c r="D143" s="106" t="s">
        <v>1327</v>
      </c>
      <c r="E143" s="106" t="s">
        <v>788</v>
      </c>
      <c r="F143" s="107">
        <v>0</v>
      </c>
      <c r="G143" s="106" t="s">
        <v>1328</v>
      </c>
      <c r="H143" s="106" t="s">
        <v>55</v>
      </c>
      <c r="I143" s="106" t="s">
        <v>1027</v>
      </c>
      <c r="J143" s="106" t="s">
        <v>356</v>
      </c>
      <c r="K143" s="106" t="s">
        <v>382</v>
      </c>
      <c r="L143" s="106" t="s">
        <v>1304</v>
      </c>
      <c r="M143" s="106" t="s">
        <v>388</v>
      </c>
      <c r="N143" s="106" t="s">
        <v>43</v>
      </c>
      <c r="O143" s="106" t="s">
        <v>386</v>
      </c>
      <c r="P143" s="106" t="s">
        <v>866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1329</v>
      </c>
      <c r="D144" s="106" t="s">
        <v>1330</v>
      </c>
      <c r="E144" s="106" t="s">
        <v>788</v>
      </c>
      <c r="F144" s="107">
        <v>0</v>
      </c>
      <c r="G144" s="106" t="s">
        <v>1331</v>
      </c>
      <c r="H144" s="106" t="s">
        <v>53</v>
      </c>
      <c r="I144" s="106" t="s">
        <v>1027</v>
      </c>
      <c r="J144" s="106" t="s">
        <v>356</v>
      </c>
      <c r="K144" s="106" t="s">
        <v>382</v>
      </c>
      <c r="L144" s="106" t="s">
        <v>1090</v>
      </c>
      <c r="M144" s="106" t="s">
        <v>388</v>
      </c>
      <c r="N144" s="106" t="s">
        <v>43</v>
      </c>
      <c r="O144" s="106" t="s">
        <v>541</v>
      </c>
      <c r="P144" s="106" t="s">
        <v>866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1332</v>
      </c>
      <c r="D145" s="106" t="s">
        <v>1333</v>
      </c>
      <c r="E145" s="106" t="s">
        <v>788</v>
      </c>
      <c r="F145" s="107">
        <v>0</v>
      </c>
      <c r="G145" s="106" t="s">
        <v>1334</v>
      </c>
      <c r="H145" s="106" t="s">
        <v>60</v>
      </c>
      <c r="I145" s="106" t="s">
        <v>1027</v>
      </c>
      <c r="J145" s="106" t="s">
        <v>356</v>
      </c>
      <c r="K145" s="106" t="s">
        <v>382</v>
      </c>
      <c r="L145" s="106" t="s">
        <v>865</v>
      </c>
      <c r="M145" s="106" t="s">
        <v>388</v>
      </c>
      <c r="N145" s="106" t="s">
        <v>43</v>
      </c>
      <c r="O145" s="106" t="s">
        <v>541</v>
      </c>
      <c r="P145" s="106" t="s">
        <v>866</v>
      </c>
      <c r="Q145" s="106" t="s">
        <v>1199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1335</v>
      </c>
      <c r="D146" s="106" t="s">
        <v>1336</v>
      </c>
      <c r="E146" s="106" t="s">
        <v>788</v>
      </c>
      <c r="F146" s="107">
        <v>0</v>
      </c>
      <c r="G146" s="106" t="s">
        <v>1337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865</v>
      </c>
      <c r="M146" s="106" t="s">
        <v>388</v>
      </c>
      <c r="N146" s="106" t="s">
        <v>43</v>
      </c>
      <c r="O146" s="106" t="s">
        <v>541</v>
      </c>
      <c r="P146" s="106" t="s">
        <v>866</v>
      </c>
      <c r="Q146" s="106" t="s">
        <v>1338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1339</v>
      </c>
      <c r="D147" s="106" t="s">
        <v>1340</v>
      </c>
      <c r="E147" s="106" t="s">
        <v>788</v>
      </c>
      <c r="F147" s="107">
        <v>0</v>
      </c>
      <c r="G147" s="106" t="s">
        <v>1341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1304</v>
      </c>
      <c r="M147" s="106" t="s">
        <v>388</v>
      </c>
      <c r="N147" s="106" t="s">
        <v>43</v>
      </c>
      <c r="O147" s="106" t="s">
        <v>541</v>
      </c>
      <c r="P147" s="106" t="s">
        <v>866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1342</v>
      </c>
      <c r="D148" s="106" t="s">
        <v>1343</v>
      </c>
      <c r="E148" s="106" t="s">
        <v>788</v>
      </c>
      <c r="F148" s="107">
        <v>0</v>
      </c>
      <c r="G148" s="106" t="s">
        <v>1344</v>
      </c>
      <c r="H148" s="106" t="s">
        <v>71</v>
      </c>
      <c r="I148" s="106" t="s">
        <v>1027</v>
      </c>
      <c r="J148" s="106" t="s">
        <v>356</v>
      </c>
      <c r="K148" s="106" t="s">
        <v>382</v>
      </c>
      <c r="L148" s="106" t="s">
        <v>865</v>
      </c>
      <c r="M148" s="106" t="s">
        <v>388</v>
      </c>
      <c r="N148" s="106" t="s">
        <v>43</v>
      </c>
      <c r="O148" s="106" t="s">
        <v>386</v>
      </c>
      <c r="P148" s="106" t="s">
        <v>866</v>
      </c>
      <c r="Q148" s="106" t="s">
        <v>1345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1346</v>
      </c>
      <c r="D149" s="106" t="s">
        <v>1347</v>
      </c>
      <c r="E149" s="106" t="s">
        <v>788</v>
      </c>
      <c r="F149" s="107">
        <v>0</v>
      </c>
      <c r="G149" s="106" t="s">
        <v>1348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880</v>
      </c>
      <c r="M149" s="106" t="s">
        <v>388</v>
      </c>
      <c r="N149" s="106" t="s">
        <v>43</v>
      </c>
      <c r="O149" s="106" t="s">
        <v>386</v>
      </c>
      <c r="P149" s="106" t="s">
        <v>866</v>
      </c>
      <c r="Q149" s="106" t="s">
        <v>1199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1349</v>
      </c>
      <c r="D150" s="106" t="s">
        <v>1350</v>
      </c>
      <c r="E150" s="106" t="s">
        <v>788</v>
      </c>
      <c r="F150" s="107">
        <v>0</v>
      </c>
      <c r="G150" s="106" t="s">
        <v>1351</v>
      </c>
      <c r="H150" s="106" t="s">
        <v>195</v>
      </c>
      <c r="I150" s="106" t="s">
        <v>1027</v>
      </c>
      <c r="J150" s="106" t="s">
        <v>356</v>
      </c>
      <c r="K150" s="106" t="s">
        <v>382</v>
      </c>
      <c r="L150" s="106" t="s">
        <v>865</v>
      </c>
      <c r="M150" s="106" t="s">
        <v>388</v>
      </c>
      <c r="N150" s="106" t="s">
        <v>43</v>
      </c>
      <c r="O150" s="106" t="s">
        <v>386</v>
      </c>
      <c r="P150" s="106" t="s">
        <v>866</v>
      </c>
      <c r="Q150" s="106" t="s">
        <v>1352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1353</v>
      </c>
      <c r="D151" s="106" t="s">
        <v>1354</v>
      </c>
      <c r="E151" s="106" t="s">
        <v>788</v>
      </c>
      <c r="F151" s="107">
        <v>0</v>
      </c>
      <c r="G151" s="106" t="s">
        <v>1051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880</v>
      </c>
      <c r="M151" s="106" t="s">
        <v>388</v>
      </c>
      <c r="N151" s="106" t="s">
        <v>43</v>
      </c>
      <c r="O151" s="106" t="s">
        <v>541</v>
      </c>
      <c r="P151" s="106" t="s">
        <v>866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1355</v>
      </c>
      <c r="D152" s="106" t="s">
        <v>1356</v>
      </c>
      <c r="E152" s="106" t="s">
        <v>788</v>
      </c>
      <c r="F152" s="107">
        <v>0</v>
      </c>
      <c r="G152" s="106" t="s">
        <v>1357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1358</v>
      </c>
      <c r="M152" s="106" t="s">
        <v>388</v>
      </c>
      <c r="N152" s="106" t="s">
        <v>43</v>
      </c>
      <c r="O152" s="106" t="s">
        <v>541</v>
      </c>
      <c r="P152" s="106" t="s">
        <v>866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1359</v>
      </c>
      <c r="D153" s="106" t="s">
        <v>1360</v>
      </c>
      <c r="E153" s="106" t="s">
        <v>788</v>
      </c>
      <c r="F153" s="107">
        <v>0</v>
      </c>
      <c r="G153" s="106" t="s">
        <v>1361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1358</v>
      </c>
      <c r="M153" s="106" t="s">
        <v>388</v>
      </c>
      <c r="N153" s="106" t="s">
        <v>43</v>
      </c>
      <c r="O153" s="106" t="s">
        <v>541</v>
      </c>
      <c r="P153" s="106" t="s">
        <v>866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1362</v>
      </c>
      <c r="D154" s="106" t="s">
        <v>1363</v>
      </c>
      <c r="E154" s="106" t="s">
        <v>788</v>
      </c>
      <c r="F154" s="107">
        <v>0</v>
      </c>
      <c r="G154" s="106" t="s">
        <v>1364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1358</v>
      </c>
      <c r="M154" s="106" t="s">
        <v>388</v>
      </c>
      <c r="N154" s="106" t="s">
        <v>43</v>
      </c>
      <c r="O154" s="106" t="s">
        <v>541</v>
      </c>
      <c r="P154" s="106" t="s">
        <v>866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1365</v>
      </c>
      <c r="D155" s="106" t="s">
        <v>1366</v>
      </c>
      <c r="E155" s="106" t="s">
        <v>788</v>
      </c>
      <c r="F155" s="107">
        <v>0</v>
      </c>
      <c r="G155" s="106" t="s">
        <v>1367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1358</v>
      </c>
      <c r="M155" s="106" t="s">
        <v>388</v>
      </c>
      <c r="N155" s="106" t="s">
        <v>43</v>
      </c>
      <c r="O155" s="106" t="s">
        <v>541</v>
      </c>
      <c r="P155" s="106" t="s">
        <v>866</v>
      </c>
      <c r="Q155" s="106" t="s">
        <v>1368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1369</v>
      </c>
      <c r="D156" s="106" t="s">
        <v>1370</v>
      </c>
      <c r="E156" s="106" t="s">
        <v>788</v>
      </c>
      <c r="F156" s="107">
        <v>0</v>
      </c>
      <c r="G156" s="106" t="s">
        <v>1371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1358</v>
      </c>
      <c r="M156" s="106" t="s">
        <v>388</v>
      </c>
      <c r="N156" s="106" t="s">
        <v>43</v>
      </c>
      <c r="O156" s="106" t="s">
        <v>541</v>
      </c>
      <c r="P156" s="106" t="s">
        <v>866</v>
      </c>
      <c r="Q156" s="106" t="s">
        <v>1372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1373</v>
      </c>
      <c r="D157" s="106" t="s">
        <v>1374</v>
      </c>
      <c r="E157" s="106" t="s">
        <v>788</v>
      </c>
      <c r="F157" s="107">
        <v>0</v>
      </c>
      <c r="G157" s="106" t="s">
        <v>1375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1358</v>
      </c>
      <c r="M157" s="106" t="s">
        <v>388</v>
      </c>
      <c r="N157" s="106" t="s">
        <v>43</v>
      </c>
      <c r="O157" s="106" t="s">
        <v>541</v>
      </c>
      <c r="P157" s="106" t="s">
        <v>866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1376</v>
      </c>
      <c r="D158" s="106" t="s">
        <v>1377</v>
      </c>
      <c r="E158" s="106" t="s">
        <v>788</v>
      </c>
      <c r="F158" s="107">
        <v>0</v>
      </c>
      <c r="G158" s="106" t="s">
        <v>1378</v>
      </c>
      <c r="H158" s="106" t="s">
        <v>679</v>
      </c>
      <c r="I158" s="106" t="s">
        <v>1034</v>
      </c>
      <c r="J158" s="106" t="s">
        <v>356</v>
      </c>
      <c r="K158" s="106" t="s">
        <v>382</v>
      </c>
      <c r="L158" s="106" t="s">
        <v>880</v>
      </c>
      <c r="M158" s="106" t="s">
        <v>388</v>
      </c>
      <c r="N158" s="106" t="s">
        <v>43</v>
      </c>
      <c r="O158" s="106" t="s">
        <v>386</v>
      </c>
      <c r="P158" s="106" t="s">
        <v>866</v>
      </c>
      <c r="Q158" s="106" t="s">
        <v>1379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1380</v>
      </c>
      <c r="D159" s="106" t="s">
        <v>1381</v>
      </c>
      <c r="E159" s="106" t="s">
        <v>788</v>
      </c>
      <c r="F159" s="107">
        <v>0</v>
      </c>
      <c r="G159" s="106" t="s">
        <v>1382</v>
      </c>
      <c r="H159" s="106" t="s">
        <v>269</v>
      </c>
      <c r="I159" s="106" t="s">
        <v>1383</v>
      </c>
      <c r="J159" s="106" t="s">
        <v>327</v>
      </c>
      <c r="K159" s="106" t="s">
        <v>382</v>
      </c>
      <c r="L159" s="106" t="s">
        <v>880</v>
      </c>
      <c r="M159" s="106" t="s">
        <v>388</v>
      </c>
      <c r="O159" s="106" t="s">
        <v>386</v>
      </c>
      <c r="P159" s="106" t="s">
        <v>866</v>
      </c>
      <c r="Q159" s="106" t="s">
        <v>1384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1385</v>
      </c>
      <c r="D160" s="106" t="s">
        <v>1386</v>
      </c>
      <c r="E160" s="106" t="s">
        <v>788</v>
      </c>
      <c r="F160" s="107">
        <v>0</v>
      </c>
      <c r="G160" s="106" t="s">
        <v>1387</v>
      </c>
      <c r="H160" s="106" t="s">
        <v>91</v>
      </c>
      <c r="I160" s="106" t="s">
        <v>1383</v>
      </c>
      <c r="J160" s="106" t="s">
        <v>327</v>
      </c>
      <c r="K160" s="106" t="s">
        <v>382</v>
      </c>
      <c r="L160" s="106" t="s">
        <v>873</v>
      </c>
      <c r="M160" s="106" t="s">
        <v>388</v>
      </c>
      <c r="O160" s="106" t="s">
        <v>386</v>
      </c>
      <c r="P160" s="106" t="s">
        <v>866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1388</v>
      </c>
      <c r="D161" s="106" t="s">
        <v>1389</v>
      </c>
      <c r="E161" s="106" t="s">
        <v>788</v>
      </c>
      <c r="F161" s="107">
        <v>0</v>
      </c>
      <c r="G161" s="106" t="s">
        <v>1390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884</v>
      </c>
      <c r="M161" s="106" t="s">
        <v>388</v>
      </c>
      <c r="N161" s="106" t="s">
        <v>44</v>
      </c>
      <c r="O161" s="106" t="s">
        <v>386</v>
      </c>
      <c r="P161" s="106" t="s">
        <v>866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1391</v>
      </c>
      <c r="D162" s="106" t="s">
        <v>1392</v>
      </c>
      <c r="E162" s="106" t="s">
        <v>788</v>
      </c>
      <c r="F162" s="107">
        <v>0</v>
      </c>
      <c r="G162" s="106" t="s">
        <v>1393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884</v>
      </c>
      <c r="M162" s="106" t="s">
        <v>388</v>
      </c>
      <c r="N162" s="106" t="s">
        <v>44</v>
      </c>
      <c r="O162" s="106" t="s">
        <v>386</v>
      </c>
      <c r="P162" s="106" t="s">
        <v>866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1394</v>
      </c>
      <c r="D163" s="106" t="s">
        <v>1395</v>
      </c>
      <c r="E163" s="106" t="s">
        <v>788</v>
      </c>
      <c r="F163" s="107">
        <v>0</v>
      </c>
      <c r="G163" s="106" t="s">
        <v>1396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884</v>
      </c>
      <c r="M163" s="106" t="s">
        <v>388</v>
      </c>
      <c r="N163" s="106" t="s">
        <v>44</v>
      </c>
      <c r="O163" s="106" t="s">
        <v>386</v>
      </c>
      <c r="P163" s="106" t="s">
        <v>866</v>
      </c>
      <c r="Q163" s="106" t="s">
        <v>1100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1397</v>
      </c>
      <c r="D164" s="106" t="s">
        <v>1398</v>
      </c>
      <c r="E164" s="106" t="s">
        <v>788</v>
      </c>
      <c r="F164" s="107">
        <v>0</v>
      </c>
      <c r="G164" s="106" t="s">
        <v>1399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884</v>
      </c>
      <c r="M164" s="106" t="s">
        <v>388</v>
      </c>
      <c r="N164" s="106" t="s">
        <v>44</v>
      </c>
      <c r="O164" s="106" t="s">
        <v>386</v>
      </c>
      <c r="P164" s="106" t="s">
        <v>866</v>
      </c>
      <c r="Q164" s="106" t="s">
        <v>1400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1401</v>
      </c>
      <c r="D165" s="106" t="s">
        <v>1402</v>
      </c>
      <c r="E165" s="106" t="s">
        <v>788</v>
      </c>
      <c r="F165" s="107">
        <v>0</v>
      </c>
      <c r="G165" s="106" t="s">
        <v>1403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884</v>
      </c>
      <c r="M165" s="106" t="s">
        <v>388</v>
      </c>
      <c r="N165" s="106" t="s">
        <v>44</v>
      </c>
      <c r="O165" s="106" t="s">
        <v>386</v>
      </c>
      <c r="P165" s="106" t="s">
        <v>866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1404</v>
      </c>
      <c r="D166" s="106" t="s">
        <v>1405</v>
      </c>
      <c r="E166" s="106" t="s">
        <v>788</v>
      </c>
      <c r="F166" s="107">
        <v>0</v>
      </c>
      <c r="G166" s="106" t="s">
        <v>1406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884</v>
      </c>
      <c r="M166" s="106" t="s">
        <v>388</v>
      </c>
      <c r="N166" s="106" t="s">
        <v>44</v>
      </c>
      <c r="O166" s="106" t="s">
        <v>386</v>
      </c>
      <c r="P166" s="106" t="s">
        <v>866</v>
      </c>
      <c r="Q166" s="106" t="s">
        <v>1407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1408</v>
      </c>
      <c r="D167" s="106" t="s">
        <v>1409</v>
      </c>
      <c r="E167" s="106" t="s">
        <v>788</v>
      </c>
      <c r="F167" s="107">
        <v>0</v>
      </c>
      <c r="G167" s="106" t="s">
        <v>1410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884</v>
      </c>
      <c r="M167" s="106" t="s">
        <v>388</v>
      </c>
      <c r="N167" s="106" t="s">
        <v>44</v>
      </c>
      <c r="O167" s="106" t="s">
        <v>386</v>
      </c>
      <c r="P167" s="106" t="s">
        <v>866</v>
      </c>
      <c r="Q167" s="106" t="s">
        <v>1411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1412</v>
      </c>
      <c r="D168" s="106" t="s">
        <v>1413</v>
      </c>
      <c r="E168" s="106" t="s">
        <v>788</v>
      </c>
      <c r="F168" s="107">
        <v>0</v>
      </c>
      <c r="G168" s="106" t="s">
        <v>1414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884</v>
      </c>
      <c r="M168" s="106" t="s">
        <v>388</v>
      </c>
      <c r="N168" s="106" t="s">
        <v>44</v>
      </c>
      <c r="O168" s="106" t="s">
        <v>386</v>
      </c>
      <c r="P168" s="106" t="s">
        <v>866</v>
      </c>
      <c r="Q168" s="106" t="s">
        <v>1415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1416</v>
      </c>
      <c r="D169" s="106" t="s">
        <v>1417</v>
      </c>
      <c r="E169" s="106" t="s">
        <v>788</v>
      </c>
      <c r="F169" s="107">
        <v>0</v>
      </c>
      <c r="G169" s="106" t="s">
        <v>1418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884</v>
      </c>
      <c r="M169" s="106" t="s">
        <v>388</v>
      </c>
      <c r="N169" s="106" t="s">
        <v>44</v>
      </c>
      <c r="O169" s="106" t="s">
        <v>386</v>
      </c>
      <c r="P169" s="106" t="s">
        <v>866</v>
      </c>
      <c r="Q169" s="106" t="s">
        <v>1419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1420</v>
      </c>
      <c r="D170" s="106" t="s">
        <v>1421</v>
      </c>
      <c r="E170" s="106" t="s">
        <v>788</v>
      </c>
      <c r="F170" s="107">
        <v>0</v>
      </c>
      <c r="G170" s="106" t="s">
        <v>1422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884</v>
      </c>
      <c r="M170" s="106" t="s">
        <v>388</v>
      </c>
      <c r="N170" s="106" t="s">
        <v>44</v>
      </c>
      <c r="O170" s="106" t="s">
        <v>386</v>
      </c>
      <c r="P170" s="106" t="s">
        <v>866</v>
      </c>
      <c r="Q170" s="106" t="s">
        <v>1411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1423</v>
      </c>
      <c r="D171" s="106" t="s">
        <v>1424</v>
      </c>
      <c r="E171" s="106" t="s">
        <v>788</v>
      </c>
      <c r="F171" s="107">
        <v>0</v>
      </c>
      <c r="G171" s="106" t="s">
        <v>1425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884</v>
      </c>
      <c r="M171" s="106" t="s">
        <v>388</v>
      </c>
      <c r="N171" s="106" t="s">
        <v>44</v>
      </c>
      <c r="O171" s="106" t="s">
        <v>386</v>
      </c>
      <c r="P171" s="106" t="s">
        <v>866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1426</v>
      </c>
      <c r="D172" s="106" t="s">
        <v>1427</v>
      </c>
      <c r="E172" s="106" t="s">
        <v>788</v>
      </c>
      <c r="F172" s="107">
        <v>0</v>
      </c>
      <c r="G172" s="106" t="s">
        <v>1428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884</v>
      </c>
      <c r="M172" s="106" t="s">
        <v>388</v>
      </c>
      <c r="N172" s="106" t="s">
        <v>44</v>
      </c>
      <c r="O172" s="106" t="s">
        <v>386</v>
      </c>
      <c r="P172" s="106" t="s">
        <v>866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1429</v>
      </c>
      <c r="D173" s="106" t="s">
        <v>1430</v>
      </c>
      <c r="E173" s="106" t="s">
        <v>788</v>
      </c>
      <c r="F173" s="107">
        <v>0</v>
      </c>
      <c r="G173" s="106" t="s">
        <v>1431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884</v>
      </c>
      <c r="M173" s="106" t="s">
        <v>388</v>
      </c>
      <c r="N173" s="106" t="s">
        <v>44</v>
      </c>
      <c r="O173" s="106" t="s">
        <v>386</v>
      </c>
      <c r="P173" s="106" t="s">
        <v>866</v>
      </c>
      <c r="Q173" s="106" t="s">
        <v>1411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1432</v>
      </c>
      <c r="D174" s="106" t="s">
        <v>1433</v>
      </c>
      <c r="E174" s="106" t="s">
        <v>788</v>
      </c>
      <c r="F174" s="107">
        <v>0</v>
      </c>
      <c r="G174" s="106" t="s">
        <v>1434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884</v>
      </c>
      <c r="M174" s="106" t="s">
        <v>388</v>
      </c>
      <c r="N174" s="106" t="s">
        <v>44</v>
      </c>
      <c r="O174" s="106" t="s">
        <v>386</v>
      </c>
      <c r="P174" s="106" t="s">
        <v>866</v>
      </c>
      <c r="Q174" s="106" t="s">
        <v>1435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1436</v>
      </c>
      <c r="D175" s="106" t="s">
        <v>1437</v>
      </c>
      <c r="E175" s="106" t="s">
        <v>788</v>
      </c>
      <c r="F175" s="107">
        <v>0</v>
      </c>
      <c r="G175" s="106" t="s">
        <v>1438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884</v>
      </c>
      <c r="M175" s="106" t="s">
        <v>388</v>
      </c>
      <c r="N175" s="106" t="s">
        <v>44</v>
      </c>
      <c r="O175" s="106" t="s">
        <v>386</v>
      </c>
      <c r="P175" s="106" t="s">
        <v>866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1439</v>
      </c>
      <c r="D176" s="106" t="s">
        <v>1440</v>
      </c>
      <c r="E176" s="106" t="s">
        <v>788</v>
      </c>
      <c r="F176" s="107">
        <v>0</v>
      </c>
      <c r="G176" s="106" t="s">
        <v>1441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884</v>
      </c>
      <c r="M176" s="106" t="s">
        <v>388</v>
      </c>
      <c r="N176" s="106" t="s">
        <v>44</v>
      </c>
      <c r="O176" s="106" t="s">
        <v>386</v>
      </c>
      <c r="P176" s="106" t="s">
        <v>866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1442</v>
      </c>
      <c r="D177" s="106" t="s">
        <v>1443</v>
      </c>
      <c r="E177" s="106" t="s">
        <v>788</v>
      </c>
      <c r="F177" s="107">
        <v>0</v>
      </c>
      <c r="G177" s="106" t="s">
        <v>1444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884</v>
      </c>
      <c r="M177" s="106" t="s">
        <v>388</v>
      </c>
      <c r="N177" s="106" t="s">
        <v>44</v>
      </c>
      <c r="O177" s="106" t="s">
        <v>386</v>
      </c>
      <c r="P177" s="106" t="s">
        <v>866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1445</v>
      </c>
      <c r="D178" s="106" t="s">
        <v>1446</v>
      </c>
      <c r="E178" s="106" t="s">
        <v>788</v>
      </c>
      <c r="F178" s="107">
        <v>0</v>
      </c>
      <c r="G178" s="106" t="s">
        <v>1447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884</v>
      </c>
      <c r="M178" s="106" t="s">
        <v>388</v>
      </c>
      <c r="N178" s="106" t="s">
        <v>44</v>
      </c>
      <c r="O178" s="106" t="s">
        <v>386</v>
      </c>
      <c r="P178" s="106" t="s">
        <v>866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1448</v>
      </c>
      <c r="D179" s="106" t="s">
        <v>1449</v>
      </c>
      <c r="E179" s="106" t="s">
        <v>788</v>
      </c>
      <c r="F179" s="107">
        <v>0</v>
      </c>
      <c r="G179" s="106" t="s">
        <v>1450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884</v>
      </c>
      <c r="M179" s="106" t="s">
        <v>388</v>
      </c>
      <c r="N179" s="106" t="s">
        <v>44</v>
      </c>
      <c r="O179" s="106" t="s">
        <v>386</v>
      </c>
      <c r="P179" s="106" t="s">
        <v>866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1451</v>
      </c>
      <c r="D180" s="106" t="s">
        <v>1452</v>
      </c>
      <c r="E180" s="106" t="s">
        <v>788</v>
      </c>
      <c r="F180" s="107">
        <v>0</v>
      </c>
      <c r="G180" s="106" t="s">
        <v>1453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884</v>
      </c>
      <c r="M180" s="106" t="s">
        <v>388</v>
      </c>
      <c r="N180" s="106" t="s">
        <v>44</v>
      </c>
      <c r="O180" s="106" t="s">
        <v>386</v>
      </c>
      <c r="P180" s="106" t="s">
        <v>866</v>
      </c>
      <c r="Q180" s="106" t="s">
        <v>1411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1454</v>
      </c>
      <c r="D181" s="106" t="s">
        <v>1455</v>
      </c>
      <c r="E181" s="106" t="s">
        <v>788</v>
      </c>
      <c r="F181" s="107">
        <v>0</v>
      </c>
      <c r="G181" s="106" t="s">
        <v>1456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884</v>
      </c>
      <c r="M181" s="106" t="s">
        <v>388</v>
      </c>
      <c r="N181" s="106" t="s">
        <v>44</v>
      </c>
      <c r="O181" s="106" t="s">
        <v>386</v>
      </c>
      <c r="P181" s="106" t="s">
        <v>866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1457</v>
      </c>
      <c r="D182" s="106" t="s">
        <v>1458</v>
      </c>
      <c r="E182" s="106" t="s">
        <v>788</v>
      </c>
      <c r="F182" s="107">
        <v>0</v>
      </c>
      <c r="G182" s="106" t="s">
        <v>1459</v>
      </c>
      <c r="H182" s="106" t="s">
        <v>121</v>
      </c>
      <c r="I182" s="106" t="s">
        <v>888</v>
      </c>
      <c r="J182" s="106" t="s">
        <v>792</v>
      </c>
      <c r="K182" s="106" t="s">
        <v>382</v>
      </c>
      <c r="L182" s="106" t="s">
        <v>884</v>
      </c>
      <c r="M182" s="106" t="s">
        <v>388</v>
      </c>
      <c r="N182" s="106" t="s">
        <v>44</v>
      </c>
      <c r="O182" s="106" t="s">
        <v>541</v>
      </c>
      <c r="P182" s="106" t="s">
        <v>866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1460</v>
      </c>
      <c r="D183" s="106" t="s">
        <v>1461</v>
      </c>
      <c r="E183" s="106" t="s">
        <v>788</v>
      </c>
      <c r="F183" s="107">
        <v>0</v>
      </c>
      <c r="G183" s="106" t="s">
        <v>1462</v>
      </c>
      <c r="H183" s="106" t="s">
        <v>231</v>
      </c>
      <c r="I183" s="106" t="s">
        <v>1463</v>
      </c>
      <c r="J183" s="106" t="s">
        <v>792</v>
      </c>
      <c r="K183" s="106" t="s">
        <v>382</v>
      </c>
      <c r="L183" s="106" t="s">
        <v>884</v>
      </c>
      <c r="M183" s="106" t="s">
        <v>388</v>
      </c>
      <c r="N183" s="106" t="s">
        <v>44</v>
      </c>
      <c r="O183" s="106" t="s">
        <v>541</v>
      </c>
      <c r="P183" s="106" t="s">
        <v>866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1464</v>
      </c>
      <c r="D184" s="106" t="s">
        <v>1465</v>
      </c>
      <c r="E184" s="106" t="s">
        <v>788</v>
      </c>
      <c r="F184" s="107">
        <v>0</v>
      </c>
      <c r="G184" s="106" t="s">
        <v>1466</v>
      </c>
      <c r="H184" s="106" t="s">
        <v>55</v>
      </c>
      <c r="I184" s="106" t="s">
        <v>888</v>
      </c>
      <c r="J184" s="106" t="s">
        <v>792</v>
      </c>
      <c r="K184" s="106" t="s">
        <v>382</v>
      </c>
      <c r="L184" s="106" t="s">
        <v>884</v>
      </c>
      <c r="M184" s="106" t="s">
        <v>388</v>
      </c>
      <c r="N184" s="106" t="s">
        <v>44</v>
      </c>
      <c r="O184" s="106" t="s">
        <v>541</v>
      </c>
      <c r="P184" s="106" t="s">
        <v>866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1467</v>
      </c>
      <c r="D185" s="106" t="s">
        <v>1468</v>
      </c>
      <c r="E185" s="106" t="s">
        <v>788</v>
      </c>
      <c r="F185" s="107">
        <v>0</v>
      </c>
      <c r="G185" s="106" t="s">
        <v>1469</v>
      </c>
      <c r="H185" s="106" t="s">
        <v>53</v>
      </c>
      <c r="I185" s="106" t="s">
        <v>888</v>
      </c>
      <c r="J185" s="106" t="s">
        <v>792</v>
      </c>
      <c r="K185" s="106" t="s">
        <v>382</v>
      </c>
      <c r="L185" s="106" t="s">
        <v>884</v>
      </c>
      <c r="M185" s="106" t="s">
        <v>388</v>
      </c>
      <c r="N185" s="106" t="s">
        <v>44</v>
      </c>
      <c r="O185" s="106" t="s">
        <v>541</v>
      </c>
      <c r="P185" s="106" t="s">
        <v>866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1470</v>
      </c>
      <c r="D186" s="106" t="s">
        <v>1471</v>
      </c>
      <c r="E186" s="106" t="s">
        <v>788</v>
      </c>
      <c r="F186" s="107">
        <v>0</v>
      </c>
      <c r="G186" s="106" t="s">
        <v>1472</v>
      </c>
      <c r="H186" s="106" t="s">
        <v>55</v>
      </c>
      <c r="I186" s="106" t="s">
        <v>888</v>
      </c>
      <c r="J186" s="106" t="s">
        <v>792</v>
      </c>
      <c r="K186" s="106" t="s">
        <v>382</v>
      </c>
      <c r="L186" s="106" t="s">
        <v>884</v>
      </c>
      <c r="M186" s="106" t="s">
        <v>388</v>
      </c>
      <c r="N186" s="106" t="s">
        <v>44</v>
      </c>
      <c r="O186" s="106" t="s">
        <v>541</v>
      </c>
      <c r="P186" s="106" t="s">
        <v>866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1473</v>
      </c>
      <c r="D187" s="106" t="s">
        <v>1474</v>
      </c>
      <c r="E187" s="106" t="s">
        <v>788</v>
      </c>
      <c r="F187" s="107">
        <v>0</v>
      </c>
      <c r="G187" s="106" t="s">
        <v>1475</v>
      </c>
      <c r="H187" s="106" t="s">
        <v>296</v>
      </c>
      <c r="I187" s="106" t="s">
        <v>888</v>
      </c>
      <c r="J187" s="106" t="s">
        <v>792</v>
      </c>
      <c r="K187" s="106" t="s">
        <v>382</v>
      </c>
      <c r="L187" s="106" t="s">
        <v>884</v>
      </c>
      <c r="M187" s="106" t="s">
        <v>388</v>
      </c>
      <c r="N187" s="106" t="s">
        <v>44</v>
      </c>
      <c r="O187" s="106" t="s">
        <v>541</v>
      </c>
      <c r="P187" s="106" t="s">
        <v>866</v>
      </c>
      <c r="Q187" s="106" t="s">
        <v>1476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1477</v>
      </c>
      <c r="D188" s="106" t="s">
        <v>1478</v>
      </c>
      <c r="E188" s="106" t="s">
        <v>788</v>
      </c>
      <c r="F188" s="107">
        <v>0</v>
      </c>
      <c r="G188" s="106" t="s">
        <v>1479</v>
      </c>
      <c r="H188" s="106" t="s">
        <v>71</v>
      </c>
      <c r="I188" s="106" t="s">
        <v>888</v>
      </c>
      <c r="J188" s="106" t="s">
        <v>792</v>
      </c>
      <c r="K188" s="106" t="s">
        <v>382</v>
      </c>
      <c r="L188" s="106" t="s">
        <v>884</v>
      </c>
      <c r="M188" s="106" t="s">
        <v>388</v>
      </c>
      <c r="N188" s="106" t="s">
        <v>44</v>
      </c>
      <c r="O188" s="106" t="s">
        <v>541</v>
      </c>
      <c r="P188" s="106" t="s">
        <v>866</v>
      </c>
      <c r="Q188" s="106" t="s">
        <v>917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1480</v>
      </c>
      <c r="D189" s="106" t="s">
        <v>1481</v>
      </c>
      <c r="E189" s="106" t="s">
        <v>788</v>
      </c>
      <c r="F189" s="107">
        <v>0</v>
      </c>
      <c r="G189" s="106" t="s">
        <v>1482</v>
      </c>
      <c r="H189" s="106" t="s">
        <v>252</v>
      </c>
      <c r="I189" s="106" t="s">
        <v>888</v>
      </c>
      <c r="J189" s="106" t="s">
        <v>792</v>
      </c>
      <c r="K189" s="106" t="s">
        <v>382</v>
      </c>
      <c r="L189" s="106" t="s">
        <v>884</v>
      </c>
      <c r="M189" s="106" t="s">
        <v>388</v>
      </c>
      <c r="N189" s="106" t="s">
        <v>44</v>
      </c>
      <c r="O189" s="106" t="s">
        <v>541</v>
      </c>
      <c r="P189" s="106" t="s">
        <v>866</v>
      </c>
      <c r="Q189" s="106" t="s">
        <v>1483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1484</v>
      </c>
      <c r="D190" s="106" t="s">
        <v>1485</v>
      </c>
      <c r="E190" s="106" t="s">
        <v>788</v>
      </c>
      <c r="F190" s="107">
        <v>0</v>
      </c>
      <c r="G190" s="106" t="s">
        <v>1486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880</v>
      </c>
      <c r="M190" s="106" t="s">
        <v>388</v>
      </c>
      <c r="N190" s="106" t="s">
        <v>43</v>
      </c>
      <c r="O190" s="106" t="s">
        <v>386</v>
      </c>
      <c r="P190" s="106" t="s">
        <v>866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1487</v>
      </c>
      <c r="D191" s="106" t="s">
        <v>1488</v>
      </c>
      <c r="E191" s="106" t="s">
        <v>788</v>
      </c>
      <c r="F191" s="107">
        <v>0</v>
      </c>
      <c r="G191" s="106" t="s">
        <v>1489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1358</v>
      </c>
      <c r="M191" s="106" t="s">
        <v>388</v>
      </c>
      <c r="N191" s="106" t="s">
        <v>43</v>
      </c>
      <c r="O191" s="106" t="s">
        <v>386</v>
      </c>
      <c r="P191" s="106" t="s">
        <v>866</v>
      </c>
      <c r="Q191" s="106" t="s">
        <v>1419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1490</v>
      </c>
      <c r="D192" s="106" t="s">
        <v>1491</v>
      </c>
      <c r="E192" s="106" t="s">
        <v>788</v>
      </c>
      <c r="F192" s="107">
        <v>0</v>
      </c>
      <c r="G192" s="106" t="s">
        <v>1492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873</v>
      </c>
      <c r="M192" s="106" t="s">
        <v>388</v>
      </c>
      <c r="N192" s="106" t="s">
        <v>43</v>
      </c>
      <c r="O192" s="106" t="s">
        <v>386</v>
      </c>
      <c r="P192" s="106" t="s">
        <v>866</v>
      </c>
      <c r="Q192" s="106" t="s">
        <v>1493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1494</v>
      </c>
      <c r="D193" s="106" t="s">
        <v>1495</v>
      </c>
      <c r="E193" s="106" t="s">
        <v>788</v>
      </c>
      <c r="F193" s="107">
        <v>0</v>
      </c>
      <c r="G193" s="106" t="s">
        <v>1496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1358</v>
      </c>
      <c r="M193" s="106" t="s">
        <v>388</v>
      </c>
      <c r="N193" s="106" t="s">
        <v>43</v>
      </c>
      <c r="O193" s="106" t="s">
        <v>386</v>
      </c>
      <c r="P193" s="106" t="s">
        <v>866</v>
      </c>
      <c r="Q193" s="106" t="s">
        <v>1497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1498</v>
      </c>
      <c r="D194" s="106" t="s">
        <v>1499</v>
      </c>
      <c r="E194" s="106" t="s">
        <v>788</v>
      </c>
      <c r="F194" s="107">
        <v>0</v>
      </c>
      <c r="G194" s="106" t="s">
        <v>1500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880</v>
      </c>
      <c r="M194" s="106" t="s">
        <v>388</v>
      </c>
      <c r="N194" s="106" t="s">
        <v>43</v>
      </c>
      <c r="O194" s="106" t="s">
        <v>386</v>
      </c>
      <c r="P194" s="106" t="s">
        <v>866</v>
      </c>
      <c r="Q194" s="106" t="s">
        <v>1501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1502</v>
      </c>
      <c r="D195" s="106" t="s">
        <v>1503</v>
      </c>
      <c r="E195" s="106" t="s">
        <v>791</v>
      </c>
      <c r="F195" s="107">
        <v>56</v>
      </c>
      <c r="G195" s="106" t="s">
        <v>1504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880</v>
      </c>
      <c r="M195" s="106" t="s">
        <v>388</v>
      </c>
      <c r="N195" s="106" t="s">
        <v>43</v>
      </c>
      <c r="O195" s="106" t="s">
        <v>541</v>
      </c>
      <c r="P195" s="106" t="s">
        <v>866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1505</v>
      </c>
      <c r="D196" s="106" t="s">
        <v>1503</v>
      </c>
      <c r="E196" s="106" t="s">
        <v>829</v>
      </c>
      <c r="F196" s="107">
        <v>60</v>
      </c>
      <c r="G196" s="106" t="s">
        <v>1504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880</v>
      </c>
      <c r="M196" s="106" t="s">
        <v>388</v>
      </c>
      <c r="N196" s="106" t="s">
        <v>43</v>
      </c>
      <c r="O196" s="106" t="s">
        <v>541</v>
      </c>
      <c r="P196" s="106" t="s">
        <v>866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1506</v>
      </c>
      <c r="D197" s="106" t="s">
        <v>1507</v>
      </c>
      <c r="E197" s="106" t="s">
        <v>791</v>
      </c>
      <c r="F197" s="107">
        <v>56</v>
      </c>
      <c r="G197" s="106" t="s">
        <v>1508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880</v>
      </c>
      <c r="M197" s="106" t="s">
        <v>388</v>
      </c>
      <c r="N197" s="106" t="s">
        <v>43</v>
      </c>
      <c r="O197" s="106" t="s">
        <v>541</v>
      </c>
      <c r="P197" s="106" t="s">
        <v>866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1509</v>
      </c>
      <c r="D198" s="106" t="s">
        <v>1507</v>
      </c>
      <c r="E198" s="106" t="s">
        <v>829</v>
      </c>
      <c r="F198" s="107">
        <v>60</v>
      </c>
      <c r="G198" s="106" t="s">
        <v>1508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880</v>
      </c>
      <c r="M198" s="106" t="s">
        <v>388</v>
      </c>
      <c r="N198" s="106" t="s">
        <v>43</v>
      </c>
      <c r="O198" s="106" t="s">
        <v>541</v>
      </c>
      <c r="P198" s="106" t="s">
        <v>866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1510</v>
      </c>
      <c r="D199" s="106" t="s">
        <v>1511</v>
      </c>
      <c r="E199" s="106" t="s">
        <v>791</v>
      </c>
      <c r="F199" s="107">
        <v>56</v>
      </c>
      <c r="G199" s="106" t="s">
        <v>1512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880</v>
      </c>
      <c r="M199" s="106" t="s">
        <v>388</v>
      </c>
      <c r="N199" s="106" t="s">
        <v>43</v>
      </c>
      <c r="O199" s="106" t="s">
        <v>541</v>
      </c>
      <c r="P199" s="106" t="s">
        <v>866</v>
      </c>
      <c r="Q199" s="106" t="s">
        <v>1513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1514</v>
      </c>
      <c r="D200" s="106" t="s">
        <v>1511</v>
      </c>
      <c r="E200" s="106" t="s">
        <v>829</v>
      </c>
      <c r="F200" s="107">
        <v>60</v>
      </c>
      <c r="G200" s="106" t="s">
        <v>1512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880</v>
      </c>
      <c r="M200" s="106" t="s">
        <v>388</v>
      </c>
      <c r="N200" s="106" t="s">
        <v>43</v>
      </c>
      <c r="O200" s="106" t="s">
        <v>541</v>
      </c>
      <c r="P200" s="106" t="s">
        <v>866</v>
      </c>
      <c r="Q200" s="106" t="s">
        <v>1513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1515</v>
      </c>
      <c r="D201" s="106" t="s">
        <v>1516</v>
      </c>
      <c r="E201" s="106" t="s">
        <v>791</v>
      </c>
      <c r="F201" s="107">
        <v>56</v>
      </c>
      <c r="G201" s="106" t="s">
        <v>1517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880</v>
      </c>
      <c r="M201" s="106" t="s">
        <v>388</v>
      </c>
      <c r="N201" s="106" t="s">
        <v>43</v>
      </c>
      <c r="O201" s="106" t="s">
        <v>541</v>
      </c>
      <c r="P201" s="106" t="s">
        <v>866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1518</v>
      </c>
      <c r="D202" s="106" t="s">
        <v>1516</v>
      </c>
      <c r="E202" s="106" t="s">
        <v>829</v>
      </c>
      <c r="F202" s="107">
        <v>60</v>
      </c>
      <c r="G202" s="106" t="s">
        <v>1517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880</v>
      </c>
      <c r="M202" s="106" t="s">
        <v>388</v>
      </c>
      <c r="N202" s="106" t="s">
        <v>43</v>
      </c>
      <c r="O202" s="106" t="s">
        <v>541</v>
      </c>
      <c r="P202" s="106" t="s">
        <v>866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1519</v>
      </c>
      <c r="D203" s="106" t="s">
        <v>1520</v>
      </c>
      <c r="E203" s="106" t="s">
        <v>791</v>
      </c>
      <c r="F203" s="107">
        <v>56</v>
      </c>
      <c r="G203" s="106" t="s">
        <v>1521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880</v>
      </c>
      <c r="M203" s="106" t="s">
        <v>388</v>
      </c>
      <c r="N203" s="106" t="s">
        <v>43</v>
      </c>
      <c r="O203" s="106" t="s">
        <v>541</v>
      </c>
      <c r="P203" s="106" t="s">
        <v>866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1522</v>
      </c>
      <c r="D204" s="106" t="s">
        <v>1520</v>
      </c>
      <c r="E204" s="106" t="s">
        <v>829</v>
      </c>
      <c r="F204" s="107">
        <v>60</v>
      </c>
      <c r="G204" s="106" t="s">
        <v>1521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880</v>
      </c>
      <c r="M204" s="106" t="s">
        <v>388</v>
      </c>
      <c r="N204" s="106" t="s">
        <v>43</v>
      </c>
      <c r="O204" s="106" t="s">
        <v>541</v>
      </c>
      <c r="P204" s="106" t="s">
        <v>866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1523</v>
      </c>
      <c r="D205" s="106" t="s">
        <v>1524</v>
      </c>
      <c r="E205" s="106" t="s">
        <v>791</v>
      </c>
      <c r="F205" s="107">
        <v>56</v>
      </c>
      <c r="G205" s="106" t="s">
        <v>1525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880</v>
      </c>
      <c r="M205" s="106" t="s">
        <v>388</v>
      </c>
      <c r="N205" s="106" t="s">
        <v>43</v>
      </c>
      <c r="O205" s="106" t="s">
        <v>541</v>
      </c>
      <c r="P205" s="106" t="s">
        <v>866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1526</v>
      </c>
      <c r="D206" s="106" t="s">
        <v>1524</v>
      </c>
      <c r="E206" s="106" t="s">
        <v>829</v>
      </c>
      <c r="F206" s="107">
        <v>60</v>
      </c>
      <c r="G206" s="106" t="s">
        <v>1525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880</v>
      </c>
      <c r="M206" s="106" t="s">
        <v>388</v>
      </c>
      <c r="N206" s="106" t="s">
        <v>43</v>
      </c>
      <c r="O206" s="106" t="s">
        <v>541</v>
      </c>
      <c r="P206" s="106" t="s">
        <v>866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1527</v>
      </c>
      <c r="D207" s="106" t="s">
        <v>1528</v>
      </c>
      <c r="E207" s="106" t="s">
        <v>788</v>
      </c>
      <c r="F207" s="107">
        <v>0</v>
      </c>
      <c r="G207" s="106" t="s">
        <v>1529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884</v>
      </c>
      <c r="M207" s="106" t="s">
        <v>388</v>
      </c>
      <c r="N207" s="106" t="s">
        <v>43</v>
      </c>
      <c r="O207" s="106" t="s">
        <v>541</v>
      </c>
      <c r="P207" s="106" t="s">
        <v>866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1530</v>
      </c>
      <c r="D208" s="106" t="s">
        <v>1531</v>
      </c>
      <c r="E208" s="106" t="s">
        <v>788</v>
      </c>
      <c r="F208" s="107">
        <v>0</v>
      </c>
      <c r="G208" s="106" t="s">
        <v>1532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884</v>
      </c>
      <c r="M208" s="106" t="s">
        <v>388</v>
      </c>
      <c r="N208" s="106" t="s">
        <v>43</v>
      </c>
      <c r="O208" s="106" t="s">
        <v>541</v>
      </c>
      <c r="P208" s="106" t="s">
        <v>866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1533</v>
      </c>
      <c r="D209" s="106" t="s">
        <v>1534</v>
      </c>
      <c r="E209" s="106" t="s">
        <v>788</v>
      </c>
      <c r="F209" s="107">
        <v>0</v>
      </c>
      <c r="G209" s="106" t="s">
        <v>1535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884</v>
      </c>
      <c r="M209" s="106" t="s">
        <v>388</v>
      </c>
      <c r="N209" s="106" t="s">
        <v>43</v>
      </c>
      <c r="O209" s="106" t="s">
        <v>541</v>
      </c>
      <c r="P209" s="106" t="s">
        <v>866</v>
      </c>
      <c r="Q209" s="106" t="s">
        <v>1536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1537</v>
      </c>
      <c r="D210" s="106" t="s">
        <v>1538</v>
      </c>
      <c r="E210" s="106" t="s">
        <v>788</v>
      </c>
      <c r="F210" s="107">
        <v>0</v>
      </c>
      <c r="G210" s="106" t="s">
        <v>1539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884</v>
      </c>
      <c r="M210" s="106" t="s">
        <v>388</v>
      </c>
      <c r="N210" s="106" t="s">
        <v>43</v>
      </c>
      <c r="O210" s="106" t="s">
        <v>541</v>
      </c>
      <c r="P210" s="106" t="s">
        <v>866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1540</v>
      </c>
      <c r="D211" s="106" t="s">
        <v>1541</v>
      </c>
      <c r="E211" s="106" t="s">
        <v>788</v>
      </c>
      <c r="F211" s="107">
        <v>0</v>
      </c>
      <c r="G211" s="106" t="s">
        <v>1542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884</v>
      </c>
      <c r="M211" s="106" t="s">
        <v>388</v>
      </c>
      <c r="N211" s="106" t="s">
        <v>43</v>
      </c>
      <c r="O211" s="106" t="s">
        <v>541</v>
      </c>
      <c r="P211" s="106" t="s">
        <v>866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1543</v>
      </c>
      <c r="D212" s="106" t="s">
        <v>1544</v>
      </c>
      <c r="E212" s="106" t="s">
        <v>788</v>
      </c>
      <c r="F212" s="107">
        <v>0</v>
      </c>
      <c r="G212" s="106" t="s">
        <v>1545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884</v>
      </c>
      <c r="M212" s="106" t="s">
        <v>388</v>
      </c>
      <c r="N212" s="106" t="s">
        <v>43</v>
      </c>
      <c r="O212" s="106" t="s">
        <v>541</v>
      </c>
      <c r="P212" s="106" t="s">
        <v>866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1546</v>
      </c>
      <c r="D213" s="106" t="s">
        <v>1547</v>
      </c>
      <c r="E213" s="106" t="s">
        <v>788</v>
      </c>
      <c r="F213" s="107">
        <v>0</v>
      </c>
      <c r="G213" s="106" t="s">
        <v>1548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884</v>
      </c>
      <c r="M213" s="106" t="s">
        <v>388</v>
      </c>
      <c r="N213" s="106" t="s">
        <v>43</v>
      </c>
      <c r="O213" s="106" t="s">
        <v>541</v>
      </c>
      <c r="P213" s="106" t="s">
        <v>866</v>
      </c>
      <c r="Q213" s="106" t="s">
        <v>1536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1549</v>
      </c>
      <c r="D214" s="106" t="s">
        <v>1550</v>
      </c>
      <c r="E214" s="106" t="s">
        <v>788</v>
      </c>
      <c r="F214" s="107">
        <v>0</v>
      </c>
      <c r="G214" s="106" t="s">
        <v>1551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884</v>
      </c>
      <c r="M214" s="106" t="s">
        <v>388</v>
      </c>
      <c r="N214" s="106" t="s">
        <v>43</v>
      </c>
      <c r="O214" s="106" t="s">
        <v>541</v>
      </c>
      <c r="P214" s="106" t="s">
        <v>866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1552</v>
      </c>
      <c r="D215" s="106" t="s">
        <v>1553</v>
      </c>
      <c r="E215" s="106" t="s">
        <v>788</v>
      </c>
      <c r="F215" s="107">
        <v>0</v>
      </c>
      <c r="G215" s="106" t="s">
        <v>1554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884</v>
      </c>
      <c r="M215" s="106" t="s">
        <v>388</v>
      </c>
      <c r="N215" s="106" t="s">
        <v>43</v>
      </c>
      <c r="O215" s="106" t="s">
        <v>541</v>
      </c>
      <c r="P215" s="106" t="s">
        <v>866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1555</v>
      </c>
      <c r="D216" s="106" t="s">
        <v>1556</v>
      </c>
      <c r="E216" s="106" t="s">
        <v>788</v>
      </c>
      <c r="F216" s="107">
        <v>0</v>
      </c>
      <c r="G216" s="106" t="s">
        <v>1557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884</v>
      </c>
      <c r="M216" s="106" t="s">
        <v>388</v>
      </c>
      <c r="N216" s="106" t="s">
        <v>43</v>
      </c>
      <c r="O216" s="106" t="s">
        <v>541</v>
      </c>
      <c r="P216" s="106" t="s">
        <v>866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1558</v>
      </c>
      <c r="D217" s="106" t="s">
        <v>1559</v>
      </c>
      <c r="E217" s="106" t="s">
        <v>788</v>
      </c>
      <c r="F217" s="107">
        <v>0</v>
      </c>
      <c r="G217" s="106" t="s">
        <v>1560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884</v>
      </c>
      <c r="M217" s="106" t="s">
        <v>388</v>
      </c>
      <c r="N217" s="106" t="s">
        <v>43</v>
      </c>
      <c r="O217" s="106" t="s">
        <v>541</v>
      </c>
      <c r="P217" s="106" t="s">
        <v>866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1561</v>
      </c>
      <c r="D218" s="106" t="s">
        <v>1562</v>
      </c>
      <c r="E218" s="106" t="s">
        <v>788</v>
      </c>
      <c r="F218" s="107">
        <v>0</v>
      </c>
      <c r="G218" s="106" t="s">
        <v>1563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884</v>
      </c>
      <c r="M218" s="106" t="s">
        <v>388</v>
      </c>
      <c r="N218" s="106" t="s">
        <v>43</v>
      </c>
      <c r="O218" s="106" t="s">
        <v>541</v>
      </c>
      <c r="P218" s="106" t="s">
        <v>866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1564</v>
      </c>
      <c r="D219" s="106" t="s">
        <v>1565</v>
      </c>
      <c r="E219" s="106" t="s">
        <v>788</v>
      </c>
      <c r="F219" s="107">
        <v>0</v>
      </c>
      <c r="G219" s="106" t="s">
        <v>1566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884</v>
      </c>
      <c r="M219" s="106" t="s">
        <v>389</v>
      </c>
      <c r="O219" s="106" t="s">
        <v>542</v>
      </c>
      <c r="P219" s="106" t="s">
        <v>866</v>
      </c>
      <c r="Q219" s="106" t="s">
        <v>1567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1568</v>
      </c>
      <c r="D220" s="106" t="s">
        <v>1569</v>
      </c>
      <c r="E220" s="106" t="s">
        <v>788</v>
      </c>
      <c r="F220" s="107">
        <v>0</v>
      </c>
      <c r="G220" s="106" t="s">
        <v>1570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884</v>
      </c>
      <c r="M220" s="106" t="s">
        <v>389</v>
      </c>
      <c r="O220" s="106" t="s">
        <v>542</v>
      </c>
      <c r="P220" s="106" t="s">
        <v>866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1571</v>
      </c>
      <c r="D221" s="106" t="s">
        <v>1572</v>
      </c>
      <c r="E221" s="106" t="s">
        <v>788</v>
      </c>
      <c r="F221" s="107">
        <v>0</v>
      </c>
      <c r="G221" s="106" t="s">
        <v>1570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884</v>
      </c>
      <c r="M221" s="106" t="s">
        <v>389</v>
      </c>
      <c r="O221" s="106" t="s">
        <v>542</v>
      </c>
      <c r="P221" s="106" t="s">
        <v>866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1573</v>
      </c>
      <c r="D222" s="106" t="s">
        <v>1574</v>
      </c>
      <c r="E222" s="106" t="s">
        <v>788</v>
      </c>
      <c r="F222" s="107">
        <v>0</v>
      </c>
      <c r="G222" s="106" t="s">
        <v>1575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884</v>
      </c>
      <c r="M222" s="106" t="s">
        <v>389</v>
      </c>
      <c r="O222" s="106" t="s">
        <v>542</v>
      </c>
      <c r="P222" s="106" t="s">
        <v>866</v>
      </c>
      <c r="Q222" s="106" t="s">
        <v>1576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1577</v>
      </c>
      <c r="D223" s="106" t="s">
        <v>1578</v>
      </c>
      <c r="E223" s="106" t="s">
        <v>788</v>
      </c>
      <c r="F223" s="107">
        <v>0</v>
      </c>
      <c r="G223" s="106" t="s">
        <v>1579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884</v>
      </c>
      <c r="M223" s="106" t="s">
        <v>388</v>
      </c>
      <c r="N223" s="106" t="s">
        <v>43</v>
      </c>
      <c r="O223" s="106" t="s">
        <v>541</v>
      </c>
      <c r="P223" s="106" t="s">
        <v>866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1580</v>
      </c>
      <c r="D224" s="106" t="s">
        <v>1581</v>
      </c>
      <c r="E224" s="106" t="s">
        <v>788</v>
      </c>
      <c r="F224" s="107">
        <v>0</v>
      </c>
      <c r="G224" s="106" t="s">
        <v>1582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884</v>
      </c>
      <c r="M224" s="106" t="s">
        <v>388</v>
      </c>
      <c r="N224" s="106" t="s">
        <v>43</v>
      </c>
      <c r="O224" s="106" t="s">
        <v>541</v>
      </c>
      <c r="P224" s="106" t="s">
        <v>866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1583</v>
      </c>
      <c r="D225" s="106" t="s">
        <v>1584</v>
      </c>
      <c r="E225" s="106" t="s">
        <v>788</v>
      </c>
      <c r="F225" s="107">
        <v>0</v>
      </c>
      <c r="G225" s="106" t="s">
        <v>1585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884</v>
      </c>
      <c r="M225" s="106" t="s">
        <v>388</v>
      </c>
      <c r="N225" s="106" t="s">
        <v>43</v>
      </c>
      <c r="O225" s="106" t="s">
        <v>541</v>
      </c>
      <c r="P225" s="106" t="s">
        <v>866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1586</v>
      </c>
      <c r="D226" s="106" t="s">
        <v>1587</v>
      </c>
      <c r="E226" s="106" t="s">
        <v>788</v>
      </c>
      <c r="F226" s="107">
        <v>0</v>
      </c>
      <c r="G226" s="106" t="s">
        <v>1588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884</v>
      </c>
      <c r="M226" s="106" t="s">
        <v>388</v>
      </c>
      <c r="N226" s="106" t="s">
        <v>43</v>
      </c>
      <c r="O226" s="106" t="s">
        <v>541</v>
      </c>
      <c r="P226" s="106" t="s">
        <v>866</v>
      </c>
      <c r="Q226" s="106" t="s">
        <v>1589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1590</v>
      </c>
      <c r="D227" s="106" t="s">
        <v>1591</v>
      </c>
      <c r="E227" s="106" t="s">
        <v>788</v>
      </c>
      <c r="F227" s="107">
        <v>0</v>
      </c>
      <c r="G227" s="106" t="s">
        <v>1592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884</v>
      </c>
      <c r="M227" s="106" t="s">
        <v>388</v>
      </c>
      <c r="N227" s="106" t="s">
        <v>43</v>
      </c>
      <c r="O227" s="106" t="s">
        <v>541</v>
      </c>
      <c r="P227" s="106" t="s">
        <v>866</v>
      </c>
      <c r="Q227" s="106" t="s">
        <v>1576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1593</v>
      </c>
      <c r="D228" s="106" t="s">
        <v>1594</v>
      </c>
      <c r="E228" s="106" t="s">
        <v>788</v>
      </c>
      <c r="F228" s="107">
        <v>0</v>
      </c>
      <c r="G228" s="106" t="s">
        <v>1595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884</v>
      </c>
      <c r="M228" s="106" t="s">
        <v>388</v>
      </c>
      <c r="N228" s="106" t="s">
        <v>43</v>
      </c>
      <c r="O228" s="106" t="s">
        <v>541</v>
      </c>
      <c r="P228" s="106" t="s">
        <v>866</v>
      </c>
      <c r="Q228" s="106" t="s">
        <v>1576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1596</v>
      </c>
      <c r="D229" s="106" t="s">
        <v>1597</v>
      </c>
      <c r="E229" s="106" t="s">
        <v>788</v>
      </c>
      <c r="F229" s="107">
        <v>0</v>
      </c>
      <c r="G229" s="106" t="s">
        <v>1598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884</v>
      </c>
      <c r="M229" s="106" t="s">
        <v>388</v>
      </c>
      <c r="N229" s="106" t="s">
        <v>43</v>
      </c>
      <c r="O229" s="106" t="s">
        <v>541</v>
      </c>
      <c r="P229" s="106" t="s">
        <v>866</v>
      </c>
      <c r="Q229" s="106" t="s">
        <v>1576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1599</v>
      </c>
      <c r="D230" s="106" t="s">
        <v>1600</v>
      </c>
      <c r="E230" s="106" t="s">
        <v>788</v>
      </c>
      <c r="F230" s="107">
        <v>0</v>
      </c>
      <c r="G230" s="106" t="s">
        <v>1601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884</v>
      </c>
      <c r="M230" s="106" t="s">
        <v>388</v>
      </c>
      <c r="N230" s="106" t="s">
        <v>43</v>
      </c>
      <c r="O230" s="106" t="s">
        <v>541</v>
      </c>
      <c r="P230" s="106" t="s">
        <v>866</v>
      </c>
      <c r="Q230" s="106" t="s">
        <v>1576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1602</v>
      </c>
      <c r="D231" s="106" t="s">
        <v>1603</v>
      </c>
      <c r="E231" s="106" t="s">
        <v>788</v>
      </c>
      <c r="F231" s="107">
        <v>0</v>
      </c>
      <c r="G231" s="106" t="s">
        <v>1604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884</v>
      </c>
      <c r="M231" s="106" t="s">
        <v>388</v>
      </c>
      <c r="N231" s="106" t="s">
        <v>43</v>
      </c>
      <c r="O231" s="106" t="s">
        <v>541</v>
      </c>
      <c r="P231" s="106" t="s">
        <v>866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1605</v>
      </c>
      <c r="D232" s="106" t="s">
        <v>1606</v>
      </c>
      <c r="E232" s="106" t="s">
        <v>788</v>
      </c>
      <c r="F232" s="107">
        <v>0</v>
      </c>
      <c r="G232" s="106" t="s">
        <v>1607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884</v>
      </c>
      <c r="M232" s="106" t="s">
        <v>388</v>
      </c>
      <c r="N232" s="106" t="s">
        <v>43</v>
      </c>
      <c r="O232" s="106" t="s">
        <v>541</v>
      </c>
      <c r="P232" s="106" t="s">
        <v>866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1608</v>
      </c>
      <c r="D233" s="106" t="s">
        <v>1609</v>
      </c>
      <c r="E233" s="106" t="s">
        <v>788</v>
      </c>
      <c r="F233" s="107">
        <v>0</v>
      </c>
      <c r="G233" s="106" t="s">
        <v>1610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884</v>
      </c>
      <c r="M233" s="106" t="s">
        <v>388</v>
      </c>
      <c r="N233" s="106" t="s">
        <v>43</v>
      </c>
      <c r="O233" s="106" t="s">
        <v>541</v>
      </c>
      <c r="P233" s="106" t="s">
        <v>866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1611</v>
      </c>
      <c r="D234" s="106" t="s">
        <v>1612</v>
      </c>
      <c r="E234" s="106" t="s">
        <v>788</v>
      </c>
      <c r="F234" s="107">
        <v>0</v>
      </c>
      <c r="G234" s="106" t="s">
        <v>1613</v>
      </c>
      <c r="H234" s="106" t="s">
        <v>53</v>
      </c>
      <c r="I234" s="106" t="s">
        <v>1034</v>
      </c>
      <c r="J234" s="106" t="s">
        <v>356</v>
      </c>
      <c r="K234" s="106" t="s">
        <v>382</v>
      </c>
      <c r="L234" s="106" t="s">
        <v>884</v>
      </c>
      <c r="M234" s="106" t="s">
        <v>388</v>
      </c>
      <c r="N234" s="106" t="s">
        <v>43</v>
      </c>
      <c r="O234" s="106" t="s">
        <v>541</v>
      </c>
      <c r="P234" s="106" t="s">
        <v>866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1614</v>
      </c>
      <c r="D235" s="106" t="s">
        <v>1615</v>
      </c>
      <c r="E235" s="106" t="s">
        <v>788</v>
      </c>
      <c r="F235" s="107">
        <v>0</v>
      </c>
      <c r="G235" s="106" t="s">
        <v>1616</v>
      </c>
      <c r="H235" s="106" t="s">
        <v>78</v>
      </c>
      <c r="I235" s="106" t="s">
        <v>1034</v>
      </c>
      <c r="J235" s="106" t="s">
        <v>356</v>
      </c>
      <c r="K235" s="106" t="s">
        <v>382</v>
      </c>
      <c r="L235" s="106" t="s">
        <v>884</v>
      </c>
      <c r="M235" s="106" t="s">
        <v>388</v>
      </c>
      <c r="N235" s="106" t="s">
        <v>43</v>
      </c>
      <c r="O235" s="106" t="s">
        <v>541</v>
      </c>
      <c r="P235" s="106" t="s">
        <v>866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1617</v>
      </c>
      <c r="D236" s="106" t="s">
        <v>1618</v>
      </c>
      <c r="E236" s="106" t="s">
        <v>788</v>
      </c>
      <c r="F236" s="107">
        <v>0</v>
      </c>
      <c r="G236" s="106" t="s">
        <v>1619</v>
      </c>
      <c r="H236" s="106" t="s">
        <v>53</v>
      </c>
      <c r="I236" s="106" t="s">
        <v>1034</v>
      </c>
      <c r="J236" s="106" t="s">
        <v>356</v>
      </c>
      <c r="K236" s="106" t="s">
        <v>382</v>
      </c>
      <c r="L236" s="106" t="s">
        <v>884</v>
      </c>
      <c r="M236" s="106" t="s">
        <v>388</v>
      </c>
      <c r="N236" s="106" t="s">
        <v>43</v>
      </c>
      <c r="O236" s="106" t="s">
        <v>541</v>
      </c>
      <c r="P236" s="106" t="s">
        <v>866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1620</v>
      </c>
      <c r="D237" s="106" t="s">
        <v>1621</v>
      </c>
      <c r="E237" s="106" t="s">
        <v>788</v>
      </c>
      <c r="F237" s="107">
        <v>0</v>
      </c>
      <c r="G237" s="106" t="s">
        <v>1622</v>
      </c>
      <c r="H237" s="106" t="s">
        <v>53</v>
      </c>
      <c r="I237" s="106" t="s">
        <v>1034</v>
      </c>
      <c r="J237" s="106" t="s">
        <v>356</v>
      </c>
      <c r="K237" s="106" t="s">
        <v>382</v>
      </c>
      <c r="L237" s="106" t="s">
        <v>884</v>
      </c>
      <c r="M237" s="106" t="s">
        <v>388</v>
      </c>
      <c r="N237" s="106" t="s">
        <v>43</v>
      </c>
      <c r="O237" s="106" t="s">
        <v>541</v>
      </c>
      <c r="P237" s="106" t="s">
        <v>866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1623</v>
      </c>
      <c r="D238" s="106" t="s">
        <v>1624</v>
      </c>
      <c r="E238" s="106" t="s">
        <v>788</v>
      </c>
      <c r="F238" s="107">
        <v>0</v>
      </c>
      <c r="G238" s="106" t="s">
        <v>1625</v>
      </c>
      <c r="H238" s="106" t="s">
        <v>53</v>
      </c>
      <c r="I238" s="106" t="s">
        <v>1034</v>
      </c>
      <c r="J238" s="106" t="s">
        <v>356</v>
      </c>
      <c r="K238" s="106" t="s">
        <v>382</v>
      </c>
      <c r="L238" s="106" t="s">
        <v>884</v>
      </c>
      <c r="M238" s="106" t="s">
        <v>388</v>
      </c>
      <c r="N238" s="106" t="s">
        <v>43</v>
      </c>
      <c r="O238" s="106" t="s">
        <v>541</v>
      </c>
      <c r="P238" s="106" t="s">
        <v>866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1626</v>
      </c>
      <c r="D239" s="106" t="s">
        <v>1627</v>
      </c>
      <c r="E239" s="106" t="s">
        <v>788</v>
      </c>
      <c r="F239" s="107">
        <v>0</v>
      </c>
      <c r="G239" s="106" t="s">
        <v>1628</v>
      </c>
      <c r="H239" s="106" t="s">
        <v>53</v>
      </c>
      <c r="I239" s="106" t="s">
        <v>1034</v>
      </c>
      <c r="J239" s="106" t="s">
        <v>356</v>
      </c>
      <c r="K239" s="106" t="s">
        <v>382</v>
      </c>
      <c r="L239" s="106" t="s">
        <v>884</v>
      </c>
      <c r="M239" s="106" t="s">
        <v>388</v>
      </c>
      <c r="N239" s="106" t="s">
        <v>43</v>
      </c>
      <c r="O239" s="106" t="s">
        <v>541</v>
      </c>
      <c r="P239" s="106" t="s">
        <v>866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1629</v>
      </c>
      <c r="D240" s="106" t="s">
        <v>1630</v>
      </c>
      <c r="E240" s="106" t="s">
        <v>788</v>
      </c>
      <c r="F240" s="107">
        <v>0</v>
      </c>
      <c r="G240" s="106" t="s">
        <v>1631</v>
      </c>
      <c r="H240" s="106" t="s">
        <v>71</v>
      </c>
      <c r="I240" s="106" t="s">
        <v>1034</v>
      </c>
      <c r="J240" s="106" t="s">
        <v>356</v>
      </c>
      <c r="K240" s="106" t="s">
        <v>382</v>
      </c>
      <c r="L240" s="106" t="s">
        <v>884</v>
      </c>
      <c r="M240" s="106" t="s">
        <v>388</v>
      </c>
      <c r="N240" s="106" t="s">
        <v>43</v>
      </c>
      <c r="O240" s="106" t="s">
        <v>541</v>
      </c>
      <c r="P240" s="106" t="s">
        <v>866</v>
      </c>
      <c r="Q240" s="106" t="s">
        <v>1576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1632</v>
      </c>
      <c r="D241" s="106" t="s">
        <v>1633</v>
      </c>
      <c r="E241" s="106" t="s">
        <v>788</v>
      </c>
      <c r="F241" s="107">
        <v>0</v>
      </c>
      <c r="G241" s="106" t="s">
        <v>1634</v>
      </c>
      <c r="H241" s="106" t="s">
        <v>55</v>
      </c>
      <c r="I241" s="106" t="s">
        <v>1034</v>
      </c>
      <c r="J241" s="106" t="s">
        <v>356</v>
      </c>
      <c r="K241" s="106" t="s">
        <v>382</v>
      </c>
      <c r="L241" s="106" t="s">
        <v>884</v>
      </c>
      <c r="M241" s="106" t="s">
        <v>388</v>
      </c>
      <c r="N241" s="106" t="s">
        <v>43</v>
      </c>
      <c r="O241" s="106" t="s">
        <v>541</v>
      </c>
      <c r="P241" s="106" t="s">
        <v>866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1635</v>
      </c>
      <c r="D242" s="106" t="s">
        <v>1636</v>
      </c>
      <c r="E242" s="106" t="s">
        <v>788</v>
      </c>
      <c r="F242" s="107">
        <v>0</v>
      </c>
      <c r="G242" s="106" t="s">
        <v>1637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884</v>
      </c>
      <c r="M242" s="106" t="s">
        <v>388</v>
      </c>
      <c r="N242" s="106" t="s">
        <v>43</v>
      </c>
      <c r="O242" s="106" t="s">
        <v>541</v>
      </c>
      <c r="P242" s="106" t="s">
        <v>866</v>
      </c>
      <c r="Q242" s="106" t="s">
        <v>1638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1639</v>
      </c>
      <c r="D243" s="106" t="s">
        <v>1640</v>
      </c>
      <c r="E243" s="106" t="s">
        <v>788</v>
      </c>
      <c r="F243" s="107">
        <v>0</v>
      </c>
      <c r="G243" s="106" t="s">
        <v>1641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884</v>
      </c>
      <c r="M243" s="106" t="s">
        <v>388</v>
      </c>
      <c r="N243" s="106" t="s">
        <v>43</v>
      </c>
      <c r="O243" s="106" t="s">
        <v>541</v>
      </c>
      <c r="P243" s="106" t="s">
        <v>866</v>
      </c>
      <c r="Q243" s="106" t="s">
        <v>1642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1643</v>
      </c>
      <c r="D244" s="106" t="s">
        <v>1644</v>
      </c>
      <c r="E244" s="106" t="s">
        <v>788</v>
      </c>
      <c r="F244" s="107">
        <v>0</v>
      </c>
      <c r="G244" s="106" t="s">
        <v>1645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884</v>
      </c>
      <c r="M244" s="106" t="s">
        <v>388</v>
      </c>
      <c r="N244" s="106" t="s">
        <v>43</v>
      </c>
      <c r="O244" s="106" t="s">
        <v>541</v>
      </c>
      <c r="P244" s="106" t="s">
        <v>866</v>
      </c>
      <c r="Q244" s="106" t="s">
        <v>1646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1647</v>
      </c>
      <c r="D245" s="106" t="s">
        <v>1648</v>
      </c>
      <c r="E245" s="106" t="s">
        <v>788</v>
      </c>
      <c r="F245" s="107">
        <v>0</v>
      </c>
      <c r="G245" s="106" t="s">
        <v>1649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884</v>
      </c>
      <c r="M245" s="106" t="s">
        <v>388</v>
      </c>
      <c r="N245" s="106" t="s">
        <v>43</v>
      </c>
      <c r="O245" s="106" t="s">
        <v>541</v>
      </c>
      <c r="P245" s="106" t="s">
        <v>866</v>
      </c>
      <c r="Q245" s="106" t="s">
        <v>1483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1650</v>
      </c>
      <c r="D246" s="106" t="s">
        <v>1651</v>
      </c>
      <c r="E246" s="106" t="s">
        <v>788</v>
      </c>
      <c r="F246" s="107">
        <v>0</v>
      </c>
      <c r="G246" s="106" t="s">
        <v>1652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884</v>
      </c>
      <c r="M246" s="106" t="s">
        <v>388</v>
      </c>
      <c r="N246" s="106" t="s">
        <v>43</v>
      </c>
      <c r="O246" s="106" t="s">
        <v>541</v>
      </c>
      <c r="P246" s="106" t="s">
        <v>866</v>
      </c>
      <c r="Q246" s="106" t="s">
        <v>1653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1654</v>
      </c>
      <c r="D247" s="106" t="s">
        <v>1655</v>
      </c>
      <c r="E247" s="106" t="s">
        <v>788</v>
      </c>
      <c r="F247" s="107">
        <v>0</v>
      </c>
      <c r="G247" s="106" t="s">
        <v>1656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880</v>
      </c>
      <c r="M247" s="106" t="s">
        <v>389</v>
      </c>
      <c r="O247" s="106" t="s">
        <v>542</v>
      </c>
      <c r="P247" s="106" t="s">
        <v>866</v>
      </c>
      <c r="Q247" s="106" t="s">
        <v>1657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1658</v>
      </c>
      <c r="D248" s="106" t="s">
        <v>1659</v>
      </c>
      <c r="E248" s="106" t="s">
        <v>788</v>
      </c>
      <c r="F248" s="107">
        <v>0</v>
      </c>
      <c r="G248" s="106" t="s">
        <v>1660</v>
      </c>
      <c r="H248" s="106" t="s">
        <v>252</v>
      </c>
      <c r="I248" s="106" t="s">
        <v>888</v>
      </c>
      <c r="J248" s="106" t="s">
        <v>792</v>
      </c>
      <c r="K248" s="106" t="s">
        <v>382</v>
      </c>
      <c r="L248" s="106" t="s">
        <v>884</v>
      </c>
      <c r="M248" s="106" t="s">
        <v>388</v>
      </c>
      <c r="N248" s="106" t="s">
        <v>44</v>
      </c>
      <c r="O248" s="106" t="s">
        <v>541</v>
      </c>
      <c r="P248" s="106" t="s">
        <v>866</v>
      </c>
      <c r="Q248" s="106" t="s">
        <v>1483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1661</v>
      </c>
      <c r="D249" s="106" t="s">
        <v>1662</v>
      </c>
      <c r="E249" s="106" t="s">
        <v>788</v>
      </c>
      <c r="F249" s="107">
        <v>0</v>
      </c>
      <c r="G249" s="106" t="s">
        <v>1663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884</v>
      </c>
      <c r="M249" s="106" t="s">
        <v>388</v>
      </c>
      <c r="N249" s="106" t="s">
        <v>44</v>
      </c>
      <c r="O249" s="106" t="s">
        <v>541</v>
      </c>
      <c r="P249" s="106" t="s">
        <v>866</v>
      </c>
      <c r="Q249" s="106" t="s">
        <v>1646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1664</v>
      </c>
      <c r="D250" s="106" t="s">
        <v>1665</v>
      </c>
      <c r="E250" s="106" t="s">
        <v>788</v>
      </c>
      <c r="F250" s="107">
        <v>0</v>
      </c>
      <c r="G250" s="106" t="s">
        <v>1666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884</v>
      </c>
      <c r="M250" s="106" t="s">
        <v>388</v>
      </c>
      <c r="N250" s="106" t="s">
        <v>44</v>
      </c>
      <c r="O250" s="106" t="s">
        <v>541</v>
      </c>
      <c r="P250" s="106" t="s">
        <v>866</v>
      </c>
      <c r="Q250" s="106" t="s">
        <v>1667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1668</v>
      </c>
      <c r="D251" s="106" t="s">
        <v>1669</v>
      </c>
      <c r="E251" s="106" t="s">
        <v>788</v>
      </c>
      <c r="F251" s="107">
        <v>0</v>
      </c>
      <c r="G251" s="106" t="s">
        <v>1670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884</v>
      </c>
      <c r="M251" s="106" t="s">
        <v>388</v>
      </c>
      <c r="N251" s="106" t="s">
        <v>44</v>
      </c>
      <c r="O251" s="106" t="s">
        <v>541</v>
      </c>
      <c r="P251" s="106" t="s">
        <v>866</v>
      </c>
      <c r="Q251" s="106" t="s">
        <v>1671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1672</v>
      </c>
      <c r="D252" s="106" t="s">
        <v>1673</v>
      </c>
      <c r="E252" s="106" t="s">
        <v>788</v>
      </c>
      <c r="F252" s="107">
        <v>0</v>
      </c>
      <c r="G252" s="106" t="s">
        <v>1674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884</v>
      </c>
      <c r="M252" s="106" t="s">
        <v>388</v>
      </c>
      <c r="N252" s="106" t="s">
        <v>44</v>
      </c>
      <c r="O252" s="106" t="s">
        <v>541</v>
      </c>
      <c r="P252" s="106" t="s">
        <v>866</v>
      </c>
      <c r="Q252" s="106" t="s">
        <v>1675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1676</v>
      </c>
      <c r="D253" s="106" t="s">
        <v>1677</v>
      </c>
      <c r="E253" s="106" t="s">
        <v>788</v>
      </c>
      <c r="F253" s="107">
        <v>0</v>
      </c>
      <c r="G253" s="106" t="s">
        <v>1678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884</v>
      </c>
      <c r="M253" s="106" t="s">
        <v>389</v>
      </c>
      <c r="O253" s="106" t="s">
        <v>542</v>
      </c>
      <c r="P253" s="106" t="s">
        <v>866</v>
      </c>
      <c r="Q253" s="106" t="s">
        <v>1646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1679</v>
      </c>
      <c r="D254" s="106" t="s">
        <v>1680</v>
      </c>
      <c r="E254" s="106" t="s">
        <v>788</v>
      </c>
      <c r="F254" s="107">
        <v>0</v>
      </c>
      <c r="G254" s="106" t="s">
        <v>1681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884</v>
      </c>
      <c r="M254" s="106" t="s">
        <v>389</v>
      </c>
      <c r="O254" s="106" t="s">
        <v>542</v>
      </c>
      <c r="P254" s="106" t="s">
        <v>866</v>
      </c>
      <c r="Q254" s="106" t="s">
        <v>1646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1682</v>
      </c>
      <c r="D255" s="106" t="s">
        <v>1683</v>
      </c>
      <c r="E255" s="106" t="s">
        <v>788</v>
      </c>
      <c r="F255" s="107">
        <v>0</v>
      </c>
      <c r="G255" s="106" t="s">
        <v>1684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873</v>
      </c>
      <c r="M255" s="106" t="s">
        <v>389</v>
      </c>
      <c r="O255" s="106" t="s">
        <v>542</v>
      </c>
      <c r="P255" s="106" t="s">
        <v>866</v>
      </c>
      <c r="Q255" s="106" t="s">
        <v>1435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1685</v>
      </c>
      <c r="D256" s="106" t="s">
        <v>1686</v>
      </c>
      <c r="E256" s="106" t="s">
        <v>788</v>
      </c>
      <c r="F256" s="107">
        <v>0</v>
      </c>
      <c r="G256" s="106" t="s">
        <v>1687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884</v>
      </c>
      <c r="M256" s="106" t="s">
        <v>389</v>
      </c>
      <c r="O256" s="106" t="s">
        <v>542</v>
      </c>
      <c r="P256" s="106" t="s">
        <v>866</v>
      </c>
      <c r="Q256" s="106" t="s">
        <v>1688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1689</v>
      </c>
      <c r="D257" s="106" t="s">
        <v>1690</v>
      </c>
      <c r="E257" s="106" t="s">
        <v>788</v>
      </c>
      <c r="F257" s="107">
        <v>0</v>
      </c>
      <c r="G257" s="106" t="s">
        <v>1691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884</v>
      </c>
      <c r="M257" s="106" t="s">
        <v>389</v>
      </c>
      <c r="O257" s="106" t="s">
        <v>542</v>
      </c>
      <c r="P257" s="106" t="s">
        <v>866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1692</v>
      </c>
      <c r="D258" s="106" t="s">
        <v>1693</v>
      </c>
      <c r="E258" s="106" t="s">
        <v>788</v>
      </c>
      <c r="F258" s="107">
        <v>0</v>
      </c>
      <c r="G258" s="106" t="s">
        <v>1694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884</v>
      </c>
      <c r="M258" s="106" t="s">
        <v>389</v>
      </c>
      <c r="O258" s="106" t="s">
        <v>542</v>
      </c>
      <c r="P258" s="106" t="s">
        <v>866</v>
      </c>
      <c r="Q258" s="106" t="s">
        <v>1576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1695</v>
      </c>
      <c r="D259" s="106" t="s">
        <v>1696</v>
      </c>
      <c r="E259" s="106" t="s">
        <v>788</v>
      </c>
      <c r="F259" s="107">
        <v>0</v>
      </c>
      <c r="G259" s="106" t="s">
        <v>1697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884</v>
      </c>
      <c r="M259" s="106" t="s">
        <v>388</v>
      </c>
      <c r="N259" s="106" t="s">
        <v>43</v>
      </c>
      <c r="O259" s="106" t="s">
        <v>541</v>
      </c>
      <c r="P259" s="106" t="s">
        <v>866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1698</v>
      </c>
      <c r="D260" s="106" t="s">
        <v>1699</v>
      </c>
      <c r="E260" s="106" t="s">
        <v>788</v>
      </c>
      <c r="F260" s="107">
        <v>0</v>
      </c>
      <c r="G260" s="106" t="s">
        <v>1700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884</v>
      </c>
      <c r="M260" s="106" t="s">
        <v>388</v>
      </c>
      <c r="N260" s="106" t="s">
        <v>43</v>
      </c>
      <c r="O260" s="106" t="s">
        <v>541</v>
      </c>
      <c r="P260" s="106" t="s">
        <v>866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1701</v>
      </c>
      <c r="D261" s="106" t="s">
        <v>1702</v>
      </c>
      <c r="E261" s="106" t="s">
        <v>788</v>
      </c>
      <c r="F261" s="107">
        <v>0</v>
      </c>
      <c r="G261" s="106" t="s">
        <v>1703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884</v>
      </c>
      <c r="M261" s="106" t="s">
        <v>388</v>
      </c>
      <c r="N261" s="106" t="s">
        <v>43</v>
      </c>
      <c r="O261" s="106" t="s">
        <v>541</v>
      </c>
      <c r="P261" s="106" t="s">
        <v>866</v>
      </c>
      <c r="Q261" s="106" t="s">
        <v>1576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1704</v>
      </c>
      <c r="D262" s="106" t="s">
        <v>1705</v>
      </c>
      <c r="E262" s="106" t="s">
        <v>788</v>
      </c>
      <c r="F262" s="107">
        <v>0</v>
      </c>
      <c r="G262" s="106" t="s">
        <v>1706</v>
      </c>
      <c r="H262" s="106" t="s">
        <v>119</v>
      </c>
      <c r="I262" s="106" t="s">
        <v>888</v>
      </c>
      <c r="J262" s="106" t="s">
        <v>792</v>
      </c>
      <c r="K262" s="106" t="s">
        <v>382</v>
      </c>
      <c r="L262" s="106" t="s">
        <v>884</v>
      </c>
      <c r="M262" s="106" t="s">
        <v>388</v>
      </c>
      <c r="N262" s="106" t="s">
        <v>44</v>
      </c>
      <c r="O262" s="106" t="s">
        <v>541</v>
      </c>
      <c r="P262" s="106" t="s">
        <v>866</v>
      </c>
      <c r="Q262" s="106" t="s">
        <v>1707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1708</v>
      </c>
      <c r="D263" s="106" t="s">
        <v>1709</v>
      </c>
      <c r="E263" s="106" t="s">
        <v>788</v>
      </c>
      <c r="F263" s="107">
        <v>0</v>
      </c>
      <c r="G263" s="106" t="s">
        <v>1710</v>
      </c>
      <c r="H263" s="106" t="s">
        <v>116</v>
      </c>
      <c r="I263" s="106" t="s">
        <v>888</v>
      </c>
      <c r="J263" s="106" t="s">
        <v>792</v>
      </c>
      <c r="K263" s="106" t="s">
        <v>382</v>
      </c>
      <c r="L263" s="106" t="s">
        <v>884</v>
      </c>
      <c r="M263" s="106" t="s">
        <v>388</v>
      </c>
      <c r="N263" s="106" t="s">
        <v>44</v>
      </c>
      <c r="O263" s="106" t="s">
        <v>541</v>
      </c>
      <c r="P263" s="106" t="s">
        <v>866</v>
      </c>
      <c r="Q263" s="106" t="s">
        <v>1711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1712</v>
      </c>
      <c r="D264" s="106" t="s">
        <v>1713</v>
      </c>
      <c r="E264" s="106" t="s">
        <v>788</v>
      </c>
      <c r="F264" s="107">
        <v>0</v>
      </c>
      <c r="G264" s="106" t="s">
        <v>1714</v>
      </c>
      <c r="H264" s="106" t="s">
        <v>119</v>
      </c>
      <c r="I264" s="106" t="s">
        <v>888</v>
      </c>
      <c r="J264" s="106" t="s">
        <v>792</v>
      </c>
      <c r="K264" s="106" t="s">
        <v>382</v>
      </c>
      <c r="L264" s="106" t="s">
        <v>884</v>
      </c>
      <c r="M264" s="106" t="s">
        <v>388</v>
      </c>
      <c r="N264" s="106" t="s">
        <v>44</v>
      </c>
      <c r="O264" s="106" t="s">
        <v>541</v>
      </c>
      <c r="P264" s="106" t="s">
        <v>866</v>
      </c>
      <c r="Q264" s="106" t="s">
        <v>1707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1715</v>
      </c>
      <c r="D265" s="106" t="s">
        <v>1716</v>
      </c>
      <c r="E265" s="106" t="s">
        <v>788</v>
      </c>
      <c r="F265" s="107">
        <v>0</v>
      </c>
      <c r="G265" s="106" t="s">
        <v>1717</v>
      </c>
      <c r="H265" s="106" t="s">
        <v>246</v>
      </c>
      <c r="I265" s="106" t="s">
        <v>1718</v>
      </c>
      <c r="J265" s="106" t="s">
        <v>792</v>
      </c>
      <c r="K265" s="106" t="s">
        <v>382</v>
      </c>
      <c r="L265" s="106" t="s">
        <v>884</v>
      </c>
      <c r="M265" s="106" t="s">
        <v>388</v>
      </c>
      <c r="O265" s="106" t="s">
        <v>541</v>
      </c>
      <c r="P265" s="106" t="s">
        <v>866</v>
      </c>
      <c r="Q265" s="106" t="s">
        <v>1719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1720</v>
      </c>
      <c r="D266" s="106" t="s">
        <v>1721</v>
      </c>
      <c r="E266" s="106" t="s">
        <v>788</v>
      </c>
      <c r="F266" s="107">
        <v>0</v>
      </c>
      <c r="G266" s="106" t="s">
        <v>1722</v>
      </c>
      <c r="H266" s="106" t="s">
        <v>241</v>
      </c>
      <c r="I266" s="106" t="s">
        <v>1718</v>
      </c>
      <c r="J266" s="106" t="s">
        <v>792</v>
      </c>
      <c r="K266" s="106" t="s">
        <v>382</v>
      </c>
      <c r="L266" s="106" t="s">
        <v>884</v>
      </c>
      <c r="M266" s="106" t="s">
        <v>388</v>
      </c>
      <c r="O266" s="106" t="s">
        <v>541</v>
      </c>
      <c r="P266" s="106" t="s">
        <v>866</v>
      </c>
      <c r="Q266" s="106" t="s">
        <v>1723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1724</v>
      </c>
      <c r="D267" s="106" t="s">
        <v>1725</v>
      </c>
      <c r="E267" s="106" t="s">
        <v>788</v>
      </c>
      <c r="F267" s="107">
        <v>0</v>
      </c>
      <c r="G267" s="106" t="s">
        <v>1726</v>
      </c>
      <c r="H267" s="106" t="s">
        <v>245</v>
      </c>
      <c r="I267" s="106" t="s">
        <v>1718</v>
      </c>
      <c r="J267" s="106" t="s">
        <v>792</v>
      </c>
      <c r="K267" s="106" t="s">
        <v>382</v>
      </c>
      <c r="L267" s="106" t="s">
        <v>884</v>
      </c>
      <c r="M267" s="106" t="s">
        <v>388</v>
      </c>
      <c r="O267" s="106" t="s">
        <v>541</v>
      </c>
      <c r="P267" s="106" t="s">
        <v>866</v>
      </c>
      <c r="Q267" s="106" t="s">
        <v>1727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1728</v>
      </c>
      <c r="D268" s="106" t="s">
        <v>1729</v>
      </c>
      <c r="E268" s="106" t="s">
        <v>788</v>
      </c>
      <c r="F268" s="107">
        <v>0</v>
      </c>
      <c r="G268" s="106" t="s">
        <v>1730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880</v>
      </c>
      <c r="M268" s="106" t="s">
        <v>388</v>
      </c>
      <c r="N268" s="106" t="s">
        <v>43</v>
      </c>
      <c r="O268" s="106" t="s">
        <v>541</v>
      </c>
      <c r="P268" s="106" t="s">
        <v>866</v>
      </c>
      <c r="Q268" s="106" t="s">
        <v>1731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1732</v>
      </c>
      <c r="D269" s="106" t="s">
        <v>1733</v>
      </c>
      <c r="E269" s="106" t="s">
        <v>788</v>
      </c>
      <c r="F269" s="107">
        <v>0</v>
      </c>
      <c r="G269" s="106" t="s">
        <v>1734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880</v>
      </c>
      <c r="M269" s="106" t="s">
        <v>388</v>
      </c>
      <c r="N269" s="106" t="s">
        <v>43</v>
      </c>
      <c r="O269" s="106" t="s">
        <v>541</v>
      </c>
      <c r="P269" s="106" t="s">
        <v>866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1735</v>
      </c>
      <c r="D270" s="106" t="s">
        <v>1736</v>
      </c>
      <c r="E270" s="106" t="s">
        <v>788</v>
      </c>
      <c r="F270" s="107">
        <v>0</v>
      </c>
      <c r="G270" s="106" t="s">
        <v>1737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880</v>
      </c>
      <c r="M270" s="106" t="s">
        <v>388</v>
      </c>
      <c r="N270" s="106" t="s">
        <v>43</v>
      </c>
      <c r="O270" s="106" t="s">
        <v>541</v>
      </c>
      <c r="P270" s="106" t="s">
        <v>866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1738</v>
      </c>
      <c r="D271" s="106" t="s">
        <v>1739</v>
      </c>
      <c r="E271" s="106" t="s">
        <v>788</v>
      </c>
      <c r="F271" s="107">
        <v>0</v>
      </c>
      <c r="G271" s="106" t="s">
        <v>1740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880</v>
      </c>
      <c r="M271" s="106" t="s">
        <v>388</v>
      </c>
      <c r="N271" s="106" t="s">
        <v>43</v>
      </c>
      <c r="O271" s="106" t="s">
        <v>541</v>
      </c>
      <c r="P271" s="106" t="s">
        <v>866</v>
      </c>
      <c r="Q271" s="106" t="s">
        <v>1513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1741</v>
      </c>
      <c r="D272" s="106" t="s">
        <v>1742</v>
      </c>
      <c r="E272" s="106" t="s">
        <v>788</v>
      </c>
      <c r="F272" s="107">
        <v>0</v>
      </c>
      <c r="G272" s="106" t="s">
        <v>1743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880</v>
      </c>
      <c r="M272" s="106" t="s">
        <v>388</v>
      </c>
      <c r="N272" s="106" t="s">
        <v>43</v>
      </c>
      <c r="O272" s="106" t="s">
        <v>541</v>
      </c>
      <c r="P272" s="106" t="s">
        <v>866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1744</v>
      </c>
      <c r="D273" s="106" t="s">
        <v>1745</v>
      </c>
      <c r="E273" s="106" t="s">
        <v>788</v>
      </c>
      <c r="F273" s="107">
        <v>0</v>
      </c>
      <c r="G273" s="106" t="s">
        <v>1746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884</v>
      </c>
      <c r="M273" s="106" t="s">
        <v>388</v>
      </c>
      <c r="N273" s="106" t="s">
        <v>43</v>
      </c>
      <c r="O273" s="106" t="s">
        <v>541</v>
      </c>
      <c r="P273" s="106" t="s">
        <v>866</v>
      </c>
      <c r="Q273" s="106" t="s">
        <v>1638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1747</v>
      </c>
      <c r="D274" s="106" t="s">
        <v>1748</v>
      </c>
      <c r="E274" s="106" t="s">
        <v>788</v>
      </c>
      <c r="F274" s="107">
        <v>0</v>
      </c>
      <c r="G274" s="106" t="s">
        <v>1749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884</v>
      </c>
      <c r="M274" s="106" t="s">
        <v>388</v>
      </c>
      <c r="N274" s="106" t="s">
        <v>43</v>
      </c>
      <c r="O274" s="106" t="s">
        <v>541</v>
      </c>
      <c r="P274" s="106" t="s">
        <v>866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1750</v>
      </c>
      <c r="D275" s="106" t="s">
        <v>1751</v>
      </c>
      <c r="E275" s="106" t="s">
        <v>788</v>
      </c>
      <c r="F275" s="107">
        <v>0</v>
      </c>
      <c r="G275" s="106" t="s">
        <v>1752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884</v>
      </c>
      <c r="M275" s="106" t="s">
        <v>388</v>
      </c>
      <c r="N275" s="106" t="s">
        <v>43</v>
      </c>
      <c r="O275" s="106" t="s">
        <v>541</v>
      </c>
      <c r="P275" s="106" t="s">
        <v>866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1753</v>
      </c>
      <c r="D276" s="106" t="s">
        <v>1754</v>
      </c>
      <c r="E276" s="106" t="s">
        <v>788</v>
      </c>
      <c r="F276" s="107">
        <v>0</v>
      </c>
      <c r="G276" s="106" t="s">
        <v>1755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884</v>
      </c>
      <c r="M276" s="106" t="s">
        <v>388</v>
      </c>
      <c r="N276" s="106" t="s">
        <v>43</v>
      </c>
      <c r="O276" s="106" t="s">
        <v>541</v>
      </c>
      <c r="P276" s="106" t="s">
        <v>866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1756</v>
      </c>
      <c r="D277" s="106" t="s">
        <v>1757</v>
      </c>
      <c r="E277" s="106" t="s">
        <v>788</v>
      </c>
      <c r="F277" s="107">
        <v>0</v>
      </c>
      <c r="G277" s="106" t="s">
        <v>1758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884</v>
      </c>
      <c r="M277" s="106" t="s">
        <v>388</v>
      </c>
      <c r="N277" s="106" t="s">
        <v>43</v>
      </c>
      <c r="O277" s="106" t="s">
        <v>386</v>
      </c>
      <c r="P277" s="106" t="s">
        <v>866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1759</v>
      </c>
      <c r="D278" s="106" t="s">
        <v>1760</v>
      </c>
      <c r="E278" s="106" t="s">
        <v>788</v>
      </c>
      <c r="F278" s="107">
        <v>0</v>
      </c>
      <c r="G278" s="106" t="s">
        <v>1761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884</v>
      </c>
      <c r="M278" s="106" t="s">
        <v>388</v>
      </c>
      <c r="N278" s="106" t="s">
        <v>43</v>
      </c>
      <c r="O278" s="106" t="s">
        <v>386</v>
      </c>
      <c r="P278" s="106" t="s">
        <v>866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1762</v>
      </c>
      <c r="D279" s="106" t="s">
        <v>1763</v>
      </c>
      <c r="E279" s="106" t="s">
        <v>788</v>
      </c>
      <c r="F279" s="107">
        <v>0</v>
      </c>
      <c r="G279" s="106" t="s">
        <v>1764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884</v>
      </c>
      <c r="M279" s="106" t="s">
        <v>388</v>
      </c>
      <c r="N279" s="106" t="s">
        <v>43</v>
      </c>
      <c r="O279" s="106" t="s">
        <v>541</v>
      </c>
      <c r="P279" s="106" t="s">
        <v>866</v>
      </c>
      <c r="Q279" s="106" t="s">
        <v>1646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1765</v>
      </c>
      <c r="D280" s="106" t="s">
        <v>1766</v>
      </c>
      <c r="E280" s="106" t="s">
        <v>788</v>
      </c>
      <c r="F280" s="107">
        <v>0</v>
      </c>
      <c r="G280" s="106" t="s">
        <v>1767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884</v>
      </c>
      <c r="M280" s="106" t="s">
        <v>388</v>
      </c>
      <c r="N280" s="106" t="s">
        <v>43</v>
      </c>
      <c r="O280" s="106" t="s">
        <v>541</v>
      </c>
      <c r="P280" s="106" t="s">
        <v>866</v>
      </c>
      <c r="Q280" s="106" t="s">
        <v>1768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1769</v>
      </c>
      <c r="D281" s="106" t="s">
        <v>1770</v>
      </c>
      <c r="E281" s="106" t="s">
        <v>788</v>
      </c>
      <c r="F281" s="107">
        <v>0</v>
      </c>
      <c r="G281" s="106" t="s">
        <v>1771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884</v>
      </c>
      <c r="M281" s="106" t="s">
        <v>388</v>
      </c>
      <c r="N281" s="106" t="s">
        <v>43</v>
      </c>
      <c r="O281" s="106" t="s">
        <v>541</v>
      </c>
      <c r="P281" s="106" t="s">
        <v>866</v>
      </c>
      <c r="Q281" s="106" t="s">
        <v>1772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1773</v>
      </c>
      <c r="D282" s="106" t="s">
        <v>1774</v>
      </c>
      <c r="E282" s="106" t="s">
        <v>788</v>
      </c>
      <c r="F282" s="107">
        <v>0</v>
      </c>
      <c r="G282" s="106" t="s">
        <v>1775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880</v>
      </c>
      <c r="M282" s="106" t="s">
        <v>388</v>
      </c>
      <c r="N282" s="106" t="s">
        <v>43</v>
      </c>
      <c r="O282" s="106" t="s">
        <v>541</v>
      </c>
      <c r="P282" s="106" t="s">
        <v>866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1776</v>
      </c>
      <c r="D283" s="106" t="s">
        <v>1777</v>
      </c>
      <c r="E283" s="106" t="s">
        <v>788</v>
      </c>
      <c r="F283" s="107">
        <v>0</v>
      </c>
      <c r="G283" s="106" t="s">
        <v>1778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880</v>
      </c>
      <c r="M283" s="106" t="s">
        <v>388</v>
      </c>
      <c r="N283" s="106" t="s">
        <v>43</v>
      </c>
      <c r="O283" s="106" t="s">
        <v>541</v>
      </c>
      <c r="P283" s="106" t="s">
        <v>866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1779</v>
      </c>
      <c r="D284" s="106" t="s">
        <v>1780</v>
      </c>
      <c r="E284" s="106" t="s">
        <v>788</v>
      </c>
      <c r="F284" s="107">
        <v>0</v>
      </c>
      <c r="G284" s="106" t="s">
        <v>1781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884</v>
      </c>
      <c r="M284" s="106" t="s">
        <v>388</v>
      </c>
      <c r="N284" s="106" t="s">
        <v>43</v>
      </c>
      <c r="O284" s="106" t="s">
        <v>386</v>
      </c>
      <c r="P284" s="106" t="s">
        <v>866</v>
      </c>
      <c r="Q284" s="106" t="s">
        <v>1782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1783</v>
      </c>
      <c r="D285" s="106" t="s">
        <v>1784</v>
      </c>
      <c r="E285" s="106" t="s">
        <v>788</v>
      </c>
      <c r="F285" s="107">
        <v>0</v>
      </c>
      <c r="G285" s="106" t="s">
        <v>1785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884</v>
      </c>
      <c r="M285" s="106" t="s">
        <v>388</v>
      </c>
      <c r="N285" s="106" t="s">
        <v>43</v>
      </c>
      <c r="O285" s="106" t="s">
        <v>386</v>
      </c>
      <c r="P285" s="106" t="s">
        <v>866</v>
      </c>
      <c r="Q285" s="106" t="s">
        <v>1786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1787</v>
      </c>
      <c r="D286" s="106" t="s">
        <v>1788</v>
      </c>
      <c r="E286" s="106" t="s">
        <v>788</v>
      </c>
      <c r="F286" s="107">
        <v>0</v>
      </c>
      <c r="G286" s="106" t="s">
        <v>1789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884</v>
      </c>
      <c r="M286" s="106" t="s">
        <v>388</v>
      </c>
      <c r="N286" s="106" t="s">
        <v>43</v>
      </c>
      <c r="O286" s="106" t="s">
        <v>386</v>
      </c>
      <c r="P286" s="106" t="s">
        <v>866</v>
      </c>
      <c r="Q286" s="106" t="s">
        <v>1790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1791</v>
      </c>
      <c r="D287" s="106" t="s">
        <v>1792</v>
      </c>
      <c r="E287" s="106" t="s">
        <v>788</v>
      </c>
      <c r="F287" s="107">
        <v>0</v>
      </c>
      <c r="G287" s="106" t="s">
        <v>1793</v>
      </c>
      <c r="H287" s="106" t="s">
        <v>277</v>
      </c>
      <c r="I287" s="106" t="s">
        <v>1034</v>
      </c>
      <c r="J287" s="106" t="s">
        <v>356</v>
      </c>
      <c r="K287" s="106" t="s">
        <v>382</v>
      </c>
      <c r="L287" s="106" t="s">
        <v>884</v>
      </c>
      <c r="M287" s="106" t="s">
        <v>388</v>
      </c>
      <c r="N287" s="106" t="s">
        <v>43</v>
      </c>
      <c r="O287" s="106" t="s">
        <v>386</v>
      </c>
      <c r="P287" s="106" t="s">
        <v>866</v>
      </c>
      <c r="Q287" s="106" t="s">
        <v>1794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1795</v>
      </c>
      <c r="D288" s="106" t="s">
        <v>1796</v>
      </c>
      <c r="E288" s="106" t="s">
        <v>788</v>
      </c>
      <c r="F288" s="107">
        <v>0</v>
      </c>
      <c r="G288" s="106" t="s">
        <v>1797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884</v>
      </c>
      <c r="M288" s="106" t="s">
        <v>388</v>
      </c>
      <c r="N288" s="106" t="s">
        <v>43</v>
      </c>
      <c r="O288" s="106" t="s">
        <v>541</v>
      </c>
      <c r="P288" s="106" t="s">
        <v>866</v>
      </c>
      <c r="Q288" s="106" t="s">
        <v>1122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1798</v>
      </c>
      <c r="D289" s="106" t="s">
        <v>1799</v>
      </c>
      <c r="E289" s="106" t="s">
        <v>788</v>
      </c>
      <c r="F289" s="107">
        <v>0</v>
      </c>
      <c r="G289" s="106" t="s">
        <v>1800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884</v>
      </c>
      <c r="M289" s="106" t="s">
        <v>388</v>
      </c>
      <c r="N289" s="106" t="s">
        <v>43</v>
      </c>
      <c r="O289" s="106" t="s">
        <v>541</v>
      </c>
      <c r="P289" s="106" t="s">
        <v>866</v>
      </c>
      <c r="Q289" s="106" t="s">
        <v>1122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1801</v>
      </c>
      <c r="D290" s="106" t="s">
        <v>1802</v>
      </c>
      <c r="E290" s="106" t="s">
        <v>788</v>
      </c>
      <c r="F290" s="107">
        <v>0</v>
      </c>
      <c r="G290" s="106" t="s">
        <v>1803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884</v>
      </c>
      <c r="M290" s="106" t="s">
        <v>388</v>
      </c>
      <c r="N290" s="106" t="s">
        <v>43</v>
      </c>
      <c r="O290" s="106" t="s">
        <v>541</v>
      </c>
      <c r="P290" s="106" t="s">
        <v>866</v>
      </c>
      <c r="Q290" s="106" t="s">
        <v>1400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1804</v>
      </c>
      <c r="D291" s="106" t="s">
        <v>1805</v>
      </c>
      <c r="E291" s="106" t="s">
        <v>788</v>
      </c>
      <c r="F291" s="107">
        <v>0</v>
      </c>
      <c r="G291" s="106" t="s">
        <v>1806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884</v>
      </c>
      <c r="M291" s="106" t="s">
        <v>388</v>
      </c>
      <c r="N291" s="106" t="s">
        <v>43</v>
      </c>
      <c r="O291" s="106" t="s">
        <v>386</v>
      </c>
      <c r="P291" s="106" t="s">
        <v>866</v>
      </c>
      <c r="Q291" s="106" t="s">
        <v>1638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1807</v>
      </c>
      <c r="D292" s="106" t="s">
        <v>1808</v>
      </c>
      <c r="E292" s="106" t="s">
        <v>788</v>
      </c>
      <c r="F292" s="107">
        <v>0</v>
      </c>
      <c r="G292" s="106" t="s">
        <v>1809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884</v>
      </c>
      <c r="M292" s="106" t="s">
        <v>388</v>
      </c>
      <c r="N292" s="106" t="s">
        <v>43</v>
      </c>
      <c r="O292" s="106" t="s">
        <v>386</v>
      </c>
      <c r="P292" s="106" t="s">
        <v>866</v>
      </c>
      <c r="Q292" s="106" t="s">
        <v>1810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1811</v>
      </c>
      <c r="D293" s="106" t="s">
        <v>1812</v>
      </c>
      <c r="E293" s="106" t="s">
        <v>788</v>
      </c>
      <c r="F293" s="107">
        <v>0</v>
      </c>
      <c r="G293" s="106" t="s">
        <v>1813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884</v>
      </c>
      <c r="M293" s="106" t="s">
        <v>388</v>
      </c>
      <c r="N293" s="106" t="s">
        <v>43</v>
      </c>
      <c r="O293" s="106" t="s">
        <v>386</v>
      </c>
      <c r="P293" s="106" t="s">
        <v>866</v>
      </c>
      <c r="Q293" s="106" t="s">
        <v>1814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1815</v>
      </c>
      <c r="D294" s="106" t="s">
        <v>1816</v>
      </c>
      <c r="E294" s="106" t="s">
        <v>788</v>
      </c>
      <c r="F294" s="107">
        <v>0</v>
      </c>
      <c r="G294" s="106" t="s">
        <v>1817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884</v>
      </c>
      <c r="M294" s="106" t="s">
        <v>388</v>
      </c>
      <c r="N294" s="106" t="s">
        <v>44</v>
      </c>
      <c r="O294" s="106" t="s">
        <v>541</v>
      </c>
      <c r="P294" s="106" t="s">
        <v>866</v>
      </c>
      <c r="Q294" s="106" t="s">
        <v>1818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1819</v>
      </c>
      <c r="D295" s="106" t="s">
        <v>1820</v>
      </c>
      <c r="E295" s="106" t="s">
        <v>788</v>
      </c>
      <c r="F295" s="107">
        <v>0</v>
      </c>
      <c r="G295" s="106" t="s">
        <v>1821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884</v>
      </c>
      <c r="M295" s="106" t="s">
        <v>388</v>
      </c>
      <c r="N295" s="106" t="s">
        <v>44</v>
      </c>
      <c r="O295" s="106" t="s">
        <v>541</v>
      </c>
      <c r="P295" s="106" t="s">
        <v>866</v>
      </c>
      <c r="Q295" s="106" t="s">
        <v>1822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1823</v>
      </c>
      <c r="D296" s="106" t="s">
        <v>1824</v>
      </c>
      <c r="E296" s="106" t="s">
        <v>788</v>
      </c>
      <c r="F296" s="107">
        <v>0</v>
      </c>
      <c r="G296" s="106" t="s">
        <v>1825</v>
      </c>
      <c r="H296" s="106" t="s">
        <v>78</v>
      </c>
      <c r="I296" s="106" t="s">
        <v>888</v>
      </c>
      <c r="J296" s="106" t="s">
        <v>792</v>
      </c>
      <c r="K296" s="106" t="s">
        <v>382</v>
      </c>
      <c r="L296" s="106" t="s">
        <v>884</v>
      </c>
      <c r="M296" s="106" t="s">
        <v>388</v>
      </c>
      <c r="N296" s="106" t="s">
        <v>44</v>
      </c>
      <c r="O296" s="106" t="s">
        <v>541</v>
      </c>
      <c r="P296" s="106" t="s">
        <v>866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1826</v>
      </c>
      <c r="D297" s="106" t="s">
        <v>1827</v>
      </c>
      <c r="E297" s="106" t="s">
        <v>788</v>
      </c>
      <c r="F297" s="107">
        <v>0</v>
      </c>
      <c r="G297" s="106" t="s">
        <v>1828</v>
      </c>
      <c r="H297" s="106" t="s">
        <v>78</v>
      </c>
      <c r="I297" s="106" t="s">
        <v>888</v>
      </c>
      <c r="J297" s="106" t="s">
        <v>792</v>
      </c>
      <c r="K297" s="106" t="s">
        <v>382</v>
      </c>
      <c r="L297" s="106" t="s">
        <v>884</v>
      </c>
      <c r="M297" s="106" t="s">
        <v>388</v>
      </c>
      <c r="N297" s="106" t="s">
        <v>44</v>
      </c>
      <c r="O297" s="106" t="s">
        <v>541</v>
      </c>
      <c r="P297" s="106" t="s">
        <v>866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1829</v>
      </c>
      <c r="D298" s="106" t="s">
        <v>1830</v>
      </c>
      <c r="E298" s="106" t="s">
        <v>788</v>
      </c>
      <c r="F298" s="107">
        <v>0</v>
      </c>
      <c r="G298" s="106" t="s">
        <v>1831</v>
      </c>
      <c r="H298" s="106" t="s">
        <v>55</v>
      </c>
      <c r="I298" s="106" t="s">
        <v>888</v>
      </c>
      <c r="J298" s="106" t="s">
        <v>792</v>
      </c>
      <c r="K298" s="106" t="s">
        <v>382</v>
      </c>
      <c r="L298" s="106" t="s">
        <v>884</v>
      </c>
      <c r="M298" s="106" t="s">
        <v>388</v>
      </c>
      <c r="N298" s="106" t="s">
        <v>44</v>
      </c>
      <c r="O298" s="106" t="s">
        <v>541</v>
      </c>
      <c r="P298" s="106" t="s">
        <v>866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1832</v>
      </c>
      <c r="D299" s="106" t="s">
        <v>1833</v>
      </c>
      <c r="E299" s="106" t="s">
        <v>788</v>
      </c>
      <c r="F299" s="107">
        <v>0</v>
      </c>
      <c r="G299" s="106" t="s">
        <v>1834</v>
      </c>
      <c r="H299" s="106" t="s">
        <v>71</v>
      </c>
      <c r="I299" s="106" t="s">
        <v>888</v>
      </c>
      <c r="J299" s="106" t="s">
        <v>792</v>
      </c>
      <c r="K299" s="106" t="s">
        <v>382</v>
      </c>
      <c r="L299" s="106" t="s">
        <v>884</v>
      </c>
      <c r="M299" s="106" t="s">
        <v>388</v>
      </c>
      <c r="N299" s="106" t="s">
        <v>44</v>
      </c>
      <c r="O299" s="106" t="s">
        <v>541</v>
      </c>
      <c r="P299" s="106" t="s">
        <v>866</v>
      </c>
      <c r="Q299" s="106" t="s">
        <v>1576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1835</v>
      </c>
      <c r="D300" s="106" t="s">
        <v>1836</v>
      </c>
      <c r="E300" s="106" t="s">
        <v>788</v>
      </c>
      <c r="F300" s="107">
        <v>0</v>
      </c>
      <c r="G300" s="106" t="s">
        <v>1837</v>
      </c>
      <c r="H300" s="106" t="s">
        <v>184</v>
      </c>
      <c r="I300" s="106" t="s">
        <v>888</v>
      </c>
      <c r="J300" s="106" t="s">
        <v>792</v>
      </c>
      <c r="K300" s="106" t="s">
        <v>382</v>
      </c>
      <c r="L300" s="106" t="s">
        <v>884</v>
      </c>
      <c r="M300" s="106" t="s">
        <v>388</v>
      </c>
      <c r="N300" s="106" t="s">
        <v>44</v>
      </c>
      <c r="O300" s="106" t="s">
        <v>541</v>
      </c>
      <c r="P300" s="106" t="s">
        <v>866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1838</v>
      </c>
      <c r="D301" s="106" t="s">
        <v>1839</v>
      </c>
      <c r="E301" s="106" t="s">
        <v>788</v>
      </c>
      <c r="F301" s="107">
        <v>0</v>
      </c>
      <c r="G301" s="106" t="s">
        <v>1840</v>
      </c>
      <c r="H301" s="106" t="s">
        <v>184</v>
      </c>
      <c r="I301" s="106" t="s">
        <v>888</v>
      </c>
      <c r="J301" s="106" t="s">
        <v>792</v>
      </c>
      <c r="K301" s="106" t="s">
        <v>382</v>
      </c>
      <c r="L301" s="106" t="s">
        <v>884</v>
      </c>
      <c r="M301" s="106" t="s">
        <v>388</v>
      </c>
      <c r="N301" s="106" t="s">
        <v>44</v>
      </c>
      <c r="O301" s="106" t="s">
        <v>541</v>
      </c>
      <c r="P301" s="106" t="s">
        <v>866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1841</v>
      </c>
      <c r="D302" s="106" t="s">
        <v>1842</v>
      </c>
      <c r="E302" s="106" t="s">
        <v>788</v>
      </c>
      <c r="F302" s="107">
        <v>0</v>
      </c>
      <c r="G302" s="106" t="s">
        <v>1843</v>
      </c>
      <c r="H302" s="106" t="s">
        <v>308</v>
      </c>
      <c r="I302" s="106" t="s">
        <v>888</v>
      </c>
      <c r="J302" s="106" t="s">
        <v>792</v>
      </c>
      <c r="K302" s="106" t="s">
        <v>382</v>
      </c>
      <c r="L302" s="106" t="s">
        <v>884</v>
      </c>
      <c r="M302" s="106" t="s">
        <v>388</v>
      </c>
      <c r="N302" s="106" t="s">
        <v>44</v>
      </c>
      <c r="O302" s="106" t="s">
        <v>541</v>
      </c>
      <c r="P302" s="106" t="s">
        <v>866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1844</v>
      </c>
      <c r="D303" s="106" t="s">
        <v>1845</v>
      </c>
      <c r="E303" s="106" t="s">
        <v>788</v>
      </c>
      <c r="F303" s="107">
        <v>0</v>
      </c>
      <c r="G303" s="106" t="s">
        <v>1846</v>
      </c>
      <c r="H303" s="106" t="s">
        <v>256</v>
      </c>
      <c r="I303" s="106" t="s">
        <v>888</v>
      </c>
      <c r="J303" s="106" t="s">
        <v>792</v>
      </c>
      <c r="K303" s="106" t="s">
        <v>382</v>
      </c>
      <c r="L303" s="106" t="s">
        <v>884</v>
      </c>
      <c r="M303" s="106" t="s">
        <v>388</v>
      </c>
      <c r="N303" s="106" t="s">
        <v>44</v>
      </c>
      <c r="O303" s="106" t="s">
        <v>541</v>
      </c>
      <c r="P303" s="106" t="s">
        <v>866</v>
      </c>
      <c r="Q303" s="106" t="s">
        <v>1576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1847</v>
      </c>
      <c r="D304" s="106" t="s">
        <v>1848</v>
      </c>
      <c r="E304" s="106" t="s">
        <v>788</v>
      </c>
      <c r="F304" s="107">
        <v>0</v>
      </c>
      <c r="G304" s="106" t="s">
        <v>1849</v>
      </c>
      <c r="H304" s="106" t="s">
        <v>202</v>
      </c>
      <c r="I304" s="106" t="s">
        <v>888</v>
      </c>
      <c r="J304" s="106" t="s">
        <v>792</v>
      </c>
      <c r="K304" s="106" t="s">
        <v>382</v>
      </c>
      <c r="L304" s="106" t="s">
        <v>884</v>
      </c>
      <c r="M304" s="106" t="s">
        <v>388</v>
      </c>
      <c r="N304" s="106" t="s">
        <v>44</v>
      </c>
      <c r="O304" s="106" t="s">
        <v>541</v>
      </c>
      <c r="P304" s="106" t="s">
        <v>866</v>
      </c>
      <c r="Q304" s="106" t="s">
        <v>1567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1850</v>
      </c>
      <c r="D305" s="106" t="s">
        <v>1851</v>
      </c>
      <c r="E305" s="106" t="s">
        <v>788</v>
      </c>
      <c r="F305" s="107">
        <v>0</v>
      </c>
      <c r="G305" s="106" t="s">
        <v>1852</v>
      </c>
      <c r="H305" s="106" t="s">
        <v>691</v>
      </c>
      <c r="I305" s="106" t="s">
        <v>888</v>
      </c>
      <c r="J305" s="106" t="s">
        <v>792</v>
      </c>
      <c r="K305" s="106" t="s">
        <v>382</v>
      </c>
      <c r="L305" s="106" t="s">
        <v>884</v>
      </c>
      <c r="M305" s="106" t="s">
        <v>388</v>
      </c>
      <c r="N305" s="106" t="s">
        <v>44</v>
      </c>
      <c r="O305" s="106" t="s">
        <v>541</v>
      </c>
      <c r="P305" s="106" t="s">
        <v>866</v>
      </c>
      <c r="Q305" s="106" t="s">
        <v>1853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1854</v>
      </c>
      <c r="D306" s="106" t="s">
        <v>1855</v>
      </c>
      <c r="E306" s="106" t="s">
        <v>788</v>
      </c>
      <c r="F306" s="107">
        <v>0</v>
      </c>
      <c r="G306" s="106" t="s">
        <v>1856</v>
      </c>
      <c r="H306" s="106" t="s">
        <v>302</v>
      </c>
      <c r="I306" s="106" t="s">
        <v>888</v>
      </c>
      <c r="J306" s="106" t="s">
        <v>792</v>
      </c>
      <c r="K306" s="106" t="s">
        <v>382</v>
      </c>
      <c r="L306" s="106" t="s">
        <v>884</v>
      </c>
      <c r="M306" s="106" t="s">
        <v>388</v>
      </c>
      <c r="N306" s="106" t="s">
        <v>44</v>
      </c>
      <c r="O306" s="106" t="s">
        <v>541</v>
      </c>
      <c r="P306" s="106" t="s">
        <v>866</v>
      </c>
      <c r="Q306" s="106" t="s">
        <v>1638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1857</v>
      </c>
      <c r="D307" s="106" t="s">
        <v>1858</v>
      </c>
      <c r="E307" s="106" t="s">
        <v>788</v>
      </c>
      <c r="F307" s="107">
        <v>0</v>
      </c>
      <c r="G307" s="106" t="s">
        <v>1859</v>
      </c>
      <c r="H307" s="106" t="s">
        <v>299</v>
      </c>
      <c r="I307" s="106" t="s">
        <v>888</v>
      </c>
      <c r="J307" s="106" t="s">
        <v>792</v>
      </c>
      <c r="K307" s="106" t="s">
        <v>382</v>
      </c>
      <c r="L307" s="106" t="s">
        <v>884</v>
      </c>
      <c r="M307" s="106" t="s">
        <v>388</v>
      </c>
      <c r="N307" s="106" t="s">
        <v>44</v>
      </c>
      <c r="O307" s="106" t="s">
        <v>541</v>
      </c>
      <c r="P307" s="106" t="s">
        <v>866</v>
      </c>
      <c r="Q307" s="106" t="s">
        <v>1860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1861</v>
      </c>
      <c r="D308" s="106" t="s">
        <v>1862</v>
      </c>
      <c r="E308" s="106" t="s">
        <v>788</v>
      </c>
      <c r="F308" s="107">
        <v>0</v>
      </c>
      <c r="G308" s="106" t="s">
        <v>1863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884</v>
      </c>
      <c r="M308" s="106" t="s">
        <v>388</v>
      </c>
      <c r="N308" s="106" t="s">
        <v>43</v>
      </c>
      <c r="O308" s="106" t="s">
        <v>386</v>
      </c>
      <c r="P308" s="106" t="s">
        <v>866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1864</v>
      </c>
      <c r="D309" s="106" t="s">
        <v>1865</v>
      </c>
      <c r="E309" s="106" t="s">
        <v>788</v>
      </c>
      <c r="F309" s="107">
        <v>0</v>
      </c>
      <c r="G309" s="106" t="s">
        <v>1866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884</v>
      </c>
      <c r="M309" s="106" t="s">
        <v>388</v>
      </c>
      <c r="N309" s="106" t="s">
        <v>43</v>
      </c>
      <c r="O309" s="106" t="s">
        <v>386</v>
      </c>
      <c r="P309" s="106" t="s">
        <v>866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1867</v>
      </c>
      <c r="D310" s="106" t="s">
        <v>1868</v>
      </c>
      <c r="E310" s="106" t="s">
        <v>788</v>
      </c>
      <c r="F310" s="107">
        <v>0</v>
      </c>
      <c r="G310" s="106" t="s">
        <v>1869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884</v>
      </c>
      <c r="M310" s="106" t="s">
        <v>388</v>
      </c>
      <c r="N310" s="106" t="s">
        <v>43</v>
      </c>
      <c r="O310" s="106" t="s">
        <v>386</v>
      </c>
      <c r="P310" s="106" t="s">
        <v>866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1870</v>
      </c>
      <c r="D311" s="106" t="s">
        <v>1871</v>
      </c>
      <c r="E311" s="106" t="s">
        <v>788</v>
      </c>
      <c r="F311" s="107">
        <v>0</v>
      </c>
      <c r="G311" s="106" t="s">
        <v>1872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884</v>
      </c>
      <c r="M311" s="106" t="s">
        <v>388</v>
      </c>
      <c r="N311" s="106" t="s">
        <v>43</v>
      </c>
      <c r="O311" s="106" t="s">
        <v>386</v>
      </c>
      <c r="P311" s="106" t="s">
        <v>866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1873</v>
      </c>
      <c r="D312" s="106" t="s">
        <v>1874</v>
      </c>
      <c r="E312" s="106" t="s">
        <v>788</v>
      </c>
      <c r="F312" s="107">
        <v>0</v>
      </c>
      <c r="G312" s="106" t="s">
        <v>1875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884</v>
      </c>
      <c r="M312" s="106" t="s">
        <v>388</v>
      </c>
      <c r="N312" s="106" t="s">
        <v>43</v>
      </c>
      <c r="O312" s="106" t="s">
        <v>386</v>
      </c>
      <c r="P312" s="106" t="s">
        <v>866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1876</v>
      </c>
      <c r="D313" s="106" t="s">
        <v>1877</v>
      </c>
      <c r="E313" s="106" t="s">
        <v>788</v>
      </c>
      <c r="F313" s="107">
        <v>0</v>
      </c>
      <c r="G313" s="106" t="s">
        <v>1878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884</v>
      </c>
      <c r="M313" s="106" t="s">
        <v>388</v>
      </c>
      <c r="N313" s="106" t="s">
        <v>43</v>
      </c>
      <c r="O313" s="106" t="s">
        <v>386</v>
      </c>
      <c r="P313" s="106" t="s">
        <v>866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1879</v>
      </c>
      <c r="D314" s="106" t="s">
        <v>1880</v>
      </c>
      <c r="E314" s="106" t="s">
        <v>788</v>
      </c>
      <c r="F314" s="107">
        <v>0</v>
      </c>
      <c r="G314" s="106" t="s">
        <v>1881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880</v>
      </c>
      <c r="M314" s="106" t="s">
        <v>388</v>
      </c>
      <c r="N314" s="106" t="s">
        <v>43</v>
      </c>
      <c r="O314" s="106" t="s">
        <v>386</v>
      </c>
      <c r="P314" s="106" t="s">
        <v>866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1882</v>
      </c>
      <c r="D315" s="106" t="s">
        <v>1883</v>
      </c>
      <c r="E315" s="106" t="s">
        <v>788</v>
      </c>
      <c r="F315" s="107">
        <v>0</v>
      </c>
      <c r="G315" s="106" t="s">
        <v>1881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880</v>
      </c>
      <c r="M315" s="106" t="s">
        <v>388</v>
      </c>
      <c r="N315" s="106" t="s">
        <v>43</v>
      </c>
      <c r="O315" s="106" t="s">
        <v>386</v>
      </c>
      <c r="P315" s="106" t="s">
        <v>866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1884</v>
      </c>
      <c r="D316" s="106" t="s">
        <v>1885</v>
      </c>
      <c r="E316" s="106" t="s">
        <v>788</v>
      </c>
      <c r="F316" s="107">
        <v>0</v>
      </c>
      <c r="G316" s="106" t="s">
        <v>1886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880</v>
      </c>
      <c r="M316" s="106" t="s">
        <v>388</v>
      </c>
      <c r="N316" s="106" t="s">
        <v>43</v>
      </c>
      <c r="O316" s="106" t="s">
        <v>386</v>
      </c>
      <c r="P316" s="106" t="s">
        <v>866</v>
      </c>
      <c r="Q316" s="106" t="s">
        <v>1372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1887</v>
      </c>
      <c r="D317" s="106" t="s">
        <v>1888</v>
      </c>
      <c r="E317" s="106" t="s">
        <v>788</v>
      </c>
      <c r="F317" s="107">
        <v>0</v>
      </c>
      <c r="G317" s="106" t="s">
        <v>1889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880</v>
      </c>
      <c r="M317" s="106" t="s">
        <v>388</v>
      </c>
      <c r="N317" s="106" t="s">
        <v>43</v>
      </c>
      <c r="O317" s="106" t="s">
        <v>386</v>
      </c>
      <c r="P317" s="106" t="s">
        <v>866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1890</v>
      </c>
      <c r="D318" s="106" t="s">
        <v>1891</v>
      </c>
      <c r="E318" s="106" t="s">
        <v>788</v>
      </c>
      <c r="F318" s="107">
        <v>0</v>
      </c>
      <c r="G318" s="106" t="s">
        <v>1892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884</v>
      </c>
      <c r="M318" s="106" t="s">
        <v>388</v>
      </c>
      <c r="N318" s="106" t="s">
        <v>43</v>
      </c>
      <c r="O318" s="106" t="s">
        <v>386</v>
      </c>
      <c r="P318" s="106" t="s">
        <v>866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1893</v>
      </c>
      <c r="D319" s="106" t="s">
        <v>1894</v>
      </c>
      <c r="E319" s="106" t="s">
        <v>788</v>
      </c>
      <c r="F319" s="107">
        <v>0</v>
      </c>
      <c r="G319" s="106" t="s">
        <v>1895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884</v>
      </c>
      <c r="M319" s="106" t="s">
        <v>388</v>
      </c>
      <c r="N319" s="106" t="s">
        <v>43</v>
      </c>
      <c r="O319" s="106" t="s">
        <v>386</v>
      </c>
      <c r="P319" s="106" t="s">
        <v>866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1896</v>
      </c>
      <c r="D320" s="106" t="s">
        <v>1897</v>
      </c>
      <c r="E320" s="106" t="s">
        <v>788</v>
      </c>
      <c r="F320" s="107">
        <v>0</v>
      </c>
      <c r="G320" s="106" t="s">
        <v>1898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884</v>
      </c>
      <c r="M320" s="106" t="s">
        <v>388</v>
      </c>
      <c r="N320" s="106" t="s">
        <v>43</v>
      </c>
      <c r="O320" s="106" t="s">
        <v>386</v>
      </c>
      <c r="P320" s="106" t="s">
        <v>866</v>
      </c>
      <c r="Q320" s="106" t="s">
        <v>1576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1899</v>
      </c>
      <c r="D321" s="106" t="s">
        <v>1900</v>
      </c>
      <c r="E321" s="106" t="s">
        <v>788</v>
      </c>
      <c r="F321" s="107">
        <v>0</v>
      </c>
      <c r="G321" s="106" t="s">
        <v>1901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884</v>
      </c>
      <c r="M321" s="106" t="s">
        <v>388</v>
      </c>
      <c r="N321" s="106" t="s">
        <v>43</v>
      </c>
      <c r="O321" s="106" t="s">
        <v>386</v>
      </c>
      <c r="P321" s="106" t="s">
        <v>866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1902</v>
      </c>
      <c r="D322" s="106" t="s">
        <v>1903</v>
      </c>
      <c r="E322" s="106" t="s">
        <v>788</v>
      </c>
      <c r="F322" s="107">
        <v>0</v>
      </c>
      <c r="G322" s="106" t="s">
        <v>1904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884</v>
      </c>
      <c r="M322" s="106" t="s">
        <v>388</v>
      </c>
      <c r="N322" s="106" t="s">
        <v>43</v>
      </c>
      <c r="O322" s="106" t="s">
        <v>386</v>
      </c>
      <c r="P322" s="106" t="s">
        <v>866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1905</v>
      </c>
      <c r="D323" s="106" t="s">
        <v>1906</v>
      </c>
      <c r="E323" s="106" t="s">
        <v>788</v>
      </c>
      <c r="F323" s="107">
        <v>0</v>
      </c>
      <c r="G323" s="106" t="s">
        <v>1907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884</v>
      </c>
      <c r="M323" s="106" t="s">
        <v>388</v>
      </c>
      <c r="N323" s="106" t="s">
        <v>43</v>
      </c>
      <c r="O323" s="106" t="s">
        <v>386</v>
      </c>
      <c r="P323" s="106" t="s">
        <v>866</v>
      </c>
      <c r="Q323" s="106" t="s">
        <v>1576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1908</v>
      </c>
      <c r="D324" s="106" t="s">
        <v>1909</v>
      </c>
      <c r="E324" s="106" t="s">
        <v>788</v>
      </c>
      <c r="F324" s="107">
        <v>0</v>
      </c>
      <c r="G324" s="106" t="s">
        <v>1910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884</v>
      </c>
      <c r="M324" s="106" t="s">
        <v>388</v>
      </c>
      <c r="N324" s="106" t="s">
        <v>43</v>
      </c>
      <c r="O324" s="106" t="s">
        <v>386</v>
      </c>
      <c r="P324" s="106" t="s">
        <v>866</v>
      </c>
      <c r="Q324" s="106" t="s">
        <v>1638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1911</v>
      </c>
      <c r="D325" s="106" t="s">
        <v>1912</v>
      </c>
      <c r="E325" s="106" t="s">
        <v>788</v>
      </c>
      <c r="F325" s="107">
        <v>0</v>
      </c>
      <c r="G325" s="106" t="s">
        <v>1913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884</v>
      </c>
      <c r="M325" s="106" t="s">
        <v>388</v>
      </c>
      <c r="N325" s="106" t="s">
        <v>43</v>
      </c>
      <c r="O325" s="106" t="s">
        <v>386</v>
      </c>
      <c r="P325" s="106" t="s">
        <v>866</v>
      </c>
      <c r="Q325" s="106" t="s">
        <v>1483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1914</v>
      </c>
      <c r="D326" s="106" t="s">
        <v>1915</v>
      </c>
      <c r="E326" s="106" t="s">
        <v>788</v>
      </c>
      <c r="F326" s="107">
        <v>0</v>
      </c>
      <c r="G326" s="106" t="s">
        <v>1916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880</v>
      </c>
      <c r="M326" s="106" t="s">
        <v>388</v>
      </c>
      <c r="N326" s="106" t="s">
        <v>43</v>
      </c>
      <c r="O326" s="106" t="s">
        <v>541</v>
      </c>
      <c r="P326" s="106" t="s">
        <v>866</v>
      </c>
      <c r="Q326" s="106" t="s">
        <v>1917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1918</v>
      </c>
      <c r="D327" s="106" t="s">
        <v>1919</v>
      </c>
      <c r="E327" s="106" t="s">
        <v>788</v>
      </c>
      <c r="F327" s="107">
        <v>0</v>
      </c>
      <c r="G327" s="106" t="s">
        <v>1920</v>
      </c>
      <c r="H327" s="106" t="s">
        <v>300</v>
      </c>
      <c r="I327" s="106" t="s">
        <v>1034</v>
      </c>
      <c r="J327" s="106" t="s">
        <v>356</v>
      </c>
      <c r="K327" s="106" t="s">
        <v>382</v>
      </c>
      <c r="L327" s="106" t="s">
        <v>884</v>
      </c>
      <c r="M327" s="106" t="s">
        <v>388</v>
      </c>
      <c r="N327" s="106" t="s">
        <v>43</v>
      </c>
      <c r="O327" s="106" t="s">
        <v>386</v>
      </c>
      <c r="P327" s="106" t="s">
        <v>866</v>
      </c>
      <c r="Q327" s="106" t="s">
        <v>1653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1921</v>
      </c>
      <c r="D328" s="106" t="s">
        <v>1922</v>
      </c>
      <c r="E328" s="106" t="s">
        <v>788</v>
      </c>
      <c r="F328" s="107">
        <v>0</v>
      </c>
      <c r="G328" s="106" t="s">
        <v>1923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884</v>
      </c>
      <c r="M328" s="106" t="s">
        <v>388</v>
      </c>
      <c r="N328" s="106" t="s">
        <v>43</v>
      </c>
      <c r="O328" s="106" t="s">
        <v>541</v>
      </c>
      <c r="P328" s="106" t="s">
        <v>866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1924</v>
      </c>
      <c r="D329" s="106" t="s">
        <v>1925</v>
      </c>
      <c r="E329" s="106" t="s">
        <v>788</v>
      </c>
      <c r="F329" s="107">
        <v>0</v>
      </c>
      <c r="G329" s="106" t="s">
        <v>1926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884</v>
      </c>
      <c r="M329" s="106" t="s">
        <v>388</v>
      </c>
      <c r="N329" s="106" t="s">
        <v>43</v>
      </c>
      <c r="O329" s="106" t="s">
        <v>541</v>
      </c>
      <c r="P329" s="106" t="s">
        <v>866</v>
      </c>
      <c r="Q329" s="106" t="s">
        <v>1917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1927</v>
      </c>
      <c r="D330" s="106" t="s">
        <v>1928</v>
      </c>
      <c r="E330" s="106" t="s">
        <v>788</v>
      </c>
      <c r="F330" s="107">
        <v>0</v>
      </c>
      <c r="G330" s="106" t="s">
        <v>1929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884</v>
      </c>
      <c r="M330" s="106" t="s">
        <v>388</v>
      </c>
      <c r="N330" s="106" t="s">
        <v>43</v>
      </c>
      <c r="O330" s="106" t="s">
        <v>541</v>
      </c>
      <c r="P330" s="106" t="s">
        <v>866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1930</v>
      </c>
      <c r="D331" s="106" t="s">
        <v>1931</v>
      </c>
      <c r="E331" s="106" t="s">
        <v>788</v>
      </c>
      <c r="F331" s="107">
        <v>0</v>
      </c>
      <c r="G331" s="106" t="s">
        <v>1932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884</v>
      </c>
      <c r="M331" s="106" t="s">
        <v>388</v>
      </c>
      <c r="N331" s="106" t="s">
        <v>43</v>
      </c>
      <c r="O331" s="106" t="s">
        <v>541</v>
      </c>
      <c r="P331" s="106" t="s">
        <v>866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1933</v>
      </c>
      <c r="D332" s="106" t="s">
        <v>1934</v>
      </c>
      <c r="E332" s="106" t="s">
        <v>788</v>
      </c>
      <c r="F332" s="107">
        <v>0</v>
      </c>
      <c r="G332" s="106" t="s">
        <v>1935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884</v>
      </c>
      <c r="M332" s="106" t="s">
        <v>388</v>
      </c>
      <c r="N332" s="106" t="s">
        <v>43</v>
      </c>
      <c r="O332" s="106" t="s">
        <v>541</v>
      </c>
      <c r="P332" s="106" t="s">
        <v>866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1936</v>
      </c>
      <c r="D333" s="106" t="s">
        <v>1937</v>
      </c>
      <c r="E333" s="106" t="s">
        <v>788</v>
      </c>
      <c r="F333" s="107">
        <v>0</v>
      </c>
      <c r="G333" s="106" t="s">
        <v>1938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884</v>
      </c>
      <c r="M333" s="106" t="s">
        <v>388</v>
      </c>
      <c r="N333" s="106" t="s">
        <v>43</v>
      </c>
      <c r="O333" s="106" t="s">
        <v>541</v>
      </c>
      <c r="P333" s="106" t="s">
        <v>866</v>
      </c>
      <c r="Q333" s="106" t="s">
        <v>1108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1939</v>
      </c>
      <c r="D334" s="106" t="s">
        <v>1940</v>
      </c>
      <c r="E334" s="106" t="s">
        <v>788</v>
      </c>
      <c r="F334" s="107">
        <v>0</v>
      </c>
      <c r="G334" s="106" t="s">
        <v>1941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884</v>
      </c>
      <c r="M334" s="106" t="s">
        <v>388</v>
      </c>
      <c r="N334" s="106" t="s">
        <v>43</v>
      </c>
      <c r="O334" s="106" t="s">
        <v>541</v>
      </c>
      <c r="P334" s="106" t="s">
        <v>866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1942</v>
      </c>
      <c r="D335" s="106" t="s">
        <v>1943</v>
      </c>
      <c r="E335" s="106" t="s">
        <v>788</v>
      </c>
      <c r="F335" s="107">
        <v>0</v>
      </c>
      <c r="G335" s="106" t="s">
        <v>1944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884</v>
      </c>
      <c r="M335" s="106" t="s">
        <v>388</v>
      </c>
      <c r="N335" s="106" t="s">
        <v>43</v>
      </c>
      <c r="O335" s="106" t="s">
        <v>541</v>
      </c>
      <c r="P335" s="106" t="s">
        <v>866</v>
      </c>
      <c r="Q335" s="106" t="s">
        <v>1945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1946</v>
      </c>
      <c r="D336" s="106" t="s">
        <v>1947</v>
      </c>
      <c r="E336" s="106" t="s">
        <v>788</v>
      </c>
      <c r="F336" s="107">
        <v>0</v>
      </c>
      <c r="G336" s="106" t="s">
        <v>1948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884</v>
      </c>
      <c r="M336" s="106" t="s">
        <v>388</v>
      </c>
      <c r="N336" s="106" t="s">
        <v>43</v>
      </c>
      <c r="O336" s="106" t="s">
        <v>541</v>
      </c>
      <c r="P336" s="106" t="s">
        <v>866</v>
      </c>
      <c r="Q336" s="106" t="s">
        <v>1949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1950</v>
      </c>
      <c r="D337" s="106" t="s">
        <v>1951</v>
      </c>
      <c r="E337" s="106" t="s">
        <v>788</v>
      </c>
      <c r="F337" s="107">
        <v>0</v>
      </c>
      <c r="G337" s="106" t="s">
        <v>1952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884</v>
      </c>
      <c r="M337" s="106" t="s">
        <v>388</v>
      </c>
      <c r="N337" s="106" t="s">
        <v>43</v>
      </c>
      <c r="O337" s="106" t="s">
        <v>541</v>
      </c>
      <c r="P337" s="106" t="s">
        <v>866</v>
      </c>
      <c r="Q337" s="106" t="s">
        <v>1576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1953</v>
      </c>
      <c r="D338" s="106" t="s">
        <v>1954</v>
      </c>
      <c r="E338" s="106" t="s">
        <v>788</v>
      </c>
      <c r="F338" s="107">
        <v>0</v>
      </c>
      <c r="G338" s="106" t="s">
        <v>1955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884</v>
      </c>
      <c r="M338" s="106" t="s">
        <v>388</v>
      </c>
      <c r="N338" s="106" t="s">
        <v>43</v>
      </c>
      <c r="O338" s="106" t="s">
        <v>541</v>
      </c>
      <c r="P338" s="106" t="s">
        <v>866</v>
      </c>
      <c r="Q338" s="106" t="s">
        <v>1956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1957</v>
      </c>
      <c r="D339" s="106" t="s">
        <v>1958</v>
      </c>
      <c r="E339" s="106" t="s">
        <v>788</v>
      </c>
      <c r="F339" s="107">
        <v>0</v>
      </c>
      <c r="G339" s="106" t="s">
        <v>1959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884</v>
      </c>
      <c r="M339" s="106" t="s">
        <v>388</v>
      </c>
      <c r="N339" s="106" t="s">
        <v>43</v>
      </c>
      <c r="O339" s="106" t="s">
        <v>541</v>
      </c>
      <c r="P339" s="106" t="s">
        <v>866</v>
      </c>
      <c r="Q339" s="106" t="s">
        <v>1536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1960</v>
      </c>
      <c r="D340" s="106" t="s">
        <v>1961</v>
      </c>
      <c r="E340" s="106" t="s">
        <v>788</v>
      </c>
      <c r="F340" s="107">
        <v>0</v>
      </c>
      <c r="G340" s="106" t="s">
        <v>1962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884</v>
      </c>
      <c r="M340" s="106" t="s">
        <v>388</v>
      </c>
      <c r="N340" s="106" t="s">
        <v>43</v>
      </c>
      <c r="O340" s="106" t="s">
        <v>541</v>
      </c>
      <c r="P340" s="106" t="s">
        <v>866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1963</v>
      </c>
      <c r="D341" s="106" t="s">
        <v>1964</v>
      </c>
      <c r="E341" s="106" t="s">
        <v>788</v>
      </c>
      <c r="F341" s="107">
        <v>0</v>
      </c>
      <c r="G341" s="106" t="s">
        <v>1965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884</v>
      </c>
      <c r="M341" s="106" t="s">
        <v>388</v>
      </c>
      <c r="N341" s="106" t="s">
        <v>43</v>
      </c>
      <c r="O341" s="106" t="s">
        <v>541</v>
      </c>
      <c r="P341" s="106" t="s">
        <v>866</v>
      </c>
      <c r="Q341" s="106" t="s">
        <v>1100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1966</v>
      </c>
      <c r="D342" s="106" t="s">
        <v>1967</v>
      </c>
      <c r="E342" s="106" t="s">
        <v>788</v>
      </c>
      <c r="F342" s="107">
        <v>0</v>
      </c>
      <c r="G342" s="106" t="s">
        <v>1968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884</v>
      </c>
      <c r="M342" s="106" t="s">
        <v>388</v>
      </c>
      <c r="N342" s="106" t="s">
        <v>43</v>
      </c>
      <c r="O342" s="106" t="s">
        <v>541</v>
      </c>
      <c r="P342" s="106" t="s">
        <v>866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1969</v>
      </c>
      <c r="D343" s="106" t="s">
        <v>1970</v>
      </c>
      <c r="E343" s="106" t="s">
        <v>788</v>
      </c>
      <c r="F343" s="107">
        <v>0</v>
      </c>
      <c r="G343" s="106" t="s">
        <v>1971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884</v>
      </c>
      <c r="M343" s="106" t="s">
        <v>388</v>
      </c>
      <c r="N343" s="106" t="s">
        <v>43</v>
      </c>
      <c r="O343" s="106" t="s">
        <v>541</v>
      </c>
      <c r="P343" s="106" t="s">
        <v>866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1972</v>
      </c>
      <c r="D344" s="106" t="s">
        <v>1973</v>
      </c>
      <c r="E344" s="106" t="s">
        <v>788</v>
      </c>
      <c r="F344" s="107">
        <v>0</v>
      </c>
      <c r="G344" s="106" t="s">
        <v>1974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884</v>
      </c>
      <c r="M344" s="106" t="s">
        <v>388</v>
      </c>
      <c r="N344" s="106" t="s">
        <v>43</v>
      </c>
      <c r="O344" s="106" t="s">
        <v>541</v>
      </c>
      <c r="P344" s="106" t="s">
        <v>866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1975</v>
      </c>
      <c r="D345" s="106" t="s">
        <v>1976</v>
      </c>
      <c r="E345" s="106" t="s">
        <v>788</v>
      </c>
      <c r="F345" s="107">
        <v>0</v>
      </c>
      <c r="G345" s="106" t="s">
        <v>1977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884</v>
      </c>
      <c r="M345" s="106" t="s">
        <v>388</v>
      </c>
      <c r="N345" s="106" t="s">
        <v>43</v>
      </c>
      <c r="O345" s="106" t="s">
        <v>541</v>
      </c>
      <c r="P345" s="106" t="s">
        <v>866</v>
      </c>
      <c r="Q345" s="106" t="s">
        <v>1576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1978</v>
      </c>
      <c r="D346" s="106" t="s">
        <v>1979</v>
      </c>
      <c r="E346" s="106" t="s">
        <v>788</v>
      </c>
      <c r="F346" s="107">
        <v>0</v>
      </c>
      <c r="G346" s="106" t="s">
        <v>1980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884</v>
      </c>
      <c r="M346" s="106" t="s">
        <v>388</v>
      </c>
      <c r="N346" s="106" t="s">
        <v>43</v>
      </c>
      <c r="O346" s="106" t="s">
        <v>541</v>
      </c>
      <c r="P346" s="106" t="s">
        <v>866</v>
      </c>
      <c r="Q346" s="106" t="s">
        <v>1576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1981</v>
      </c>
      <c r="D347" s="106" t="s">
        <v>1982</v>
      </c>
      <c r="E347" s="106" t="s">
        <v>788</v>
      </c>
      <c r="F347" s="107">
        <v>0</v>
      </c>
      <c r="G347" s="106" t="s">
        <v>1983</v>
      </c>
      <c r="H347" s="106" t="s">
        <v>697</v>
      </c>
      <c r="I347" s="106" t="s">
        <v>1984</v>
      </c>
      <c r="J347" s="106" t="s">
        <v>327</v>
      </c>
      <c r="K347" s="106" t="s">
        <v>382</v>
      </c>
      <c r="L347" s="106" t="s">
        <v>880</v>
      </c>
      <c r="M347" s="106" t="s">
        <v>388</v>
      </c>
      <c r="O347" s="106" t="s">
        <v>386</v>
      </c>
      <c r="P347" s="106" t="s">
        <v>866</v>
      </c>
      <c r="Q347" s="106" t="s">
        <v>1985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1986</v>
      </c>
      <c r="D348" s="106" t="s">
        <v>1987</v>
      </c>
      <c r="E348" s="106" t="s">
        <v>788</v>
      </c>
      <c r="F348" s="107">
        <v>0</v>
      </c>
      <c r="G348" s="106" t="s">
        <v>1988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873</v>
      </c>
      <c r="M348" s="106" t="s">
        <v>388</v>
      </c>
      <c r="N348" s="106" t="s">
        <v>43</v>
      </c>
      <c r="O348" s="106" t="s">
        <v>541</v>
      </c>
      <c r="P348" s="106" t="s">
        <v>866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1989</v>
      </c>
      <c r="D349" s="106" t="s">
        <v>1990</v>
      </c>
      <c r="E349" s="106" t="s">
        <v>788</v>
      </c>
      <c r="F349" s="107">
        <v>0</v>
      </c>
      <c r="G349" s="106" t="s">
        <v>1991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880</v>
      </c>
      <c r="M349" s="106" t="s">
        <v>388</v>
      </c>
      <c r="N349" s="106" t="s">
        <v>43</v>
      </c>
      <c r="O349" s="106" t="s">
        <v>541</v>
      </c>
      <c r="P349" s="106" t="s">
        <v>866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1992</v>
      </c>
      <c r="D350" s="106" t="s">
        <v>1993</v>
      </c>
      <c r="E350" s="106" t="s">
        <v>788</v>
      </c>
      <c r="F350" s="107">
        <v>0</v>
      </c>
      <c r="G350" s="106" t="s">
        <v>1994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884</v>
      </c>
      <c r="M350" s="106" t="s">
        <v>388</v>
      </c>
      <c r="N350" s="106" t="s">
        <v>43</v>
      </c>
      <c r="O350" s="106" t="s">
        <v>541</v>
      </c>
      <c r="P350" s="106" t="s">
        <v>866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1995</v>
      </c>
      <c r="D351" s="106" t="s">
        <v>1996</v>
      </c>
      <c r="E351" s="106" t="s">
        <v>788</v>
      </c>
      <c r="F351" s="107">
        <v>0</v>
      </c>
      <c r="G351" s="106" t="s">
        <v>1994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884</v>
      </c>
      <c r="M351" s="106" t="s">
        <v>388</v>
      </c>
      <c r="N351" s="106" t="s">
        <v>43</v>
      </c>
      <c r="O351" s="106" t="s">
        <v>541</v>
      </c>
      <c r="P351" s="106" t="s">
        <v>866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1997</v>
      </c>
      <c r="D352" s="106" t="s">
        <v>1998</v>
      </c>
      <c r="E352" s="106" t="s">
        <v>788</v>
      </c>
      <c r="F352" s="107">
        <v>0</v>
      </c>
      <c r="G352" s="106" t="s">
        <v>1999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2000</v>
      </c>
      <c r="M352" s="106" t="s">
        <v>388</v>
      </c>
      <c r="N352" s="106" t="s">
        <v>43</v>
      </c>
      <c r="O352" s="106" t="s">
        <v>541</v>
      </c>
      <c r="P352" s="106" t="s">
        <v>866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2001</v>
      </c>
      <c r="D353" s="106" t="s">
        <v>2002</v>
      </c>
      <c r="E353" s="106" t="s">
        <v>788</v>
      </c>
      <c r="F353" s="107">
        <v>0</v>
      </c>
      <c r="G353" s="106" t="s">
        <v>2003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2000</v>
      </c>
      <c r="M353" s="106" t="s">
        <v>388</v>
      </c>
      <c r="N353" s="106" t="s">
        <v>43</v>
      </c>
      <c r="O353" s="106" t="s">
        <v>541</v>
      </c>
      <c r="P353" s="106" t="s">
        <v>866</v>
      </c>
      <c r="Q353" s="106" t="s">
        <v>2004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2005</v>
      </c>
      <c r="D354" s="106" t="s">
        <v>2006</v>
      </c>
      <c r="E354" s="106" t="s">
        <v>788</v>
      </c>
      <c r="F354" s="107">
        <v>0</v>
      </c>
      <c r="G354" s="106" t="s">
        <v>2007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2000</v>
      </c>
      <c r="M354" s="106" t="s">
        <v>388</v>
      </c>
      <c r="N354" s="106" t="s">
        <v>43</v>
      </c>
      <c r="O354" s="106" t="s">
        <v>541</v>
      </c>
      <c r="P354" s="106" t="s">
        <v>866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2008</v>
      </c>
      <c r="D355" s="106" t="s">
        <v>2009</v>
      </c>
      <c r="E355" s="106" t="s">
        <v>788</v>
      </c>
      <c r="F355" s="107">
        <v>0</v>
      </c>
      <c r="G355" s="106" t="s">
        <v>2010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2000</v>
      </c>
      <c r="M355" s="106" t="s">
        <v>388</v>
      </c>
      <c r="N355" s="106" t="s">
        <v>43</v>
      </c>
      <c r="O355" s="106" t="s">
        <v>541</v>
      </c>
      <c r="P355" s="106" t="s">
        <v>866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2011</v>
      </c>
      <c r="D356" s="106" t="s">
        <v>2012</v>
      </c>
      <c r="E356" s="106" t="s">
        <v>788</v>
      </c>
      <c r="F356" s="107">
        <v>0</v>
      </c>
      <c r="G356" s="106" t="s">
        <v>2013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2000</v>
      </c>
      <c r="M356" s="106" t="s">
        <v>388</v>
      </c>
      <c r="N356" s="106" t="s">
        <v>43</v>
      </c>
      <c r="O356" s="106" t="s">
        <v>541</v>
      </c>
      <c r="P356" s="106" t="s">
        <v>866</v>
      </c>
      <c r="Q356" s="106" t="s">
        <v>2014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2015</v>
      </c>
      <c r="D357" s="106" t="s">
        <v>2016</v>
      </c>
      <c r="E357" s="106" t="s">
        <v>788</v>
      </c>
      <c r="F357" s="107">
        <v>0</v>
      </c>
      <c r="G357" s="106" t="s">
        <v>2017</v>
      </c>
      <c r="H357" s="106" t="s">
        <v>107</v>
      </c>
      <c r="I357" s="106" t="s">
        <v>1984</v>
      </c>
      <c r="J357" s="106" t="s">
        <v>356</v>
      </c>
      <c r="K357" s="106" t="s">
        <v>382</v>
      </c>
      <c r="L357" s="106" t="s">
        <v>880</v>
      </c>
      <c r="M357" s="106" t="s">
        <v>388</v>
      </c>
      <c r="O357" s="106" t="s">
        <v>386</v>
      </c>
      <c r="P357" s="106" t="s">
        <v>866</v>
      </c>
      <c r="Q357" s="106" t="s">
        <v>2018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2019</v>
      </c>
      <c r="D358" s="106" t="s">
        <v>2020</v>
      </c>
      <c r="E358" s="106" t="s">
        <v>788</v>
      </c>
      <c r="F358" s="107">
        <v>0</v>
      </c>
      <c r="G358" s="106" t="s">
        <v>2021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880</v>
      </c>
      <c r="M358" s="106" t="s">
        <v>388</v>
      </c>
      <c r="N358" s="106" t="s">
        <v>43</v>
      </c>
      <c r="O358" s="106" t="s">
        <v>386</v>
      </c>
      <c r="P358" s="106" t="s">
        <v>866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2022</v>
      </c>
      <c r="D359" s="106" t="s">
        <v>2023</v>
      </c>
      <c r="E359" s="106" t="s">
        <v>788</v>
      </c>
      <c r="F359" s="107">
        <v>0</v>
      </c>
      <c r="G359" s="106" t="s">
        <v>2021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880</v>
      </c>
      <c r="M359" s="106" t="s">
        <v>388</v>
      </c>
      <c r="N359" s="106" t="s">
        <v>43</v>
      </c>
      <c r="O359" s="106" t="s">
        <v>386</v>
      </c>
      <c r="P359" s="106" t="s">
        <v>866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2024</v>
      </c>
      <c r="D360" s="106" t="s">
        <v>2025</v>
      </c>
      <c r="E360" s="106" t="s">
        <v>788</v>
      </c>
      <c r="F360" s="107">
        <v>0</v>
      </c>
      <c r="G360" s="106" t="s">
        <v>2026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880</v>
      </c>
      <c r="M360" s="106" t="s">
        <v>388</v>
      </c>
      <c r="N360" s="106" t="s">
        <v>43</v>
      </c>
      <c r="O360" s="106" t="s">
        <v>386</v>
      </c>
      <c r="P360" s="106" t="s">
        <v>866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2027</v>
      </c>
      <c r="D361" s="106" t="s">
        <v>2028</v>
      </c>
      <c r="E361" s="106" t="s">
        <v>788</v>
      </c>
      <c r="F361" s="107">
        <v>0</v>
      </c>
      <c r="G361" s="106" t="s">
        <v>2026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880</v>
      </c>
      <c r="M361" s="106" t="s">
        <v>388</v>
      </c>
      <c r="N361" s="106" t="s">
        <v>43</v>
      </c>
      <c r="O361" s="106" t="s">
        <v>386</v>
      </c>
      <c r="P361" s="106" t="s">
        <v>866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2029</v>
      </c>
      <c r="D362" s="106" t="s">
        <v>2030</v>
      </c>
      <c r="E362" s="106" t="s">
        <v>788</v>
      </c>
      <c r="F362" s="107">
        <v>0</v>
      </c>
      <c r="G362" s="106" t="s">
        <v>2031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1358</v>
      </c>
      <c r="M362" s="106" t="s">
        <v>388</v>
      </c>
      <c r="N362" s="106" t="s">
        <v>43</v>
      </c>
      <c r="O362" s="106" t="s">
        <v>541</v>
      </c>
      <c r="P362" s="106" t="s">
        <v>866</v>
      </c>
      <c r="Q362" s="106" t="s">
        <v>2032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2033</v>
      </c>
      <c r="D363" s="106" t="s">
        <v>2034</v>
      </c>
      <c r="E363" s="106" t="s">
        <v>788</v>
      </c>
      <c r="F363" s="107">
        <v>0</v>
      </c>
      <c r="G363" s="106" t="s">
        <v>2035</v>
      </c>
      <c r="H363" s="106" t="s">
        <v>78</v>
      </c>
      <c r="I363" s="106" t="s">
        <v>1034</v>
      </c>
      <c r="J363" s="106" t="s">
        <v>327</v>
      </c>
      <c r="K363" s="106" t="s">
        <v>382</v>
      </c>
      <c r="L363" s="106" t="s">
        <v>1358</v>
      </c>
      <c r="M363" s="106" t="s">
        <v>388</v>
      </c>
      <c r="N363" s="106" t="s">
        <v>43</v>
      </c>
      <c r="O363" s="106" t="s">
        <v>541</v>
      </c>
      <c r="P363" s="106" t="s">
        <v>866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2036</v>
      </c>
      <c r="D364" s="106" t="s">
        <v>2037</v>
      </c>
      <c r="E364" s="106" t="s">
        <v>788</v>
      </c>
      <c r="F364" s="107">
        <v>0</v>
      </c>
      <c r="G364" s="106" t="s">
        <v>2038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884</v>
      </c>
      <c r="M364" s="106" t="s">
        <v>389</v>
      </c>
      <c r="O364" s="106" t="s">
        <v>386</v>
      </c>
      <c r="P364" s="106" t="s">
        <v>866</v>
      </c>
      <c r="Q364" s="106" t="s">
        <v>1646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2039</v>
      </c>
      <c r="D365" s="106" t="s">
        <v>2040</v>
      </c>
      <c r="E365" s="106" t="s">
        <v>788</v>
      </c>
      <c r="F365" s="107">
        <v>0</v>
      </c>
      <c r="G365" s="106" t="s">
        <v>2041</v>
      </c>
      <c r="H365" s="106" t="s">
        <v>308</v>
      </c>
      <c r="I365" s="106" t="s">
        <v>1034</v>
      </c>
      <c r="J365" s="106" t="s">
        <v>356</v>
      </c>
      <c r="K365" s="106" t="s">
        <v>382</v>
      </c>
      <c r="L365" s="106" t="s">
        <v>884</v>
      </c>
      <c r="M365" s="106" t="s">
        <v>388</v>
      </c>
      <c r="N365" s="106" t="s">
        <v>43</v>
      </c>
      <c r="O365" s="106" t="s">
        <v>386</v>
      </c>
      <c r="P365" s="106" t="s">
        <v>866</v>
      </c>
      <c r="Q365" s="106" t="s">
        <v>1810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Лист1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2022-02-18T14:10:54Z</dcterms:modified>
</cp:coreProperties>
</file>