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63E0D43C-D13A-4F52-8DBE-60499F51112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9" l="1"/>
  <c r="Q37" i="9"/>
  <c r="P37" i="9"/>
  <c r="K37" i="9"/>
  <c r="I37" i="9"/>
  <c r="G37" i="9"/>
  <c r="E37" i="9"/>
  <c r="B37" i="9"/>
  <c r="A37" i="9"/>
  <c r="Q36" i="9"/>
  <c r="P36" i="9"/>
  <c r="K36" i="9"/>
  <c r="I36" i="9"/>
  <c r="G36" i="9"/>
  <c r="E36" i="9"/>
  <c r="B36" i="9"/>
  <c r="A36" i="9"/>
  <c r="Q35" i="9"/>
  <c r="P35" i="9"/>
  <c r="K35" i="9"/>
  <c r="I35" i="9"/>
  <c r="G35" i="9"/>
  <c r="E35" i="9"/>
  <c r="B35" i="9"/>
  <c r="A35" i="9"/>
  <c r="Q34" i="9"/>
  <c r="P34" i="9"/>
  <c r="K34" i="9"/>
  <c r="I34" i="9"/>
  <c r="G34" i="9"/>
  <c r="E34" i="9"/>
  <c r="B34" i="9"/>
  <c r="A34" i="9"/>
  <c r="Q33" i="9"/>
  <c r="P33" i="9"/>
  <c r="K33" i="9"/>
  <c r="I33" i="9"/>
  <c r="G33" i="9"/>
  <c r="E33" i="9"/>
  <c r="B33" i="9"/>
  <c r="A33" i="9"/>
  <c r="Q32" i="9"/>
  <c r="P32" i="9"/>
  <c r="K32" i="9"/>
  <c r="I32" i="9"/>
  <c r="G32" i="9"/>
  <c r="E32" i="9"/>
  <c r="B32" i="9"/>
  <c r="A32" i="9"/>
  <c r="Q31" i="9"/>
  <c r="P31" i="9"/>
  <c r="K31" i="9"/>
  <c r="I31" i="9"/>
  <c r="G31" i="9"/>
  <c r="E31" i="9"/>
  <c r="B31" i="9"/>
  <c r="A31" i="9"/>
  <c r="Q30" i="9"/>
  <c r="P30" i="9"/>
  <c r="K30" i="9"/>
  <c r="I30" i="9"/>
  <c r="G30" i="9"/>
  <c r="E30" i="9"/>
  <c r="B30" i="9"/>
  <c r="A30" i="9"/>
  <c r="Q29" i="9"/>
  <c r="P29" i="9"/>
  <c r="K29" i="9"/>
  <c r="I29" i="9"/>
  <c r="G29" i="9"/>
  <c r="E29" i="9"/>
  <c r="B29" i="9"/>
  <c r="A29" i="9"/>
  <c r="Q28" i="9"/>
  <c r="P28" i="9"/>
  <c r="K28" i="9"/>
  <c r="I28" i="9"/>
  <c r="G28" i="9"/>
  <c r="E28" i="9"/>
  <c r="B28" i="9"/>
  <c r="A28" i="9"/>
  <c r="Q27" i="9"/>
  <c r="P27" i="9"/>
  <c r="K27" i="9"/>
  <c r="I27" i="9"/>
  <c r="G27" i="9"/>
  <c r="E27" i="9"/>
  <c r="B27" i="9"/>
  <c r="A27" i="9"/>
  <c r="Q26" i="9"/>
  <c r="P26" i="9"/>
  <c r="K26" i="9"/>
  <c r="I26" i="9"/>
  <c r="G26" i="9"/>
  <c r="E26" i="9"/>
  <c r="B26" i="9"/>
  <c r="A26" i="9"/>
  <c r="Q25" i="9"/>
  <c r="P25" i="9"/>
  <c r="K25" i="9"/>
  <c r="I25" i="9"/>
  <c r="G25" i="9"/>
  <c r="E25" i="9"/>
  <c r="B25" i="9"/>
  <c r="A25" i="9"/>
  <c r="Q24" i="9"/>
  <c r="P24" i="9"/>
  <c r="K24" i="9"/>
  <c r="I24" i="9"/>
  <c r="G24" i="9"/>
  <c r="E24" i="9"/>
  <c r="B24" i="9"/>
  <c r="A24" i="9"/>
  <c r="Q23" i="9"/>
  <c r="P23" i="9"/>
  <c r="K23" i="9"/>
  <c r="I23" i="9"/>
  <c r="G23" i="9"/>
  <c r="E23" i="9"/>
  <c r="B23" i="9"/>
  <c r="A23" i="9"/>
  <c r="Q22" i="9"/>
  <c r="P22" i="9"/>
  <c r="K22" i="9"/>
  <c r="I22" i="9"/>
  <c r="G22" i="9"/>
  <c r="E22" i="9"/>
  <c r="B22" i="9"/>
  <c r="A22" i="9"/>
  <c r="Q21" i="9"/>
  <c r="P21" i="9"/>
  <c r="K21" i="9"/>
  <c r="I21" i="9"/>
  <c r="G21" i="9"/>
  <c r="E21" i="9"/>
  <c r="B21" i="9"/>
  <c r="A21" i="9"/>
  <c r="Q20" i="9"/>
  <c r="P20" i="9"/>
  <c r="K20" i="9"/>
  <c r="I20" i="9"/>
  <c r="G20" i="9"/>
  <c r="E20" i="9"/>
  <c r="B20" i="9"/>
  <c r="A20" i="9"/>
  <c r="Q19" i="9"/>
  <c r="P19" i="9"/>
  <c r="K19" i="9"/>
  <c r="I19" i="9"/>
  <c r="G19" i="9"/>
  <c r="E19" i="9"/>
  <c r="B19" i="9"/>
  <c r="A19" i="9"/>
  <c r="Q18" i="9"/>
  <c r="P18" i="9"/>
  <c r="K18" i="9"/>
  <c r="I18" i="9"/>
  <c r="G18" i="9"/>
  <c r="E18" i="9"/>
  <c r="B18" i="9"/>
  <c r="A18" i="9"/>
  <c r="Q17" i="9"/>
  <c r="P17" i="9"/>
  <c r="K17" i="9"/>
  <c r="I17" i="9"/>
  <c r="G17" i="9"/>
  <c r="E17" i="9"/>
  <c r="B17" i="9"/>
  <c r="A17" i="9"/>
  <c r="Q16" i="9"/>
  <c r="P16" i="9"/>
  <c r="K16" i="9"/>
  <c r="I16" i="9"/>
  <c r="G16" i="9"/>
  <c r="E16" i="9"/>
  <c r="B16" i="9"/>
  <c r="A16" i="9"/>
  <c r="Q15" i="9"/>
  <c r="P15" i="9"/>
  <c r="K15" i="9"/>
  <c r="I15" i="9"/>
  <c r="G15" i="9"/>
  <c r="E15" i="9"/>
  <c r="B15" i="9"/>
  <c r="A15" i="9"/>
  <c r="Q14" i="9"/>
  <c r="P14" i="9"/>
  <c r="K14" i="9"/>
  <c r="I14" i="9"/>
  <c r="G14" i="9"/>
  <c r="E14" i="9"/>
  <c r="B14" i="9"/>
  <c r="A14" i="9"/>
  <c r="Q13" i="9"/>
  <c r="P13" i="9"/>
  <c r="K13" i="9"/>
  <c r="I13" i="9"/>
  <c r="G13" i="9"/>
  <c r="E13" i="9"/>
  <c r="B13" i="9"/>
  <c r="A13" i="9"/>
  <c r="Q12" i="9"/>
  <c r="P12" i="9"/>
  <c r="K12" i="9"/>
  <c r="I12" i="9"/>
  <c r="G12" i="9"/>
  <c r="E12" i="9"/>
  <c r="B12" i="9"/>
  <c r="A12" i="9"/>
  <c r="Q11" i="9"/>
  <c r="P11" i="9"/>
  <c r="K11" i="9"/>
  <c r="I11" i="9"/>
  <c r="G11" i="9"/>
  <c r="E11" i="9"/>
  <c r="B11" i="9"/>
  <c r="A11" i="9"/>
  <c r="Q10" i="9"/>
  <c r="P10" i="9"/>
  <c r="K10" i="9"/>
  <c r="I10" i="9"/>
  <c r="G10" i="9"/>
  <c r="E10" i="9"/>
  <c r="B10" i="9"/>
  <c r="A10" i="9"/>
  <c r="Q9" i="9"/>
  <c r="P9" i="9"/>
  <c r="K9" i="9"/>
  <c r="I9" i="9"/>
  <c r="G9" i="9"/>
  <c r="E9" i="9"/>
  <c r="B9" i="9"/>
  <c r="A9" i="9"/>
  <c r="Q8" i="9"/>
  <c r="P8" i="9"/>
  <c r="K8" i="9"/>
  <c r="I8" i="9"/>
  <c r="G8" i="9"/>
  <c r="E8" i="9"/>
  <c r="B8" i="9"/>
  <c r="A8" i="9"/>
  <c r="Q7" i="9"/>
  <c r="P7" i="9"/>
  <c r="K7" i="9"/>
  <c r="I7" i="9"/>
  <c r="G7" i="9"/>
  <c r="E7" i="9"/>
  <c r="B7" i="9"/>
  <c r="A7" i="9"/>
  <c r="Q6" i="9"/>
  <c r="P6" i="9"/>
  <c r="K6" i="9"/>
  <c r="I6" i="9"/>
  <c r="G6" i="9"/>
  <c r="E6" i="9"/>
  <c r="B6" i="9"/>
  <c r="A6" i="9"/>
  <c r="Q5" i="9"/>
  <c r="P5" i="9"/>
  <c r="K5" i="9"/>
  <c r="I5" i="9"/>
  <c r="G5" i="9"/>
  <c r="E5" i="9"/>
  <c r="B5" i="9"/>
  <c r="A5" i="9"/>
  <c r="Q4" i="9"/>
  <c r="P4" i="9"/>
  <c r="K4" i="9"/>
  <c r="I4" i="9"/>
  <c r="G4" i="9"/>
  <c r="E4" i="9"/>
  <c r="B4" i="9"/>
  <c r="A4" i="9"/>
  <c r="Q3" i="9"/>
  <c r="P3" i="9"/>
  <c r="K3" i="9"/>
  <c r="I3" i="9"/>
  <c r="G3" i="9"/>
  <c r="E3" i="9"/>
  <c r="B3" i="9"/>
  <c r="A3" i="9"/>
  <c r="Q2" i="9"/>
  <c r="P2" i="9"/>
  <c r="K2" i="9"/>
  <c r="I2" i="9"/>
  <c r="G2" i="9"/>
  <c r="E2" i="9"/>
  <c r="B2" i="9"/>
  <c r="A2" i="9"/>
  <c r="Q1" i="9"/>
  <c r="P1" i="9"/>
  <c r="K1" i="9"/>
  <c r="I1" i="9"/>
  <c r="G1" i="9"/>
  <c r="B1" i="9"/>
  <c r="A1" i="9"/>
  <c r="X20" i="1"/>
  <c r="Z20" i="1"/>
  <c r="S47" i="1"/>
  <c r="S48" i="1"/>
  <c r="S49" i="1"/>
  <c r="S51" i="1"/>
  <c r="S52" i="1"/>
  <c r="S53" i="1"/>
  <c r="S54" i="1"/>
  <c r="S56" i="1"/>
  <c r="S57" i="1"/>
  <c r="S60" i="1"/>
  <c r="S61" i="1"/>
  <c r="S63" i="1"/>
  <c r="S64" i="1"/>
  <c r="S66" i="1"/>
  <c r="V67" i="1"/>
  <c r="X67" i="1"/>
  <c r="Z67" i="1"/>
  <c r="AB67" i="1"/>
  <c r="X71" i="1"/>
  <c r="Z71" i="1"/>
  <c r="X74" i="1"/>
  <c r="Z74" i="1"/>
  <c r="X75" i="1"/>
  <c r="Z75" i="1"/>
  <c r="X78" i="1"/>
  <c r="Z78" i="1"/>
  <c r="AB78" i="1"/>
  <c r="V79" i="1"/>
  <c r="X79" i="1"/>
  <c r="Z79" i="1"/>
  <c r="AB79" i="1"/>
  <c r="X102" i="1"/>
  <c r="Z102" i="1"/>
  <c r="V106" i="1"/>
  <c r="X106" i="1"/>
  <c r="Z106" i="1"/>
  <c r="AB106" i="1"/>
  <c r="X114" i="1"/>
  <c r="Z114" i="1"/>
  <c r="AB114" i="1"/>
  <c r="X119" i="1"/>
  <c r="Z119" i="1"/>
  <c r="S121" i="1"/>
  <c r="Z126" i="1"/>
  <c r="AB126" i="1"/>
  <c r="X127" i="1"/>
  <c r="Z127" i="1"/>
  <c r="AB127" i="1"/>
  <c r="X128" i="1"/>
  <c r="Z128" i="1"/>
  <c r="AB128" i="1"/>
  <c r="Z129" i="1"/>
  <c r="AB129" i="1"/>
  <c r="X138" i="1"/>
  <c r="Z138" i="1"/>
  <c r="X141" i="1"/>
  <c r="Z141" i="1"/>
  <c r="AB141" i="1"/>
  <c r="X142" i="1"/>
  <c r="Z142" i="1"/>
  <c r="AB142" i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2" i="1"/>
  <c r="AV141" i="1"/>
  <c r="AV138" i="1"/>
  <c r="AV129" i="1"/>
  <c r="AV128" i="1"/>
  <c r="AV127" i="1"/>
  <c r="AV126" i="1"/>
  <c r="AV121" i="1"/>
  <c r="AV119" i="1"/>
  <c r="AV114" i="1"/>
  <c r="AV106" i="1"/>
  <c r="AV102" i="1"/>
  <c r="AV79" i="1"/>
  <c r="AV78" i="1"/>
  <c r="AV75" i="1"/>
  <c r="AV74" i="1"/>
  <c r="AV71" i="1"/>
  <c r="AV67" i="1"/>
  <c r="AV66" i="1"/>
  <c r="AV64" i="1"/>
  <c r="AV63" i="1"/>
  <c r="AV61" i="1"/>
  <c r="AV60" i="1"/>
  <c r="AV57" i="1"/>
  <c r="AV56" i="1"/>
  <c r="AV54" i="1"/>
  <c r="AV53" i="1"/>
  <c r="AV52" i="1"/>
  <c r="AV51" i="1"/>
  <c r="AV49" i="1"/>
  <c r="AV48" i="1"/>
  <c r="AV47" i="1"/>
  <c r="AV20" i="1"/>
  <c r="AU142" i="1"/>
  <c r="AU141" i="1"/>
  <c r="AU138" i="1"/>
  <c r="AU129" i="1"/>
  <c r="AU128" i="1"/>
  <c r="AU127" i="1"/>
  <c r="AU126" i="1"/>
  <c r="AU121" i="1"/>
  <c r="AU119" i="1"/>
  <c r="AU114" i="1"/>
  <c r="AU106" i="1"/>
  <c r="AU102" i="1"/>
  <c r="AU79" i="1"/>
  <c r="AU78" i="1"/>
  <c r="AU75" i="1"/>
  <c r="AU74" i="1"/>
  <c r="AU71" i="1"/>
  <c r="AU67" i="1"/>
  <c r="AU66" i="1"/>
  <c r="AU64" i="1"/>
  <c r="AU63" i="1"/>
  <c r="AU61" i="1"/>
  <c r="AU60" i="1"/>
  <c r="AU57" i="1"/>
  <c r="AU56" i="1"/>
  <c r="AU54" i="1"/>
  <c r="AU53" i="1"/>
  <c r="AU52" i="1"/>
  <c r="AU51" i="1"/>
  <c r="AU49" i="1"/>
  <c r="AU48" i="1"/>
  <c r="AU47" i="1"/>
  <c r="AU20" i="1"/>
  <c r="J142" i="1"/>
  <c r="J141" i="1"/>
  <c r="J138" i="1"/>
  <c r="J129" i="1"/>
  <c r="J128" i="1"/>
  <c r="J127" i="1"/>
  <c r="J126" i="1"/>
  <c r="J121" i="1"/>
  <c r="J119" i="1"/>
  <c r="J114" i="1"/>
  <c r="J106" i="1"/>
  <c r="J102" i="1"/>
  <c r="J79" i="1"/>
  <c r="J78" i="1"/>
  <c r="J75" i="1"/>
  <c r="J74" i="1"/>
  <c r="J71" i="1"/>
  <c r="J67" i="1"/>
  <c r="J66" i="1"/>
  <c r="J64" i="1"/>
  <c r="J63" i="1"/>
  <c r="J61" i="1"/>
  <c r="J60" i="1"/>
  <c r="J57" i="1"/>
  <c r="J56" i="1"/>
  <c r="J54" i="1"/>
  <c r="J53" i="1"/>
  <c r="J52" i="1"/>
  <c r="J51" i="1"/>
  <c r="J49" i="1"/>
  <c r="J48" i="1"/>
  <c r="J47" i="1"/>
  <c r="J20" i="1"/>
  <c r="E114" i="1"/>
  <c r="E106" i="1"/>
  <c r="E102" i="1"/>
  <c r="E67" i="1"/>
  <c r="E66" i="1"/>
  <c r="E57" i="1"/>
  <c r="E56" i="1"/>
  <c r="E49" i="1"/>
  <c r="E48" i="1"/>
  <c r="E47" i="1"/>
  <c r="E20" i="1"/>
  <c r="A142" i="1"/>
  <c r="A141" i="1"/>
  <c r="A138" i="1"/>
  <c r="A129" i="1"/>
  <c r="A128" i="1"/>
  <c r="A127" i="1"/>
  <c r="A126" i="1"/>
  <c r="A121" i="1"/>
  <c r="A119" i="1"/>
  <c r="A114" i="1"/>
  <c r="A106" i="1"/>
  <c r="A102" i="1"/>
  <c r="A79" i="1"/>
  <c r="A78" i="1"/>
  <c r="A75" i="1"/>
  <c r="A74" i="1"/>
  <c r="A71" i="1"/>
  <c r="A67" i="1"/>
  <c r="A66" i="1"/>
  <c r="A64" i="1"/>
  <c r="A63" i="1"/>
  <c r="A61" i="1"/>
  <c r="A60" i="1"/>
  <c r="A57" i="1"/>
  <c r="A56" i="1"/>
  <c r="A54" i="1"/>
  <c r="A53" i="1"/>
  <c r="A52" i="1"/>
  <c r="A51" i="1"/>
  <c r="A49" i="1"/>
  <c r="A48" i="1"/>
  <c r="A47" i="1"/>
  <c r="A20" i="1"/>
  <c r="BB2" i="1"/>
  <c r="BB71" i="1"/>
  <c r="BB74" i="1"/>
  <c r="BB75" i="1"/>
  <c r="BB119" i="1"/>
  <c r="BB121" i="1"/>
  <c r="BB126" i="1"/>
  <c r="BB127" i="1"/>
  <c r="BB128" i="1"/>
  <c r="BB129" i="1"/>
  <c r="BB138" i="1"/>
  <c r="BB141" i="1"/>
  <c r="BB142" i="1"/>
  <c r="AQ141" i="1" l="1"/>
  <c r="AW141" i="1" s="1"/>
  <c r="AQ114" i="1"/>
  <c r="AZ114" i="1" s="1"/>
  <c r="AQ106" i="1"/>
  <c r="AZ106" i="1" s="1"/>
  <c r="AQ74" i="1"/>
  <c r="AZ74" i="1" s="1"/>
  <c r="AQ66" i="1"/>
  <c r="AZ66" i="1" s="1"/>
  <c r="AQ138" i="1"/>
  <c r="AZ138" i="1" s="1"/>
  <c r="AQ61" i="1"/>
  <c r="AW61" i="1" s="1"/>
  <c r="AQ129" i="1"/>
  <c r="AX129" i="1" s="1"/>
  <c r="AQ121" i="1"/>
  <c r="AX121" i="1" s="1"/>
  <c r="AQ57" i="1"/>
  <c r="AX57" i="1" s="1"/>
  <c r="AQ49" i="1"/>
  <c r="AX49" i="1" s="1"/>
  <c r="AQ75" i="1"/>
  <c r="AZ75" i="1" s="1"/>
  <c r="AQ67" i="1"/>
  <c r="AZ67" i="1" s="1"/>
  <c r="AQ51" i="1"/>
  <c r="AZ51" i="1" s="1"/>
  <c r="AQ142" i="1"/>
  <c r="AW142" i="1" s="1"/>
  <c r="AQ126" i="1"/>
  <c r="AW126" i="1" s="1"/>
  <c r="AQ102" i="1"/>
  <c r="AW102" i="1" s="1"/>
  <c r="AQ78" i="1"/>
  <c r="AW78" i="1" s="1"/>
  <c r="AQ60" i="1"/>
  <c r="AZ60" i="1" s="1"/>
  <c r="AQ54" i="1"/>
  <c r="AW54" i="1" s="1"/>
  <c r="AQ52" i="1"/>
  <c r="AZ52" i="1" s="1"/>
  <c r="AQ20" i="1"/>
  <c r="AZ20" i="1" s="1"/>
  <c r="AQ53" i="1"/>
  <c r="AW53" i="1" s="1"/>
  <c r="AQ127" i="1"/>
  <c r="AX127" i="1" s="1"/>
  <c r="AQ119" i="1"/>
  <c r="AX119" i="1" s="1"/>
  <c r="AQ79" i="1"/>
  <c r="AX79" i="1" s="1"/>
  <c r="AQ71" i="1"/>
  <c r="AX71" i="1" s="1"/>
  <c r="AQ63" i="1"/>
  <c r="AX63" i="1" s="1"/>
  <c r="AQ47" i="1"/>
  <c r="AX47" i="1" s="1"/>
  <c r="AQ128" i="1"/>
  <c r="AX128" i="1" s="1"/>
  <c r="AQ64" i="1"/>
  <c r="AX64" i="1" s="1"/>
  <c r="AQ56" i="1"/>
  <c r="AX56" i="1" s="1"/>
  <c r="AQ48" i="1"/>
  <c r="AX48" i="1" s="1"/>
  <c r="BB56" i="1"/>
  <c r="BB66" i="1"/>
  <c r="BB64" i="1"/>
  <c r="BB54" i="1"/>
  <c r="BB106" i="1"/>
  <c r="BB63" i="1"/>
  <c r="BB20" i="1"/>
  <c r="BB114" i="1"/>
  <c r="BB79" i="1"/>
  <c r="BB60" i="1"/>
  <c r="BB49" i="1"/>
  <c r="BB53" i="1"/>
  <c r="BB61" i="1"/>
  <c r="BB51" i="1"/>
  <c r="BB67" i="1"/>
  <c r="BB78" i="1"/>
  <c r="BB48" i="1"/>
  <c r="BB52" i="1"/>
  <c r="BB102" i="1"/>
  <c r="BB57" i="1"/>
  <c r="BB47" i="1"/>
  <c r="AW63" i="1"/>
  <c r="AZ53" i="1"/>
  <c r="AZ61" i="1"/>
  <c r="AX51" i="1"/>
  <c r="AZ54" i="1"/>
  <c r="AX53" i="1"/>
  <c r="AX61" i="1"/>
  <c r="AW51" i="1"/>
  <c r="AX54" i="1"/>
  <c r="AW20" i="1" l="1"/>
  <c r="AX20" i="1"/>
  <c r="AW60" i="1"/>
  <c r="AW52" i="1"/>
  <c r="AZ47" i="1"/>
  <c r="AX52" i="1"/>
  <c r="AZ57" i="1"/>
  <c r="AZ49" i="1"/>
  <c r="AW49" i="1"/>
  <c r="AZ64" i="1"/>
  <c r="AX66" i="1"/>
  <c r="AW64" i="1"/>
  <c r="AW66" i="1"/>
  <c r="AW74" i="1"/>
  <c r="AX74" i="1"/>
  <c r="AW106" i="1"/>
  <c r="AW127" i="1"/>
  <c r="AW128" i="1"/>
  <c r="AZ142" i="1"/>
  <c r="AX126" i="1"/>
  <c r="AW129" i="1"/>
  <c r="AZ126" i="1"/>
  <c r="AX138" i="1"/>
  <c r="AZ128" i="1"/>
  <c r="AZ127" i="1"/>
  <c r="AW138" i="1"/>
  <c r="AZ141" i="1"/>
  <c r="AZ129" i="1"/>
  <c r="AX141" i="1"/>
  <c r="AZ121" i="1"/>
  <c r="AW114" i="1"/>
  <c r="AW79" i="1"/>
  <c r="AZ79" i="1"/>
  <c r="AZ71" i="1"/>
  <c r="AW71" i="1"/>
  <c r="AX75" i="1"/>
  <c r="AX114" i="1"/>
  <c r="AX102" i="1"/>
  <c r="AW67" i="1"/>
  <c r="AX106" i="1"/>
  <c r="AZ56" i="1"/>
  <c r="AW56" i="1"/>
  <c r="AX142" i="1"/>
  <c r="AX78" i="1"/>
  <c r="AW75" i="1"/>
  <c r="AZ63" i="1"/>
  <c r="AW48" i="1"/>
  <c r="AX60" i="1"/>
  <c r="AZ78" i="1"/>
  <c r="AX67" i="1"/>
  <c r="AW119" i="1"/>
  <c r="AW121" i="1"/>
  <c r="AW57" i="1"/>
  <c r="AZ48" i="1"/>
  <c r="AZ102" i="1"/>
  <c r="AW47" i="1"/>
  <c r="AZ119" i="1"/>
  <c r="D29" i="4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61" i="1" l="1"/>
  <c r="D60" i="1"/>
  <c r="D71" i="1"/>
  <c r="D75" i="1"/>
  <c r="D74" i="1"/>
  <c r="D142" i="1"/>
  <c r="D78" i="1"/>
  <c r="D79" i="1"/>
  <c r="D129" i="1"/>
  <c r="D128" i="1"/>
  <c r="D127" i="1"/>
  <c r="D126" i="1"/>
  <c r="AR138" i="1"/>
  <c r="R138" i="1"/>
  <c r="P121" i="1"/>
  <c r="Q121" i="1" s="1"/>
  <c r="M141" i="1"/>
  <c r="M74" i="1"/>
  <c r="H138" i="1"/>
  <c r="M138" i="1"/>
  <c r="L121" i="1"/>
  <c r="P129" i="1"/>
  <c r="P119" i="1"/>
  <c r="Q119" i="1" s="1"/>
  <c r="BA75" i="1"/>
  <c r="AR121" i="1"/>
  <c r="R121" i="1"/>
  <c r="P142" i="1"/>
  <c r="P127" i="1"/>
  <c r="P75" i="1"/>
  <c r="L129" i="1"/>
  <c r="L119" i="1"/>
  <c r="H121" i="1"/>
  <c r="P141" i="1"/>
  <c r="P74" i="1"/>
  <c r="M121" i="1"/>
  <c r="L142" i="1"/>
  <c r="L127" i="1"/>
  <c r="L75" i="1"/>
  <c r="BA141" i="1"/>
  <c r="AR129" i="1"/>
  <c r="AR119" i="1"/>
  <c r="R129" i="1"/>
  <c r="R119" i="1"/>
  <c r="P138" i="1"/>
  <c r="L141" i="1"/>
  <c r="L74" i="1"/>
  <c r="H129" i="1"/>
  <c r="H119" i="1"/>
  <c r="AR127" i="1"/>
  <c r="AR75" i="1"/>
  <c r="R142" i="1"/>
  <c r="R127" i="1"/>
  <c r="R75" i="1"/>
  <c r="M129" i="1"/>
  <c r="M119" i="1"/>
  <c r="L138" i="1"/>
  <c r="H142" i="1"/>
  <c r="H127" i="1"/>
  <c r="H75" i="1"/>
  <c r="BA127" i="1"/>
  <c r="BA129" i="1"/>
  <c r="AR74" i="1"/>
  <c r="R141" i="1"/>
  <c r="R74" i="1"/>
  <c r="M142" i="1"/>
  <c r="M127" i="1"/>
  <c r="M75" i="1"/>
  <c r="H141" i="1"/>
  <c r="H74" i="1"/>
  <c r="AR142" i="1"/>
  <c r="BA142" i="1"/>
  <c r="BA74" i="1"/>
  <c r="BA119" i="1"/>
  <c r="BA121" i="1"/>
  <c r="AR141" i="1"/>
  <c r="BA138" i="1"/>
  <c r="T2368" i="8"/>
  <c r="M78" i="1"/>
  <c r="AR128" i="1"/>
  <c r="L60" i="1"/>
  <c r="M61" i="1"/>
  <c r="L54" i="1"/>
  <c r="AR126" i="1"/>
  <c r="R128" i="1"/>
  <c r="P128" i="1"/>
  <c r="M60" i="1"/>
  <c r="M54" i="1"/>
  <c r="L71" i="1"/>
  <c r="L52" i="1"/>
  <c r="AR71" i="1"/>
  <c r="R126" i="1"/>
  <c r="P126" i="1"/>
  <c r="R71" i="1"/>
  <c r="P71" i="1"/>
  <c r="M71" i="1"/>
  <c r="M52" i="1"/>
  <c r="M64" i="1"/>
  <c r="M51" i="1"/>
  <c r="M63" i="1"/>
  <c r="L61" i="1"/>
  <c r="H128" i="1"/>
  <c r="L53" i="1"/>
  <c r="H71" i="1"/>
  <c r="M53" i="1"/>
  <c r="L64" i="1"/>
  <c r="L63" i="1"/>
  <c r="L78" i="1"/>
  <c r="H126" i="1"/>
  <c r="BA52" i="1"/>
  <c r="BA53" i="1"/>
  <c r="BA64" i="1"/>
  <c r="L51" i="1"/>
  <c r="BA56" i="1"/>
  <c r="BC56" i="1" s="1"/>
  <c r="B56" i="1" s="1"/>
  <c r="BA71" i="1"/>
  <c r="BA102" i="1"/>
  <c r="BC102" i="1" s="1"/>
  <c r="B102" i="1" s="1"/>
  <c r="AR54" i="1"/>
  <c r="AR51" i="1"/>
  <c r="AR63" i="1"/>
  <c r="H52" i="1"/>
  <c r="H54" i="1"/>
  <c r="H53" i="1"/>
  <c r="BA67" i="1"/>
  <c r="BC67" i="1" s="1"/>
  <c r="B67" i="1" s="1"/>
  <c r="BA61" i="1"/>
  <c r="BA54" i="1"/>
  <c r="R61" i="1"/>
  <c r="R54" i="1"/>
  <c r="R53" i="1"/>
  <c r="R79" i="1"/>
  <c r="R78" i="1"/>
  <c r="BA49" i="1"/>
  <c r="BC49" i="1" s="1"/>
  <c r="B49" i="1" s="1"/>
  <c r="BA60" i="1"/>
  <c r="R60" i="1"/>
  <c r="R52" i="1"/>
  <c r="R64" i="1"/>
  <c r="BA57" i="1"/>
  <c r="BC57" i="1" s="1"/>
  <c r="B57" i="1" s="1"/>
  <c r="BA63" i="1"/>
  <c r="H51" i="1"/>
  <c r="R63" i="1"/>
  <c r="P61" i="1"/>
  <c r="P54" i="1"/>
  <c r="R51" i="1"/>
  <c r="BA79" i="1"/>
  <c r="H79" i="1"/>
  <c r="BA78" i="1"/>
  <c r="BA126" i="1"/>
  <c r="P53" i="1"/>
  <c r="P79" i="1"/>
  <c r="BA20" i="1"/>
  <c r="BC20" i="1" s="1"/>
  <c r="B20" i="1" s="1"/>
  <c r="H64" i="1"/>
  <c r="P63" i="1"/>
  <c r="P60" i="1"/>
  <c r="P52" i="1"/>
  <c r="P78" i="1"/>
  <c r="BA106" i="1"/>
  <c r="BC106" i="1" s="1"/>
  <c r="B106" i="1" s="1"/>
  <c r="BA128" i="1"/>
  <c r="BA114" i="1"/>
  <c r="BC114" i="1" s="1"/>
  <c r="B114" i="1" s="1"/>
  <c r="H61" i="1"/>
  <c r="AR79" i="1"/>
  <c r="AR78" i="1"/>
  <c r="P64" i="1"/>
  <c r="BA66" i="1"/>
  <c r="BC66" i="1" s="1"/>
  <c r="B66" i="1" s="1"/>
  <c r="H78" i="1"/>
  <c r="BA51" i="1"/>
  <c r="AR61" i="1"/>
  <c r="AR60" i="1"/>
  <c r="H63" i="1"/>
  <c r="AR53" i="1"/>
  <c r="AR52" i="1"/>
  <c r="AR64" i="1"/>
  <c r="P51" i="1"/>
  <c r="H60" i="1"/>
  <c r="BA47" i="1"/>
  <c r="BC47" i="1" s="1"/>
  <c r="B47" i="1" s="1"/>
  <c r="BA48" i="1"/>
  <c r="BC48" i="1" s="1"/>
  <c r="B48" i="1" s="1"/>
  <c r="T2" i="8"/>
  <c r="T4149" i="8"/>
  <c r="AT79" i="1"/>
  <c r="AT102" i="1"/>
  <c r="AS67" i="1"/>
  <c r="AT47" i="1"/>
  <c r="AS102" i="1"/>
  <c r="AS114" i="1"/>
  <c r="AS66" i="1"/>
  <c r="AT67" i="1"/>
  <c r="AS57" i="1"/>
  <c r="AS49" i="1"/>
  <c r="AS47" i="1"/>
  <c r="AS48" i="1"/>
  <c r="AS56" i="1"/>
  <c r="AT126" i="1"/>
  <c r="AT57" i="1"/>
  <c r="AS79" i="1"/>
  <c r="AT56" i="1"/>
  <c r="AS126" i="1"/>
  <c r="AS128" i="1"/>
  <c r="AT114" i="1"/>
  <c r="AT66" i="1"/>
  <c r="AT128" i="1"/>
  <c r="AS106" i="1"/>
  <c r="AT106" i="1"/>
  <c r="AS20" i="1"/>
  <c r="AT48" i="1"/>
  <c r="AT20" i="1"/>
  <c r="G121" i="1" l="1"/>
  <c r="BC121" i="1"/>
  <c r="B121" i="1" s="1"/>
  <c r="AS121" i="1"/>
  <c r="AT121" i="1"/>
  <c r="F121" i="1"/>
  <c r="E121" i="1" s="1"/>
  <c r="G138" i="1"/>
  <c r="AS138" i="1"/>
  <c r="AT138" i="1"/>
  <c r="BC138" i="1"/>
  <c r="B138" i="1" s="1"/>
  <c r="F138" i="1"/>
  <c r="E138" i="1" s="1"/>
  <c r="G119" i="1"/>
  <c r="AS119" i="1"/>
  <c r="AT119" i="1"/>
  <c r="BC119" i="1"/>
  <c r="B119" i="1" s="1"/>
  <c r="F119" i="1"/>
  <c r="E119" i="1" s="1"/>
  <c r="F75" i="1"/>
  <c r="E75" i="1" s="1"/>
  <c r="AT75" i="1"/>
  <c r="BC75" i="1"/>
  <c r="B75" i="1" s="1"/>
  <c r="AS75" i="1"/>
  <c r="G75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BC142" i="1"/>
  <c r="B142" i="1" s="1"/>
  <c r="AS142" i="1"/>
  <c r="AT142" i="1"/>
  <c r="F142" i="1"/>
  <c r="E142" i="1" s="1"/>
  <c r="G142" i="1"/>
  <c r="F74" i="1"/>
  <c r="E74" i="1" s="1"/>
  <c r="AS74" i="1"/>
  <c r="AT74" i="1"/>
  <c r="BC74" i="1"/>
  <c r="B74" i="1" s="1"/>
  <c r="G74" i="1"/>
  <c r="F127" i="1"/>
  <c r="E127" i="1" s="1"/>
  <c r="AS127" i="1"/>
  <c r="AT127" i="1"/>
  <c r="BC127" i="1"/>
  <c r="B127" i="1" s="1"/>
  <c r="G127" i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F126" i="1"/>
  <c r="E126" i="1" s="1"/>
  <c r="G126" i="1"/>
  <c r="BC126" i="1"/>
  <c r="B126" i="1" s="1"/>
  <c r="AS78" i="1"/>
  <c r="AT78" i="1"/>
  <c r="F78" i="1"/>
  <c r="E78" i="1" s="1"/>
  <c r="G78" i="1"/>
  <c r="BC78" i="1"/>
  <c r="B78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S54" i="1"/>
  <c r="AT54" i="1"/>
  <c r="F54" i="1"/>
  <c r="E54" i="1" s="1"/>
  <c r="G54" i="1"/>
  <c r="BC54" i="1"/>
  <c r="B54" i="1" s="1"/>
  <c r="AS63" i="1"/>
  <c r="AT63" i="1"/>
  <c r="G63" i="1"/>
  <c r="F63" i="1"/>
  <c r="E63" i="1" s="1"/>
  <c r="BC63" i="1"/>
  <c r="B63" i="1" s="1"/>
  <c r="G128" i="1"/>
  <c r="F128" i="1"/>
  <c r="E128" i="1" s="1"/>
  <c r="BC128" i="1"/>
  <c r="B128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79" i="1"/>
  <c r="F79" i="1"/>
  <c r="E79" i="1" s="1"/>
  <c r="BC79" i="1"/>
  <c r="B79" i="1" s="1"/>
  <c r="AT64" i="1"/>
  <c r="AS64" i="1"/>
  <c r="F64" i="1"/>
  <c r="E64" i="1" s="1"/>
  <c r="G64" i="1"/>
  <c r="BC64" i="1"/>
  <c r="B64" i="1" s="1"/>
  <c r="C24" i="5"/>
  <c r="AT49" i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<sst xmlns="http://schemas.openxmlformats.org/spreadsheetml/2006/main" count="50172" uniqueCount="6167">
  <si>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</si>
  <si>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</si>
  <si>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</si>
  <si>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</si>
  <si>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</si>
  <si>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</si>
  <si>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</si>
  <si>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</si>
  <si>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</si>
  <si>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</si>
  <si>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</si>
  <si>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</si>
  <si>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</si>
  <si>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</si>
  <si>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</si>
  <si>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</si>
  <si>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</si>
  <si>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</si>
  <si>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</si>
  <si>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</si>
  <si>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</si>
  <si>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</si>
  <si>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</si>
  <si>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</si>
  <si>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</si>
  <si>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</si>
  <si>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</si>
  <si>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</si>
  <si>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</si>
  <si>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</si>
  <si>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</si>
  <si>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</si>
  <si>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</si>
  <si>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</si>
  <si>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</si>
  <si>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</si>
  <si>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</si>
  <si>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</si>
  <si>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</si>
  <si>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</si>
  <si>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</si>
  <si>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</si>
  <si>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</si>
  <si>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</si>
  <si>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</si>
  <si>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</si>
  <si>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</si>
  <si>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</si>
  <si>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</si>
  <si>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</si>
  <si>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</si>
  <si>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</si>
  <si>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</si>
  <si>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</si>
  <si>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</si>
  <si>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</si>
  <si>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</si>
  <si>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</si>
  <si>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</si>
  <si>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</si>
  <si>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</si>
  <si>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</si>
  <si>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</si>
  <si>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</si>
  <si>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</si>
  <si>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</si>
  <si>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</si>
  <si>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</si>
  <si>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</si>
  <si>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</si>
  <si>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</si>
  <si>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</si>
  <si>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</si>
  <si>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</si>
  <si>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</si>
  <si>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</si>
  <si>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</si>
  <si>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</si>
  <si>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</si>
  <si>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</si>
  <si>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</si>
  <si>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</si>
  <si>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</si>
  <si>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</si>
  <si>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</si>
  <si>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</si>
  <si>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</si>
  <si>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</si>
  <si>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</si>
  <si>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</si>
  <si>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</si>
  <si>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</si>
  <si>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</si>
  <si>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</si>
  <si>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</si>
  <si>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</si>
  <si>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</si>
  <si>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</si>
  <si>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</si>
  <si>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</si>
  <si>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</si>
  <si>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</si>
  <si>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</si>
  <si>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</si>
  <si>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</si>
  <si>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</si>
  <si>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</si>
  <si>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</si>
  <si>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</si>
  <si>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</si>
  <si>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</si>
  <si>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</si>
  <si>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</si>
  <si>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</si>
  <si>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</si>
  <si>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</si>
  <si>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</si>
  <si>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</si>
  <si>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</si>
  <si>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</si>
  <si>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</si>
  <si>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</si>
  <si>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</si>
  <si>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</si>
  <si>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</si>
  <si>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</si>
  <si>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</si>
  <si>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</si>
  <si>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</si>
  <si>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</si>
  <si>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</si>
  <si>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</si>
  <si>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</si>
  <si>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</si>
  <si>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</si>
  <si>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</si>
  <si>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</si>
  <si>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</si>
  <si>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</si>
  <si>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</si>
  <si>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</si>
  <si>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</si>
  <si>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</si>
  <si>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</si>
  <si>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</si>
  <si>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</si>
  <si>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</si>
  <si>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</si>
  <si>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</si>
  <si>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</si>
  <si>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</si>
  <si>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</si>
  <si>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</si>
  <si>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</si>
  <si>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</si>
  <si>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</si>
  <si>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</si>
  <si>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</si>
  <si>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</si>
  <si>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</si>
  <si>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</si>
  <si>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</si>
  <si>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</si>
  <si>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</si>
  <si>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</si>
  <si>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</si>
  <si>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</si>
  <si>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</si>
  <si>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</si>
  <si>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</si>
  <si>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</si>
  <si>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</si>
  <si>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</si>
  <si>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</si>
  <si>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</si>
  <si>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</si>
  <si>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</si>
  <si>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</si>
  <si>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</si>
  <si>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</si>
  <si>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</si>
  <si>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</si>
  <si>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</si>
  <si>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</si>
  <si>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</si>
  <si>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</si>
  <si>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</si>
  <si>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</si>
  <si>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</si>
  <si>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</si>
  <si>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</si>
  <si>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</si>
  <si>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</si>
  <si>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</si>
  <si>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</si>
  <si>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</si>
  <si>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</si>
  <si>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</si>
  <si>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</si>
  <si>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</si>
  <si>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</si>
  <si>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</si>
  <si>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</si>
  <si>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</si>
  <si>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</si>
  <si>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</si>
  <si>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</si>
  <si>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</si>
  <si>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</si>
  <si>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</si>
  <si>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</si>
  <si>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</si>
  <si>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</si>
  <si>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</si>
  <si>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</si>
  <si>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</si>
  <si>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</si>
  <si>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</si>
  <si>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</si>
  <si>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</si>
  <si>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</si>
  <si>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</si>
  <si>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</si>
  <si>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</si>
  <si>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</si>
  <si>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</si>
  <si>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</si>
  <si>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</si>
  <si>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</si>
  <si>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</si>
  <si>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</si>
  <si>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</si>
  <si>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</si>
  <si>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</si>
  <si>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</si>
  <si>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</si>
  <si>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</si>
  <si>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</si>
  <si>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</si>
  <si>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</si>
  <si>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</si>
  <si>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</si>
  <si>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</si>
  <si>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</si>
  <si>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</si>
  <si>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</si>
  <si>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</si>
  <si>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</si>
  <si>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</si>
  <si>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</si>
  <si>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</si>
  <si>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</si>
  <si>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</si>
  <si>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</si>
  <si>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</si>
  <si>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</si>
  <si>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</si>
  <si>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</si>
  <si>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</si>
  <si>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</si>
  <si>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</si>
  <si>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</si>
  <si>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</si>
  <si>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</si>
  <si>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</si>
  <si>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</si>
  <si>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</si>
  <si>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</si>
  <si>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</si>
  <si>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</si>
  <si>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</si>
  <si>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</si>
  <si>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</si>
  <si>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</si>
  <si>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</si>
  <si>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</si>
  <si>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</si>
  <si>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</si>
  <si>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</si>
  <si>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</si>
  <si>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</si>
  <si>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</si>
  <si>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</si>
  <si>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</si>
  <si>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</si>
  <si>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</si>
  <si>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</si>
  <si>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</si>
  <si>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</si>
  <si>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</si>
  <si>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</si>
  <si>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</si>
  <si>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</si>
  <si>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</si>
  <si>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</si>
  <si>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</si>
  <si>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</si>
  <si>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</si>
  <si>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</si>
  <si>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</si>
  <si>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</si>
  <si>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</si>
  <si>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</si>
  <si>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</si>
  <si>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</si>
  <si>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</si>
  <si>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</si>
  <si>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</si>
  <si>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</si>
  <si>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</si>
  <si>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</si>
  <si>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</si>
  <si>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</si>
  <si>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</si>
  <si>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</si>
  <si>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</si>
  <si>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</si>
  <si>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</si>
  <si>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</si>
  <si>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</si>
  <si>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</si>
  <si>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</si>
  <si>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</si>
  <si>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</si>
  <si>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</si>
  <si>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</si>
  <si>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</si>
  <si>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</si>
  <si>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</si>
  <si>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</si>
  <si>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</si>
  <si>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</si>
  <si>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</si>
  <si>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</si>
  <si>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</si>
  <si>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</si>
  <si>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</si>
  <si>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</si>
  <si>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</si>
  <si>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</si>
  <si>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</si>
  <si>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</si>
  <si>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</si>
  <si>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</si>
  <si>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</si>
  <si>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</si>
  <si>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</si>
  <si>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</si>
  <si>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</si>
  <si>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</si>
  <si>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</si>
  <si>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</si>
  <si>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</si>
  <si>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</si>
  <si>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</si>
  <si>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</si>
  <si>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</si>
  <si>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</si>
  <si>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</si>
  <si>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</si>
  <si>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</si>
  <si>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</si>
  <si>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</si>
  <si>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</si>
  <si>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</si>
  <si>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</si>
  <si>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</si>
  <si>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</si>
  <si>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</si>
  <si>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</si>
  <si>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</si>
  <si>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</si>
  <si>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</si>
  <si>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</si>
  <si>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</si>
  <si>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</si>
  <si>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</si>
  <si>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</si>
  <si>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</si>
  <si>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</si>
  <si>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</si>
  <si>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</si>
  <si>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</si>
  <si>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</si>
  <si>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</si>
  <si>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</si>
  <si>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</si>
  <si>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</si>
  <si>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</si>
  <si>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</si>
  <si>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</si>
  <si>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</si>
  <si>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</si>
  <si>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</si>
  <si>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</si>
  <si>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</si>
  <si>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</si>
  <si>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</si>
  <si>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</si>
  <si>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</si>
  <si>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</si>
  <si>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</si>
  <si>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</si>
  <si>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</si>
  <si>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</si>
  <si>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</si>
  <si>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</si>
  <si>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</si>
  <si>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</si>
  <si>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</si>
  <si>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</si>
  <si>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</si>
  <si>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</si>
  <si>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</si>
  <si>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</si>
  <si>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</si>
  <si>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</si>
  <si>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</si>
  <si>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</si>
  <si>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</si>
  <si>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</si>
  <si>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</si>
  <si>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</si>
  <si>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</si>
  <si>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</si>
  <si>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</si>
  <si>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</si>
  <si>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</si>
  <si>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</si>
  <si>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</si>
  <si>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</si>
  <si>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</si>
  <si>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</si>
  <si>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</si>
  <si>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</si>
  <si>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</si>
  <si>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</si>
  <si>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</si>
  <si>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</si>
  <si>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</si>
  <si>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</si>
  <si>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</si>
  <si>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</si>
  <si>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</si>
  <si>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</si>
  <si>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</si>
  <si>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</si>
  <si>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</si>
  <si>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</si>
  <si>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</si>
  <si>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</si>
  <si>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</si>
  <si>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</si>
  <si>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</si>
  <si>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</si>
  <si>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</si>
  <si>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</si>
  <si>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</si>
  <si>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</si>
  <si>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</si>
  <si>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</si>
  <si>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</si>
  <si>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</si>
  <si>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</si>
  <si>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</si>
  <si>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</si>
  <si>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</si>
  <si>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</si>
  <si>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</si>
  <si>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</si>
  <si>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</si>
  <si>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</si>
  <si>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</si>
  <si>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</si>
  <si>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</si>
  <si>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</si>
  <si>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</si>
  <si>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</si>
  <si>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</si>
  <si>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</si>
  <si>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</si>
  <si>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</si>
  <si>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</si>
  <si>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</si>
  <si>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</si>
  <si>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</si>
  <si>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</si>
  <si>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</si>
  <si>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</si>
  <si>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</si>
  <si>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</si>
  <si>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</si>
  <si>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</si>
  <si>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</si>
  <si>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</si>
  <si>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</si>
  <si>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</si>
  <si>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</si>
  <si>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</si>
  <si>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</si>
  <si>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</si>
  <si>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</si>
  <si>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</si>
  <si>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</si>
  <si>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</si>
  <si>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</si>
  <si>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</si>
  <si>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</si>
  <si>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</si>
  <si>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</si>
  <si>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</si>
  <si>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</si>
  <si>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</si>
  <si>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</si>
  <si>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</si>
  <si>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</si>
  <si>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</si>
  <si>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</si>
  <si>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</si>
  <si>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</si>
  <si>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</si>
  <si>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</si>
  <si>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</si>
  <si>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</si>
  <si>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</si>
  <si>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</si>
  <si>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</si>
  <si>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</si>
  <si>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</si>
  <si>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</si>
  <si>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</si>
  <si>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</si>
  <si>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</si>
  <si>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</si>
  <si>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</si>
  <si>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</si>
  <si>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</si>
  <si>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</si>
  <si>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</si>
  <si>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</si>
  <si>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</si>
  <si>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</si>
  <si>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</si>
  <si>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</si>
  <si>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</si>
  <si>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</si>
  <si>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</si>
  <si>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</si>
  <si>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</si>
  <si>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</si>
  <si>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</si>
  <si>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</si>
  <si>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</si>
  <si>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</si>
  <si>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</si>
  <si>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</si>
  <si>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</si>
  <si>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</si>
  <si>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</si>
  <si>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</si>
  <si>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</si>
  <si>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</si>
  <si>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</si>
  <si>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</si>
  <si>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</si>
  <si>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</si>
  <si>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</si>
  <si>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</si>
  <si>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</si>
  <si>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</si>
  <si>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</si>
  <si>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</si>
  <si>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</si>
  <si>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</si>
  <si>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</si>
  <si>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</si>
  <si>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</si>
  <si>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</si>
  <si>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</si>
  <si>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</si>
  <si>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</si>
  <si>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</si>
  <si>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</si>
  <si>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</si>
  <si>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</si>
  <si>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</si>
  <si>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</si>
  <si>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</si>
  <si>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</si>
  <si>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</si>
  <si>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</si>
  <si>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</si>
  <si>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</si>
  <si>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</si>
  <si>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</si>
  <si>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</si>
  <si>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</si>
  <si>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</si>
  <si>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</si>
  <si>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</si>
  <si>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</si>
  <si>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</si>
  <si>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</si>
  <si>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</si>
  <si>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</si>
  <si>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</si>
  <si>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</si>
  <si>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</si>
  <si>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</si>
  <si>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</si>
  <si>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</si>
  <si>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</si>
  <si>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</si>
  <si>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</si>
  <si>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</si>
  <si>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</si>
  <si>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</si>
  <si>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</si>
  <si>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</si>
  <si>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</si>
  <si>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</si>
  <si>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</si>
  <si>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</si>
  <si>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</si>
  <si>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</si>
  <si>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</si>
  <si>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</si>
  <si>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</si>
  <si>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</si>
  <si>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</si>
  <si>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</si>
  <si>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</si>
  <si>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</si>
  <si>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</si>
  <si>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</si>
  <si>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</si>
  <si>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</si>
  <si>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</si>
  <si>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</si>
  <si>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</si>
  <si>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</si>
  <si>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</si>
  <si>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</si>
  <si>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</si>
  <si>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</si>
  <si>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</si>
  <si>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</si>
  <si>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</si>
  <si>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</si>
  <si>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</si>
  <si>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</si>
  <si>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</si>
  <si>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</si>
  <si>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</si>
  <si>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</si>
  <si>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</si>
  <si>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</si>
  <si>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</si>
  <si>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</si>
  <si>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</si>
  <si>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</si>
  <si>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</si>
  <si>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</si>
  <si>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</si>
  <si>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</si>
  <si>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</si>
  <si>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</si>
  <si>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</si>
  <si>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</si>
  <si>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</si>
  <si>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</si>
  <si>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</si>
  <si>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</si>
  <si>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</si>
  <si>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</si>
  <si>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</si>
  <si>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</si>
  <si>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</si>
  <si>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</si>
  <si>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</si>
  <si>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</si>
  <si>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</si>
  <si>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</si>
  <si>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</si>
  <si>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</si>
  <si>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</si>
  <si>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</si>
  <si>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</si>
  <si>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</si>
  <si>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</si>
  <si>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</si>
  <si>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</si>
  <si>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</si>
  <si>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</si>
  <si>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</si>
  <si>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</si>
  <si>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</si>
  <si>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</si>
  <si>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</si>
  <si>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</si>
  <si>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</si>
  <si>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</si>
  <si>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</si>
  <si>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</si>
  <si>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</si>
  <si>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</si>
  <si>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</si>
  <si>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</si>
  <si>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</si>
  <si>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</si>
  <si>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</si>
  <si>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</si>
  <si>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</si>
  <si>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</si>
  <si>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</si>
  <si>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</si>
  <si>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</si>
  <si>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</si>
  <si>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</si>
  <si>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</si>
  <si>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</si>
  <si>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</si>
  <si>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</si>
  <si>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</si>
  <si>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</si>
  <si>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</si>
  <si>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</si>
  <si>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</si>
  <si>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</si>
  <si>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</si>
  <si>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</si>
  <si>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</si>
  <si>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</si>
  <si>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</si>
  <si>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</si>
  <si>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</si>
  <si>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</si>
  <si>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</si>
  <si>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</si>
  <si>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</si>
  <si>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</si>
  <si>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</si>
  <si>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</si>
  <si>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</si>
  <si>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</si>
  <si>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</si>
  <si>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</si>
  <si>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</si>
  <si>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</si>
  <si>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</si>
  <si>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</si>
  <si>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</si>
  <si>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</si>
  <si>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</si>
  <si>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</si>
  <si>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</si>
  <si>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</si>
  <si>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</si>
  <si>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</si>
  <si>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</si>
  <si>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</si>
  <si>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</si>
  <si>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</si>
  <si>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</si>
  <si>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</si>
  <si>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</si>
  <si>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</si>
  <si>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</si>
  <si>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</si>
  <si>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</si>
  <si>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</si>
  <si>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</si>
  <si>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</si>
  <si>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</si>
  <si>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</si>
  <si>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</si>
  <si>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</si>
  <si>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</si>
  <si>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</si>
  <si>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</si>
  <si>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</si>
  <si>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</si>
  <si>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</si>
  <si>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</si>
  <si>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</si>
  <si>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</si>
  <si>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</si>
  <si>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</si>
  <si>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</si>
  <si>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</si>
  <si>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</si>
  <si>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</si>
  <si>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</si>
  <si>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</si>
  <si>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</si>
  <si>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</si>
  <si>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</si>
  <si>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</si>
  <si>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</si>
  <si>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</si>
  <si>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</si>
  <si>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</si>
  <si>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</si>
  <si>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</si>
  <si>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</si>
  <si>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</si>
  <si>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</si>
  <si>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</si>
  <si>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</si>
  <si>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</si>
  <si>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</si>
  <si>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</si>
  <si>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</si>
  <si>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</si>
  <si>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</si>
  <si>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</si>
  <si>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</si>
  <si>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</si>
  <si>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</si>
  <si>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</si>
  <si>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</si>
  <si>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</si>
  <si>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</si>
  <si>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</si>
  <si>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</si>
  <si>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</si>
  <si>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</si>
  <si>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</si>
  <si>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</si>
  <si>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</si>
  <si>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</si>
  <si>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</si>
  <si>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</si>
  <si>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</si>
  <si>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</si>
  <si>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</si>
  <si>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</si>
  <si>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</si>
  <si>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</si>
  <si>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</si>
  <si>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</si>
  <si>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</si>
  <si>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</si>
  <si>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</si>
  <si>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</si>
  <si>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</si>
  <si>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</si>
  <si>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</si>
  <si>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</si>
  <si>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</si>
  <si>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</si>
  <si>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</si>
  <si>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</si>
  <si>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</si>
  <si>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</si>
  <si>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</si>
  <si>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</si>
  <si>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</si>
  <si>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</si>
  <si>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</si>
  <si>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</si>
  <si>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</si>
  <si>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</si>
  <si>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</si>
  <si>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</si>
  <si>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</si>
  <si>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</si>
  <si>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</si>
  <si>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</si>
  <si>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</si>
  <si>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</si>
  <si>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</si>
  <si>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</si>
  <si>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</si>
  <si>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</si>
  <si>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</si>
  <si>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</si>
  <si>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</si>
  <si>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</si>
  <si>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</si>
  <si>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</si>
  <si>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</si>
  <si>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</si>
  <si>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</si>
  <si>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</si>
  <si>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</si>
  <si>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</si>
  <si>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</si>
  <si>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</si>
  <si>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</si>
  <si>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</si>
  <si>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</si>
  <si>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</si>
  <si>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</si>
  <si>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</si>
  <si>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</si>
  <si>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</si>
  <si>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</si>
  <si>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</si>
  <si>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</si>
  <si>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</si>
  <si>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</si>
  <si>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</si>
  <si>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</si>
  <si>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</si>
  <si>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</si>
  <si>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</si>
  <si>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</si>
  <si>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</si>
  <si>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</si>
  <si>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</si>
  <si>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</si>
  <si>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</si>
  <si>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</si>
  <si>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</si>
  <si>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</si>
  <si>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</si>
  <si>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</si>
  <si>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</si>
  <si>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</si>
  <si>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</si>
  <si>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</si>
  <si>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</si>
  <si>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</si>
  <si>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</si>
  <si>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</si>
  <si>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</si>
  <si>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</si>
  <si>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</si>
  <si>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</si>
  <si>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</si>
  <si>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</si>
  <si>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</si>
  <si>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</si>
  <si>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</si>
  <si>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</si>
  <si>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</si>
  <si>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</si>
  <si>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</si>
  <si>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</si>
  <si>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</si>
  <si>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</si>
  <si>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</si>
  <si>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</si>
  <si>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</si>
  <si>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</si>
  <si>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</si>
  <si>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</si>
  <si>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</si>
  <si>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</si>
  <si>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</si>
  <si>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</si>
  <si>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</si>
  <si>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</si>
  <si>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</si>
  <si>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</si>
  <si>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</si>
  <si>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</si>
  <si>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</si>
  <si>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</si>
  <si>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</si>
  <si>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</si>
  <si>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</si>
  <si>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</si>
  <si>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</si>
  <si>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</si>
  <si>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</si>
  <si>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</si>
  <si>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</si>
  <si>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</si>
  <si>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</si>
  <si>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</si>
  <si>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</si>
  <si>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</si>
  <si>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</si>
  <si>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</si>
  <si>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</si>
  <si>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</si>
  <si>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</si>
  <si>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</si>
  <si>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</si>
  <si>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</si>
  <si>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</si>
  <si>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</si>
  <si>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</si>
  <si>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</si>
  <si>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</si>
  <si>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</si>
  <si>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</si>
  <si>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</si>
  <si>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</si>
  <si>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</si>
  <si>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</si>
  <si>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</si>
  <si>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</si>
  <si>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</si>
  <si>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</si>
  <si>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</si>
  <si>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</si>
  <si>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</si>
  <si>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</si>
  <si>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</si>
  <si>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</si>
  <si>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</si>
  <si>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</si>
  <si>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</si>
  <si>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</si>
  <si>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</si>
  <si>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</si>
  <si>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</si>
  <si>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</si>
  <si>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</si>
  <si>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</si>
  <si>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</si>
  <si>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</si>
  <si>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</si>
  <si>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</si>
  <si>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</si>
  <si>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</si>
  <si>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</si>
  <si>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</si>
  <si>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</si>
  <si>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</si>
  <si>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</si>
  <si>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</si>
  <si>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</si>
  <si>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</si>
  <si>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</si>
  <si>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</si>
  <si>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</si>
  <si>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</si>
  <si>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</si>
  <si>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</si>
  <si>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</si>
  <si>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</si>
  <si>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</si>
  <si>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</si>
  <si>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</si>
  <si>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</si>
  <si>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</si>
  <si>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</si>
  <si>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</si>
  <si>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</si>
  <si>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</si>
  <si>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</si>
  <si>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</si>
  <si>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</si>
  <si>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</si>
  <si>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</si>
  <si>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</si>
  <si>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</si>
  <si>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</si>
  <si>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</si>
  <si>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</si>
  <si>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</si>
  <si>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</si>
  <si>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</si>
  <si>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</si>
  <si>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</si>
  <si>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</si>
  <si>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</si>
  <si>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</si>
  <si>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</si>
  <si>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</si>
  <si>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</si>
  <si>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</si>
  <si>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</si>
  <si>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</si>
  <si>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</si>
  <si>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</si>
  <si>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</si>
  <si>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</si>
  <si>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</si>
  <si>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</si>
  <si>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</si>
  <si>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</si>
  <si>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</si>
  <si>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</si>
  <si>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</si>
  <si>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</si>
  <si>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</si>
  <si>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</si>
  <si>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</si>
  <si>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</si>
  <si>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</si>
  <si>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</si>
  <si>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</si>
  <si>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</si>
  <si>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</si>
  <si>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</si>
  <si>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</si>
  <si>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</si>
  <si>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</si>
  <si>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</si>
  <si>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</si>
  <si>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</si>
  <si>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</si>
  <si>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</si>
  <si>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</si>
  <si>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</si>
  <si>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</si>
  <si>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</si>
  <si>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</si>
  <si>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</si>
  <si>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</si>
  <si>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</si>
  <si>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</si>
  <si>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</si>
  <si>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</si>
  <si>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</si>
  <si>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</si>
  <si>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</si>
  <si>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</si>
  <si>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</si>
  <si>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</si>
  <si>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</si>
  <si>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</si>
  <si>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</si>
  <si>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</si>
  <si>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</si>
  <si>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</si>
  <si>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</si>
  <si>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</si>
  <si>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</si>
  <si>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</si>
  <si>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</si>
  <si>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</si>
  <si>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</si>
  <si>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</si>
  <si>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</si>
  <si>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</si>
  <si>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</si>
  <si>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</si>
  <si>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</si>
  <si>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</si>
  <si>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</si>
  <si>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</si>
  <si>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</si>
  <si>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</si>
  <si>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</si>
  <si>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</si>
  <si>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</si>
  <si>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</si>
  <si>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</si>
  <si>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</si>
  <si>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</si>
  <si>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</si>
  <si>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</si>
  <si>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</si>
  <si>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</si>
  <si>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</si>
  <si>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</si>
  <si>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</si>
  <si>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</si>
  <si>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</si>
  <si>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</si>
  <si>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</si>
  <si>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</si>
  <si>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</si>
  <si>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</si>
  <si>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</si>
  <si>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</si>
  <si>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</si>
  <si>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</si>
  <si>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</si>
  <si>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</si>
  <si>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</si>
  <si>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</si>
  <si>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</si>
  <si>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</si>
  <si>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</si>
  <si>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</si>
  <si>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</si>
  <si>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</si>
  <si>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</si>
  <si>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</si>
  <si>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</si>
  <si>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</si>
  <si>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</si>
  <si>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</si>
  <si>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</si>
  <si>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</si>
  <si>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</si>
  <si>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</si>
  <si>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</si>
  <si>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</si>
  <si>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</si>
  <si>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</si>
  <si>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</si>
  <si>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</si>
  <si>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</si>
  <si>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</si>
  <si>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</si>
  <si>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</si>
  <si>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</si>
  <si>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</si>
  <si>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</si>
  <si>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</si>
  <si>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</si>
  <si>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</si>
  <si>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</si>
  <si>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</si>
  <si>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</si>
  <si>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</si>
  <si>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</si>
  <si>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</si>
  <si>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</si>
  <si>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</si>
  <si>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</si>
  <si>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</si>
  <si>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</si>
  <si>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</si>
  <si>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</si>
  <si>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</si>
  <si>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</si>
  <si>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</si>
  <si>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</si>
  <si>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</si>
  <si>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</si>
  <si>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</si>
  <si>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</si>
  <si>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</si>
  <si>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</si>
  <si>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</si>
  <si>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</si>
  <si>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</si>
  <si>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</si>
  <si>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</si>
  <si>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</si>
  <si>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</si>
  <si>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</si>
  <si>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</si>
  <si>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</si>
  <si>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</si>
  <si>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</si>
  <si>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</si>
  <si>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</si>
  <si>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</si>
  <si>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</si>
  <si>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</si>
  <si>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</si>
  <si>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</si>
  <si>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</si>
  <si>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</si>
  <si>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</si>
  <si>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</si>
  <si>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</si>
  <si>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</si>
  <si>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</si>
  <si>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</si>
  <si>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</si>
  <si>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</si>
  <si>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</si>
  <si>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</si>
  <si>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</si>
  <si>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</si>
  <si>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</si>
  <si>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</si>
  <si>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</si>
  <si>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</si>
  <si>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</si>
  <si>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</si>
  <si>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</si>
  <si>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</si>
  <si>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</si>
  <si>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</si>
  <si>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</si>
  <si>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</si>
  <si>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</si>
  <si>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</si>
  <si>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</si>
  <si>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</si>
  <si>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</si>
  <si>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</si>
  <si>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</si>
  <si>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</si>
  <si>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</si>
  <si>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</si>
  <si>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</si>
  <si>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</si>
  <si>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</si>
  <si>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</si>
  <si>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</si>
  <si>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</si>
  <si>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</si>
  <si>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</si>
  <si>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</si>
  <si>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</si>
  <si>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</si>
  <si>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</si>
  <si>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</si>
  <si>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</si>
  <si>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</si>
  <si>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</si>
  <si>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</si>
  <si>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</si>
  <si>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</si>
  <si>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</si>
  <si>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</si>
  <si>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</si>
  <si>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</si>
  <si>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</si>
  <si>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</si>
  <si>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</si>
  <si>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</si>
  <si>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</si>
  <si>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</si>
  <si>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</si>
  <si>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</si>
  <si>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</si>
  <si>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</si>
  <si>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</si>
  <si>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</si>
  <si>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</si>
  <si>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</si>
  <si>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</si>
  <si>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</si>
  <si>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</si>
  <si>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</si>
  <si>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</si>
  <si>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</si>
  <si>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</si>
  <si>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</si>
  <si>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</si>
  <si>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</si>
  <si>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</si>
  <si>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</si>
  <si>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</si>
  <si>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</si>
  <si>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</si>
  <si>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</si>
  <si>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</si>
  <si>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</si>
  <si>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</si>
  <si>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</si>
  <si>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</si>
  <si>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</si>
  <si>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</si>
  <si>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</si>
  <si>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</si>
  <si>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</si>
  <si>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</si>
  <si>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</si>
  <si>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</si>
  <si>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</si>
  <si>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</si>
  <si>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</si>
  <si>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</si>
  <si>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</si>
  <si>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</si>
  <si>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</si>
  <si>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</si>
  <si>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</si>
  <si>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</si>
  <si>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</si>
  <si>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</si>
  <si>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</si>
  <si>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</si>
  <si>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</si>
  <si>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</si>
  <si>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</si>
  <si>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</si>
  <si>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</si>
  <si>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</si>
  <si>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</si>
  <si>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</si>
  <si>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</si>
  <si>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</si>
  <si>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</si>
  <si>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</si>
  <si>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</si>
  <si>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</si>
  <si>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</si>
  <si>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</si>
  <si>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</si>
  <si>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</si>
  <si>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</si>
  <si>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</si>
  <si>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</si>
  <si>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</si>
  <si>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</si>
  <si>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</si>
  <si>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</si>
  <si>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</si>
  <si>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</si>
  <si>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</si>
  <si>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</si>
  <si>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</si>
  <si>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</si>
  <si>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</si>
  <si>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</si>
  <si>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</si>
  <si>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</si>
  <si>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</si>
  <si>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</si>
  <si>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</si>
  <si>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</si>
  <si>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</si>
  <si>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</si>
  <si>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</si>
  <si>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</si>
  <si>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</si>
  <si>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</si>
  <si>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</si>
  <si>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</si>
  <si>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</si>
  <si>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</si>
  <si>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</si>
  <si>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</si>
  <si>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</si>
  <si>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</si>
  <si>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</si>
  <si>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</si>
  <si>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</si>
  <si>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</si>
  <si>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</si>
  <si>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</si>
  <si>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</si>
  <si>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</si>
  <si>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</si>
  <si>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</si>
  <si>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</si>
  <si>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</si>
  <si>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</si>
  <si>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</si>
  <si>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</si>
  <si>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</si>
  <si>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</si>
  <si>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</si>
  <si>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</si>
  <si>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</si>
  <si>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</si>
  <si>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</si>
  <si>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</si>
  <si>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</si>
  <si>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</si>
  <si>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</si>
  <si>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</si>
  <si>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</si>
  <si>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</si>
  <si>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</si>
  <si>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</si>
  <si>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</si>
  <si>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</si>
  <si>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</si>
  <si>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</si>
  <si>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</si>
  <si>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</si>
  <si>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</si>
  <si>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</si>
  <si>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</si>
  <si>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</si>
  <si>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</si>
  <si>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</si>
  <si>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</si>
  <si>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</si>
  <si>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</si>
  <si>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</si>
  <si>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</si>
  <si>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</si>
  <si>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</si>
  <si>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</si>
  <si>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</si>
  <si>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</si>
  <si>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</si>
  <si>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</si>
  <si>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</si>
  <si>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</si>
  <si>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</si>
  <si>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</si>
  <si>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</si>
  <si>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</si>
  <si>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</si>
  <si>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</si>
  <si>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</si>
  <si>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</si>
  <si>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</si>
  <si>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</si>
  <si>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</si>
  <si>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</si>
  <si>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</si>
  <si>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</si>
  <si>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</si>
  <si>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</si>
  <si>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</si>
  <si>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</si>
  <si>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</si>
  <si>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</si>
  <si>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</si>
  <si>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</si>
  <si>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</si>
  <si>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</si>
  <si>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</si>
  <si>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</si>
  <si>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</si>
  <si>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</si>
  <si>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</si>
  <si>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</si>
  <si>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</si>
  <si>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</si>
  <si>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</si>
  <si>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</si>
  <si>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</si>
  <si>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</si>
  <si>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</si>
  <si>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</si>
  <si>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</si>
  <si>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</si>
  <si>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</si>
  <si>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</si>
  <si>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</si>
  <si>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</si>
  <si>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</si>
  <si>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</si>
  <si>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</si>
  <si>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</si>
  <si>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</si>
  <si>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</si>
  <si>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</si>
  <si>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</si>
  <si>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</si>
  <si>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</si>
  <si>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</si>
  <si>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</si>
  <si>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</si>
  <si>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</si>
  <si>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</si>
  <si>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</si>
  <si>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</si>
  <si>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</si>
  <si>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</si>
  <si>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</si>
  <si>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</si>
  <si>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</si>
  <si>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</si>
  <si>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</si>
  <si>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</si>
  <si>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</si>
  <si>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</si>
  <si>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</si>
  <si>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</si>
  <si>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</si>
  <si>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</si>
  <si>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</si>
  <si>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</si>
  <si>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</si>
  <si>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</si>
  <si>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</si>
  <si>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</si>
  <si>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</si>
  <si>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</si>
  <si>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</si>
  <si>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</si>
  <si>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</si>
  <si>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</si>
  <si>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</si>
  <si>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</si>
  <si>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</si>
  <si>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</si>
  <si>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</si>
  <si>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</si>
  <si>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</si>
  <si>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</si>
  <si>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</si>
  <si>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</si>
  <si>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</si>
  <si>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</si>
  <si>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</si>
  <si>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</si>
  <si>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</si>
  <si>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</si>
  <si>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</si>
  <si>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</si>
  <si>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</si>
  <si>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</si>
  <si>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</si>
  <si>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</si>
  <si>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</si>
  <si>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</si>
  <si>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</si>
  <si>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</si>
  <si>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</si>
  <si>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</si>
  <si>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</si>
  <si>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</si>
  <si>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</si>
  <si>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</si>
  <si>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</si>
  <si>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</si>
  <si>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</si>
  <si>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</si>
  <si>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</si>
  <si>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</si>
  <si>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</si>
  <si>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</si>
  <si>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</si>
  <si>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</si>
  <si>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</si>
  <si>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</si>
  <si>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</si>
  <si>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</si>
  <si>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</si>
  <si>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</si>
  <si>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</si>
  <si>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</si>
  <si>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</si>
  <si>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</si>
  <si>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</si>
  <si>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</si>
  <si>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</si>
  <si>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</si>
  <si>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</si>
  <si>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</si>
  <si>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</si>
  <si>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</si>
  <si>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</si>
  <si>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</si>
  <si>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</si>
  <si>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</si>
  <si>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</si>
  <si>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</si>
  <si>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</si>
  <si>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</si>
  <si>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</si>
  <si>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</si>
  <si>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</si>
  <si>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</si>
  <si>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</si>
  <si>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</si>
  <si>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</si>
  <si>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</si>
  <si>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</si>
  <si>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</si>
  <si>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</si>
  <si>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</si>
  <si>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</si>
  <si>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</si>
  <si>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</si>
  <si>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</si>
  <si>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</si>
  <si>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</si>
  <si>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</si>
  <si>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</si>
  <si>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</si>
  <si>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</si>
  <si>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</si>
  <si>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</si>
  <si>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</si>
  <si>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</si>
  <si>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</si>
  <si>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</si>
  <si>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</si>
  <si>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</si>
  <si>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</si>
  <si>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</si>
  <si>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</si>
  <si>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</si>
  <si>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</si>
  <si>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</si>
  <si>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</si>
  <si>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</si>
  <si>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</si>
  <si>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</si>
  <si>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</si>
  <si>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</si>
  <si>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</si>
  <si>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</si>
  <si>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</si>
  <si>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</si>
  <si>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</si>
  <si>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</si>
  <si>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</si>
  <si>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</si>
  <si>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</si>
  <si>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</si>
  <si>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</si>
  <si>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</si>
  <si>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</si>
  <si>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</si>
  <si>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</si>
  <si>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</si>
  <si>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</si>
  <si>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</si>
  <si>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</si>
  <si>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</si>
  <si>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</si>
  <si>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</si>
  <si>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</si>
  <si>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</si>
  <si>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</si>
  <si>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</si>
  <si>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</si>
  <si>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</si>
  <si>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</si>
  <si>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</si>
  <si>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</si>
  <si>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</si>
  <si>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</si>
  <si>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</si>
  <si>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</si>
  <si>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</si>
  <si>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</si>
  <si>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</si>
  <si>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</si>
  <si>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</si>
  <si>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</si>
  <si>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</si>
  <si>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</si>
  <si>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</si>
  <si>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</si>
  <si>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</si>
  <si>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</si>
  <si>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</si>
  <si>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</si>
  <si>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</si>
  <si>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</si>
  <si>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</si>
  <si>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</si>
  <si>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</si>
  <si>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</si>
  <si>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</si>
  <si>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</si>
  <si>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</si>
  <si>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</si>
  <si>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</si>
  <si>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</si>
  <si>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</si>
  <si>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</si>
  <si>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</si>
  <si>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</si>
  <si>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</si>
  <si>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</si>
  <si>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</si>
  <si>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</si>
  <si>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</si>
  <si>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</si>
  <si>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</si>
  <si>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</si>
  <si>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</si>
  <si>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</si>
  <si>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</si>
  <si>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</si>
  <si>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</si>
  <si>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</si>
  <si>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</si>
  <si>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</si>
  <si>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</si>
  <si>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</si>
  <si>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</si>
  <si>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</si>
  <si>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</si>
  <si>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</si>
  <si>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</si>
  <si>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</si>
  <si>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</si>
  <si>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</si>
  <si>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</si>
  <si>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</si>
  <si>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</si>
  <si>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</si>
  <si>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</si>
  <si>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</si>
  <si>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</si>
  <si>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</si>
  <si>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</si>
  <si>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</si>
  <si>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</si>
  <si>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</si>
  <si>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</si>
  <si>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</si>
  <si>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</si>
  <si>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</si>
  <si>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</si>
  <si>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</si>
  <si>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</si>
  <si>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</si>
  <si>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</si>
  <si>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</si>
  <si>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</si>
  <si>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</si>
  <si>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</si>
  <si>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</si>
  <si>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</si>
  <si>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</si>
  <si>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</si>
  <si>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</si>
  <si>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</si>
  <si>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</si>
  <si>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</si>
  <si>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</si>
  <si>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</si>
  <si>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</si>
  <si>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</si>
  <si>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</si>
  <si>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</si>
  <si>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</si>
  <si>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</si>
  <si>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</si>
  <si>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</si>
  <si>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</si>
  <si>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</si>
  <si>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</si>
  <si>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</si>
  <si>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</si>
  <si>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</si>
  <si>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</si>
  <si>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</si>
  <si>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</si>
  <si>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</si>
  <si>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</si>
  <si>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</si>
  <si>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</si>
  <si>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</si>
  <si>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</si>
  <si>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</si>
  <si>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</si>
  <si>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</si>
  <si>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</si>
  <si>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</si>
  <si>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</si>
  <si>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</si>
  <si>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</si>
  <si>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</si>
  <si>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</si>
  <si>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</si>
  <si>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</si>
  <si>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</si>
  <si>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</si>
  <si>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</si>
  <si>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</si>
  <si>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</si>
  <si>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</si>
  <si>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</si>
  <si>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</si>
  <si>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</si>
  <si>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</si>
  <si>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</si>
  <si>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</si>
  <si>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</si>
  <si>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</si>
  <si>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</si>
  <si>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</si>
  <si>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</si>
  <si>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</si>
  <si>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</si>
  <si>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</si>
  <si>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</si>
  <si>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</si>
  <si>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</si>
  <si>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</si>
  <si>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</si>
  <si>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</si>
  <si>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</si>
  <si>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</si>
  <si>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</si>
  <si>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</si>
  <si>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</si>
  <si>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</si>
  <si>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</si>
  <si>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</si>
  <si>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</si>
  <si>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</si>
  <si>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</si>
  <si>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</si>
  <si>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</si>
  <si>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</si>
  <si>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</si>
  <si>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</si>
  <si>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</si>
  <si>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</si>
  <si>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</si>
  <si>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</si>
  <si>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</si>
  <si>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</si>
  <si>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</si>
  <si>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</si>
  <si>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</si>
  <si>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</si>
  <si>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</si>
  <si>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</si>
  <si>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</si>
  <si>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</si>
  <si>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</si>
  <si>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</si>
  <si>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</si>
  <si>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</si>
  <si>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</si>
  <si>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</si>
  <si>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</si>
  <si>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</si>
  <si>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</si>
  <si>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</si>
  <si>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</si>
  <si>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</si>
  <si>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</si>
  <si>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</si>
  <si>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</si>
  <si>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</si>
  <si>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</si>
  <si>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</si>
  <si>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</si>
  <si>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</si>
  <si>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</si>
  <si>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</si>
  <si>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</si>
  <si>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</si>
  <si>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</si>
  <si>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</si>
  <si>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</si>
  <si>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</si>
  <si>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</si>
  <si>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</si>
  <si>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</si>
  <si>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</si>
  <si>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</si>
  <si>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</si>
  <si>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</si>
  <si>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</si>
  <si>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</si>
  <si>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</si>
  <si>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</si>
  <si>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</si>
  <si>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</si>
  <si>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</si>
  <si>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</si>
  <si>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</si>
  <si>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</si>
  <si>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</si>
  <si>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</si>
  <si>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</si>
  <si>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</si>
  <si>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</si>
  <si>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</si>
  <si>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</si>
  <si>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</si>
  <si>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</si>
  <si>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</si>
  <si>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</si>
  <si>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</si>
  <si>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</si>
  <si>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</si>
  <si>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</si>
  <si>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</si>
  <si>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</si>
  <si>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</si>
  <si>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</si>
  <si>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</si>
  <si>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</si>
  <si>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</si>
  <si>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</si>
  <si>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</si>
  <si>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</si>
  <si>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</si>
  <si>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</si>
  <si>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</si>
  <si>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</si>
  <si>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</si>
  <si>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</si>
  <si>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</si>
  <si>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</si>
  <si>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</si>
  <si>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</si>
  <si>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</si>
  <si>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</si>
  <si>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</si>
  <si>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</si>
  <si>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</si>
  <si>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</si>
  <si>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</si>
  <si>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</si>
  <si>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</si>
  <si>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</si>
  <si>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</si>
  <si>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</si>
  <si>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</si>
  <si>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</si>
  <si>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</si>
  <si>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</si>
  <si>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</si>
  <si>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</si>
  <si>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</si>
  <si>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</si>
  <si>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</si>
  <si>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</si>
  <si>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</si>
  <si>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</si>
  <si>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</si>
  <si>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</si>
  <si>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</si>
  <si>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</si>
  <si>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</si>
  <si>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</si>
  <si>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</si>
  <si>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</si>
  <si>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</si>
  <si>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</si>
  <si>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</si>
  <si>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</si>
  <si>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</si>
  <si>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</si>
  <si>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</si>
  <si>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</si>
  <si>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</si>
  <si>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</si>
  <si>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</si>
  <si>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</si>
  <si>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</si>
  <si>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</si>
  <si>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</si>
  <si>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</si>
  <si>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</si>
  <si>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</si>
  <si>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</si>
  <si>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</si>
  <si>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</si>
  <si>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</si>
  <si>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</si>
  <si>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</si>
  <si>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</si>
  <si>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</si>
  <si>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</si>
  <si>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</si>
  <si>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</si>
  <si>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</si>
  <si>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</si>
  <si>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</si>
  <si>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</si>
  <si>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</si>
  <si>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</si>
  <si>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</si>
  <si>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</si>
  <si>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</si>
  <si>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</si>
  <si>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</si>
  <si>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</si>
  <si>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</si>
  <si>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</si>
  <si>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</si>
  <si>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</si>
  <si>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</si>
  <si>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</si>
  <si>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</si>
  <si>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</si>
  <si>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</si>
  <si>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</si>
  <si>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</si>
  <si>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</si>
  <si>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</si>
  <si>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</si>
  <si>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</si>
  <si>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</si>
  <si>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</si>
  <si>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</si>
  <si>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</si>
  <si>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</si>
  <si>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</si>
  <si>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</si>
  <si>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</si>
  <si>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</si>
  <si>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</si>
  <si>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</si>
  <si>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</si>
  <si>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</si>
  <si>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</si>
  <si>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</si>
  <si>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</si>
  <si>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</si>
  <si>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</si>
  <si>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</si>
  <si>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</si>
  <si>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</si>
  <si>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</si>
  <si>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</si>
  <si>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</si>
  <si>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</si>
  <si>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</si>
  <si>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</si>
  <si>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</si>
  <si>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</si>
  <si>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</si>
  <si>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</si>
  <si>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</si>
  <si>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</si>
  <si>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</si>
  <si>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</si>
  <si>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</si>
  <si>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</si>
  <si>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</si>
  <si>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</si>
  <si>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</si>
  <si>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</si>
  <si>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</si>
  <si>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</si>
  <si>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</si>
  <si>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</si>
  <si>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</si>
  <si>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</si>
  <si>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</si>
  <si>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</si>
  <si>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</si>
  <si>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</si>
  <si>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</si>
  <si>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</si>
  <si>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</si>
  <si>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</si>
  <si>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</si>
  <si>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</si>
  <si>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</si>
  <si>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</si>
  <si>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</si>
  <si>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</si>
  <si>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</si>
  <si>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</si>
  <si>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</si>
  <si>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</si>
  <si>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</si>
  <si>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</si>
  <si>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</si>
  <si>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</si>
  <si>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</si>
  <si>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</si>
  <si>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</si>
  <si>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</si>
  <si>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</si>
  <si>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</si>
  <si>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</si>
  <si>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</si>
  <si>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</si>
  <si>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</si>
  <si>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</si>
  <si>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</si>
  <si>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</si>
  <si>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</si>
  <si>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</si>
  <si>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</si>
  <si>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</si>
  <si>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</si>
  <si>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</si>
  <si>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</si>
  <si>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</si>
  <si>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</si>
  <si>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</si>
  <si>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</si>
  <si>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</si>
  <si>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</si>
  <si>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</si>
  <si>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</si>
  <si>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</si>
  <si>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</si>
  <si>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</si>
  <si>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</si>
  <si>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</si>
  <si>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</si>
  <si>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</si>
  <si>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</si>
  <si>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</si>
  <si>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</si>
  <si>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</si>
  <si>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</si>
  <si>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</si>
  <si>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</si>
  <si>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</si>
  <si>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</si>
  <si>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</si>
  <si>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</si>
  <si>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</si>
  <si>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</si>
  <si>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</si>
  <si>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</si>
  <si>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</si>
  <si>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</si>
  <si>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</si>
  <si>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</si>
  <si>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</si>
  <si>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</si>
  <si>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</si>
  <si>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</si>
  <si>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</si>
  <si>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</si>
  <si>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</si>
  <si>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</si>
  <si>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</si>
  <si>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</si>
  <si>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</si>
  <si>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</si>
  <si>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</si>
  <si>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</si>
  <si>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</si>
  <si>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</si>
  <si>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</si>
  <si>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</si>
  <si>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</si>
  <si>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</si>
  <si>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</si>
  <si>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</si>
  <si>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</si>
  <si>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</si>
  <si>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</si>
  <si>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</si>
  <si>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</si>
  <si>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</si>
  <si>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</si>
  <si>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</si>
  <si>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</si>
  <si>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</si>
  <si>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</si>
  <si>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</si>
  <si>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</si>
  <si>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</si>
  <si>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</si>
  <si>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</si>
  <si>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</si>
  <si>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</si>
  <si>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</si>
  <si>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</si>
  <si>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</si>
  <si>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</si>
  <si>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</si>
  <si>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</si>
  <si>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</si>
  <si>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</si>
  <si>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</si>
  <si>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</si>
  <si>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</si>
  <si>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</si>
  <si>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</si>
  <si>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</si>
  <si>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</si>
  <si>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</si>
  <si>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</si>
  <si>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</si>
  <si>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</si>
  <si>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</si>
  <si>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</si>
  <si>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</si>
  <si>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</si>
  <si>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</si>
  <si>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</si>
  <si>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</si>
  <si>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</si>
  <si>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</si>
  <si>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</si>
  <si>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</si>
  <si>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</si>
  <si>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</si>
  <si>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</si>
  <si>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</si>
  <si>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</si>
  <si>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</si>
  <si>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</si>
  <si>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</si>
  <si>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</si>
  <si>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</si>
  <si>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</si>
  <si>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</si>
  <si>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</si>
  <si>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</si>
  <si>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</si>
  <si>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</si>
  <si>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</si>
  <si>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</si>
  <si>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</si>
  <si>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</si>
  <si>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</si>
  <si>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</si>
  <si>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</si>
  <si>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</si>
  <si>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</si>
  <si>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</si>
  <si>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</si>
  <si>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</si>
  <si>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</si>
  <si>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</si>
  <si>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</si>
  <si>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</si>
  <si>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</si>
  <si>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</si>
  <si>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</si>
  <si>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</si>
  <si>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</si>
  <si>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</si>
  <si>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</si>
  <si>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</si>
  <si>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</si>
  <si>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</si>
  <si>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</si>
  <si>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</si>
  <si>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</si>
  <si>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</si>
  <si>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</si>
  <si>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</si>
  <si>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</si>
  <si>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</si>
  <si>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</si>
  <si>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</si>
  <si>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</si>
  <si>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</si>
  <si>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</si>
  <si>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</si>
  <si>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</si>
  <si>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</si>
  <si>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</si>
  <si>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</si>
  <si>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</si>
  <si>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</si>
  <si>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</si>
  <si>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</si>
  <si>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</si>
  <si>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</si>
  <si>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</si>
  <si>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</si>
  <si>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</si>
  <si>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</si>
  <si>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</si>
  <si>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</si>
  <si>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</si>
  <si>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</si>
  <si>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</si>
  <si>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</si>
  <si>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</si>
  <si>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</si>
  <si>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</si>
  <si>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</si>
  <si>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</si>
  <si>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</si>
  <si>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</si>
  <si>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</si>
  <si>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</si>
  <si>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</si>
  <si>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</si>
  <si>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</si>
  <si>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</si>
  <si>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</si>
  <si>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</si>
  <si>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</si>
  <si>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</si>
  <si>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</si>
  <si>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</si>
  <si>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</si>
  <si>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</si>
  <si>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</si>
  <si>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</si>
  <si>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</si>
  <si>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</si>
  <si>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</si>
  <si>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</si>
  <si>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</si>
  <si>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</si>
  <si>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</si>
  <si>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</si>
  <si>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</si>
  <si>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</si>
  <si>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</si>
  <si>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</si>
  <si>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</si>
  <si>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</si>
  <si>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</si>
  <si>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</si>
  <si>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</si>
  <si>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</si>
  <si>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</si>
  <si>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</si>
  <si>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</si>
  <si>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</si>
  <si>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</si>
  <si>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</si>
  <si>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</si>
  <si>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</si>
  <si>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</si>
  <si>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</si>
  <si>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</si>
  <si>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</si>
  <si>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</si>
  <si>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</si>
  <si>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</si>
  <si>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</si>
  <si>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</si>
  <si>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</si>
  <si>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</si>
  <si>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</si>
  <si>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</si>
  <si>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</si>
  <si>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</si>
  <si>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</si>
  <si>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</si>
  <si>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</si>
  <si>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</si>
  <si>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</si>
  <si>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</si>
  <si>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</si>
  <si>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</si>
  <si>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</si>
  <si>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</si>
  <si>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</si>
  <si>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</si>
  <si>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</si>
  <si>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</si>
  <si>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</si>
  <si>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</si>
  <si>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</si>
  <si>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</si>
  <si>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</si>
  <si>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</si>
  <si>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</si>
  <si>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</si>
  <si>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</si>
  <si>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</si>
  <si>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</si>
  <si>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</si>
  <si>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</si>
  <si>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</si>
  <si>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</si>
  <si>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</si>
  <si>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</si>
  <si>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</si>
  <si>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</si>
  <si>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</si>
  <si>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</si>
  <si>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</si>
  <si>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</si>
  <si>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</si>
  <si>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</si>
  <si>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</si>
  <si>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</si>
  <si>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</si>
  <si>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</si>
  <si>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</si>
  <si>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</si>
  <si>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</si>
  <si>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</si>
  <si>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</si>
  <si>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</si>
  <si>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</si>
  <si>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</si>
  <si>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</si>
  <si>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</si>
  <si>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</si>
  <si>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</si>
  <si>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</si>
  <si>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</si>
  <si>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</si>
  <si>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</si>
  <si>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</si>
  <si>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</si>
  <si>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</si>
  <si>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</si>
  <si>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</si>
  <si>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</si>
  <si>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</si>
  <si>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</si>
  <si>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</si>
  <si>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</si>
  <si>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</si>
  <si>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</si>
  <si>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</si>
  <si>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</si>
  <si>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</si>
  <si>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</si>
  <si>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</si>
  <si>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</si>
  <si>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</si>
  <si>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</si>
  <si>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</si>
  <si>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</si>
  <si>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</si>
  <si>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</si>
  <si>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</si>
  <si>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</si>
  <si>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</si>
  <si>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</si>
  <si>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</si>
  <si>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</si>
  <si>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</si>
  <si>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</si>
  <si>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</si>
  <si>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</si>
  <si>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</si>
  <si>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</si>
  <si>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</si>
  <si>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</si>
  <si>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</si>
  <si>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</si>
  <si>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</si>
  <si>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</si>
  <si>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</si>
  <si>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</si>
  <si>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</si>
  <si>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</si>
  <si>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</si>
  <si>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</si>
  <si>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</si>
  <si>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</si>
  <si>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</si>
  <si>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</si>
  <si>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</si>
  <si>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</si>
  <si>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</si>
  <si>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</si>
  <si>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</si>
  <si>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</si>
  <si>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</si>
  <si>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</si>
  <si>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</si>
  <si>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</si>
  <si>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</si>
  <si>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</si>
  <si>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</si>
  <si>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</si>
  <si>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</si>
  <si>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</si>
  <si>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</si>
  <si>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</si>
  <si>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</si>
  <si>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</si>
  <si>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</si>
  <si>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</si>
  <si>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</si>
  <si>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</si>
  <si>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</si>
  <si>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</si>
  <si>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</si>
  <si>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</si>
  <si>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</si>
  <si>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</si>
  <si>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</si>
  <si>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</si>
  <si>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</si>
  <si>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</si>
  <si>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</si>
  <si>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</si>
  <si>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</si>
  <si>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</si>
  <si>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</si>
  <si>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</si>
  <si>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</si>
  <si>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</si>
  <si>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</si>
  <si>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</si>
  <si>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</si>
  <si>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</si>
  <si>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</si>
  <si>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</si>
  <si>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</si>
  <si>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</si>
  <si>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</si>
  <si>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</si>
  <si>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</si>
  <si>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</si>
  <si>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</si>
  <si>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</si>
  <si>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</si>
  <si>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</si>
  <si>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</si>
  <si>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</si>
  <si>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</si>
  <si>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</si>
  <si>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</si>
  <si>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</si>
  <si>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</si>
  <si>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</si>
  <si>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</si>
  <si>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</si>
  <si>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</si>
  <si>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</si>
  <si>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</si>
  <si>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</si>
  <si>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</si>
  <si>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</si>
  <si>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</si>
  <si>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</si>
  <si>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</si>
  <si>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</si>
  <si>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</si>
  <si>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</si>
  <si>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</si>
  <si>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</si>
  <si>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</si>
  <si>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</si>
  <si>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</si>
  <si>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</si>
  <si>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</si>
  <si>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</si>
  <si>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</si>
  <si>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</si>
  <si>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</si>
  <si>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</si>
  <si>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</si>
  <si>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</si>
  <si>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</si>
  <si>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</si>
  <si>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</si>
  <si>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</si>
  <si>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</si>
  <si>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</si>
  <si>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</si>
  <si>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</si>
  <si>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</si>
  <si>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</si>
  <si>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</si>
  <si>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</si>
  <si>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</si>
  <si>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</si>
  <si>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</si>
  <si>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</si>
  <si>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</si>
  <si>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</si>
  <si>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</si>
  <si>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</si>
  <si>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</si>
  <si>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</si>
  <si>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</si>
  <si>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</si>
  <si>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</si>
  <si>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</si>
  <si>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</si>
  <si>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</si>
  <si>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</si>
  <si>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</si>
  <si>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</si>
  <si>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</si>
  <si>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</si>
  <si>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</si>
  <si>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</si>
  <si>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</si>
  <si>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</si>
  <si>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</si>
  <si>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</si>
  <si>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</si>
  <si>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</si>
  <si>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</si>
  <si>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</si>
  <si>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</si>
  <si>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</si>
  <si>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</si>
  <si>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</si>
  <si>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</si>
  <si>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</si>
  <si>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</si>
  <si>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</si>
  <si>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</si>
  <si>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</si>
  <si>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</si>
  <si>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</si>
  <si>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</si>
  <si>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</si>
  <si>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</si>
  <si>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</si>
  <si>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</si>
  <si>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</si>
  <si>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</si>
  <si>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</si>
  <si>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</si>
  <si>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</si>
  <si>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</si>
  <si>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</si>
  <si>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</si>
  <si>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</si>
  <si>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</si>
  <si>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</si>
  <si>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</si>
  <si>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</si>
  <si>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</si>
  <si>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</si>
  <si>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</si>
  <si>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</si>
  <si>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</si>
  <si>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</si>
  <si>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</si>
  <si>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</si>
  <si>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</si>
  <si>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</si>
  <si>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</si>
  <si>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</si>
  <si>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</si>
  <si>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</si>
  <si>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</si>
  <si>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</si>
  <si>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</si>
  <si>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</si>
  <si>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</si>
  <si>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</si>
  <si>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</si>
  <si>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</si>
  <si>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</si>
  <si>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</si>
  <si>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</si>
  <si>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</si>
  <si>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</si>
  <si>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</si>
  <si>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</si>
  <si>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</si>
  <si>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</si>
  <si>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</si>
  <si>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</si>
  <si>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</si>
  <si>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</si>
  <si>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</si>
  <si>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</si>
  <si>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</si>
  <si>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</si>
  <si>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</si>
  <si>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</si>
  <si>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</si>
  <si>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</si>
  <si>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</si>
  <si>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</si>
  <si>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</si>
  <si>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</si>
  <si>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</si>
  <si>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</si>
  <si>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</si>
  <si>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</si>
  <si>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</si>
  <si>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</si>
  <si>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</si>
  <si>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</si>
  <si>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</si>
  <si>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</si>
  <si>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</si>
  <si>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</si>
  <si>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</si>
  <si>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</si>
  <si>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</si>
  <si>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</si>
  <si>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</si>
  <si>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</si>
  <si>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</si>
  <si>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</si>
  <si>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</si>
  <si>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</si>
  <si>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</si>
  <si>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</si>
  <si>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</si>
  <si>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</si>
  <si>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</si>
  <si>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</si>
  <si>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</si>
  <si>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</si>
  <si>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</si>
  <si>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</si>
  <si>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</si>
  <si>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</si>
  <si>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</si>
  <si>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</si>
  <si>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</si>
  <si>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</si>
  <si>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</si>
  <si>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</si>
  <si>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</si>
  <si>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</si>
  <si>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</si>
  <si>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</si>
  <si>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</si>
  <si>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</si>
  <si>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</si>
  <si>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</si>
  <si>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</si>
  <si>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</si>
  <si>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</si>
  <si>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</si>
  <si>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</si>
  <si>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</si>
  <si>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</si>
  <si>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</si>
  <si>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</si>
  <si>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</si>
  <si>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</si>
  <si>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</si>
  <si>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</si>
  <si>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</si>
  <si>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</si>
  <si>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</si>
  <si>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</si>
  <si>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</si>
  <si>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</si>
  <si>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</si>
  <si>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</si>
  <si>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</si>
  <si>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</si>
  <si>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</si>
  <si>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</si>
  <si>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</si>
  <si>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</si>
  <si>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</si>
  <si>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</si>
  <si>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</si>
  <si>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</si>
  <si>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</si>
  <si>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</si>
  <si>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</si>
  <si>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</si>
  <si>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</si>
  <si>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</si>
  <si>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</si>
  <si>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</si>
  <si>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</si>
  <si>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</si>
  <si>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</si>
  <si>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</si>
  <si>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</si>
  <si>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</si>
  <si>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</si>
  <si>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</si>
  <si>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</si>
  <si>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</si>
  <si>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</si>
  <si>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</si>
  <si>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</si>
  <si>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</si>
  <si>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</si>
  <si>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</si>
  <si>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</si>
  <si>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</si>
  <si>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</si>
  <si>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</si>
  <si>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</si>
  <si>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</si>
  <si>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</si>
  <si>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</si>
  <si>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</si>
  <si>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</si>
  <si>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</si>
  <si>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</si>
  <si>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</si>
  <si>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</si>
  <si>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</si>
  <si>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</si>
  <si>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</si>
  <si>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</si>
  <si>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</si>
  <si>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</si>
  <si>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</si>
  <si>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</si>
  <si>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</si>
  <si>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</si>
  <si>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</si>
  <si>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</si>
  <si>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</si>
  <si>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</si>
  <si>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</si>
  <si>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</si>
  <si>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</si>
  <si>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</si>
  <si>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</si>
  <si>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</si>
  <si>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</si>
  <si>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</si>
  <si>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</si>
  <si>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</si>
  <si>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</si>
  <si>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</si>
  <si>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</si>
  <si>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</si>
  <si>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</si>
  <si>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</si>
  <si>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</si>
  <si>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</si>
  <si>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</si>
  <si>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</si>
  <si>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</si>
  <si>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</si>
  <si>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</si>
  <si>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</si>
  <si>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</si>
  <si>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</si>
  <si>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</si>
  <si>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</si>
  <si>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</si>
  <si>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</si>
  <si>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</si>
  <si>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</si>
  <si>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</si>
  <si>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</si>
  <si>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</si>
  <si>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</si>
  <si>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</si>
  <si>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</si>
  <si>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</si>
  <si>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</si>
  <si>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</si>
  <si>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</si>
  <si>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</si>
  <si>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</si>
  <si>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</si>
  <si>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</si>
  <si>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</si>
  <si>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</si>
  <si>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</si>
  <si>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</si>
  <si>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</si>
  <si>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</si>
  <si>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</si>
  <si>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</si>
  <si>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</si>
  <si>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</si>
  <si>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</si>
  <si>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</si>
  <si>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</si>
  <si>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</si>
  <si>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</si>
  <si>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</si>
  <si>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</si>
  <si>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</si>
  <si>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</si>
  <si>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</si>
  <si>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</si>
  <si>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</si>
  <si>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</si>
  <si>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</si>
  <si>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</si>
  <si>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</si>
  <si>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</si>
  <si>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</si>
  <si>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</si>
  <si>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</si>
  <si>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</si>
  <si>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</si>
  <si>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</si>
  <si>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</si>
  <si>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</si>
  <si>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</si>
  <si>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</si>
  <si>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</si>
  <si>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</si>
  <si>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</si>
  <si>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</si>
  <si>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</si>
  <si>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</si>
  <si>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</si>
  <si>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</si>
  <si>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</si>
  <si>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</si>
  <si>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</si>
  <si>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</si>
  <si>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</si>
  <si>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</si>
  <si>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</si>
  <si>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</si>
  <si>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</si>
  <si>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</si>
  <si>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</si>
  <si>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</si>
  <si>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</si>
  <si>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</si>
  <si>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</si>
  <si>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</si>
  <si>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</si>
  <si>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</si>
  <si>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</si>
  <si>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</si>
  <si>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</si>
  <si>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</si>
  <si>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</si>
  <si>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</si>
  <si>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</si>
  <si>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</si>
  <si>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</si>
  <si>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</si>
  <si>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</si>
  <si>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</si>
  <si>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</si>
  <si>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</si>
  <si>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</si>
  <si>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</si>
  <si>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</si>
  <si>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</si>
  <si>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</si>
  <si>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</si>
  <si>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</si>
  <si>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</si>
  <si>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</si>
  <si>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</si>
  <si>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</si>
  <si>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</si>
  <si>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</si>
  <si>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</si>
  <si>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</si>
  <si>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</si>
  <si>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</si>
  <si>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</si>
  <si>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</si>
  <si>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</si>
  <si>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</si>
  <si>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</si>
  <si>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</si>
  <si>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</si>
  <si>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</si>
  <si>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</si>
  <si>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</si>
  <si>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</si>
  <si>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</si>
  <si>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</si>
  <si>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</si>
  <si>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</si>
  <si>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</si>
  <si>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</si>
  <si>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</si>
  <si>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</si>
  <si>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</si>
  <si>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</si>
  <si>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</si>
  <si>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</si>
  <si>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</si>
  <si>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</si>
  <si>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</si>
  <si>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</si>
  <si>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</si>
  <si>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</si>
  <si>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</si>
  <si>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</si>
  <si>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</si>
  <si>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</si>
  <si>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</si>
  <si>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</si>
  <si>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</si>
  <si>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</si>
  <si>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</si>
  <si>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</si>
  <si>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</si>
  <si>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</si>
  <si>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</si>
  <si>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</si>
  <si>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</si>
  <si>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</si>
  <si>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</si>
  <si>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</si>
  <si>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</si>
  <si>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</si>
  <si>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</si>
  <si>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</si>
  <si>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</si>
  <si>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</si>
  <si>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</si>
  <si>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</si>
  <si>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</si>
  <si>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</si>
  <si>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</si>
  <si>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</si>
  <si>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</si>
  <si>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</si>
  <si>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</si>
  <si>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</si>
  <si>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</si>
  <si>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</si>
  <si>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</si>
  <si>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</si>
  <si>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</si>
  <si>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</si>
  <si>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</si>
  <si>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</si>
  <si>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</si>
  <si>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</si>
  <si>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</si>
  <si>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</si>
  <si>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</si>
  <si>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</si>
  <si>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</si>
  <si>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</si>
  <si>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</si>
  <si>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</si>
  <si>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</si>
  <si>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</si>
  <si>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</si>
  <si>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</si>
  <si>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</si>
  <si>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</si>
  <si>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</si>
  <si>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</si>
  <si>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</si>
  <si>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</si>
  <si>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</si>
  <si>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</si>
  <si>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</si>
  <si>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</si>
  <si>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</si>
  <si>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</si>
  <si>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</si>
  <si>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</si>
  <si>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</si>
  <si>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</si>
  <si>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</si>
  <si>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</si>
  <si>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</si>
  <si>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</si>
  <si>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</si>
  <si>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</si>
  <si>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</si>
  <si>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</si>
  <si>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</si>
  <si>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</si>
  <si>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</si>
  <si>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</si>
  <si>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</si>
  <si>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</si>
  <si>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</si>
  <si>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</si>
  <si>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</si>
  <si>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</si>
  <si>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</si>
  <si>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</si>
  <si>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</si>
  <si>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</si>
  <si>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</si>
  <si>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</si>
  <si>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</si>
  <si>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</si>
  <si>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</si>
  <si>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</si>
  <si>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</si>
  <si>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</si>
  <si>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</si>
  <si>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</si>
  <si>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</si>
  <si>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</si>
  <si>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</si>
  <si>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</si>
  <si>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</si>
  <si>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</si>
  <si>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</si>
  <si>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</si>
  <si>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</si>
  <si>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</si>
  <si>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</si>
  <si>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</si>
  <si>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</si>
  <si>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</si>
  <si>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</si>
  <si>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</si>
  <si>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</si>
  <si>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</si>
  <si>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</si>
  <si>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</si>
  <si>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</si>
  <si>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</si>
  <si>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</si>
  <si>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</si>
  <si>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</si>
  <si>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</si>
  <si>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</si>
  <si>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</si>
  <si>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</si>
  <si>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</si>
  <si>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</si>
  <si>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</si>
  <si>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</si>
  <si>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</si>
  <si>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</si>
  <si>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</si>
  <si>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</si>
  <si>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</si>
  <si>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</si>
  <si>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</si>
  <si>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</si>
  <si>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</si>
  <si>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</si>
  <si>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</si>
  <si>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</si>
  <si>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</si>
  <si>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</si>
  <si>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</si>
  <si>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</si>
  <si>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</si>
  <si>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</si>
  <si>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</si>
  <si>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</si>
  <si>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</si>
  <si>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</si>
  <si>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</si>
  <si>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</si>
  <si>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</si>
  <si>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</si>
  <si>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</si>
  <si>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</si>
  <si>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</si>
  <si>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</si>
  <si>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</si>
  <si>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</si>
  <si>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</si>
  <si>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</si>
  <si>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</si>
  <si>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</si>
  <si>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</si>
  <si>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</si>
  <si>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</si>
  <si>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</si>
  <si>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</si>
  <si>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</si>
  <si>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</si>
  <si>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</si>
  <si>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</si>
  <si>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</si>
  <si>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</si>
  <si>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</si>
  <si>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</si>
  <si>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</si>
  <si>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</si>
  <si>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</si>
  <si>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</si>
  <si>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</si>
  <si>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</si>
  <si>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</si>
  <si>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</si>
  <si>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</si>
  <si>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</si>
  <si>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</si>
  <si>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</si>
  <si>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</si>
  <si>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</si>
  <si>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</si>
  <si>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</si>
  <si>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</si>
  <si>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</si>
  <si>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</si>
  <si>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</si>
  <si>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</si>
  <si>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</si>
  <si>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</si>
  <si>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</si>
  <si>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</si>
  <si>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</si>
  <si>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</si>
  <si>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</si>
  <si>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</si>
  <si>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</si>
  <si>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</si>
  <si>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</si>
  <si>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</si>
  <si>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</si>
  <si>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</si>
  <si>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</si>
  <si>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</si>
  <si>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</si>
  <si>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</si>
  <si>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</si>
  <si>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</si>
  <si>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</si>
  <si>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</si>
  <si>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</si>
  <si>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</si>
  <si>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</si>
  <si>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</si>
  <si>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</si>
  <si>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</si>
  <si>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</si>
  <si>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</si>
  <si>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</si>
  <si>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</si>
  <si>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</si>
  <si>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</si>
  <si>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</si>
  <si>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</si>
  <si>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</si>
  <si>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</si>
  <si>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</si>
  <si>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</si>
  <si>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</si>
  <si>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</si>
  <si>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</si>
  <si>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</si>
  <si>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</si>
  <si>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</si>
  <si>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</si>
  <si>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</si>
  <si>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</si>
  <si>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</si>
  <si>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</si>
  <si>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</si>
  <si>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</si>
  <si>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</si>
  <si>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</si>
  <si>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</si>
  <si>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</si>
  <si>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</si>
  <si>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</si>
  <si>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</si>
  <si>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</si>
  <si>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</si>
  <si>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</si>
  <si>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</si>
  <si>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</si>
  <si>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</si>
  <si>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</si>
  <si>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</si>
  <si>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</si>
  <si>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</si>
  <si>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</si>
  <si>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</si>
  <si>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</si>
  <si>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</si>
  <si>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</si>
  <si>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</si>
  <si>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</si>
  <si>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</si>
  <si>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</si>
  <si>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</si>
  <si>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</si>
  <si>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</si>
  <si>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</si>
  <si>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</si>
  <si>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</si>
  <si>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</si>
  <si>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</si>
  <si>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</si>
  <si>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</si>
  <si>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</si>
  <si>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</si>
  <si>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</si>
  <si>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</si>
  <si>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</si>
  <si>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</si>
  <si>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</si>
  <si>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</si>
  <si>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</si>
  <si>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</si>
  <si>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</si>
  <si>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</si>
  <si>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</si>
  <si>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</si>
  <si>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</si>
  <si>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</si>
  <si>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</si>
  <si>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</si>
  <si>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</si>
  <si>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</si>
  <si>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</si>
  <si>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</si>
  <si>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</si>
  <si>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</si>
  <si>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</si>
  <si>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</si>
  <si>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</si>
  <si>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</si>
  <si>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</si>
  <si>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</si>
  <si>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</si>
  <si>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</si>
  <si>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</si>
  <si>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</si>
  <si>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</si>
  <si>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</si>
  <si>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</si>
  <si>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</si>
  <si>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</si>
  <si>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</si>
  <si>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</si>
  <si>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</si>
  <si>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</si>
  <si>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</si>
  <si>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</si>
  <si>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</si>
  <si>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</si>
  <si>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</si>
  <si>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</si>
  <si>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</si>
  <si>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</si>
  <si>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</si>
  <si>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</si>
  <si>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</si>
  <si>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</si>
  <si>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</si>
  <si>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</si>
  <si>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</si>
  <si>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</si>
  <si>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</si>
  <si>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</si>
  <si>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</si>
  <si>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</si>
  <si>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</si>
  <si>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</si>
  <si>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</si>
  <si>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</si>
  <si>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</si>
  <si>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</si>
  <si>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</si>
  <si>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</si>
  <si>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</si>
  <si>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</si>
  <si>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</si>
  <si>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</si>
  <si>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</si>
  <si>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</si>
  <si>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</si>
  <si>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</si>
  <si>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</si>
  <si>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</si>
  <si>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</si>
  <si>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</si>
  <si>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</si>
  <si>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</si>
  <si>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</si>
  <si>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</si>
  <si>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</si>
  <si>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</si>
  <si>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</si>
  <si>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</si>
  <si>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</si>
  <si>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</si>
  <si>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</si>
  <si>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</si>
  <si>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</si>
  <si>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</si>
  <si>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</si>
  <si>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</si>
  <si>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</si>
  <si>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</si>
  <si>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</si>
  <si>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</si>
  <si>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</si>
  <si>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</si>
  <si>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</si>
  <si>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</si>
  <si>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</si>
  <si>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</si>
  <si>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</si>
  <si>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</si>
  <si>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</si>
  <si>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</si>
  <si>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</si>
  <si>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</si>
  <si>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</si>
  <si>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</si>
  <si>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</si>
  <si>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</si>
  <si>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</si>
  <si>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</si>
  <si>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</si>
  <si>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</si>
  <si>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</si>
  <si>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</si>
  <si>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</si>
  <si>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</si>
  <si>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</si>
  <si>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</si>
  <si>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</si>
  <si>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</si>
  <si>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</si>
  <si>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</si>
  <si>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</si>
  <si>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</si>
  <si>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</si>
  <si>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</si>
  <si>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</si>
  <si>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</si>
  <si>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</si>
  <si>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</si>
  <si>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</si>
  <si>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</si>
  <si>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</si>
  <si>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</si>
  <si>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</si>
  <si>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</si>
  <si>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</si>
  <si>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</si>
  <si>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</si>
  <si>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</si>
  <si>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</si>
  <si>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</si>
  <si>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</si>
  <si>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</si>
  <si>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</si>
  <si>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</si>
  <si>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</si>
  <si>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</si>
  <si>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</si>
  <si>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</si>
  <si>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</si>
  <si>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</si>
  <si>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</si>
  <si>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</si>
  <si>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</si>
  <si>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</si>
  <si>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</si>
  <si>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</si>
  <si>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</si>
  <si>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</si>
  <si>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</si>
  <si>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</si>
  <si>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</si>
  <si>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</si>
  <si>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</si>
  <si>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</si>
  <si>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</si>
  <si>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</si>
  <si>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</si>
  <si>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</si>
  <si>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</si>
  <si>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</si>
  <si>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</si>
  <si>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</si>
  <si>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</si>
  <si>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</si>
  <si>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</si>
  <si>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</si>
  <si>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</si>
  <si>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</si>
  <si>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</si>
  <si>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</si>
  <si>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</si>
  <si>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</si>
  <si>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</si>
  <si>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</si>
  <si>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</si>
  <si>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</si>
  <si>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</si>
  <si>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</si>
  <si>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</si>
  <si>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</si>
  <si>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</si>
  <si>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</si>
  <si>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</si>
  <si>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</si>
  <si>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</si>
  <si>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</si>
  <si>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</si>
  <si>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</si>
  <si>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</si>
  <si>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</si>
  <si>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</si>
  <si>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</si>
  <si>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</si>
  <si>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</si>
  <si>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</si>
  <si>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</si>
  <si>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</si>
  <si>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</si>
  <si>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</si>
  <si>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</si>
  <si>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</si>
  <si>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</si>
  <si>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</si>
  <si>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</si>
  <si>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</si>
  <si>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</si>
  <si>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</si>
  <si>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</si>
  <si>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</si>
  <si>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</si>
  <si>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</si>
  <si>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</si>
  <si>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</si>
  <si>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</si>
  <si>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</si>
  <si>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</si>
  <si>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</si>
  <si>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</si>
  <si>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</si>
  <si>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</si>
  <si>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</si>
  <si>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</si>
  <si>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</si>
  <si>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</si>
  <si>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</si>
  <si>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</si>
  <si>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</si>
  <si>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</si>
  <si>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</si>
  <si>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</si>
  <si>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</si>
  <si>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</si>
  <si>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</si>
  <si>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</si>
  <si>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</si>
  <si>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</si>
  <si>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</si>
  <si>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</si>
  <si>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</si>
  <si>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</si>
  <si>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</si>
  <si>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</si>
  <si>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</si>
  <si>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</si>
  <si>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</si>
  <si>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</si>
  <si>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</si>
  <si>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</si>
  <si>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</si>
  <si>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</si>
  <si>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</si>
  <si>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</si>
  <si>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</si>
  <si>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</si>
  <si>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</si>
  <si>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</si>
  <si>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</si>
  <si>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</si>
  <si>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</si>
  <si>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</si>
  <si>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</si>
  <si>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</si>
  <si>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</si>
  <si>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</si>
  <si>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</si>
  <si>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</si>
  <si>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</si>
  <si>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</si>
  <si>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</si>
  <si>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</si>
  <si>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</si>
  <si>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</si>
  <si>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</si>
  <si>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</si>
  <si>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</si>
  <si>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</si>
  <si>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</si>
  <si>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</si>
  <si>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</si>
  <si>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</si>
  <si>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</si>
  <si>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</si>
  <si>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</si>
  <si>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</si>
  <si>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</si>
  <si>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</si>
  <si>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</si>
  <si>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</si>
  <si>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</si>
  <si>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</si>
  <si>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</si>
  <si>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</si>
  <si>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</si>
  <si>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</si>
  <si>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</si>
  <si>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</si>
  <si>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</si>
  <si>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</si>
  <si>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</si>
  <si>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</si>
  <si>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</si>
  <si>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</si>
  <si>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</si>
  <si>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</si>
  <si>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</si>
  <si>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</si>
  <si>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</si>
  <si>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</si>
  <si>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</si>
  <si>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</si>
  <si>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</si>
  <si>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</si>
  <si>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</si>
  <si>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</si>
  <si>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</si>
  <si>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</si>
  <si>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</si>
  <si>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</si>
  <si>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</si>
  <si>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</si>
  <si>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</si>
  <si>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</si>
  <si>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</si>
  <si>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</si>
  <si>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</si>
  <si>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</si>
  <si>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</si>
  <si>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</si>
  <si>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</si>
  <si>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</si>
  <si>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</si>
  <si>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</si>
  <si>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</si>
  <si>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</si>
  <si>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</si>
  <si>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</si>
  <si>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</si>
  <si>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</si>
  <si>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</si>
  <si>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</si>
  <si>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</si>
  <si>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</si>
  <si>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</si>
  <si>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</si>
  <si>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</si>
  <si>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</si>
  <si>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</si>
  <si>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</si>
  <si>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</si>
  <si>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</si>
  <si>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</si>
  <si>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</si>
  <si>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</si>
  <si>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</si>
  <si>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</si>
  <si>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</si>
  <si>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</si>
  <si>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</si>
  <si>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</si>
  <si>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</si>
  <si>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</si>
  <si>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</si>
  <si>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</si>
  <si>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</si>
  <si>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</si>
  <si>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</si>
  <si>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</si>
  <si>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</si>
  <si>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</si>
  <si>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</si>
  <si>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</si>
  <si>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</si>
  <si>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</si>
  <si>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</si>
  <si>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</si>
  <si>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</si>
  <si>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</si>
  <si>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</si>
  <si>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</si>
  <si>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</si>
  <si>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</si>
  <si>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</si>
  <si>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</si>
  <si>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</si>
  <si>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</si>
  <si>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</si>
  <si>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</si>
  <si>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</si>
  <si>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</si>
  <si>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</si>
  <si>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</si>
  <si>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</si>
  <si>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</si>
  <si>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</si>
  <si>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</si>
  <si>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</si>
  <si>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</si>
  <si>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</si>
  <si>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</si>
  <si>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</si>
  <si>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</si>
  <si>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</si>
  <si>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</si>
  <si>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</si>
  <si>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</si>
  <si>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</si>
  <si>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</si>
  <si>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</si>
  <si>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</si>
  <si>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</si>
  <si>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</si>
  <si>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</si>
  <si>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</si>
  <si>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</si>
  <si>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</si>
  <si>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</si>
  <si>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</si>
  <si>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</si>
  <si>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</si>
  <si>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</si>
  <si>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</si>
  <si>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</si>
  <si>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</si>
  <si>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</si>
  <si>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</si>
  <si>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</si>
  <si>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</si>
  <si>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</si>
  <si>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</si>
  <si>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</si>
  <si>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</si>
  <si>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</si>
  <si>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</si>
  <si>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</si>
  <si>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</si>
  <si>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</si>
  <si>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</si>
  <si>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</si>
  <si>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</si>
  <si>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</si>
  <si>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</si>
  <si>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</si>
  <si>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</si>
  <si>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</si>
  <si>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</si>
  <si>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</si>
  <si>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</si>
  <si>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</si>
  <si>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</si>
  <si>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</si>
  <si>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</si>
  <si>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</si>
  <si>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</si>
  <si>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</si>
  <si>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</si>
  <si>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</si>
  <si>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</si>
  <si>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</si>
  <si>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</si>
  <si>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</si>
  <si>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</si>
  <si>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</si>
  <si>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</si>
  <si>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</si>
  <si>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</si>
  <si>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</si>
  <si>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</si>
  <si>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</si>
  <si>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</si>
  <si>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</si>
  <si>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</si>
  <si>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</si>
  <si>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</si>
  <si>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</si>
  <si>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</si>
  <si>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</si>
  <si>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</si>
  <si>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</si>
  <si>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</si>
  <si>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</si>
  <si>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</si>
  <si>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</si>
  <si>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</si>
  <si>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</si>
  <si>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</si>
  <si>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</si>
  <si>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</si>
  <si>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</si>
  <si>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</si>
  <si>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</si>
  <si>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</si>
  <si>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</si>
  <si>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</si>
  <si>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</si>
  <si>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</si>
  <si>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</si>
  <si>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</si>
  <si>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</si>
  <si>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</si>
  <si>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</si>
  <si>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</si>
  <si>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</si>
  <si>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</si>
  <si>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</si>
  <si>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</si>
  <si>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</si>
  <si>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</si>
  <si>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</si>
  <si>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</si>
  <si>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</si>
  <si>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</si>
  <si>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</si>
  <si>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</si>
  <si>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</si>
  <si>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</si>
  <si>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</si>
  <si>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</si>
  <si>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</si>
  <si>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</si>
  <si>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</si>
  <si>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</si>
  <si>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</si>
  <si>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</si>
  <si>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</si>
  <si>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</si>
  <si>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</si>
  <si>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</si>
  <si>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</si>
  <si>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</si>
  <si>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</si>
  <si>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</si>
  <si>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</si>
  <si>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</si>
  <si>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</si>
  <si>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</si>
  <si>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</si>
  <si>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</si>
  <si>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</si>
  <si>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</si>
  <si>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</si>
  <si>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</si>
  <si>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</si>
  <si>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</si>
  <si>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</si>
  <si>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</si>
  <si>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</si>
  <si>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</si>
  <si>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</si>
  <si>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</si>
  <si>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</si>
  <si>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</si>
  <si>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</si>
  <si>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</si>
  <si>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</si>
  <si>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</si>
  <si>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</si>
  <si>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</si>
  <si>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</si>
  <si>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</si>
  <si>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</si>
  <si>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</si>
  <si>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</si>
  <si>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</si>
  <si>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</si>
  <si>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</si>
  <si>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</si>
  <si>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</si>
  <si>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</si>
  <si>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</si>
  <si>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</si>
  <si>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</si>
  <si>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</si>
  <si>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</si>
  <si>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</si>
  <si>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</si>
  <si>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</si>
  <si>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</si>
  <si>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</si>
  <si>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</si>
  <si>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</si>
  <si>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</si>
  <si>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</si>
  <si>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</si>
  <si>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</si>
  <si>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</si>
  <si>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</si>
  <si>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</si>
  <si>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</si>
  <si>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</si>
  <si>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</si>
  <si>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</si>
  <si>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</si>
  <si>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</si>
  <si>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</si>
  <si>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</si>
  <si>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</si>
  <si>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</si>
  <si>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</si>
  <si>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</si>
  <si>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</si>
  <si>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</si>
  <si>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</si>
  <si>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</si>
  <si>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</si>
  <si>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</si>
  <si>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</si>
  <si>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</si>
  <si>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</si>
  <si>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</si>
  <si>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</si>
  <si>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</si>
  <si>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</si>
  <si>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</si>
  <si>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</si>
  <si>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</si>
  <si>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</si>
  <si>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</si>
  <si>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</si>
  <si>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</si>
  <si>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</si>
  <si>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</si>
  <si>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</si>
  <si>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</si>
  <si>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</si>
  <si>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</si>
  <si>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</si>
  <si>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</si>
  <si>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</si>
  <si>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</si>
  <si>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</si>
  <si>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</si>
  <si>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</si>
  <si>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</si>
  <si>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</si>
  <si>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</si>
  <si>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</si>
  <si>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</si>
  <si>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</si>
  <si>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</si>
  <si>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</si>
  <si>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</si>
  <si>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</si>
  <si>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</si>
  <si>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</si>
  <si>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</si>
  <si>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</si>
  <si>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</si>
  <si>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</si>
  <si>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</si>
  <si>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</si>
  <si>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</si>
  <si>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</si>
  <si>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</si>
  <si>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</si>
  <si>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</si>
  <si>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</si>
  <si>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</si>
  <si>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</si>
  <si>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</si>
  <si>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</si>
  <si>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</si>
  <si>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</si>
  <si>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</si>
  <si>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</si>
  <si>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</si>
  <si>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</si>
  <si>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</si>
  <si>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</si>
  <si>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</si>
  <si>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</si>
  <si>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</si>
  <si>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</si>
  <si>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</si>
  <si>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</si>
  <si>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</si>
  <si>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</si>
  <si>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</si>
  <si>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</si>
  <si>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</si>
  <si>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</si>
  <si>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</si>
  <si>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</si>
  <si>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</si>
  <si>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</si>
  <si>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</si>
  <si>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</si>
  <si>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</si>
  <si>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</si>
  <si>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</si>
  <si>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</si>
  <si>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</si>
  <si>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</si>
  <si>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</si>
  <si>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</si>
  <si>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</si>
  <si>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</si>
  <si>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</si>
  <si>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</si>
  <si>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</si>
  <si>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</si>
  <si>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</si>
  <si>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</si>
  <si>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</si>
  <si>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</si>
  <si>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</si>
  <si>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</si>
  <si>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</si>
  <si>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</si>
  <si>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</si>
  <si>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</si>
  <si>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</si>
  <si>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</si>
  <si>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</si>
  <si>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</si>
  <si>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</si>
  <si>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</si>
  <si>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</si>
  <si>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</si>
  <si>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</si>
  <si>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</si>
  <si>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</si>
  <si>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</si>
  <si>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</si>
  <si>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</si>
  <si>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</si>
  <si>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</si>
  <si>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</si>
  <si>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</si>
  <si>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</si>
  <si>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</si>
  <si>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</si>
  <si>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</si>
  <si>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</si>
  <si>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</si>
  <si>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</si>
  <si>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</si>
  <si>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</si>
  <si>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</si>
  <si>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</si>
  <si>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</si>
  <si>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</si>
  <si>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</si>
  <si>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</si>
  <si>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</si>
  <si>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</si>
  <si>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</si>
  <si>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</si>
  <si>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</si>
  <si>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</si>
  <si>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</si>
  <si>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</si>
  <si>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</si>
  <si>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</si>
  <si>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</si>
  <si>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</si>
  <si>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</si>
  <si>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</si>
  <si>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</si>
  <si>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</si>
  <si>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</si>
  <si>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</si>
  <si>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</si>
  <si>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</si>
  <si>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</si>
  <si>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</si>
  <si>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</si>
  <si>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</si>
  <si>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</si>
  <si>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</si>
  <si>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</si>
  <si>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</si>
  <si>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</si>
  <si>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</si>
  <si>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</si>
  <si>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</si>
  <si>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</si>
  <si>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</si>
  <si>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</si>
  <si>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</si>
  <si>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</si>
  <si>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</si>
  <si>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</si>
  <si>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</si>
  <si>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</si>
  <si>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</si>
  <si>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</si>
  <si>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</si>
  <si>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</si>
  <si>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</si>
  <si>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</si>
  <si>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</si>
  <si>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</si>
  <si>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</si>
  <si>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</si>
  <si>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</si>
  <si>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</si>
  <si>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</si>
  <si>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</si>
  <si>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</si>
  <si>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</si>
  <si>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</si>
  <si>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</si>
  <si>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</si>
  <si>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</si>
  <si>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</si>
  <si>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</si>
  <si>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</si>
  <si>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</si>
  <si>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</si>
  <si>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</si>
  <si>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</si>
  <si>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</si>
  <si>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</si>
  <si>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</si>
  <si>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</si>
  <si>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</si>
  <si>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</si>
  <si>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</si>
  <si>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</si>
  <si>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</si>
  <si>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</si>
  <si>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</si>
  <si>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</si>
  <si>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</si>
  <si>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</si>
  <si>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</si>
  <si>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</si>
  <si>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</si>
  <si>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</si>
  <si>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</si>
  <si>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</si>
  <si>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</si>
  <si>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</si>
  <si>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</si>
  <si>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</si>
  <si>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</si>
  <si>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</si>
  <si>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</si>
  <si>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</si>
  <si>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</si>
  <si>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</si>
  <si>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</si>
  <si>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</si>
  <si>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</si>
  <si>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</si>
  <si>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</si>
  <si>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</si>
  <si>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</si>
  <si>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</si>
  <si>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</si>
  <si>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</si>
  <si>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</si>
  <si>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</si>
  <si>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</si>
  <si>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</si>
  <si>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</si>
  <si>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</si>
  <si>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</si>
  <si>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</si>
  <si>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</si>
  <si>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</si>
  <si>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</si>
  <si>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</si>
  <si>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</si>
  <si>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</si>
  <si>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</si>
  <si>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</si>
  <si>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</si>
  <si>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</si>
  <si>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</si>
  <si>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</si>
  <si>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</si>
  <si>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</si>
  <si>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</si>
  <si>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</si>
  <si>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</si>
  <si>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</si>
  <si>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</si>
  <si>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</si>
  <si>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</si>
  <si>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</si>
  <si>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</si>
  <si>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</si>
  <si>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</si>
  <si>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</si>
  <si>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</si>
  <si>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</si>
  <si>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</si>
  <si>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</si>
  <si>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</si>
  <si>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</si>
  <si>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</si>
  <si>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</si>
  <si>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</si>
  <si>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</si>
  <si>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</si>
  <si>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</si>
  <si>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</si>
  <si>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</si>
  <si>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</si>
  <si>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</si>
  <si>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</si>
  <si>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</si>
  <si>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</si>
  <si>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</si>
  <si>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</si>
  <si>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</si>
  <si>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</si>
  <si>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</si>
  <si>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</si>
  <si>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</si>
  <si>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</si>
  <si>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</si>
  <si>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</si>
  <si>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</si>
  <si>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</si>
  <si>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</si>
  <si>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</si>
  <si>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</si>
  <si>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</si>
  <si>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</si>
  <si>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</si>
  <si>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</si>
  <si>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</si>
  <si>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</si>
  <si>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</si>
  <si>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</si>
  <si>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</si>
  <si>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</si>
  <si>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</si>
  <si>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</si>
  <si>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</si>
  <si>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</si>
  <si>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</si>
  <si>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</si>
  <si>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</si>
  <si>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</si>
  <si>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</si>
  <si>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</si>
  <si>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</si>
  <si>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</si>
  <si>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</si>
  <si>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</si>
  <si>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</si>
  <si>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</si>
  <si>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</si>
  <si>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</si>
  <si>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</si>
  <si>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</si>
  <si>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</si>
  <si>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</si>
  <si>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</si>
  <si>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</si>
  <si>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</si>
  <si>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</si>
  <si>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</si>
  <si>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</si>
  <si>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</si>
  <si>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</si>
  <si>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</si>
  <si>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</si>
  <si>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</si>
  <si>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</si>
  <si>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</si>
  <si>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</si>
  <si>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</si>
  <si>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</si>
  <si>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</si>
  <si>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</si>
  <si>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</si>
  <si>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</si>
  <si>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</si>
  <si>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</si>
  <si>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</si>
  <si>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</si>
  <si>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</si>
  <si>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</si>
  <si>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</si>
  <si>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</si>
  <si>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</si>
  <si>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</si>
  <si>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</si>
  <si>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</si>
  <si>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</si>
  <si>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</si>
  <si>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</si>
  <si>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</si>
  <si>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</si>
  <si>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</si>
  <si>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</si>
  <si>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</si>
  <si>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</si>
  <si>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</si>
  <si>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</si>
  <si>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</si>
  <si>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</si>
  <si>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</si>
  <si>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</si>
  <si>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</si>
  <si>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</si>
  <si>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</si>
  <si>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</si>
  <si>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</si>
  <si>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</si>
  <si>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</si>
  <si>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</si>
  <si>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</si>
  <si>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</si>
  <si>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</si>
  <si>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</si>
  <si>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</si>
  <si>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</si>
  <si>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</si>
  <si>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</si>
  <si>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</si>
  <si>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</si>
  <si>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</si>
  <si>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</si>
  <si>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</si>
  <si>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</si>
  <si>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</si>
  <si>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</si>
  <si>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</si>
  <si>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</si>
  <si>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</si>
  <si>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</si>
  <si>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</si>
  <si>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</si>
  <si>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</si>
  <si>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</si>
  <si>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</si>
  <si>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</si>
  <si>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</si>
  <si>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</si>
  <si>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</si>
  <si>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</si>
  <si>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</si>
  <si>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</si>
  <si>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</si>
  <si>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</si>
  <si>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</si>
  <si>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</si>
  <si>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</si>
  <si>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</si>
  <si>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</si>
  <si>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</si>
  <si>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</si>
  <si>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</si>
  <si>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</si>
  <si>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</si>
  <si>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</si>
  <si>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</si>
  <si>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</si>
  <si>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</si>
  <si>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</si>
  <si>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</si>
  <si>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</si>
  <si>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</si>
  <si>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</si>
  <si>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</si>
  <si>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</si>
  <si>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</si>
  <si>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</si>
  <si>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</si>
  <si>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</si>
  <si>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</si>
  <si>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</si>
  <si>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</si>
  <si>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</si>
  <si>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</si>
  <si>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</si>
  <si>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</si>
  <si>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</si>
  <si>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</si>
  <si>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</si>
  <si>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</si>
  <si>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</si>
  <si>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</si>
  <si>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</si>
  <si>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</si>
  <si>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</si>
  <si>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</si>
  <si>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</si>
  <si>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</si>
  <si>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</si>
  <si>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</si>
  <si>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</si>
  <si>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</si>
  <si>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</si>
  <si>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</si>
  <si>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</si>
  <si>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</si>
  <si>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</si>
  <si>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</si>
  <si>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</si>
  <si>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</si>
  <si>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</si>
  <si>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</si>
  <si>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</si>
  <si>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</si>
  <si>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</si>
  <si>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</si>
  <si>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</si>
  <si>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</si>
  <si>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</si>
  <si>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</si>
  <si>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</si>
  <si>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</si>
  <si>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</si>
  <si>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</si>
  <si>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</si>
  <si>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</si>
  <si>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</si>
  <si>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</si>
  <si>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</si>
  <si>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</si>
  <si>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</si>
  <si>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</si>
  <si>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</si>
  <si>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</si>
  <si>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</si>
  <si>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</si>
  <si>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</si>
  <si>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</si>
  <si>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</si>
  <si>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</si>
  <si>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</si>
  <si>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</si>
  <si>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</si>
  <si>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</si>
  <si>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</si>
  <si>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</si>
  <si>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</si>
  <si>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</si>
  <si>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</si>
  <si>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</si>
  <si>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</si>
  <si>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</si>
  <si>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</si>
  <si>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</si>
  <si>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</si>
  <si>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</si>
  <si>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</si>
  <si>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</si>
  <si>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</si>
  <si>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</si>
  <si>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</si>
  <si>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</si>
  <si>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</si>
  <si>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</si>
  <si>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</si>
  <si>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</si>
  <si>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</si>
  <si>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</si>
  <si>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</si>
  <si>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</si>
  <si>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</si>
  <si>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</si>
  <si>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</si>
  <si>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</si>
  <si>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</si>
  <si>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</si>
  <si>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</si>
  <si>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</si>
  <si>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</si>
  <si>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</si>
  <si>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</si>
  <si>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</si>
  <si>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</si>
  <si>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</si>
  <si>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</si>
  <si>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</si>
  <si>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</si>
  <si>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</si>
  <si>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</si>
  <si>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</si>
  <si>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</si>
  <si>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</si>
  <si>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</si>
  <si>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</si>
  <si>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</si>
  <si>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</si>
  <si>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</si>
  <si>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</si>
  <si>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</si>
  <si>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</si>
  <si>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</si>
  <si>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</si>
  <si>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</si>
  <si>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</si>
  <si>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</si>
  <si>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</si>
  <si>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</si>
  <si>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</si>
  <si>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</si>
  <si>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</si>
  <si>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</si>
  <si>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</si>
  <si>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</si>
  <si>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</si>
  <si>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</si>
  <si>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</si>
  <si>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</si>
  <si>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</si>
  <si>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</si>
  <si>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</si>
  <si>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</si>
  <si>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</si>
  <si>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</si>
  <si>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</si>
  <si>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</si>
  <si>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</si>
  <si>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</si>
  <si>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</si>
  <si>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</si>
  <si>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</si>
  <si>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</si>
  <si>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</si>
  <si>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</si>
  <si>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</si>
  <si>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</si>
  <si>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</si>
  <si>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</si>
  <si>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</si>
  <si>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</si>
  <si>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</si>
  <si>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</si>
  <si>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</si>
  <si>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</si>
  <si>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</si>
  <si>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</si>
  <si>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</si>
  <si>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</si>
  <si>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</si>
  <si>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</si>
  <si>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</si>
  <si>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</si>
  <si>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</si>
  <si>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</si>
  <si>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</si>
  <si>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</si>
  <si>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</si>
  <si>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</si>
  <si>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</si>
  <si>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</si>
  <si>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</si>
  <si>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</si>
  <si>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</si>
  <si>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</si>
  <si>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</si>
  <si>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</si>
  <si>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</si>
  <si>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</si>
  <si>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</si>
  <si>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</si>
  <si>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</si>
  <si>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</si>
  <si>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</si>
  <si>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</si>
  <si>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</si>
  <si>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</si>
  <si>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</si>
  <si>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</si>
  <si>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</si>
  <si>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</si>
  <si>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</si>
  <si>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</si>
  <si>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</si>
  <si>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</si>
  <si>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</si>
  <si>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</si>
  <si>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</si>
  <si>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</si>
  <si>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</si>
  <si>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</si>
  <si>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</si>
  <si>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</si>
  <si>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</si>
  <si>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</si>
  <si>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</si>
  <si>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</si>
  <si>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</si>
  <si>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</si>
  <si>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</si>
  <si>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</si>
  <si>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</si>
  <si>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</si>
  <si>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</si>
  <si>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</si>
  <si>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</si>
  <si>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</si>
  <si>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</si>
  <si>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</si>
  <si>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</si>
  <si>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</si>
  <si>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</si>
  <si>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</si>
  <si>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</si>
  <si>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</si>
  <si>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</si>
  <si>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</si>
  <si>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</si>
  <si>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</si>
  <si>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</si>
  <si>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</si>
  <si>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</si>
  <si>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</si>
  <si>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</si>
  <si>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</si>
  <si>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</si>
  <si>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</si>
  <si>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</si>
  <si>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</si>
  <si>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</si>
  <si>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</si>
  <si>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</si>
  <si>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</si>
  <si>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</si>
  <si>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</si>
  <si>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</si>
  <si>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</si>
  <si>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</si>
  <si>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</si>
  <si>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</si>
  <si>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</si>
  <si>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</si>
  <si>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</si>
  <si>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</si>
  <si>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</si>
  <si>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</si>
  <si>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</si>
  <si>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</si>
  <si>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</si>
  <si>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</si>
  <si>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</si>
  <si>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</si>
  <si>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</si>
  <si>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</si>
  <si>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</si>
  <si>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</si>
  <si>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</si>
  <si>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</si>
  <si>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</si>
  <si>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</si>
  <si>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</si>
  <si>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</si>
  <si>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</si>
  <si>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</si>
  <si>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</si>
  <si>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</si>
  <si>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</si>
  <si>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</si>
  <si>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</si>
  <si>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</si>
  <si>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</si>
  <si>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</si>
  <si>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</si>
  <si>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</si>
  <si>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</si>
  <si>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</si>
  <si>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</si>
  <si>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</si>
  <si>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</si>
  <si>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</si>
  <si>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</si>
  <si>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</si>
  <si>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</si>
  <si>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</si>
  <si>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</si>
  <si>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</si>
  <si>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</si>
  <si>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</si>
  <si>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</si>
  <si>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</si>
  <si>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</si>
  <si>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</si>
  <si>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</si>
  <si>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</si>
  <si>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</si>
  <si>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</si>
  <si>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</si>
  <si>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</si>
  <si>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</si>
  <si>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</si>
  <si>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</si>
  <si>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</si>
  <si>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</si>
  <si>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</si>
  <si>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</si>
  <si>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</si>
  <si>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</si>
  <si>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</si>
  <si>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</si>
  <si>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</si>
  <si>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</si>
  <si>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</si>
  <si>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</si>
  <si>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</si>
  <si>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</si>
  <si>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</si>
  <si>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</si>
  <si>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</si>
  <si>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</si>
  <si>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</si>
  <si>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</si>
  <si>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</si>
  <si>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</si>
  <si>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</si>
  <si>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</si>
  <si>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</si>
  <si>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</si>
  <si>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</si>
  <si>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</si>
  <si>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</si>
  <si>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</si>
  <si>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</si>
  <si>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</si>
  <si>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</si>
  <si>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</si>
  <si>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</si>
  <si>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</si>
  <si>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</si>
  <si>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</si>
  <si>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</si>
  <si>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</si>
  <si>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</si>
  <si>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</si>
  <si>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</si>
  <si>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</si>
  <si>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</si>
  <si>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</si>
  <si>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</si>
  <si>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</si>
  <si>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</si>
  <si>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</si>
  <si>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</si>
  <si>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</si>
  <si>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</si>
  <si>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</si>
  <si>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</si>
  <si>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</si>
  <si>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</si>
  <si>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</si>
  <si>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</si>
  <si>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</si>
  <si>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</si>
  <si>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</si>
  <si>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</si>
  <si>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</si>
  <si>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</si>
  <si>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</si>
  <si>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</si>
  <si>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</si>
  <si>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</si>
  <si>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</si>
  <si>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</si>
  <si>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</si>
  <si>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</si>
  <si>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</si>
  <si>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</si>
  <si>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</si>
  <si>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</si>
  <si>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</si>
  <si>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</si>
  <si>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</si>
  <si>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</si>
  <si>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</si>
  <si>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</si>
  <si>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</si>
  <si>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</si>
  <si>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</si>
  <si>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</si>
  <si>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</si>
  <si>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</si>
  <si>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</si>
  <si>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</si>
  <si>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</si>
  <si>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</si>
  <si>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</si>
  <si>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</si>
  <si>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</si>
  <si>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</si>
  <si>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</si>
  <si>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</si>
  <si>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</si>
  <si>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</si>
  <si>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</si>
  <si>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</si>
  <si>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</si>
  <si>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</si>
  <si>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</si>
  <si>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</si>
  <si>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</si>
  <si>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</si>
  <si>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</si>
  <si>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</si>
  <si>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</si>
  <si>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</si>
  <si>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</si>
  <si>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</si>
  <si>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</si>
  <si>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</si>
  <si>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</si>
  <si>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</si>
  <si>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</si>
  <si>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</si>
  <si>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</si>
  <si>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</si>
  <si>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</si>
  <si>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</si>
  <si>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</si>
  <si>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</si>
  <si>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</si>
  <si>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</si>
  <si>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</si>
  <si>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</si>
  <si>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</si>
  <si>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</si>
  <si>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</si>
  <si>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</si>
  <si>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</si>
  <si>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</si>
  <si>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</si>
  <si>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</si>
  <si>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</si>
  <si>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</si>
  <si>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</si>
  <si>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</si>
  <si>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</si>
  <si>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</si>
  <si>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</si>
  <si>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</si>
  <si>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</si>
  <si>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</si>
  <si>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</si>
  <si>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</si>
  <si>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</si>
  <si>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</si>
  <si>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</si>
  <si>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</si>
  <si>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</si>
  <si>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</si>
  <si>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</si>
  <si>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</si>
  <si>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</si>
  <si>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</si>
  <si>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</si>
  <si>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</si>
  <si>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</si>
  <si>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</si>
  <si>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</si>
  <si>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</si>
  <si>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</si>
  <si>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</si>
  <si>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</si>
  <si>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</si>
  <si>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</si>
  <si>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</si>
  <si>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</si>
  <si>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</si>
  <si>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</si>
  <si>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</si>
  <si>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</si>
  <si>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</si>
  <si>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</si>
  <si>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</si>
  <si>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</si>
  <si>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</si>
  <si>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</si>
  <si>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</si>
  <si>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</si>
  <si>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</si>
  <si>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</si>
  <si>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</si>
  <si>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</si>
  <si>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</si>
  <si>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</si>
  <si>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</si>
  <si>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</si>
  <si>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</si>
  <si>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</si>
  <si>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</si>
  <si>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</si>
  <si>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</si>
  <si>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</si>
  <si>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</si>
  <si>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</si>
  <si>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</si>
  <si>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</si>
  <si>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</si>
  <si>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</si>
  <si>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</si>
  <si>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</si>
  <si>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</si>
  <si>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</si>
  <si>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</si>
  <si>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</si>
  <si>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</si>
  <si>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</si>
  <si>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</si>
  <si>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</si>
  <si>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</si>
  <si>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</si>
  <si>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</si>
  <si>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</si>
  <si>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</si>
  <si>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</si>
  <si>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</si>
  <si>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</si>
  <si>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</si>
  <si>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</si>
  <si>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</si>
  <si>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</si>
  <si>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</si>
  <si>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</si>
  <si>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</si>
  <si>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</si>
  <si>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</si>
  <si>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</si>
  <si>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</si>
  <si>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</si>
  <si>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</si>
  <si>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</si>
  <si>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</si>
  <si>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</si>
  <si>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</si>
  <si>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</si>
  <si>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</si>
  <si>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</si>
  <si>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</si>
  <si>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</si>
  <si>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</si>
  <si>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</si>
  <si>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</si>
  <si>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</si>
  <si>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</si>
  <si>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</si>
  <si>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</si>
  <si>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</si>
  <si>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</si>
  <si>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</si>
  <si>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</si>
  <si>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</si>
  <si>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</si>
  <si>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</si>
  <si>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</si>
  <si>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</si>
  <si>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</si>
  <si>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</si>
  <si>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</si>
  <si>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</si>
  <si>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</si>
  <si>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</si>
  <si>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</si>
  <si>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</si>
  <si>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</si>
  <si>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</si>
  <si>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</si>
  <si>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</si>
  <si>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</si>
  <si>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</si>
  <si>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</si>
  <si>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</si>
  <si>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</si>
  <si>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</si>
  <si>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</si>
  <si>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</si>
  <si>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</si>
  <si>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</si>
  <si>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</si>
  <si>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</si>
  <si>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</si>
  <si>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</si>
  <si>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</si>
  <si>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</si>
  <si>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</si>
  <si>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</si>
  <si>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</si>
  <si>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</si>
  <si>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</si>
  <si>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</si>
  <si>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</si>
  <si>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</si>
  <si>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</si>
  <si>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</si>
  <si>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</si>
  <si>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</si>
  <si>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</si>
  <si>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</si>
  <si>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</si>
  <si>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</si>
  <si>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</si>
  <si>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</si>
  <si>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</si>
  <si>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</si>
  <si>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</si>
  <si>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</si>
  <si>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</si>
  <si>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</si>
  <si>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</si>
  <si>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</si>
  <si>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</si>
  <si>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</si>
  <si>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</si>
  <si>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</si>
  <si>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</si>
  <si>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</si>
  <si>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</si>
  <si>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</si>
  <si>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</si>
  <si>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</si>
  <si>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</si>
  <si>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</si>
  <si>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</si>
  <si>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</si>
  <si>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</si>
  <si>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</si>
  <si>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</si>
  <si>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</si>
  <si>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</si>
  <si>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</si>
  <si>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</si>
  <si>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</si>
  <si>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</si>
  <si>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</si>
  <si>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</si>
  <si>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</si>
  <si>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</si>
  <si>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</si>
  <si>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</si>
  <si>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</si>
  <si>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</si>
  <si>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</si>
  <si>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</si>
  <si>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</si>
  <si>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</si>
  <si>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</si>
  <si>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</si>
  <si>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</si>
  <si>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</si>
  <si>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</si>
  <si>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</si>
  <si>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</si>
  <si>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</si>
  <si>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</si>
  <si>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</si>
  <si>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</si>
  <si>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</si>
  <si>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</si>
  <si>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</si>
  <si>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</si>
  <si>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</si>
  <si>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</si>
  <si>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</si>
  <si>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</si>
  <si>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</si>
  <si>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</si>
  <si>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</si>
  <si>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</si>
  <si>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</si>
  <si>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</si>
  <si>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</si>
  <si>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</si>
  <si>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</si>
  <si>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</si>
  <si>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</si>
  <si>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</si>
  <si>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</si>
  <si>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</si>
  <si>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</si>
  <si>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</si>
  <si>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</si>
  <si>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</si>
  <si>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</si>
  <si>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</si>
  <si>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</si>
  <si>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</si>
  <si>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</si>
  <si>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</si>
  <si>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</si>
  <si>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</si>
  <si>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</si>
  <si>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</si>
  <si>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</si>
  <si>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</si>
  <si>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</si>
  <si>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</si>
  <si>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</si>
  <si>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</si>
  <si>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</si>
  <si>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</si>
  <si>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</si>
  <si>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</si>
  <si>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</si>
  <si>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</si>
  <si>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</si>
  <si>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</si>
  <si>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</si>
  <si>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</si>
  <si>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</si>
  <si>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</si>
  <si>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</si>
  <si>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</si>
  <si>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</si>
  <si>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</si>
  <si>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</si>
  <si>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</si>
  <si>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</si>
  <si>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</si>
  <si>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</si>
  <si>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</si>
  <si>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</si>
  <si>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</si>
  <si>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</si>
  <si>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</si>
  <si>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</si>
  <si>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</si>
  <si>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</si>
  <si>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</si>
  <si>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</si>
  <si>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</si>
  <si>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</si>
  <si>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</si>
  <si>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</si>
  <si>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</si>
  <si>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</si>
  <si>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</si>
  <si>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</si>
  <si>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</si>
  <si>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</si>
  <si>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</si>
  <si>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</si>
  <si>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</si>
  <si>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</si>
  <si>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</si>
  <si>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</si>
  <si>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</si>
  <si>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</si>
  <si>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</si>
  <si>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</si>
  <si>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</si>
  <si>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</si>
  <si>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</si>
  <si>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</si>
  <si>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</si>
  <si>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</si>
  <si>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</si>
  <si>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</si>
  <si>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</si>
  <si>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</si>
  <si>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</si>
  <si>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</si>
  <si>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</si>
  <si>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</si>
  <si>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</si>
  <si>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</si>
  <si>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</si>
  <si>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</si>
  <si>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</si>
  <si>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</si>
  <si>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</si>
  <si>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</si>
  <si>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</si>
  <si>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</si>
  <si>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</si>
  <si>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</si>
  <si>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</si>
  <si>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</si>
  <si>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</si>
  <si>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</si>
  <si>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</si>
  <si>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</si>
  <si>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</si>
  <si>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</si>
  <si>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</si>
  <si>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</si>
  <si>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</si>
  <si>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</si>
  <si>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</si>
  <si>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</si>
  <si>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</si>
  <si>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</si>
  <si>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</si>
  <si>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</si>
  <si>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</si>
  <si>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</si>
  <si>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</si>
  <si>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</si>
  <si>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</si>
  <si>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</si>
  <si>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</si>
  <si>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</si>
  <si>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</si>
  <si>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</si>
  <si>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</si>
  <si>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</si>
  <si>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</si>
  <si>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</si>
  <si>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</si>
  <si>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</si>
  <si>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</si>
  <si>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</si>
  <si>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</si>
  <si>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</si>
  <si>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</si>
  <si>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</si>
  <si>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</si>
  <si>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</si>
  <si>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</si>
  <si>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</si>
  <si>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</si>
  <si>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</si>
  <si>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</si>
  <si>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</si>
  <si>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</si>
  <si>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</si>
  <si>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</si>
  <si>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</si>
  <si>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</si>
  <si>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</si>
  <si>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</si>
  <si>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</si>
  <si>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</si>
  <si>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</si>
  <si>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</si>
  <si>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</si>
  <si>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</si>
  <si>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</si>
  <si>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</si>
  <si>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</si>
  <si>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</si>
  <si>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</si>
  <si>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</si>
  <si>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</si>
  <si>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</si>
  <si>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</si>
  <si>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</si>
  <si>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</si>
  <si>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</si>
  <si>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</si>
  <si>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</si>
  <si>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</si>
  <si>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</si>
  <si>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</si>
  <si>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</si>
  <si>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</si>
  <si>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</si>
  <si>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</si>
  <si>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</si>
  <si>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</si>
  <si>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</si>
  <si>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</si>
  <si>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</si>
  <si>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</si>
  <si>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</si>
  <si>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</si>
  <si>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</si>
  <si>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</si>
  <si>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</si>
  <si>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</si>
  <si>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</si>
  <si>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</si>
  <si>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</si>
  <si>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</si>
  <si>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</si>
  <si>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</si>
  <si>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</si>
  <si>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</si>
  <si>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</si>
  <si>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</si>
  <si>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</si>
  <si>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</si>
  <si>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</si>
  <si>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</si>
  <si>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</si>
  <si>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</si>
  <si>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</si>
  <si>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</si>
  <si>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</si>
  <si>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</si>
  <si>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</si>
  <si>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</si>
  <si>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</si>
  <si>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</si>
  <si>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</si>
  <si>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</si>
  <si>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</si>
  <si>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</si>
  <si>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</si>
  <si>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</si>
  <si>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</si>
  <si>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</si>
  <si>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</si>
  <si>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</si>
  <si>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</si>
  <si>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</si>
  <si>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</si>
  <si>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</si>
  <si>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</si>
  <si>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</si>
  <si>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</si>
  <si>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</si>
  <si>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</si>
  <si>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</si>
  <si>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</si>
  <si>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</si>
  <si>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</si>
  <si>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</si>
  <si>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</si>
  <si>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</si>
  <si>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</si>
  <si>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</si>
  <si>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</si>
  <si>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</si>
  <si>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</si>
  <si>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</si>
  <si>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</si>
  <si>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</si>
  <si>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</si>
  <si>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</si>
  <si>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</si>
  <si>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</si>
  <si>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</si>
  <si>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</si>
  <si>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</si>
  <si>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</si>
  <si>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</si>
  <si>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</si>
  <si>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</si>
  <si>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</si>
  <si>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</si>
  <si>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</si>
  <si>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</si>
  <si>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</si>
  <si>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</si>
  <si>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</si>
  <si>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</si>
  <si>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</si>
  <si>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</si>
  <si>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</si>
  <si>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</si>
  <si>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</si>
  <si>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</si>
  <si>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</si>
  <si>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</si>
  <si>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</si>
  <si>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</si>
  <si>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</si>
  <si>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</si>
  <si>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</si>
  <si>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</si>
  <si>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</si>
  <si>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</si>
  <si>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</si>
  <si>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</si>
  <si>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</si>
  <si>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</si>
  <si>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</si>
  <si>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</si>
  <si>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</si>
  <si>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</si>
  <si>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</si>
  <si>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</si>
  <si>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</si>
  <si>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</si>
  <si>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</si>
  <si>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</si>
  <si>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</si>
  <si>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</si>
  <si>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</si>
  <si>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</si>
  <si>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</si>
  <si>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</si>
  <si>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</si>
  <si>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</si>
  <si>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</si>
  <si>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</si>
  <si>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</si>
  <si>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</si>
  <si>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</si>
  <si>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</si>
  <si>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</si>
  <si>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</si>
  <si>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</si>
  <si>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</si>
  <si>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</si>
  <si>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</si>
  <si>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</si>
  <si>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</si>
  <si>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</si>
  <si>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</si>
  <si>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</si>
  <si>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</si>
  <si>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</si>
  <si>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</si>
  <si>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</si>
  <si>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</si>
  <si>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</si>
  <si>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</si>
  <si>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</si>
  <si>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</si>
  <si>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</si>
  <si>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</si>
  <si>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</si>
  <si>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</si>
  <si>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</si>
  <si>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</si>
  <si>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</si>
  <si>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</si>
  <si>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</si>
  <si>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</si>
  <si>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</si>
  <si>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</si>
  <si>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</si>
  <si>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</si>
  <si>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</si>
  <si>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</si>
  <si>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</si>
  <si>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</si>
  <si>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</si>
  <si>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</si>
  <si>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</si>
  <si>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</si>
  <si>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</si>
  <si>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</si>
  <si>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</si>
  <si>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</si>
  <si>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</si>
  <si>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</si>
  <si>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</si>
  <si>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</si>
  <si>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</si>
  <si>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</si>
  <si>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</si>
  <si>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</si>
  <si>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</si>
  <si>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</si>
  <si>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</si>
  <si>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</si>
  <si>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</si>
  <si>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</si>
  <si>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</si>
  <si>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</si>
  <si>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</si>
  <si>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</si>
  <si>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</si>
  <si>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</si>
  <si>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</si>
  <si>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</si>
  <si>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</si>
  <si>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</si>
  <si>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</si>
  <si>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</si>
  <si>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</si>
  <si>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</si>
  <si>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</si>
  <si>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</si>
  <si>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</si>
  <si>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</si>
  <si>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</si>
  <si>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</si>
  <si>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</si>
  <si>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</si>
  <si>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</si>
  <si>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</si>
  <si>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</si>
  <si>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</si>
  <si>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</si>
  <si>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</si>
  <si>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</si>
  <si>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</si>
  <si>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</si>
  <si>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</si>
  <si>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</si>
  <si>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</si>
  <si>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</si>
  <si>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</si>
  <si>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</si>
  <si>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</si>
  <si>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</si>
  <si>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</si>
  <si>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</si>
  <si>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</si>
  <si>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</si>
  <si>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</si>
  <si>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</si>
  <si>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</si>
  <si>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</si>
  <si>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</si>
  <si>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</si>
  <si>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</si>
  <si>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</si>
  <si>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</si>
  <si>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</si>
  <si>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</si>
  <si>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</si>
  <si>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</si>
  <si>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</si>
  <si>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</si>
  <si>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</si>
  <si>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</si>
  <si>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</si>
  <si>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</si>
  <si>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</si>
  <si>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</si>
  <si>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</si>
  <si>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</si>
  <si>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</si>
  <si>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</si>
  <si>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</si>
  <si>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</si>
  <si>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</si>
  <si>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</si>
  <si>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</si>
  <si>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</si>
  <si>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</si>
  <si>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</si>
  <si>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</si>
  <si>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</si>
  <si>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</si>
  <si>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</si>
  <si>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</si>
  <si>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</si>
  <si>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</si>
  <si>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</si>
  <si>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</si>
  <si>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</si>
  <si>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</si>
  <si>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</si>
  <si>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</si>
  <si>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</si>
  <si>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</si>
  <si>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</si>
  <si>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</si>
  <si>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</si>
  <si>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</si>
  <si>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</si>
  <si>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</si>
  <si>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</si>
  <si>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</si>
  <si>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</si>
  <si>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</si>
  <si>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</si>
  <si>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</si>
  <si>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</si>
  <si>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</si>
  <si>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</si>
  <si>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</si>
  <si>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</si>
  <si>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</si>
  <si>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</si>
  <si>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</si>
  <si>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</si>
  <si>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</si>
  <si>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</si>
  <si>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</si>
  <si>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</si>
  <si>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</si>
  <si>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</si>
  <si>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</si>
  <si>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</si>
  <si>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</si>
  <si>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</si>
  <si>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</si>
  <si>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</si>
  <si>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</si>
  <si>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</si>
  <si>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</si>
  <si>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</si>
  <si>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</si>
  <si>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</si>
  <si>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</si>
  <si>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</si>
  <si>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</si>
  <si>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</si>
  <si>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</si>
  <si>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</si>
  <si>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</si>
  <si>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</si>
  <si>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</si>
  <si>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</si>
  <si>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</si>
  <si>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</si>
  <si>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</si>
  <si>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</si>
  <si>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</si>
  <si>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</si>
  <si>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</si>
  <si>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</si>
  <si>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</si>
  <si>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</si>
  <si>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</si>
  <si>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</si>
  <si>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</si>
  <si>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</si>
  <si>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</si>
  <si>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</si>
  <si>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</si>
  <si>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</si>
  <si>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</si>
  <si>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</si>
  <si>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</si>
  <si>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</si>
  <si>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</si>
  <si>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</si>
  <si>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</si>
  <si>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</si>
  <si>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</si>
  <si>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</si>
  <si>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</si>
  <si>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</si>
  <si>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</si>
  <si>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</si>
  <si>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</si>
  <si>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</si>
  <si>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</si>
  <si>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</si>
  <si>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</si>
  <si>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</si>
  <si>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</si>
  <si>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</si>
  <si>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</si>
  <si>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</si>
  <si>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</si>
  <si>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</si>
  <si>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</si>
  <si>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</si>
  <si>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</si>
  <si>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</si>
  <si>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</si>
  <si>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</si>
  <si>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</si>
  <si>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</si>
  <si>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</si>
  <si>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</si>
  <si>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</si>
  <si>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</si>
  <si>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</si>
  <si>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</si>
  <si>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</si>
  <si>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</si>
  <si>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</si>
  <si>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</si>
  <si>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</si>
  <si>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</si>
  <si>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</si>
  <si>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</si>
  <si>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</si>
  <si>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</si>
  <si>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</si>
  <si>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</si>
  <si>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</si>
  <si>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</si>
  <si>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</si>
  <si>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</si>
  <si>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</si>
  <si>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</si>
  <si>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</si>
  <si>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</si>
  <si>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</si>
  <si>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</si>
  <si>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</si>
  <si>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</si>
  <si>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</si>
  <si>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</si>
  <si>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</si>
  <si>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</si>
  <si>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</si>
  <si>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</si>
  <si>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</si>
  <si>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</si>
  <si>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</si>
  <si>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</si>
  <si>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</si>
  <si>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</si>
  <si>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</si>
  <si>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</si>
  <si>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</si>
  <si>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</si>
  <si>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</si>
  <si>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</si>
  <si>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</si>
  <si>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</si>
  <si>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</si>
  <si>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</si>
  <si>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</si>
  <si>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</si>
  <si>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</si>
  <si>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</si>
  <si>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</si>
  <si>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</si>
  <si>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</si>
  <si>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</si>
  <si>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</si>
  <si>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</si>
  <si>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</si>
  <si>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</si>
  <si>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</si>
  <si>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</si>
  <si>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</si>
  <si>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</si>
  <si>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</si>
  <si>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</si>
  <si>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</si>
  <si>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</si>
  <si>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</si>
  <si>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</si>
  <si>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</si>
  <si>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</si>
  <si>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</si>
  <si>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</si>
  <si>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</si>
  <si>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</si>
  <si>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</si>
  <si>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</si>
  <si>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</si>
  <si>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</si>
  <si>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</si>
  <si>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</si>
  <si>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</si>
  <si>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</si>
  <si>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</si>
  <si>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</si>
  <si>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</si>
  <si>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</si>
  <si>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</si>
  <si>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</si>
  <si>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</si>
  <si>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</si>
  <si>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</si>
  <si>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</si>
  <si>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</si>
  <si>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</si>
  <si>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</si>
  <si>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</si>
  <si>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</si>
  <si>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</si>
  <si>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</si>
  <si>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</si>
  <si>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</si>
  <si>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</si>
  <si>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</si>
  <si>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</si>
  <si>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</si>
  <si>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</si>
  <si>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</si>
  <si>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</si>
  <si>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</si>
  <si>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</si>
  <si>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</si>
  <si>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</si>
  <si>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</si>
  <si>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</si>
  <si>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</si>
  <si>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</si>
  <si>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</si>
  <si>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</si>
  <si>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</si>
  <si>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</si>
  <si>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</si>
  <si>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</si>
  <si>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</si>
  <si>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</si>
  <si>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</si>
  <si>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</si>
  <si>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</si>
  <si>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</si>
  <si>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</si>
  <si>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</si>
  <si>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</si>
  <si>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</si>
  <si>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</si>
  <si>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</si>
  <si>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</si>
  <si>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</si>
  <si>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</si>
  <si>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</si>
  <si>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</si>
  <si>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</si>
  <si>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</si>
  <si>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</si>
  <si>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</si>
  <si>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</si>
  <si>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</si>
  <si>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</si>
  <si>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</si>
  <si>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</si>
  <si>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</si>
  <si>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</si>
  <si>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</si>
  <si>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</si>
  <si>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</si>
  <si>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</si>
  <si>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</si>
  <si>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</si>
  <si>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</si>
  <si>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</si>
  <si>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</si>
  <si>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</si>
  <si>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</si>
  <si>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</si>
  <si>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</si>
  <si>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</si>
  <si>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</si>
  <si>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</si>
  <si>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</si>
  <si>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</si>
  <si>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</si>
  <si>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</si>
  <si>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</si>
  <si>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</si>
  <si>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</si>
  <si>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</si>
  <si>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</si>
  <si>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</si>
  <si>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</si>
  <si>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</si>
  <si>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</si>
  <si>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</si>
  <si>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</si>
  <si>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</si>
  <si>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</si>
  <si>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</si>
  <si>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</si>
  <si>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</si>
  <si>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</si>
  <si>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</si>
  <si>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</si>
  <si>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</si>
  <si>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</si>
  <si>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</si>
  <si>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</si>
  <si>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</si>
  <si>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</si>
  <si>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</si>
  <si>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</si>
  <si>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</si>
  <si>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</si>
  <si>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</si>
  <si>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</si>
  <si>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</si>
  <si>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</si>
  <si>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</si>
  <si>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</si>
  <si>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</si>
  <si>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</si>
  <si>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</si>
  <si>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</si>
  <si>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</si>
  <si>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</si>
  <si>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</si>
  <si>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</si>
  <si>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</si>
  <si>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</si>
  <si>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</si>
  <si>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</si>
  <si>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</si>
  <si>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</si>
  <si>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</si>
  <si>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</si>
  <si>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</si>
  <si>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</si>
  <si>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</si>
  <si>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</si>
  <si>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</si>
  <si>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</si>
  <si>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</si>
  <si>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</si>
  <si>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</si>
  <si>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</si>
  <si>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</si>
  <si>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</si>
  <si>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</si>
  <si>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</si>
  <si>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</si>
  <si>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</si>
  <si>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</si>
  <si>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</si>
  <si>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</si>
  <si>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</si>
  <si>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</si>
  <si>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</si>
  <si>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</si>
  <si>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</si>
  <si>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</si>
  <si>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</si>
  <si>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</si>
  <si>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</si>
  <si>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</si>
  <si>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</si>
  <si>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</si>
  <si>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</si>
  <si>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</si>
  <si>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</si>
  <si>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</si>
  <si>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</si>
  <si>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</si>
  <si>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</si>
  <si>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</si>
  <si>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</si>
  <si>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</si>
  <si>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</si>
  <si>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</si>
  <si>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</si>
  <si>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</si>
  <si>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</si>
  <si>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</si>
  <si>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</si>
  <si>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</si>
  <si>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</si>
  <si>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</si>
  <si>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</si>
  <si>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</si>
  <si>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</si>
  <si>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</si>
  <si>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</si>
  <si>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</si>
  <si>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</si>
  <si>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</si>
  <si>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</si>
  <si>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</si>
  <si>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</si>
  <si>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</si>
  <si>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</si>
  <si>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</si>
  <si>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</si>
  <si>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</si>
  <si>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</si>
  <si>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</si>
  <si>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</si>
  <si>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</si>
  <si>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</si>
  <si>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</si>
  <si>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</si>
  <si>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</si>
  <si>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</si>
  <si>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</si>
  <si>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</si>
  <si>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</si>
  <si>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</si>
  <si>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</si>
  <si>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</si>
  <si>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</si>
  <si>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</si>
  <si>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</si>
  <si>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</si>
  <si>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</si>
  <si>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</si>
  <si>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</si>
  <si>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</si>
  <si>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</si>
  <si>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</si>
  <si>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</si>
  <si>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</si>
  <si>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</si>
  <si>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</si>
  <si>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</si>
  <si>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</si>
  <si>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</si>
  <si>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</si>
  <si>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</si>
  <si>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</si>
  <si>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</si>
  <si>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</si>
  <si>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</si>
  <si>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</si>
  <si>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</si>
  <si>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</si>
  <si>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</si>
  <si>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</si>
  <si>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</si>
  <si>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</si>
  <si>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</si>
  <si>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</si>
  <si>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</si>
  <si>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</si>
  <si>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</si>
  <si>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</si>
  <si>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</si>
  <si>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</si>
  <si>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</si>
  <si>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</si>
  <si>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</si>
  <si>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</si>
  <si>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</si>
  <si>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</si>
  <si>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</si>
  <si>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</si>
  <si>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</si>
  <si>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</si>
  <si>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</si>
  <si>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</si>
  <si>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</si>
  <si>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</si>
  <si>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</si>
  <si>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</si>
  <si>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</si>
  <si>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Летний</t>
  </si>
  <si>
    <t>Bucket Linen</t>
  </si>
  <si>
    <t>Всесезон</t>
  </si>
  <si>
    <t>100% лен / Подклад: 68% хлопок - 32% полиэстер</t>
  </si>
  <si>
    <t>Trucker Cap Gambling Grifter</t>
  </si>
  <si>
    <t>Trucker Cap Sun</t>
  </si>
  <si>
    <t>Trucker Cap Chrome</t>
  </si>
  <si>
    <t>Baseball Cap Cotton</t>
  </si>
  <si>
    <t>Baseball Cap Duck</t>
  </si>
  <si>
    <t>Baseball Cap Toothpick Rebel</t>
  </si>
  <si>
    <t>Texas Denim</t>
  </si>
  <si>
    <t>100% полиэстер / Подклад: 100% хлопок</t>
  </si>
  <si>
    <t>100% хлопок / Подклад: 68% хлопок - 32% полиэстер</t>
  </si>
  <si>
    <t>Baseball Cap Linen</t>
  </si>
  <si>
    <t>Hatteras Linen</t>
  </si>
  <si>
    <t>8-Panel Cap Linen</t>
  </si>
  <si>
    <t>100% лен / Подклад: 51% полиэстер - 49% вискоза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</si>
  <si>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</si>
  <si>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</si>
  <si>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</si>
  <si>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</si>
  <si>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</si>
  <si>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</si>
  <si>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</si>
  <si>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</si>
  <si>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</si>
  <si>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</si>
  <si>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</si>
  <si>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</si>
  <si>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</si>
  <si>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</si>
  <si>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</si>
  <si>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</si>
  <si>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</si>
  <si>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</si>
  <si>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</si>
  <si>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</si>
  <si>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</si>
  <si>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</si>
  <si>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</si>
  <si>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</si>
  <si>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</si>
  <si>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</si>
  <si>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</si>
  <si>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</si>
  <si>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</si>
  <si>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</si>
  <si>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</si>
  <si>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</si>
  <si>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</si>
  <si>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</si>
  <si>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</si>
  <si>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</si>
  <si>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</si>
  <si>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</si>
  <si>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</si>
  <si>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</si>
  <si>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</si>
  <si>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</si>
  <si>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</si>
  <si>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</si>
  <si>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</si>
  <si>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</si>
  <si>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</si>
  <si>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</si>
  <si>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</si>
  <si>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</si>
  <si>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</si>
  <si>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</si>
  <si>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</si>
  <si>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</si>
  <si>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</si>
  <si>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</si>
  <si>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</si>
  <si>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</si>
  <si>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</si>
  <si>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</si>
  <si>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</si>
  <si>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</si>
  <si>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</si>
  <si>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</si>
  <si>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</si>
  <si>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</si>
  <si>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</si>
  <si>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</si>
  <si>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</si>
  <si>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</si>
  <si>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</si>
  <si>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</si>
  <si>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</si>
  <si>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</si>
  <si>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</si>
  <si>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</si>
  <si>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</si>
  <si>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</si>
  <si>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</si>
  <si>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</si>
  <si>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</si>
  <si>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</si>
  <si>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</si>
  <si>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</si>
  <si>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</si>
  <si>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</si>
  <si>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</si>
  <si>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</si>
  <si>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</si>
  <si>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</si>
  <si>
    <t>181390499</t>
  </si>
  <si>
    <t>77811153</t>
  </si>
  <si>
    <t>77811158</t>
  </si>
  <si>
    <t>778111875</t>
  </si>
  <si>
    <t>778112031</t>
  </si>
  <si>
    <t>66111302</t>
  </si>
  <si>
    <t>66111052</t>
  </si>
  <si>
    <t>661110532</t>
  </si>
  <si>
    <t>661110555</t>
  </si>
  <si>
    <t>74311011</t>
  </si>
  <si>
    <t>743110155</t>
  </si>
  <si>
    <t>775119127</t>
  </si>
  <si>
    <t>77131013</t>
  </si>
  <si>
    <t>68431162</t>
  </si>
  <si>
    <t>68131036</t>
  </si>
  <si>
    <t>684040726</t>
  </si>
  <si>
    <t>638250432</t>
  </si>
  <si>
    <t>684250432</t>
  </si>
  <si>
    <t>118710163</t>
  </si>
  <si>
    <t>749710562</t>
  </si>
  <si>
    <t>28111012</t>
  </si>
  <si>
    <t>28111011</t>
  </si>
  <si>
    <t>77511945</t>
  </si>
  <si>
    <t>28111016</t>
  </si>
  <si>
    <t>281110161</t>
  </si>
  <si>
    <t>74911016</t>
  </si>
  <si>
    <t>25411046</t>
  </si>
  <si>
    <t>254110923</t>
  </si>
  <si>
    <t>775611257</t>
  </si>
  <si>
    <t>778510189</t>
  </si>
  <si>
    <t>775119625</t>
  </si>
  <si>
    <t>775610628</t>
  </si>
  <si>
    <t>775611337</t>
  </si>
  <si>
    <t>775611428</t>
  </si>
  <si>
    <t>77211105</t>
  </si>
  <si>
    <t>77211226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</si>
</sst>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9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70" fontId="2" fillId="3" borderId="1" xfId="0" applyNumberFormat="1" applyFont="1" applyFill="1" applyBorder="1" applyAlignment="1">
      <alignment horizontal="left" vertical="center"/>
    </xf>
    <xf numFmtId="170" fontId="2" fillId="3" borderId="9" xfId="0" applyNumberFormat="1" applyFont="1" applyFill="1" applyBorder="1" applyAlignment="1">
      <alignment horizontal="left" vertical="center"/>
    </xf>
    <xf numFmtId="0" fontId="0" fillId="18" borderId="20" xfId="0" applyFill="1" applyBorder="1"/>
    <xf numFmtId="0" fontId="2" fillId="5" borderId="20" xfId="0" applyFont="1" applyFill="1" applyBorder="1"/>
    <xf numFmtId="0" fontId="2" fillId="5" borderId="24" xfId="0" applyFont="1" applyFill="1" applyBorder="1"/>
    <xf numFmtId="0" fontId="2" fillId="5" borderId="21" xfId="0" applyFont="1" applyFill="1" applyBorder="1"/>
    <xf numFmtId="0" fontId="0" fillId="18" borderId="22" xfId="0" applyFill="1" applyBorder="1"/>
    <xf numFmtId="0" fontId="0" fillId="0" borderId="22" xfId="0" applyBorder="1"/>
    <xf numFmtId="0" fontId="0" fillId="0" borderId="23" xfId="0" applyBorder="1"/>
    <xf numFmtId="170" fontId="0" fillId="3" borderId="0" xfId="0" applyNumberFormat="1" applyFill="1"/>
    <xf numFmtId="0" fontId="0" fillId="18" borderId="0" xfId="0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P1" zoomScale="70" zoomScaleNormal="70" workbookViewId="0">
      <pane ySplit="1" topLeftCell="A2" activePane="bottomLeft" state="frozen"/>
      <selection pane="bottomLeft" activeCell="AD47" sqref="AD4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2" si="2">0.05+0.05</f>
        <v>0.1</v>
      </c>
      <c r="AV2" s="56">
        <f t="shared" ref="AV2:AV142" si="3">IF(AU2&lt;&gt;"",AU2*1.5,"Требуется нетто")</f>
        <v>0.15000000000000002</v>
      </c>
      <c r="AW2" s="56" t="str">
        <f t="shared" ref="AW2:AW142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2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2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2" si="7">IFERROR(IF(BB2,"-",IFERROR(IF(BA2&gt;0,0,1),"")),"")</f>
        <v/>
      </c>
      <c r="BD2" s="91"/>
    </row>
    <row r="3" spans="1:56" ht="140.1" hidden="1" customHeight="1">
      <c r="A3" s="43"/>
      <c r="C3" s="61"/>
      <c r="D3" s="43"/>
      <c r="F3" s="43"/>
      <c r="G3" s="56"/>
      <c r="H3" s="43"/>
      <c r="J3" s="57"/>
      <c r="K3" s="102"/>
      <c r="L3" s="147"/>
      <c r="M3" s="147"/>
      <c r="N3" s="148"/>
      <c r="O3" s="65"/>
      <c r="P3" s="56"/>
      <c r="Q3" s="59"/>
      <c r="R3" s="59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Q3" s="57"/>
      <c r="AR3" s="147"/>
      <c r="AS3" s="56"/>
      <c r="AT3" s="56"/>
      <c r="AZ3" s="151"/>
      <c r="BB3" s="152"/>
      <c r="BC3" s="73"/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Q4" s="57"/>
      <c r="AR4" s="147"/>
      <c r="AS4" s="56"/>
      <c r="AT4" s="56"/>
      <c r="AZ4" s="151"/>
      <c r="BB4" s="152"/>
      <c r="BC4" s="73"/>
    </row>
    <row r="5" spans="1:56" ht="140.1" hidden="1" customHeight="1">
      <c r="A5" s="43"/>
      <c r="C5" s="61"/>
      <c r="D5" s="43"/>
      <c r="F5" s="43"/>
      <c r="G5" s="56"/>
      <c r="H5" s="43"/>
      <c r="J5" s="57"/>
      <c r="K5" s="101"/>
      <c r="L5" s="59"/>
      <c r="M5" s="147"/>
      <c r="N5" s="148"/>
      <c r="O5" s="65"/>
      <c r="P5" s="56"/>
      <c r="Q5" s="59"/>
      <c r="R5" s="59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Q5" s="57"/>
      <c r="AR5" s="147"/>
      <c r="AS5" s="56"/>
      <c r="AT5" s="56"/>
      <c r="AZ5" s="151"/>
      <c r="BB5" s="152"/>
      <c r="BC5" s="73"/>
    </row>
    <row r="6" spans="1:56" ht="140.1" hidden="1" customHeight="1">
      <c r="A6" s="43"/>
      <c r="G6" s="63"/>
      <c r="J6" s="57"/>
      <c r="K6" s="103"/>
      <c r="M6" s="66"/>
      <c r="N6" s="141"/>
      <c r="O6" s="65"/>
      <c r="P6" s="63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Q6" s="57"/>
      <c r="AR6" s="66"/>
      <c r="AS6" s="56"/>
      <c r="AT6" s="56"/>
      <c r="AZ6" s="151"/>
      <c r="BB6" s="152"/>
      <c r="BC6" s="73"/>
    </row>
    <row r="7" spans="1:56" ht="140.1" hidden="1" customHeight="1">
      <c r="A7" s="43"/>
      <c r="D7" s="43"/>
      <c r="F7" s="43"/>
      <c r="G7" s="56"/>
      <c r="H7" s="43"/>
      <c r="J7" s="57"/>
      <c r="K7" s="103"/>
      <c r="L7" s="59"/>
      <c r="M7" s="147"/>
      <c r="N7" s="148"/>
      <c r="O7" s="65"/>
      <c r="P7" s="56"/>
      <c r="Q7" s="59"/>
      <c r="R7" s="59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Q7" s="57"/>
      <c r="AR7" s="147"/>
      <c r="AS7" s="56"/>
      <c r="AT7" s="56"/>
      <c r="AZ7" s="151"/>
      <c r="BB7" s="152"/>
      <c r="BC7" s="73"/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Q9" s="57"/>
      <c r="AR9" s="147"/>
      <c r="AS9" s="56"/>
      <c r="AT9" s="56"/>
      <c r="AZ9" s="151"/>
      <c r="BB9" s="152"/>
      <c r="BC9" s="73"/>
    </row>
    <row r="10" spans="1:56" ht="140.1" hidden="1" customHeight="1">
      <c r="A10" s="43"/>
      <c r="D10" s="43"/>
      <c r="F10" s="43"/>
      <c r="G10" s="56"/>
      <c r="H10" s="43"/>
      <c r="J10" s="57"/>
      <c r="K10" s="103"/>
      <c r="L10" s="59"/>
      <c r="M10" s="147"/>
      <c r="N10" s="148"/>
      <c r="O10" s="65"/>
      <c r="P10" s="56"/>
      <c r="Q10" s="59"/>
      <c r="R10" s="59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Q10" s="57"/>
      <c r="AR10" s="147"/>
      <c r="AS10" s="56"/>
      <c r="AT10" s="56"/>
      <c r="AZ10" s="151"/>
      <c r="BB10" s="152"/>
      <c r="BC10" s="73"/>
    </row>
    <row r="11" spans="1:56" ht="140.1" hidden="1" customHeight="1">
      <c r="A11" s="43"/>
      <c r="G11" s="63"/>
      <c r="J11" s="57"/>
      <c r="K11" s="103"/>
      <c r="M11" s="66"/>
      <c r="N11" s="141"/>
      <c r="O11" s="65"/>
      <c r="P11" s="63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Q11" s="57"/>
      <c r="AR11" s="66"/>
      <c r="AS11" s="56"/>
      <c r="AT11" s="56"/>
      <c r="AZ11" s="151"/>
      <c r="BB11" s="152"/>
      <c r="BC11" s="73"/>
    </row>
    <row r="12" spans="1:56" ht="140.1" hidden="1" customHeight="1">
      <c r="A12" s="43"/>
      <c r="G12" s="63"/>
      <c r="J12" s="57"/>
      <c r="K12" s="103"/>
      <c r="M12" s="66"/>
      <c r="N12" s="141"/>
      <c r="O12" s="65"/>
      <c r="P12" s="63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Q12" s="57"/>
      <c r="AR12" s="66"/>
      <c r="AS12" s="56"/>
      <c r="AT12" s="56"/>
      <c r="AZ12" s="151"/>
      <c r="BB12" s="152"/>
      <c r="BC12" s="73"/>
    </row>
    <row r="13" spans="1:56" ht="140.1" hidden="1" customHeight="1">
      <c r="A13" s="43"/>
      <c r="G13" s="63"/>
      <c r="J13" s="57"/>
      <c r="K13" s="103"/>
      <c r="M13" s="66"/>
      <c r="N13" s="141"/>
      <c r="O13" s="65"/>
      <c r="P13" s="63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Q13" s="57"/>
      <c r="AR13" s="66"/>
      <c r="AS13" s="56"/>
      <c r="AT13" s="56"/>
      <c r="AZ13" s="151"/>
      <c r="BB13" s="152"/>
      <c r="BC13" s="73"/>
    </row>
    <row r="14" spans="1:56" ht="140.1" hidden="1" customHeight="1">
      <c r="A14" s="43"/>
      <c r="G14" s="63"/>
      <c r="J14" s="57"/>
      <c r="K14" s="103"/>
      <c r="M14" s="66"/>
      <c r="N14" s="141"/>
      <c r="O14" s="65"/>
      <c r="P14" s="63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Q14" s="57"/>
      <c r="AR14" s="66"/>
      <c r="AS14" s="56"/>
      <c r="AT14" s="56"/>
      <c r="AZ14" s="151"/>
      <c r="BB14" s="152"/>
      <c r="BC14" s="73"/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Q15" s="57"/>
      <c r="AR15" s="147"/>
      <c r="AS15" s="56"/>
      <c r="AT15" s="56"/>
      <c r="AZ15" s="151"/>
      <c r="BB15" s="152"/>
      <c r="BC15" s="73"/>
    </row>
    <row r="16" spans="1:56" ht="140.1" hidden="1" customHeight="1">
      <c r="A16" s="43"/>
      <c r="D16" s="43"/>
      <c r="F16" s="43"/>
      <c r="G16" s="56"/>
      <c r="H16" s="43"/>
      <c r="J16" s="57"/>
      <c r="K16" s="103"/>
      <c r="L16" s="59"/>
      <c r="M16" s="147"/>
      <c r="N16" s="148"/>
      <c r="O16" s="65"/>
      <c r="P16" s="56"/>
      <c r="Q16" s="59"/>
      <c r="R16" s="59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Q16" s="57"/>
      <c r="AR16" s="147"/>
      <c r="AS16" s="56"/>
      <c r="AT16" s="56"/>
      <c r="AZ16" s="151"/>
      <c r="BB16" s="152"/>
      <c r="BC16" s="73"/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Q19" s="57"/>
      <c r="AR19" s="66"/>
      <c r="AS19" s="56"/>
      <c r="AT19" s="56"/>
      <c r="AZ19" s="151"/>
      <c r="BB19" s="152"/>
      <c r="BC19" s="73"/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6025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6026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6027</v>
      </c>
      <c r="O20" s="65"/>
      <c r="P20" s="63" t="s">
        <v>37</v>
      </c>
      <c r="Q20" s="58" t="s">
        <v>15</v>
      </c>
      <c r="R20" s="58" t="s">
        <v>382</v>
      </c>
      <c r="S20" s="58"/>
      <c r="T20" s="58"/>
      <c r="U20" s="58"/>
      <c r="V20" s="58"/>
      <c r="W20" s="58"/>
      <c r="X20" s="58">
        <f>_xlfn.XLOOKUP(VALUE($A20),Invoice!$A:$A,Invoice!G:G,"",0)</f>
        <v>2</v>
      </c>
      <c r="Y20" s="58"/>
      <c r="Z20" s="58">
        <f>_xlfn.XLOOKUP(VALUE($A20),Invoice!$A:$A,Invoice!I:I,"",0)</f>
        <v>4</v>
      </c>
      <c r="AA20" s="58"/>
      <c r="AB20" s="58"/>
      <c r="AC20" s="58"/>
      <c r="AD20" s="58"/>
      <c r="AE20" s="58"/>
      <c r="AF20" s="58"/>
      <c r="AQ20" s="57">
        <f t="shared" si="1"/>
        <v>6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0.60000000000000009</v>
      </c>
      <c r="AX20" s="43">
        <f t="shared" si="5"/>
        <v>0.90000000000000013</v>
      </c>
      <c r="AY20" s="156">
        <v>2998.6479999999997</v>
      </c>
      <c r="AZ20" s="151">
        <f t="shared" si="6"/>
        <v>17991.887999999999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Q23" s="57"/>
      <c r="AR23" s="66"/>
      <c r="AS23" s="56"/>
      <c r="AT23" s="56"/>
      <c r="AZ23" s="151"/>
      <c r="BB23" s="152"/>
      <c r="BC23" s="73"/>
    </row>
    <row r="24" spans="1:55" ht="140.1" hidden="1" customHeight="1">
      <c r="A24" s="43"/>
      <c r="G24" s="63"/>
      <c r="J24" s="57"/>
      <c r="K24" s="103"/>
      <c r="M24" s="66"/>
      <c r="N24" s="141"/>
      <c r="O24" s="65"/>
      <c r="P24" s="63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Q24" s="57"/>
      <c r="AR24" s="66"/>
      <c r="AS24" s="56"/>
      <c r="AT24" s="56"/>
      <c r="AZ24" s="151"/>
      <c r="BB24" s="152"/>
      <c r="BC24" s="73"/>
    </row>
    <row r="25" spans="1:55" ht="140.1" hidden="1" customHeight="1">
      <c r="A25" s="43"/>
      <c r="G25" s="63"/>
      <c r="J25" s="57"/>
      <c r="K25" s="103"/>
      <c r="M25" s="66"/>
      <c r="N25" s="141"/>
      <c r="O25" s="65"/>
      <c r="P25" s="63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Q25" s="57"/>
      <c r="AR25" s="66"/>
      <c r="AS25" s="56"/>
      <c r="AT25" s="56"/>
      <c r="AZ25" s="151"/>
      <c r="BB25" s="152"/>
      <c r="BC25" s="73"/>
    </row>
    <row r="26" spans="1:55" ht="140.1" hidden="1" customHeight="1">
      <c r="A26" s="43"/>
      <c r="G26" s="63"/>
      <c r="J26" s="57"/>
      <c r="K26" s="103"/>
      <c r="M26" s="66"/>
      <c r="N26" s="141"/>
      <c r="O26" s="65"/>
      <c r="P26" s="63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Q26" s="57"/>
      <c r="AR26" s="66"/>
      <c r="AS26" s="56"/>
      <c r="AT26" s="56"/>
      <c r="AZ26" s="151"/>
      <c r="BB26" s="152"/>
      <c r="BC26" s="73"/>
    </row>
    <row r="27" spans="1:55" ht="140.1" hidden="1" customHeight="1">
      <c r="A27" s="43"/>
      <c r="G27" s="63"/>
      <c r="J27" s="57"/>
      <c r="K27" s="103"/>
      <c r="M27" s="66"/>
      <c r="N27" s="141"/>
      <c r="O27" s="65"/>
      <c r="P27" s="63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Q27" s="57"/>
      <c r="AR27" s="66"/>
      <c r="AS27" s="56"/>
      <c r="AT27" s="56"/>
      <c r="AZ27" s="151"/>
      <c r="BB27" s="152"/>
      <c r="BC27" s="73"/>
    </row>
    <row r="28" spans="1:55" ht="140.1" hidden="1" customHeight="1">
      <c r="A28" s="43"/>
      <c r="G28" s="63"/>
      <c r="J28" s="57"/>
      <c r="K28" s="103"/>
      <c r="M28" s="66"/>
      <c r="N28" s="141"/>
      <c r="O28" s="65"/>
      <c r="P28" s="63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Q28" s="57"/>
      <c r="AR28" s="66"/>
      <c r="AS28" s="56"/>
      <c r="AT28" s="56"/>
      <c r="AZ28" s="151"/>
      <c r="BB28" s="152"/>
      <c r="BC28" s="73"/>
    </row>
    <row r="29" spans="1:55" ht="140.1" hidden="1" customHeight="1">
      <c r="A29" s="43"/>
      <c r="G29" s="63"/>
      <c r="J29" s="57"/>
      <c r="K29" s="103"/>
      <c r="M29" s="66"/>
      <c r="N29" s="141"/>
      <c r="O29" s="65"/>
      <c r="P29" s="63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Q29" s="57"/>
      <c r="AR29" s="66"/>
      <c r="AS29" s="56"/>
      <c r="AT29" s="56"/>
      <c r="AZ29" s="151"/>
      <c r="BB29" s="152"/>
      <c r="BC29" s="73"/>
    </row>
    <row r="30" spans="1:55" ht="140.1" hidden="1" customHeight="1">
      <c r="A30" s="43"/>
      <c r="D30" s="43"/>
      <c r="F30" s="43"/>
      <c r="G30" s="56"/>
      <c r="H30" s="43"/>
      <c r="J30" s="59"/>
      <c r="K30" s="103"/>
      <c r="L30" s="59"/>
      <c r="M30" s="147"/>
      <c r="N30" s="148"/>
      <c r="O30" s="65"/>
      <c r="P30" s="56"/>
      <c r="Q30" s="59"/>
      <c r="R30" s="59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Q30" s="57"/>
      <c r="AR30" s="147"/>
      <c r="AS30" s="56"/>
      <c r="AT30" s="56"/>
      <c r="AZ30" s="151"/>
      <c r="BB30" s="152"/>
      <c r="BC30" s="73"/>
    </row>
    <row r="31" spans="1:55" ht="140.1" hidden="1" customHeight="1">
      <c r="A31" s="43"/>
      <c r="D31" s="43"/>
      <c r="F31" s="43"/>
      <c r="G31" s="56"/>
      <c r="H31" s="43"/>
      <c r="J31" s="59"/>
      <c r="K31" s="103"/>
      <c r="L31" s="59"/>
      <c r="M31" s="147"/>
      <c r="N31" s="148"/>
      <c r="O31" s="65"/>
      <c r="P31" s="56"/>
      <c r="Q31" s="59"/>
      <c r="R31" s="59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Q31" s="57"/>
      <c r="AR31" s="147"/>
      <c r="AS31" s="56"/>
      <c r="AT31" s="56"/>
      <c r="AZ31" s="151"/>
      <c r="BB31" s="152"/>
      <c r="BC31" s="73"/>
    </row>
    <row r="32" spans="1:55" ht="140.1" hidden="1" customHeight="1">
      <c r="A32" s="43"/>
      <c r="D32" s="43"/>
      <c r="F32" s="43"/>
      <c r="G32" s="56"/>
      <c r="H32" s="43"/>
      <c r="J32" s="59"/>
      <c r="K32" s="103"/>
      <c r="L32" s="59"/>
      <c r="M32" s="147"/>
      <c r="N32" s="148"/>
      <c r="O32" s="65"/>
      <c r="P32" s="56"/>
      <c r="Q32" s="59"/>
      <c r="R32" s="59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Q32" s="57"/>
      <c r="AR32" s="147"/>
      <c r="AS32" s="56"/>
      <c r="AT32" s="56"/>
      <c r="AZ32" s="151"/>
      <c r="BB32" s="152"/>
      <c r="BC32" s="73"/>
    </row>
    <row r="33" spans="1:55" ht="140.1" hidden="1" customHeight="1">
      <c r="A33" s="43"/>
      <c r="D33" s="43"/>
      <c r="F33" s="43"/>
      <c r="G33" s="56"/>
      <c r="H33" s="43"/>
      <c r="J33" s="59"/>
      <c r="K33" s="103"/>
      <c r="M33" s="66"/>
      <c r="N33" s="148"/>
      <c r="O33" s="65"/>
      <c r="P33" s="56"/>
      <c r="Q33" s="59"/>
      <c r="R33" s="59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Q33" s="57"/>
      <c r="AR33" s="147"/>
      <c r="AS33" s="56"/>
      <c r="AT33" s="56"/>
      <c r="AZ33" s="151"/>
      <c r="BB33" s="152"/>
      <c r="BC33" s="73"/>
    </row>
    <row r="34" spans="1:55" ht="140.1" hidden="1" customHeight="1">
      <c r="A34" s="43"/>
      <c r="D34" s="43"/>
      <c r="F34" s="43"/>
      <c r="G34" s="56"/>
      <c r="H34" s="43"/>
      <c r="J34" s="59"/>
      <c r="K34" s="103"/>
      <c r="L34" s="59"/>
      <c r="M34" s="147"/>
      <c r="N34" s="148"/>
      <c r="O34" s="65"/>
      <c r="P34" s="56"/>
      <c r="Q34" s="59"/>
      <c r="R34" s="59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Q34" s="57"/>
      <c r="AR34" s="147"/>
      <c r="AS34" s="56"/>
      <c r="AT34" s="56"/>
      <c r="AZ34" s="151"/>
      <c r="BB34" s="152"/>
      <c r="BC34" s="73"/>
    </row>
    <row r="35" spans="1:55" ht="140.1" hidden="1" customHeight="1">
      <c r="A35" s="43"/>
      <c r="D35" s="43"/>
      <c r="F35" s="43"/>
      <c r="G35" s="56"/>
      <c r="H35" s="43"/>
      <c r="J35" s="59"/>
      <c r="K35" s="103"/>
      <c r="L35" s="59"/>
      <c r="M35" s="147"/>
      <c r="N35" s="148"/>
      <c r="O35" s="65"/>
      <c r="P35" s="56"/>
      <c r="Q35" s="59"/>
      <c r="R35" s="59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Q35" s="57"/>
      <c r="AR35" s="147"/>
      <c r="AS35" s="56"/>
      <c r="AT35" s="56"/>
      <c r="AZ35" s="151"/>
      <c r="BB35" s="152"/>
      <c r="BC35" s="73"/>
    </row>
    <row r="36" spans="1:55" ht="140.1" hidden="1" customHeight="1">
      <c r="A36" s="43"/>
      <c r="D36" s="43"/>
      <c r="F36" s="43"/>
      <c r="G36" s="56"/>
      <c r="H36" s="43"/>
      <c r="J36" s="59"/>
      <c r="K36" s="103"/>
      <c r="L36" s="59"/>
      <c r="M36" s="147"/>
      <c r="N36" s="148"/>
      <c r="O36" s="65"/>
      <c r="P36" s="56"/>
      <c r="Q36" s="59"/>
      <c r="R36" s="59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R36" s="147"/>
      <c r="AS36" s="56"/>
      <c r="AT36" s="56"/>
      <c r="AZ36" s="151"/>
      <c r="BB36" s="152"/>
      <c r="BC36" s="73"/>
    </row>
    <row r="37" spans="1:55" ht="140.1" hidden="1" customHeight="1">
      <c r="A37" s="43"/>
      <c r="D37" s="43"/>
      <c r="F37" s="43"/>
      <c r="G37" s="56"/>
      <c r="H37" s="43"/>
      <c r="J37" s="43"/>
      <c r="L37" s="59"/>
      <c r="M37" s="147"/>
      <c r="N37" s="148"/>
      <c r="O37" s="65"/>
      <c r="P37" s="56"/>
      <c r="Q37" s="59"/>
      <c r="R37" s="59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R37" s="147"/>
      <c r="AS37" s="56"/>
      <c r="AT37" s="56"/>
      <c r="AZ37" s="151"/>
      <c r="BB37" s="152"/>
      <c r="BC37" s="73"/>
    </row>
    <row r="38" spans="1:55" ht="140.1" hidden="1" customHeight="1">
      <c r="A38" s="43"/>
      <c r="D38" s="43"/>
      <c r="F38" s="43"/>
      <c r="G38" s="56"/>
      <c r="H38" s="43"/>
      <c r="J38" s="43"/>
      <c r="L38" s="59"/>
      <c r="M38" s="147"/>
      <c r="N38" s="148"/>
      <c r="O38" s="65"/>
      <c r="P38" s="56"/>
      <c r="Q38" s="59"/>
      <c r="R38" s="59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R38" s="147"/>
      <c r="AS38" s="56"/>
      <c r="AT38" s="56"/>
      <c r="AZ38" s="151"/>
      <c r="BB38" s="152"/>
      <c r="BC38" s="73"/>
    </row>
    <row r="39" spans="1:55" ht="140.1" hidden="1" customHeight="1">
      <c r="A39" s="43"/>
      <c r="D39" s="43"/>
      <c r="F39" s="43"/>
      <c r="G39" s="56"/>
      <c r="H39" s="43"/>
      <c r="J39" s="43"/>
      <c r="L39" s="59"/>
      <c r="M39" s="147"/>
      <c r="N39" s="148"/>
      <c r="O39" s="65"/>
      <c r="P39" s="56"/>
      <c r="Q39" s="59"/>
      <c r="R39" s="59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R39" s="43"/>
      <c r="AS39" s="56"/>
      <c r="AT39" s="56"/>
      <c r="AZ39" s="151"/>
      <c r="BB39" s="152"/>
      <c r="BC39" s="73"/>
    </row>
    <row r="40" spans="1:55" ht="140.1" hidden="1" customHeight="1">
      <c r="A40" s="43"/>
      <c r="D40" s="43"/>
      <c r="F40" s="43"/>
      <c r="G40" s="56"/>
      <c r="H40" s="43"/>
      <c r="J40" s="43"/>
      <c r="M40" s="66"/>
      <c r="N40" s="148"/>
      <c r="O40" s="65"/>
      <c r="P40" s="56"/>
      <c r="Q40" s="59"/>
      <c r="R40" s="59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R40" s="43"/>
      <c r="AS40" s="56"/>
      <c r="AT40" s="56"/>
      <c r="AZ40" s="151"/>
      <c r="BB40" s="152"/>
      <c r="BC40" s="73"/>
    </row>
    <row r="41" spans="1:55" ht="140.1" hidden="1" customHeight="1">
      <c r="A41" s="43"/>
      <c r="D41" s="43"/>
      <c r="F41" s="43"/>
      <c r="G41" s="56"/>
      <c r="H41" s="43"/>
      <c r="J41" s="43"/>
      <c r="L41" s="63"/>
      <c r="M41" s="66"/>
      <c r="N41" s="148"/>
      <c r="O41" s="65"/>
      <c r="P41" s="56"/>
      <c r="Q41" s="59"/>
      <c r="R41" s="59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R41" s="43"/>
      <c r="AS41" s="56"/>
      <c r="AT41" s="56"/>
      <c r="AZ41" s="151"/>
      <c r="BB41" s="152"/>
      <c r="BC41" s="73"/>
    </row>
    <row r="42" spans="1:55" ht="140.1" hidden="1" customHeight="1">
      <c r="A42" s="43"/>
      <c r="D42" s="43"/>
      <c r="F42" s="43"/>
      <c r="G42" s="56"/>
      <c r="H42" s="43"/>
      <c r="J42" s="43"/>
      <c r="L42" s="59"/>
      <c r="M42" s="147"/>
      <c r="N42" s="148"/>
      <c r="O42" s="65"/>
      <c r="P42" s="56"/>
      <c r="Q42" s="59"/>
      <c r="R42" s="59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R42" s="43"/>
      <c r="AS42" s="56"/>
      <c r="AT42" s="56"/>
      <c r="AZ42" s="151"/>
      <c r="BB42" s="152"/>
      <c r="BC42" s="73"/>
    </row>
    <row r="43" spans="1:55" ht="140.1" hidden="1" customHeight="1">
      <c r="A43" s="43"/>
      <c r="D43" s="43"/>
      <c r="F43" s="43"/>
      <c r="G43" s="56"/>
      <c r="H43" s="43"/>
      <c r="J43" s="43"/>
      <c r="L43" s="59"/>
      <c r="M43" s="147"/>
      <c r="N43" s="148"/>
      <c r="O43" s="65"/>
      <c r="P43" s="56"/>
      <c r="Q43" s="59"/>
      <c r="R43" s="59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R43" s="43"/>
      <c r="AS43" s="56"/>
      <c r="AT43" s="56"/>
      <c r="AZ43" s="151"/>
      <c r="BB43" s="152"/>
      <c r="BC43" s="73"/>
    </row>
    <row r="44" spans="1:55" ht="140.1" hidden="1" customHeight="1">
      <c r="A44" s="43"/>
      <c r="G44" s="63"/>
      <c r="J44" s="43"/>
      <c r="L44" s="63"/>
      <c r="M44" s="66"/>
      <c r="N44" s="141"/>
      <c r="O44" s="65"/>
      <c r="P44" s="63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R44" s="66"/>
      <c r="AS44" s="56"/>
      <c r="AT44" s="56"/>
      <c r="AZ44" s="151"/>
      <c r="BB44" s="152"/>
      <c r="BC44" s="73"/>
    </row>
    <row r="45" spans="1:55" ht="140.1" hidden="1" customHeight="1">
      <c r="A45" s="43"/>
      <c r="D45" s="43"/>
      <c r="F45" s="43"/>
      <c r="G45" s="56"/>
      <c r="H45" s="43"/>
      <c r="J45" s="43"/>
      <c r="L45" s="59"/>
      <c r="M45" s="147"/>
      <c r="N45" s="148"/>
      <c r="O45" s="65"/>
      <c r="P45" s="56"/>
      <c r="Q45" s="59"/>
      <c r="R45" s="59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R45" s="43"/>
      <c r="AS45" s="56"/>
      <c r="AT45" s="56"/>
      <c r="AZ45" s="151"/>
      <c r="BB45" s="152"/>
      <c r="BC45" s="73"/>
    </row>
    <row r="46" spans="1:55" ht="140.1" hidden="1" customHeight="1">
      <c r="A46" s="43"/>
      <c r="G46" s="63"/>
      <c r="J46" s="43"/>
      <c r="L46" s="63"/>
      <c r="M46" s="66"/>
      <c r="N46" s="141"/>
      <c r="O46" s="65"/>
      <c r="P46" s="63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R46" s="66"/>
      <c r="AS46" s="56"/>
      <c r="AT46" s="56"/>
      <c r="AZ46" s="151"/>
      <c r="BB46" s="152"/>
      <c r="BC46" s="73"/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6028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6026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f>_xlfn.XLOOKUP(VALUE($A47),Invoice!$A:$A,Invoice!B:B,"",0)</f>
        <v>150</v>
      </c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6029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6026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f>_xlfn.XLOOKUP(VALUE($A48),Invoice!$A:$A,Invoice!B:B,"",0)</f>
        <v>115</v>
      </c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6030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6026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f>_xlfn.XLOOKUP(VALUE($A49),Invoice!$A:$A,Invoice!B:B,"",0)</f>
        <v>115</v>
      </c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Q49" s="59">
        <f t="shared" si="1"/>
        <v>115</v>
      </c>
      <c r="AR49" s="66" t="s">
        <v>423</v>
      </c>
      <c r="AS49" s="56" t="str">
        <f ca="1">IF(BA49&gt;0,_xlfn.XLOOKUP(A49,'1C'!$A:$A,'1C'!P:P,"",0,),IF(AR49&lt;&gt;"",VLOOKUP(AR49,INDIRECT(SUBSTITUTE($J49,"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hidden="1" customHeight="1">
      <c r="A50" s="43"/>
      <c r="D50" s="43"/>
      <c r="F50" s="43"/>
      <c r="G50" s="56"/>
      <c r="H50" s="43"/>
      <c r="J50" s="43"/>
      <c r="L50" s="59"/>
      <c r="M50" s="147"/>
      <c r="N50" s="148"/>
      <c r="O50" s="65"/>
      <c r="P50" s="56"/>
      <c r="Q50" s="58"/>
      <c r="R50" s="59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R50" s="43"/>
      <c r="AS50" s="56"/>
      <c r="AT50" s="56"/>
      <c r="AZ50" s="151"/>
      <c r="BB50" s="152"/>
      <c r="BC50" s="73"/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">
        <v>15</v>
      </c>
      <c r="R51" s="59" t="str">
        <f>IF(A51&lt;&gt;"",_xlfn.XLOOKUP(A51,'1C'!A:A,'1C'!K:K,_xlfn.XLOOKUP(C51,'1C'!S:S,'1C'!K:K,"",0),0),"")</f>
        <v>Унисекс</v>
      </c>
      <c r="S51" s="58">
        <f>_xlfn.XLOOKUP(VALUE($A51),Invoice!$A:$A,Invoice!B:B,"",0)</f>
        <v>105</v>
      </c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f>_xlfn.XLOOKUP(VALUE($A52),Invoice!$A:$A,Invoice!B:B,"",0)</f>
        <v>74</v>
      </c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Q52" s="59">
        <f t="shared" si="1"/>
        <v>74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7.4</v>
      </c>
      <c r="AX52" s="43">
        <f t="shared" si="5"/>
        <v>11.100000000000001</v>
      </c>
      <c r="AY52" s="156">
        <v>1178.8879999999997</v>
      </c>
      <c r="AZ52" s="151">
        <f t="shared" si="6"/>
        <v>87237.71199999997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f>_xlfn.XLOOKUP(VALUE($A53),Invoice!$A:$A,Invoice!B:B,"",0)</f>
        <v>90</v>
      </c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f>_xlfn.XLOOKUP(VALUE($A54),Invoice!$A:$A,Invoice!B:B,"",0)</f>
        <v>130</v>
      </c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hidden="1" customHeight="1">
      <c r="A55" s="43"/>
      <c r="G55" s="63"/>
      <c r="J55" s="43"/>
      <c r="L55" s="63"/>
      <c r="M55" s="66"/>
      <c r="N55" s="141"/>
      <c r="O55" s="65"/>
      <c r="P55" s="63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R55" s="66"/>
      <c r="AS55" s="56"/>
      <c r="AT55" s="56"/>
      <c r="AZ55" s="151"/>
      <c r="BB55" s="152"/>
      <c r="BC55" s="73"/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6031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6026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f>_xlfn.XLOOKUP(VALUE($A56),Invoice!$A:$A,Invoice!B:B,"",0)</f>
        <v>10</v>
      </c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6032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6026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f>_xlfn.XLOOKUP(VALUE($A57),Invoice!$A:$A,Invoice!B:B,"",0)</f>
        <v>40</v>
      </c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R59" s="66"/>
      <c r="AS59" s="56"/>
      <c r="AT59" s="56"/>
      <c r="AZ59" s="151"/>
      <c r="BB59" s="152"/>
      <c r="BC59" s="73"/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">
        <v>15</v>
      </c>
      <c r="R60" s="59" t="str">
        <f>IF(A60&lt;&gt;"",_xlfn.XLOOKUP(A60,'1C'!A:A,'1C'!K:K,_xlfn.XLOOKUP(C60,'1C'!S:S,'1C'!K:K,"",0),0),"")</f>
        <v>Унисекс</v>
      </c>
      <c r="S60" s="58">
        <f>_xlfn.XLOOKUP(VALUE($A60),Invoice!$A:$A,Invoice!B:B,"",0)</f>
        <v>12</v>
      </c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">
        <v>15</v>
      </c>
      <c r="R61" s="59" t="str">
        <f>IF(A61&lt;&gt;"",_xlfn.XLOOKUP(A61,'1C'!A:A,'1C'!K:K,_xlfn.XLOOKUP(C61,'1C'!S:S,'1C'!K:K,"",0),0),"")</f>
        <v>Унисекс</v>
      </c>
      <c r="S61" s="58">
        <f>_xlfn.XLOOKUP(VALUE($A61),Invoice!$A:$A,Invoice!B:B,"",0)</f>
        <v>6</v>
      </c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 t="s">
        <v>15</v>
      </c>
      <c r="R62" s="59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R62" s="43"/>
      <c r="AS62" s="56"/>
      <c r="AT62" s="56"/>
      <c r="AZ62" s="151"/>
      <c r="BB62" s="152"/>
      <c r="BC62" s="73"/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">
        <v>15</v>
      </c>
      <c r="R63" s="59" t="str">
        <f>IF(A63&lt;&gt;"",_xlfn.XLOOKUP(A63,'1C'!A:A,'1C'!K:K,_xlfn.XLOOKUP(C63,'1C'!S:S,'1C'!K:K,"",0),0),"")</f>
        <v>Унисекс</v>
      </c>
      <c r="S63" s="58">
        <f>_xlfn.XLOOKUP(VALUE($A63),Invoice!$A:$A,Invoice!B:B,"",0)</f>
        <v>6</v>
      </c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">
        <v>15</v>
      </c>
      <c r="R64" s="59" t="str">
        <f>IF(A64&lt;&gt;"",_xlfn.XLOOKUP(A64,'1C'!A:A,'1C'!K:K,_xlfn.XLOOKUP(C64,'1C'!S:S,'1C'!K:K,"",0),0),"")</f>
        <v>Унисекс</v>
      </c>
      <c r="S64" s="58">
        <f>_xlfn.XLOOKUP(VALUE($A64),Invoice!$A:$A,Invoice!B:B,"",0)</f>
        <v>6</v>
      </c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R65" s="66"/>
      <c r="AS65" s="56"/>
      <c r="AT65" s="56"/>
      <c r="AZ65" s="151"/>
      <c r="BB65" s="152"/>
      <c r="BC65" s="73"/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6033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6026</v>
      </c>
      <c r="J66" s="43" t="str">
        <f>'1C'!$AF$1</f>
        <v>STETSON</v>
      </c>
      <c r="K66" s="104">
        <v>89</v>
      </c>
      <c r="L66" s="63" t="s">
        <v>824</v>
      </c>
      <c r="M66" s="66" t="s">
        <v>47</v>
      </c>
      <c r="N66" s="141" t="s">
        <v>6035</v>
      </c>
      <c r="O66" s="65"/>
      <c r="P66" s="63" t="s">
        <v>43</v>
      </c>
      <c r="Q66" s="58" t="s">
        <v>15</v>
      </c>
      <c r="R66" s="58" t="s">
        <v>382</v>
      </c>
      <c r="S66" s="58">
        <f>_xlfn.XLOOKUP(VALUE($A66),Invoice!$A:$A,Invoice!B:B,"",0)</f>
        <v>5</v>
      </c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Q66" s="59">
        <f t="shared" si="1"/>
        <v>5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0.5</v>
      </c>
      <c r="AX66" s="43">
        <f t="shared" si="5"/>
        <v>0.75000000000000011</v>
      </c>
      <c r="AY66" s="156">
        <v>1178.8879999999997</v>
      </c>
      <c r="AZ66" s="151">
        <f t="shared" si="6"/>
        <v>5894.4399999999987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6034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6026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6036</v>
      </c>
      <c r="O67" s="65"/>
      <c r="P67" s="63" t="s">
        <v>43</v>
      </c>
      <c r="Q67" s="58" t="s">
        <v>15</v>
      </c>
      <c r="R67" s="58" t="s">
        <v>382</v>
      </c>
      <c r="S67" s="58"/>
      <c r="T67" s="58"/>
      <c r="U67" s="58"/>
      <c r="V67" s="58">
        <f>_xlfn.XLOOKUP(VALUE($A67),Invoice!$A:$A,Invoice!E:E,"",0)</f>
        <v>1</v>
      </c>
      <c r="W67" s="58"/>
      <c r="X67" s="58">
        <f>_xlfn.XLOOKUP(VALUE($A67),Invoice!$A:$A,Invoice!G:G,"",0)</f>
        <v>5</v>
      </c>
      <c r="Y67" s="58"/>
      <c r="Z67" s="58">
        <f>_xlfn.XLOOKUP(VALUE($A67),Invoice!$A:$A,Invoice!I:I,"",0)</f>
        <v>7</v>
      </c>
      <c r="AA67" s="58"/>
      <c r="AB67" s="58">
        <f>_xlfn.XLOOKUP(VALUE($A67),Invoice!$A:$A,Invoice!K:K,"",0)</f>
        <v>3</v>
      </c>
      <c r="AC67" s="58"/>
      <c r="AD67" s="58"/>
      <c r="AE67" s="58"/>
      <c r="AF67" s="58"/>
      <c r="AQ67" s="59">
        <f t="shared" si="1"/>
        <v>16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1.6</v>
      </c>
      <c r="AX67" s="43">
        <f t="shared" si="5"/>
        <v>2.4000000000000004</v>
      </c>
      <c r="AY67" s="156">
        <v>1811.8479999999997</v>
      </c>
      <c r="AZ67" s="151">
        <f t="shared" si="6"/>
        <v>28989.567999999996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R70" s="66"/>
      <c r="AS70" s="56"/>
      <c r="AT70" s="56"/>
      <c r="AZ70" s="151"/>
      <c r="BB70" s="152"/>
      <c r="BC70" s="73"/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">
        <v>15</v>
      </c>
      <c r="R71" s="59" t="str">
        <f>IF(A71&lt;&gt;"",_xlfn.XLOOKUP(A71,'1C'!A:A,'1C'!K:K,_xlfn.XLOOKUP(C71,'1C'!S:S,'1C'!K:K,"",0),0),"")</f>
        <v>Унисекс</v>
      </c>
      <c r="S71" s="58"/>
      <c r="T71" s="58"/>
      <c r="U71" s="58"/>
      <c r="V71" s="58"/>
      <c r="W71" s="58"/>
      <c r="X71" s="58">
        <f>_xlfn.XLOOKUP(VALUE($A71),Invoice!$A:$A,Invoice!G:G,"",0)</f>
        <v>5</v>
      </c>
      <c r="Y71" s="58"/>
      <c r="Z71" s="58">
        <f>_xlfn.XLOOKUP(VALUE($A71),Invoice!$A:$A,Invoice!I:I,"",0)</f>
        <v>5</v>
      </c>
      <c r="AA71" s="58"/>
      <c r="AB71" s="58"/>
      <c r="AC71" s="58"/>
      <c r="AD71" s="58"/>
      <c r="AE71" s="58"/>
      <c r="AF71" s="58"/>
      <c r="AQ71" s="59">
        <f t="shared" si="1"/>
        <v>10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6">
        <v>1020.6479999999999</v>
      </c>
      <c r="AZ71" s="151">
        <f t="shared" si="6"/>
        <v>10206.48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 t="s">
        <v>15</v>
      </c>
      <c r="R72" s="59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R72" s="43"/>
      <c r="AS72" s="56"/>
      <c r="AT72" s="56"/>
      <c r="AZ72" s="151"/>
      <c r="BB72" s="152"/>
      <c r="BC72" s="73"/>
    </row>
    <row r="73" spans="1:55" ht="98.1" hidden="1" customHeight="1">
      <c r="A73" s="43"/>
      <c r="D73" s="43"/>
      <c r="F73" s="43"/>
      <c r="G73" s="56"/>
      <c r="H73" s="43"/>
      <c r="J73" s="43"/>
      <c r="L73" s="59"/>
      <c r="M73" s="147"/>
      <c r="N73" s="148"/>
      <c r="O73" s="65"/>
      <c r="P73" s="56"/>
      <c r="Q73" s="59" t="s">
        <v>15</v>
      </c>
      <c r="R73" s="59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R73" s="43"/>
      <c r="AS73" s="56"/>
      <c r="AT73" s="56"/>
      <c r="AZ73" s="151"/>
      <c r="BB73" s="152"/>
      <c r="BC73" s="73"/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">
        <v>15</v>
      </c>
      <c r="R74" s="59" t="str">
        <f>IF(A74&lt;&gt;"",_xlfn.XLOOKUP(A74,'1C'!A:A,'1C'!K:K,_xlfn.XLOOKUP(C74,'1C'!S:S,'1C'!K:K,"",0),0),"")</f>
        <v>Унисекс</v>
      </c>
      <c r="S74" s="58"/>
      <c r="T74" s="58"/>
      <c r="U74" s="58"/>
      <c r="V74" s="58"/>
      <c r="W74" s="58"/>
      <c r="X74" s="58">
        <f>_xlfn.XLOOKUP(VALUE($A74),Invoice!$A:$A,Invoice!G:G,"",0)</f>
        <v>4</v>
      </c>
      <c r="Y74" s="58"/>
      <c r="Z74" s="58">
        <f>_xlfn.XLOOKUP(VALUE($A74),Invoice!$A:$A,Invoice!I:I,"",0)</f>
        <v>9</v>
      </c>
      <c r="AA74" s="58"/>
      <c r="AB74" s="58"/>
      <c r="AC74" s="58"/>
      <c r="AD74" s="58"/>
      <c r="AE74" s="58"/>
      <c r="AF74" s="58"/>
      <c r="AQ74" s="59">
        <f t="shared" si="1"/>
        <v>13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1.3</v>
      </c>
      <c r="AX74" s="43">
        <f t="shared" si="5"/>
        <v>1.9500000000000002</v>
      </c>
      <c r="AY74" s="156">
        <v>1020.6479999999999</v>
      </c>
      <c r="AZ74" s="151">
        <f t="shared" si="6"/>
        <v>13268.423999999999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">
        <v>15</v>
      </c>
      <c r="R75" s="59" t="str">
        <f>IF(A75&lt;&gt;"",_xlfn.XLOOKUP(A75,'1C'!A:A,'1C'!K:K,_xlfn.XLOOKUP(C75,'1C'!S:S,'1C'!K:K,"",0),0),"")</f>
        <v>Унисекс</v>
      </c>
      <c r="S75" s="58"/>
      <c r="T75" s="58"/>
      <c r="U75" s="58"/>
      <c r="V75" s="58"/>
      <c r="W75" s="58"/>
      <c r="X75" s="58">
        <f>_xlfn.XLOOKUP(VALUE($A75),Invoice!$A:$A,Invoice!G:G,"",0)</f>
        <v>5</v>
      </c>
      <c r="Y75" s="58"/>
      <c r="Z75" s="58">
        <f>_xlfn.XLOOKUP(VALUE($A75),Invoice!$A:$A,Invoice!I:I,"",0)</f>
        <v>6</v>
      </c>
      <c r="AA75" s="58"/>
      <c r="AB75" s="58"/>
      <c r="AC75" s="58"/>
      <c r="AD75" s="58"/>
      <c r="AE75" s="58"/>
      <c r="AF75" s="58"/>
      <c r="AQ75" s="59">
        <f t="shared" si="1"/>
        <v>11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1.1000000000000001</v>
      </c>
      <c r="AX75" s="43">
        <f t="shared" si="5"/>
        <v>1.6500000000000004</v>
      </c>
      <c r="AY75" s="156">
        <v>1020.6479999999999</v>
      </c>
      <c r="AZ75" s="151">
        <f t="shared" si="6"/>
        <v>11227.127999999999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 t="s">
        <v>15</v>
      </c>
      <c r="R76" s="59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 t="s">
        <v>15</v>
      </c>
      <c r="R77" s="59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R77" s="43"/>
      <c r="AS77" s="56"/>
      <c r="AT77" s="56"/>
      <c r="AZ77" s="151"/>
      <c r="BB77" s="152"/>
      <c r="BC77" s="73"/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">
        <v>15</v>
      </c>
      <c r="R78" s="59" t="str">
        <f>IF(A78&lt;&gt;"",_xlfn.XLOOKUP(A78,'1C'!A:A,'1C'!K:K,_xlfn.XLOOKUP(C78,'1C'!S:S,'1C'!K:K,"",0),0),"")</f>
        <v>Унисекс</v>
      </c>
      <c r="S78" s="58"/>
      <c r="T78" s="58"/>
      <c r="U78" s="58"/>
      <c r="V78" s="58"/>
      <c r="W78" s="58"/>
      <c r="X78" s="58">
        <f>_xlfn.XLOOKUP(VALUE($A78),Invoice!$A:$A,Invoice!G:G,"",0)</f>
        <v>3</v>
      </c>
      <c r="Y78" s="58"/>
      <c r="Z78" s="58">
        <f>_xlfn.XLOOKUP(VALUE($A78),Invoice!$A:$A,Invoice!I:I,"",0)</f>
        <v>8</v>
      </c>
      <c r="AA78" s="58"/>
      <c r="AB78" s="58">
        <f>_xlfn.XLOOKUP(VALUE($A78),Invoice!$A:$A,Invoice!K:K,"",0)</f>
        <v>4</v>
      </c>
      <c r="AC78" s="58"/>
      <c r="AD78" s="58"/>
      <c r="AE78" s="58"/>
      <c r="AF78" s="58"/>
      <c r="AQ78" s="59">
        <f t="shared" si="1"/>
        <v>15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1.5</v>
      </c>
      <c r="AX78" s="43">
        <f t="shared" si="5"/>
        <v>2.2500000000000004</v>
      </c>
      <c r="AY78" s="156">
        <v>1178.8879999999997</v>
      </c>
      <c r="AZ78" s="151">
        <f t="shared" si="6"/>
        <v>17683.319999999996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">
        <v>15</v>
      </c>
      <c r="R79" s="59" t="str">
        <f>IF(A79&lt;&gt;"",_xlfn.XLOOKUP(A79,'1C'!A:A,'1C'!K:K,_xlfn.XLOOKUP(C79,'1C'!S:S,'1C'!K:K,"",0),0),"")</f>
        <v>Унисекс</v>
      </c>
      <c r="S79" s="58"/>
      <c r="T79" s="58"/>
      <c r="U79" s="58"/>
      <c r="V79" s="58">
        <f>_xlfn.XLOOKUP(VALUE($A79),Invoice!$A:$A,Invoice!E:E,"",0)</f>
        <v>1</v>
      </c>
      <c r="W79" s="58"/>
      <c r="X79" s="58">
        <f>_xlfn.XLOOKUP(VALUE($A79),Invoice!$A:$A,Invoice!G:G,"",0)</f>
        <v>4</v>
      </c>
      <c r="Y79" s="58"/>
      <c r="Z79" s="58">
        <f>_xlfn.XLOOKUP(VALUE($A79),Invoice!$A:$A,Invoice!I:I,"",0)</f>
        <v>7</v>
      </c>
      <c r="AA79" s="58"/>
      <c r="AB79" s="58">
        <f>_xlfn.XLOOKUP(VALUE($A79),Invoice!$A:$A,Invoice!K:K,"",0)</f>
        <v>2</v>
      </c>
      <c r="AC79" s="58"/>
      <c r="AD79" s="58"/>
      <c r="AE79" s="58"/>
      <c r="AF79" s="58"/>
      <c r="AQ79" s="59">
        <f t="shared" si="1"/>
        <v>14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1.4000000000000001</v>
      </c>
      <c r="AX79" s="43">
        <f t="shared" si="5"/>
        <v>2.1000000000000005</v>
      </c>
      <c r="AY79" s="156">
        <v>1178.8879999999997</v>
      </c>
      <c r="AZ79" s="151">
        <f t="shared" si="6"/>
        <v>16504.431999999997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R96" s="43"/>
      <c r="AZ96" s="151"/>
      <c r="BB96" s="153"/>
    </row>
    <row r="97" spans="1:55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R97" s="43"/>
      <c r="AZ97" s="151"/>
      <c r="BB97" s="153"/>
    </row>
    <row r="98" spans="1:55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R98" s="66"/>
      <c r="AZ98" s="151"/>
      <c r="BB98" s="153"/>
    </row>
    <row r="99" spans="1:55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R99" s="66"/>
      <c r="AZ99" s="151"/>
      <c r="BB99" s="153"/>
    </row>
    <row r="100" spans="1:55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R100" s="43"/>
      <c r="AZ100" s="151"/>
      <c r="BB100" s="153"/>
    </row>
    <row r="101" spans="1:55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R101" s="43"/>
      <c r="AZ101" s="151"/>
      <c r="BB101" s="153"/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6037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6024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6027</v>
      </c>
      <c r="O102" s="65"/>
      <c r="P102" s="63" t="s">
        <v>37</v>
      </c>
      <c r="Q102" s="58" t="s">
        <v>15</v>
      </c>
      <c r="R102" s="58" t="s">
        <v>382</v>
      </c>
      <c r="S102" s="58"/>
      <c r="T102" s="58"/>
      <c r="U102" s="58"/>
      <c r="V102" s="58"/>
      <c r="W102" s="58"/>
      <c r="X102" s="58">
        <f>_xlfn.XLOOKUP(VALUE($A102),Invoice!$A:$A,Invoice!G:G,"",0)</f>
        <v>4</v>
      </c>
      <c r="Y102" s="58"/>
      <c r="Z102" s="58">
        <f>_xlfn.XLOOKUP(VALUE($A102),Invoice!$A:$A,Invoice!I:I,"",0)</f>
        <v>6</v>
      </c>
      <c r="AA102" s="58"/>
      <c r="AB102" s="58"/>
      <c r="AC102" s="58"/>
      <c r="AD102" s="58"/>
      <c r="AE102" s="58"/>
      <c r="AF102" s="58"/>
      <c r="AQ102" s="59">
        <f t="shared" si="1"/>
        <v>10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</v>
      </c>
      <c r="AX102" s="43">
        <f t="shared" si="5"/>
        <v>1.5000000000000002</v>
      </c>
      <c r="AY102" s="156">
        <v>1495.3679999999997</v>
      </c>
      <c r="AZ102" s="151">
        <f t="shared" si="6"/>
        <v>14953.679999999997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R103" s="66"/>
      <c r="AZ103" s="151"/>
      <c r="BB103" s="153"/>
    </row>
    <row r="104" spans="1:55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R104" s="43"/>
      <c r="AZ104" s="151"/>
      <c r="BB104" s="153"/>
    </row>
    <row r="105" spans="1:55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R105" s="43"/>
      <c r="AZ105" s="151"/>
      <c r="BB105" s="153"/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6038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6024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6027</v>
      </c>
      <c r="O106" s="65"/>
      <c r="P106" s="63" t="s">
        <v>37</v>
      </c>
      <c r="Q106" s="58" t="s">
        <v>15</v>
      </c>
      <c r="R106" s="58" t="s">
        <v>382</v>
      </c>
      <c r="S106" s="58"/>
      <c r="T106" s="58"/>
      <c r="U106" s="58"/>
      <c r="V106" s="58">
        <f>_xlfn.XLOOKUP(VALUE($A106),Invoice!$A:$A,Invoice!E:E,"",0)</f>
        <v>1</v>
      </c>
      <c r="W106" s="58"/>
      <c r="X106" s="58">
        <f>_xlfn.XLOOKUP(VALUE($A106),Invoice!$A:$A,Invoice!G:G,"",0)</f>
        <v>5</v>
      </c>
      <c r="Y106" s="58"/>
      <c r="Z106" s="58">
        <f>_xlfn.XLOOKUP(VALUE($A106),Invoice!$A:$A,Invoice!I:I,"",0)</f>
        <v>8</v>
      </c>
      <c r="AA106" s="58"/>
      <c r="AB106" s="58">
        <f>_xlfn.XLOOKUP(VALUE($A106),Invoice!$A:$A,Invoice!K:K,"",0)</f>
        <v>2</v>
      </c>
      <c r="AC106" s="58"/>
      <c r="AD106" s="58"/>
      <c r="AE106" s="58"/>
      <c r="AF106" s="58"/>
      <c r="AQ106" s="59">
        <f t="shared" si="1"/>
        <v>16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1.6</v>
      </c>
      <c r="AX106" s="43">
        <f t="shared" si="5"/>
        <v>2.4000000000000004</v>
      </c>
      <c r="AY106" s="156">
        <v>2365.6880000000001</v>
      </c>
      <c r="AZ106" s="151">
        <f t="shared" si="6"/>
        <v>37851.008000000002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R107" s="66"/>
      <c r="AZ107" s="151"/>
      <c r="BB107" s="153"/>
    </row>
    <row r="108" spans="1:55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R108" s="66"/>
      <c r="AZ108" s="151"/>
      <c r="BB108" s="153"/>
    </row>
    <row r="109" spans="1:55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R109" s="66"/>
      <c r="AZ109" s="151"/>
      <c r="BB109" s="153"/>
    </row>
    <row r="110" spans="1:55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R110" s="66"/>
      <c r="AZ110" s="151"/>
      <c r="BB110" s="153"/>
    </row>
    <row r="111" spans="1:55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R111" s="66"/>
      <c r="AZ111" s="151"/>
      <c r="BB111" s="153"/>
    </row>
    <row r="112" spans="1:55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R112" s="43"/>
      <c r="AZ112" s="151"/>
      <c r="BB112" s="153"/>
    </row>
    <row r="113" spans="1:55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R113" s="43"/>
      <c r="AZ113" s="151"/>
      <c r="BB113" s="153"/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6039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6024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6040</v>
      </c>
      <c r="O114" s="65"/>
      <c r="P114" s="63" t="s">
        <v>37</v>
      </c>
      <c r="Q114" s="58" t="s">
        <v>15</v>
      </c>
      <c r="R114" s="58" t="s">
        <v>382</v>
      </c>
      <c r="S114" s="58"/>
      <c r="T114" s="58"/>
      <c r="U114" s="58"/>
      <c r="V114" s="58"/>
      <c r="W114" s="58"/>
      <c r="X114" s="58">
        <f>_xlfn.XLOOKUP(VALUE($A114),Invoice!$A:$A,Invoice!G:G,"",0)</f>
        <v>4</v>
      </c>
      <c r="Y114" s="58"/>
      <c r="Z114" s="58">
        <f>_xlfn.XLOOKUP(VALUE($A114),Invoice!$A:$A,Invoice!I:I,"",0)</f>
        <v>6</v>
      </c>
      <c r="AA114" s="58"/>
      <c r="AB114" s="58">
        <f>_xlfn.XLOOKUP(VALUE($A114),Invoice!$A:$A,Invoice!K:K,"",0)</f>
        <v>1</v>
      </c>
      <c r="AC114" s="58"/>
      <c r="AD114" s="58"/>
      <c r="AE114" s="58"/>
      <c r="AF114" s="58"/>
      <c r="AQ114" s="59">
        <f t="shared" si="1"/>
        <v>11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1.1000000000000001</v>
      </c>
      <c r="AX114" s="43">
        <f t="shared" si="5"/>
        <v>1.6500000000000004</v>
      </c>
      <c r="AY114" s="156">
        <v>2998.6479999999997</v>
      </c>
      <c r="AZ114" s="151">
        <f t="shared" si="6"/>
        <v>32985.127999999997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R115" s="66"/>
      <c r="AZ115" s="151"/>
      <c r="BB115" s="153"/>
    </row>
    <row r="116" spans="1:55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R116" s="66"/>
      <c r="AZ116" s="151"/>
      <c r="BB116" s="153"/>
    </row>
    <row r="117" spans="1:55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/>
      <c r="R117" s="59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R117" s="43"/>
      <c r="AZ117" s="151"/>
      <c r="BB117" s="153"/>
    </row>
    <row r="118" spans="1:55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R118" s="43"/>
      <c r="AZ118" s="151"/>
      <c r="BB118" s="153"/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/>
      <c r="T119" s="58"/>
      <c r="U119" s="58"/>
      <c r="V119" s="58"/>
      <c r="W119" s="58"/>
      <c r="X119" s="58">
        <f>_xlfn.XLOOKUP(VALUE($A119),Invoice!$A:$A,Invoice!G:G,"",0)</f>
        <v>8</v>
      </c>
      <c r="Y119" s="58"/>
      <c r="Z119" s="58">
        <f>_xlfn.XLOOKUP(VALUE($A119),Invoice!$A:$A,Invoice!I:I,"",0)</f>
        <v>9</v>
      </c>
      <c r="AA119" s="58"/>
      <c r="AB119" s="58"/>
      <c r="AC119" s="58"/>
      <c r="AD119" s="58"/>
      <c r="AE119" s="58"/>
      <c r="AF119" s="58"/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R120" s="43"/>
      <c r="AZ120" s="151"/>
      <c r="BB120" s="153"/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>
        <f>_xlfn.XLOOKUP(VALUE($A121),Invoice!$A:$A,Invoice!B:B,"",0)</f>
        <v>10</v>
      </c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R122" s="43"/>
      <c r="AZ122" s="151"/>
      <c r="BB122" s="153"/>
    </row>
    <row r="123" spans="1:55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R123" s="43"/>
      <c r="AZ123" s="151"/>
      <c r="BB123" s="153"/>
    </row>
    <row r="124" spans="1:55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R124" s="43"/>
      <c r="AZ124" s="151"/>
      <c r="BB124" s="153"/>
    </row>
    <row r="125" spans="1:55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R125" s="43"/>
      <c r="AZ125" s="151"/>
      <c r="BB125" s="153"/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">
        <v>15</v>
      </c>
      <c r="R126" s="59" t="str">
        <f>IF(A126&lt;&gt;"",_xlfn.XLOOKUP(A126,'1C'!A:A,'1C'!K:K,_xlfn.XLOOKUP(C126,'1C'!S:S,'1C'!K:K,"",0),0),"")</f>
        <v>Унисекс</v>
      </c>
      <c r="S126" s="58"/>
      <c r="T126" s="58"/>
      <c r="U126" s="58"/>
      <c r="V126" s="58"/>
      <c r="W126" s="58"/>
      <c r="X126" s="58"/>
      <c r="Y126" s="58"/>
      <c r="Z126" s="58">
        <f>_xlfn.XLOOKUP(VALUE($A126),Invoice!$A:$A,Invoice!I:I,"",0)</f>
        <v>4</v>
      </c>
      <c r="AA126" s="58"/>
      <c r="AB126" s="58">
        <f>_xlfn.XLOOKUP(VALUE($A126),Invoice!$A:$A,Invoice!K:K,"",0)</f>
        <v>2</v>
      </c>
      <c r="AC126" s="58"/>
      <c r="AD126" s="58"/>
      <c r="AE126" s="58"/>
      <c r="AF126" s="58"/>
      <c r="AQ126" s="59">
        <f t="shared" si="1"/>
        <v>6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0.60000000000000009</v>
      </c>
      <c r="AX126" s="43">
        <f t="shared" si="5"/>
        <v>0.90000000000000013</v>
      </c>
      <c r="AY126" s="156">
        <v>2128.328</v>
      </c>
      <c r="AZ126" s="151">
        <f t="shared" si="6"/>
        <v>12769.968000000001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58"/>
      <c r="T127" s="58"/>
      <c r="U127" s="58"/>
      <c r="V127" s="58"/>
      <c r="W127" s="58"/>
      <c r="X127" s="58">
        <f>_xlfn.XLOOKUP(VALUE($A127),Invoice!$A:$A,Invoice!G:G,"",0)</f>
        <v>2</v>
      </c>
      <c r="Y127" s="58"/>
      <c r="Z127" s="58">
        <f>_xlfn.XLOOKUP(VALUE($A127),Invoice!$A:$A,Invoice!I:I,"",0)</f>
        <v>8</v>
      </c>
      <c r="AA127" s="58"/>
      <c r="AB127" s="58">
        <f>_xlfn.XLOOKUP(VALUE($A127),Invoice!$A:$A,Invoice!K:K,"",0)</f>
        <v>5</v>
      </c>
      <c r="AC127" s="58"/>
      <c r="AD127" s="58"/>
      <c r="AE127" s="58"/>
      <c r="AF127" s="58"/>
      <c r="AQ127" s="59">
        <f t="shared" si="1"/>
        <v>15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1.5</v>
      </c>
      <c r="AX127" s="43">
        <f t="shared" si="5"/>
        <v>2.2500000000000004</v>
      </c>
      <c r="AY127" s="156">
        <v>2128.328</v>
      </c>
      <c r="AZ127" s="151">
        <f t="shared" si="6"/>
        <v>31924.92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">
        <v>15</v>
      </c>
      <c r="R128" s="59" t="str">
        <f>IF(A128&lt;&gt;"",_xlfn.XLOOKUP(A128,'1C'!A:A,'1C'!K:K,_xlfn.XLOOKUP(C128,'1C'!S:S,'1C'!K:K,"",0),0),"")</f>
        <v>Унисекс</v>
      </c>
      <c r="S128" s="58"/>
      <c r="T128" s="58"/>
      <c r="U128" s="58"/>
      <c r="V128" s="58"/>
      <c r="W128" s="58"/>
      <c r="X128" s="58">
        <f>_xlfn.XLOOKUP(VALUE($A128),Invoice!$A:$A,Invoice!G:G,"",0)</f>
        <v>2</v>
      </c>
      <c r="Y128" s="58"/>
      <c r="Z128" s="58">
        <f>_xlfn.XLOOKUP(VALUE($A128),Invoice!$A:$A,Invoice!I:I,"",0)</f>
        <v>6</v>
      </c>
      <c r="AA128" s="58"/>
      <c r="AB128" s="58">
        <f>_xlfn.XLOOKUP(VALUE($A128),Invoice!$A:$A,Invoice!K:K,"",0)</f>
        <v>3</v>
      </c>
      <c r="AC128" s="58"/>
      <c r="AD128" s="58"/>
      <c r="AE128" s="58"/>
      <c r="AF128" s="58"/>
      <c r="AQ128" s="59">
        <f t="shared" si="1"/>
        <v>11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1.1000000000000001</v>
      </c>
      <c r="AX128" s="43">
        <f t="shared" si="5"/>
        <v>1.6500000000000004</v>
      </c>
      <c r="AY128" s="156">
        <v>2128.328</v>
      </c>
      <c r="AZ128" s="151">
        <f t="shared" si="6"/>
        <v>23411.608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">
        <v>15</v>
      </c>
      <c r="R129" s="43" t="str">
        <f>IF(A129&lt;&gt;"",_xlfn.XLOOKUP(A129,'1C'!A:A,'1C'!K:K,_xlfn.XLOOKUP(C129,'1C'!S:S,'1C'!K:K,"",0),0),"")</f>
        <v>Унисекс</v>
      </c>
      <c r="S129" s="58"/>
      <c r="T129" s="58"/>
      <c r="U129" s="58"/>
      <c r="V129" s="58"/>
      <c r="W129" s="58"/>
      <c r="X129" s="58"/>
      <c r="Y129" s="58"/>
      <c r="Z129" s="58">
        <f>_xlfn.XLOOKUP(VALUE($A129),Invoice!$A:$A,Invoice!I:I,"",0)</f>
        <v>13</v>
      </c>
      <c r="AA129" s="58"/>
      <c r="AB129" s="58">
        <f>_xlfn.XLOOKUP(VALUE($A129),Invoice!$A:$A,Invoice!K:K,"",0)</f>
        <v>6</v>
      </c>
      <c r="AC129" s="58"/>
      <c r="AD129" s="58"/>
      <c r="AE129" s="58"/>
      <c r="AF129" s="58"/>
      <c r="AQ129" s="59">
        <f t="shared" si="1"/>
        <v>19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1.9000000000000001</v>
      </c>
      <c r="AX129" s="43">
        <f t="shared" si="5"/>
        <v>2.8500000000000005</v>
      </c>
      <c r="AY129" s="156">
        <v>2128.328</v>
      </c>
      <c r="AZ129" s="151">
        <f t="shared" si="6"/>
        <v>40438.231999999996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 t="s">
        <v>15</v>
      </c>
      <c r="R130" s="43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R130" s="43"/>
      <c r="AZ130" s="151"/>
      <c r="BB130" s="153"/>
    </row>
    <row r="131" spans="1:55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 t="s">
        <v>15</v>
      </c>
      <c r="R131" s="43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R131" s="43"/>
      <c r="AZ131" s="151"/>
      <c r="BB131" s="153"/>
    </row>
    <row r="132" spans="1:55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 t="s">
        <v>15</v>
      </c>
      <c r="R132" s="43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R132" s="43"/>
      <c r="AZ132" s="151"/>
      <c r="BB132" s="153"/>
    </row>
    <row r="133" spans="1:55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 t="s">
        <v>15</v>
      </c>
      <c r="R133" s="43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R133" s="43"/>
      <c r="AZ133" s="151"/>
      <c r="BB133" s="153"/>
    </row>
    <row r="134" spans="1:55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 t="s">
        <v>15</v>
      </c>
      <c r="R134" s="43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R134" s="43"/>
      <c r="AZ134" s="151"/>
      <c r="BB134" s="153"/>
    </row>
    <row r="135" spans="1:55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 t="s">
        <v>15</v>
      </c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R135" s="66"/>
      <c r="AZ135" s="151"/>
      <c r="BB135" s="153"/>
    </row>
    <row r="136" spans="1:55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 t="s">
        <v>15</v>
      </c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R136" s="66"/>
      <c r="AZ136" s="151"/>
      <c r="BB136" s="153"/>
    </row>
    <row r="137" spans="1:55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 t="s">
        <v>15</v>
      </c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R137" s="66"/>
      <c r="AZ137" s="151"/>
      <c r="BB137" s="153"/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58"/>
      <c r="T138" s="58"/>
      <c r="U138" s="58"/>
      <c r="V138" s="58"/>
      <c r="W138" s="58"/>
      <c r="X138" s="58">
        <f>_xlfn.XLOOKUP(VALUE($A138),Invoice!$A:$A,Invoice!G:G,"",0)</f>
        <v>2</v>
      </c>
      <c r="Y138" s="58"/>
      <c r="Z138" s="58">
        <f>_xlfn.XLOOKUP(VALUE($A138),Invoice!$A:$A,Invoice!I:I,"",0)</f>
        <v>7</v>
      </c>
      <c r="AA138" s="58"/>
      <c r="AB138" s="58"/>
      <c r="AC138" s="58"/>
      <c r="AD138" s="58"/>
      <c r="AE138" s="58"/>
      <c r="AF138" s="58"/>
      <c r="AQ138" s="59">
        <f t="shared" si="1"/>
        <v>9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0.9</v>
      </c>
      <c r="AX138" s="43">
        <f t="shared" si="5"/>
        <v>1.35</v>
      </c>
      <c r="AY138" s="156">
        <v>1178.8879999999997</v>
      </c>
      <c r="AZ138" s="151">
        <f t="shared" si="6"/>
        <v>10609.991999999997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 t="s">
        <v>15</v>
      </c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R139" s="66"/>
      <c r="AZ139" s="151"/>
      <c r="BB139" s="153"/>
    </row>
    <row r="140" spans="1:55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 t="s">
        <v>15</v>
      </c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R140" s="66"/>
      <c r="AZ140" s="151"/>
      <c r="BB140" s="153"/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6041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58"/>
      <c r="T141" s="58"/>
      <c r="U141" s="58"/>
      <c r="V141" s="58"/>
      <c r="W141" s="58"/>
      <c r="X141" s="58">
        <f>_xlfn.XLOOKUP(VALUE($A141),Invoice!$A:$A,Invoice!G:G,"",0)</f>
        <v>8</v>
      </c>
      <c r="Y141" s="58"/>
      <c r="Z141" s="58">
        <f>_xlfn.XLOOKUP(VALUE($A141),Invoice!$A:$A,Invoice!I:I,"",0)</f>
        <v>8</v>
      </c>
      <c r="AA141" s="58"/>
      <c r="AB141" s="58">
        <f>_xlfn.XLOOKUP(VALUE($A141),Invoice!$A:$A,Invoice!K:K,"",0)</f>
        <v>6</v>
      </c>
      <c r="AC141" s="58"/>
      <c r="AD141" s="58"/>
      <c r="AE141" s="58"/>
      <c r="AF141" s="58"/>
      <c r="AQ141" s="59">
        <f t="shared" si="1"/>
        <v>22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2.2000000000000002</v>
      </c>
      <c r="AX141" s="43">
        <f t="shared" si="5"/>
        <v>3.3000000000000007</v>
      </c>
      <c r="AY141" s="156">
        <v>2128.328</v>
      </c>
      <c r="AZ141" s="151">
        <f t="shared" si="6"/>
        <v>46823.216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58"/>
      <c r="T142" s="58"/>
      <c r="U142" s="58"/>
      <c r="V142" s="58"/>
      <c r="W142" s="58"/>
      <c r="X142" s="58">
        <f>_xlfn.XLOOKUP(VALUE($A142),Invoice!$A:$A,Invoice!G:G,"",0)</f>
        <v>3</v>
      </c>
      <c r="Y142" s="58"/>
      <c r="Z142" s="58">
        <f>_xlfn.XLOOKUP(VALUE($A142),Invoice!$A:$A,Invoice!I:I,"",0)</f>
        <v>5</v>
      </c>
      <c r="AA142" s="58"/>
      <c r="AB142" s="58">
        <f>_xlfn.XLOOKUP(VALUE($A142),Invoice!$A:$A,Invoice!K:K,"",0)</f>
        <v>3</v>
      </c>
      <c r="AC142" s="58"/>
      <c r="AD142" s="58"/>
      <c r="AE142" s="58"/>
      <c r="AF142" s="58"/>
      <c r="AQ142" s="59">
        <f t="shared" si="1"/>
        <v>11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1.1000000000000001</v>
      </c>
      <c r="AX142" s="43">
        <f t="shared" si="5"/>
        <v>1.6500000000000004</v>
      </c>
      <c r="AY142" s="156">
        <v>1811.8479999999997</v>
      </c>
      <c r="AZ142" s="151">
        <f t="shared" si="6"/>
        <v>19930.327999999998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hidden="1" customHeight="1">
      <c r="A143" s="43"/>
      <c r="D143" s="43"/>
      <c r="F143" s="43"/>
      <c r="G143" s="56"/>
      <c r="H143" s="43"/>
      <c r="J143" s="43"/>
      <c r="L143" s="59"/>
      <c r="M143" s="147"/>
      <c r="N143" s="149"/>
      <c r="O143" s="65"/>
      <c r="P143" s="43"/>
      <c r="Q143" s="59"/>
      <c r="R143" s="43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R143" s="43"/>
      <c r="AZ143" s="151"/>
      <c r="BB143" s="153"/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dimension ref="A1:AA37"/>
  <sheetViews>
    <sheetView workbookViewId="0">
      <selection activeCell="N8" sqref="N8"/>
    </sheetView>
  </sheetViews>
  <sheetFormatPr defaultRowHeight="15"/>
  <cols>
    <col min="1" max="1" width="10" style="158" bestFit="1" customWidth="1"/>
    <col min="2" max="15" width="9.140625" style="158"/>
    <col min="16" max="16" width="9.28515625" style="168" bestFit="1" customWidth="1"/>
    <col min="17" max="17" width="9.42578125" style="168" bestFit="1" customWidth="1"/>
    <col min="18" max="18" width="3.140625" style="169" customWidth="1"/>
  </cols>
  <sheetData>
    <row r="1" spans="1:27">
      <c r="A1" s="157" t="str">
        <f>IFERROR(VALUE(S1),S1)</f>
        <v>Article</v>
      </c>
      <c r="B1" s="157" t="str">
        <f>T1</f>
        <v>OSFA</v>
      </c>
      <c r="E1" s="157">
        <f>U1</f>
        <v>55</v>
      </c>
      <c r="G1" s="157">
        <f>V1</f>
        <v>57</v>
      </c>
      <c r="I1" s="157">
        <f>W1</f>
        <v>59</v>
      </c>
      <c r="K1" s="157">
        <f>Y1</f>
        <v>63</v>
      </c>
      <c r="P1" s="159" t="str">
        <f>Z1</f>
        <v>Price</v>
      </c>
      <c r="Q1" s="160" t="str">
        <f>AA1</f>
        <v>Sum</v>
      </c>
      <c r="R1" s="161"/>
      <c r="S1" s="162" t="s">
        <v>6127</v>
      </c>
      <c r="T1" s="163" t="s">
        <v>6128</v>
      </c>
      <c r="U1" s="163">
        <v>55</v>
      </c>
      <c r="V1" s="163">
        <v>57</v>
      </c>
      <c r="W1" s="163">
        <v>59</v>
      </c>
      <c r="X1" s="163">
        <v>61</v>
      </c>
      <c r="Y1" s="163">
        <v>63</v>
      </c>
      <c r="Z1" s="163" t="s">
        <v>6129</v>
      </c>
      <c r="AA1" s="164" t="s">
        <v>6130</v>
      </c>
    </row>
    <row r="2" spans="1:27">
      <c r="A2" s="157">
        <f t="shared" ref="A2:A37" si="0">IFERROR(VALUE(S2),S2)</f>
        <v>181390499</v>
      </c>
      <c r="B2" s="157" t="str">
        <f t="shared" ref="B2:B37" si="1">T2</f>
        <v/>
      </c>
      <c r="E2" s="157" t="str">
        <f t="shared" ref="E2:E37" si="2">U2</f>
        <v/>
      </c>
      <c r="G2" s="157">
        <f t="shared" ref="G2:G37" si="3">V2</f>
        <v>2</v>
      </c>
      <c r="I2" s="157">
        <f t="shared" ref="I2:I37" si="4">W2</f>
        <v>4</v>
      </c>
      <c r="K2" s="157" t="str">
        <f t="shared" ref="K2:K37" si="5">Y2</f>
        <v/>
      </c>
      <c r="P2" s="159">
        <f t="shared" ref="P2:Q37" si="6">Z2</f>
        <v>30.32</v>
      </c>
      <c r="Q2" s="160">
        <f t="shared" si="6"/>
        <v>242.56</v>
      </c>
      <c r="R2" s="165"/>
      <c r="S2" s="166" t="s">
        <v>6131</v>
      </c>
      <c r="T2" t="s">
        <v>47</v>
      </c>
      <c r="U2" t="s">
        <v>47</v>
      </c>
      <c r="V2">
        <v>2</v>
      </c>
      <c r="W2">
        <v>4</v>
      </c>
      <c r="X2">
        <v>2</v>
      </c>
      <c r="Y2" t="s">
        <v>47</v>
      </c>
      <c r="Z2">
        <v>30.32</v>
      </c>
      <c r="AA2" s="167">
        <v>242.56</v>
      </c>
    </row>
    <row r="3" spans="1:27">
      <c r="A3" s="157">
        <f t="shared" si="0"/>
        <v>77811153</v>
      </c>
      <c r="B3" s="157">
        <f t="shared" si="1"/>
        <v>12</v>
      </c>
      <c r="E3" s="157" t="str">
        <f t="shared" si="2"/>
        <v/>
      </c>
      <c r="G3" s="157" t="str">
        <f t="shared" si="3"/>
        <v/>
      </c>
      <c r="I3" s="157" t="str">
        <f t="shared" si="4"/>
        <v/>
      </c>
      <c r="K3" s="157" t="str">
        <f t="shared" si="5"/>
        <v/>
      </c>
      <c r="P3" s="159">
        <f t="shared" si="6"/>
        <v>11.920000000000002</v>
      </c>
      <c r="Q3" s="160">
        <f t="shared" si="6"/>
        <v>143.04000000000002</v>
      </c>
      <c r="R3" s="165"/>
      <c r="S3" s="166" t="s">
        <v>6132</v>
      </c>
      <c r="T3">
        <v>12</v>
      </c>
      <c r="U3" t="s">
        <v>47</v>
      </c>
      <c r="V3" t="s">
        <v>47</v>
      </c>
      <c r="W3" t="s">
        <v>47</v>
      </c>
      <c r="X3" t="s">
        <v>47</v>
      </c>
      <c r="Y3" t="s">
        <v>47</v>
      </c>
      <c r="Z3">
        <v>11.920000000000002</v>
      </c>
      <c r="AA3" s="167">
        <v>143.04000000000002</v>
      </c>
    </row>
    <row r="4" spans="1:27">
      <c r="A4" s="157">
        <f t="shared" si="0"/>
        <v>77811158</v>
      </c>
      <c r="B4" s="157">
        <f t="shared" si="1"/>
        <v>6</v>
      </c>
      <c r="E4" s="157" t="str">
        <f t="shared" si="2"/>
        <v/>
      </c>
      <c r="G4" s="157" t="str">
        <f t="shared" si="3"/>
        <v/>
      </c>
      <c r="I4" s="157" t="str">
        <f t="shared" si="4"/>
        <v/>
      </c>
      <c r="K4" s="157" t="str">
        <f t="shared" si="5"/>
        <v/>
      </c>
      <c r="P4" s="159">
        <f t="shared" si="6"/>
        <v>11.920000000000002</v>
      </c>
      <c r="Q4" s="160">
        <f t="shared" si="6"/>
        <v>71.52000000000001</v>
      </c>
      <c r="R4" s="165"/>
      <c r="S4" s="166" t="s">
        <v>6133</v>
      </c>
      <c r="T4">
        <v>6</v>
      </c>
      <c r="U4" t="s">
        <v>47</v>
      </c>
      <c r="V4" t="s">
        <v>47</v>
      </c>
      <c r="W4" t="s">
        <v>47</v>
      </c>
      <c r="X4" t="s">
        <v>47</v>
      </c>
      <c r="Y4" t="s">
        <v>47</v>
      </c>
      <c r="Z4">
        <v>11.920000000000002</v>
      </c>
      <c r="AA4" s="167">
        <v>71.52000000000001</v>
      </c>
    </row>
    <row r="5" spans="1:27">
      <c r="A5" s="157">
        <f t="shared" si="0"/>
        <v>778111875</v>
      </c>
      <c r="B5" s="157">
        <f t="shared" si="1"/>
        <v>6</v>
      </c>
      <c r="E5" s="157" t="str">
        <f t="shared" si="2"/>
        <v/>
      </c>
      <c r="G5" s="157" t="str">
        <f t="shared" si="3"/>
        <v/>
      </c>
      <c r="I5" s="157" t="str">
        <f t="shared" si="4"/>
        <v/>
      </c>
      <c r="K5" s="157" t="str">
        <f t="shared" si="5"/>
        <v/>
      </c>
      <c r="P5" s="159">
        <f t="shared" si="6"/>
        <v>11.920000000000002</v>
      </c>
      <c r="Q5" s="160">
        <f t="shared" si="6"/>
        <v>71.52000000000001</v>
      </c>
      <c r="R5" s="165"/>
      <c r="S5" s="166" t="s">
        <v>6134</v>
      </c>
      <c r="T5">
        <v>6</v>
      </c>
      <c r="U5" t="s">
        <v>47</v>
      </c>
      <c r="V5" t="s">
        <v>47</v>
      </c>
      <c r="W5" t="s">
        <v>47</v>
      </c>
      <c r="X5" t="s">
        <v>47</v>
      </c>
      <c r="Y5" t="s">
        <v>47</v>
      </c>
      <c r="Z5">
        <v>11.920000000000002</v>
      </c>
      <c r="AA5" s="167">
        <v>71.52000000000001</v>
      </c>
    </row>
    <row r="6" spans="1:27">
      <c r="A6" s="157">
        <f t="shared" si="0"/>
        <v>778112031</v>
      </c>
      <c r="B6" s="157">
        <f t="shared" si="1"/>
        <v>6</v>
      </c>
      <c r="E6" s="157" t="str">
        <f t="shared" si="2"/>
        <v/>
      </c>
      <c r="G6" s="157" t="str">
        <f t="shared" si="3"/>
        <v/>
      </c>
      <c r="I6" s="157" t="str">
        <f t="shared" si="4"/>
        <v/>
      </c>
      <c r="K6" s="157" t="str">
        <f t="shared" si="5"/>
        <v/>
      </c>
      <c r="P6" s="159">
        <f t="shared" si="6"/>
        <v>11.920000000000002</v>
      </c>
      <c r="Q6" s="160">
        <f t="shared" si="6"/>
        <v>71.52000000000001</v>
      </c>
      <c r="R6" s="165"/>
      <c r="S6" s="166" t="s">
        <v>6135</v>
      </c>
      <c r="T6">
        <v>6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>
        <v>11.920000000000002</v>
      </c>
      <c r="AA6" s="167">
        <v>71.52000000000001</v>
      </c>
    </row>
    <row r="7" spans="1:27">
      <c r="A7" s="157">
        <f t="shared" si="0"/>
        <v>66111302</v>
      </c>
      <c r="B7" s="157" t="str">
        <f t="shared" si="1"/>
        <v/>
      </c>
      <c r="E7" s="157">
        <f t="shared" si="2"/>
        <v>1</v>
      </c>
      <c r="G7" s="157">
        <f t="shared" si="3"/>
        <v>5</v>
      </c>
      <c r="I7" s="157">
        <f t="shared" si="4"/>
        <v>7</v>
      </c>
      <c r="K7" s="157">
        <f t="shared" si="5"/>
        <v>3</v>
      </c>
      <c r="P7" s="159">
        <f t="shared" si="6"/>
        <v>18.32</v>
      </c>
      <c r="Q7" s="160">
        <f t="shared" si="6"/>
        <v>384.72</v>
      </c>
      <c r="R7" s="165"/>
      <c r="S7" s="166" t="s">
        <v>6136</v>
      </c>
      <c r="T7" t="s">
        <v>47</v>
      </c>
      <c r="U7">
        <v>1</v>
      </c>
      <c r="V7">
        <v>5</v>
      </c>
      <c r="W7">
        <v>7</v>
      </c>
      <c r="X7">
        <v>5</v>
      </c>
      <c r="Y7">
        <v>3</v>
      </c>
      <c r="Z7">
        <v>18.32</v>
      </c>
      <c r="AA7" s="167">
        <v>384.72</v>
      </c>
    </row>
    <row r="8" spans="1:27">
      <c r="A8" s="157">
        <f t="shared" si="0"/>
        <v>66111052</v>
      </c>
      <c r="B8" s="157" t="str">
        <f t="shared" si="1"/>
        <v/>
      </c>
      <c r="E8" s="157" t="str">
        <f t="shared" si="2"/>
        <v/>
      </c>
      <c r="G8" s="157">
        <f t="shared" si="3"/>
        <v>5</v>
      </c>
      <c r="I8" s="157">
        <f t="shared" si="4"/>
        <v>5</v>
      </c>
      <c r="K8" s="157" t="str">
        <f t="shared" si="5"/>
        <v/>
      </c>
      <c r="P8" s="159">
        <f t="shared" si="6"/>
        <v>10.32</v>
      </c>
      <c r="Q8" s="160">
        <f t="shared" si="6"/>
        <v>103.2</v>
      </c>
      <c r="R8" s="165"/>
      <c r="S8" s="166" t="s">
        <v>6137</v>
      </c>
      <c r="T8" t="s">
        <v>47</v>
      </c>
      <c r="U8" t="s">
        <v>47</v>
      </c>
      <c r="V8">
        <v>5</v>
      </c>
      <c r="W8">
        <v>5</v>
      </c>
      <c r="X8" t="s">
        <v>47</v>
      </c>
      <c r="Y8" t="s">
        <v>47</v>
      </c>
      <c r="Z8">
        <v>10.32</v>
      </c>
      <c r="AA8" s="167">
        <v>103.2</v>
      </c>
    </row>
    <row r="9" spans="1:27">
      <c r="A9" s="157">
        <f t="shared" si="0"/>
        <v>661110532</v>
      </c>
      <c r="B9" s="157" t="str">
        <f t="shared" si="1"/>
        <v/>
      </c>
      <c r="E9" s="157" t="str">
        <f t="shared" si="2"/>
        <v/>
      </c>
      <c r="G9" s="157">
        <f t="shared" si="3"/>
        <v>4</v>
      </c>
      <c r="I9" s="157">
        <f t="shared" si="4"/>
        <v>9</v>
      </c>
      <c r="K9" s="157" t="str">
        <f t="shared" si="5"/>
        <v/>
      </c>
      <c r="P9" s="159">
        <f t="shared" si="6"/>
        <v>10.32</v>
      </c>
      <c r="Q9" s="160">
        <f t="shared" si="6"/>
        <v>196.08</v>
      </c>
      <c r="R9" s="165"/>
      <c r="S9" s="166" t="s">
        <v>6138</v>
      </c>
      <c r="T9" t="s">
        <v>47</v>
      </c>
      <c r="U9" t="s">
        <v>47</v>
      </c>
      <c r="V9">
        <v>4</v>
      </c>
      <c r="W9">
        <v>9</v>
      </c>
      <c r="X9">
        <v>6</v>
      </c>
      <c r="Y9" t="s">
        <v>47</v>
      </c>
      <c r="Z9">
        <v>10.32</v>
      </c>
      <c r="AA9" s="167">
        <v>196.08</v>
      </c>
    </row>
    <row r="10" spans="1:27">
      <c r="A10" s="157">
        <f t="shared" si="0"/>
        <v>661110555</v>
      </c>
      <c r="B10" s="157" t="str">
        <f t="shared" si="1"/>
        <v/>
      </c>
      <c r="E10" s="157" t="str">
        <f t="shared" si="2"/>
        <v/>
      </c>
      <c r="G10" s="157">
        <f t="shared" si="3"/>
        <v>5</v>
      </c>
      <c r="I10" s="157">
        <f t="shared" si="4"/>
        <v>6</v>
      </c>
      <c r="K10" s="157" t="str">
        <f t="shared" si="5"/>
        <v/>
      </c>
      <c r="P10" s="159">
        <f t="shared" si="6"/>
        <v>10.32</v>
      </c>
      <c r="Q10" s="160">
        <f t="shared" si="6"/>
        <v>165.12</v>
      </c>
      <c r="R10" s="165"/>
      <c r="S10" s="166" t="s">
        <v>6139</v>
      </c>
      <c r="T10" t="s">
        <v>47</v>
      </c>
      <c r="U10" t="s">
        <v>47</v>
      </c>
      <c r="V10">
        <v>5</v>
      </c>
      <c r="W10">
        <v>6</v>
      </c>
      <c r="X10">
        <v>5</v>
      </c>
      <c r="Y10" t="s">
        <v>47</v>
      </c>
      <c r="Z10">
        <v>10.32</v>
      </c>
      <c r="AA10" s="167">
        <v>165.12</v>
      </c>
    </row>
    <row r="11" spans="1:27">
      <c r="A11" s="157">
        <f t="shared" si="0"/>
        <v>74311011</v>
      </c>
      <c r="B11" s="157" t="str">
        <f t="shared" si="1"/>
        <v/>
      </c>
      <c r="E11" s="157" t="str">
        <f t="shared" si="2"/>
        <v/>
      </c>
      <c r="G11" s="157">
        <f t="shared" si="3"/>
        <v>3</v>
      </c>
      <c r="I11" s="157">
        <f t="shared" si="4"/>
        <v>8</v>
      </c>
      <c r="K11" s="157">
        <f t="shared" si="5"/>
        <v>4</v>
      </c>
      <c r="P11" s="159">
        <f t="shared" si="6"/>
        <v>11.920000000000002</v>
      </c>
      <c r="Q11" s="160">
        <f t="shared" si="6"/>
        <v>238.40000000000003</v>
      </c>
      <c r="R11" s="165"/>
      <c r="S11" s="166" t="s">
        <v>6140</v>
      </c>
      <c r="T11" t="s">
        <v>47</v>
      </c>
      <c r="U11" t="s">
        <v>47</v>
      </c>
      <c r="V11">
        <v>3</v>
      </c>
      <c r="W11">
        <v>8</v>
      </c>
      <c r="X11">
        <v>5</v>
      </c>
      <c r="Y11">
        <v>4</v>
      </c>
      <c r="Z11">
        <v>11.920000000000002</v>
      </c>
      <c r="AA11" s="167">
        <v>238.40000000000003</v>
      </c>
    </row>
    <row r="12" spans="1:27">
      <c r="A12" s="157">
        <f t="shared" si="0"/>
        <v>743110155</v>
      </c>
      <c r="B12" s="157" t="str">
        <f t="shared" si="1"/>
        <v/>
      </c>
      <c r="E12" s="157">
        <f t="shared" si="2"/>
        <v>1</v>
      </c>
      <c r="G12" s="157">
        <f t="shared" si="3"/>
        <v>4</v>
      </c>
      <c r="I12" s="157">
        <f t="shared" si="4"/>
        <v>7</v>
      </c>
      <c r="K12" s="157">
        <f t="shared" si="5"/>
        <v>2</v>
      </c>
      <c r="P12" s="159">
        <f t="shared" si="6"/>
        <v>11.920000000000002</v>
      </c>
      <c r="Q12" s="160">
        <f t="shared" si="6"/>
        <v>226.48000000000002</v>
      </c>
      <c r="R12" s="165"/>
      <c r="S12" s="166" t="s">
        <v>6141</v>
      </c>
      <c r="T12" t="s">
        <v>47</v>
      </c>
      <c r="U12">
        <v>1</v>
      </c>
      <c r="V12">
        <v>4</v>
      </c>
      <c r="W12">
        <v>7</v>
      </c>
      <c r="X12">
        <v>5</v>
      </c>
      <c r="Y12">
        <v>2</v>
      </c>
      <c r="Z12">
        <v>11.920000000000002</v>
      </c>
      <c r="AA12" s="167">
        <v>226.48000000000002</v>
      </c>
    </row>
    <row r="13" spans="1:27">
      <c r="A13" s="157">
        <f t="shared" si="0"/>
        <v>775119127</v>
      </c>
      <c r="B13" s="157">
        <f t="shared" si="1"/>
        <v>150</v>
      </c>
      <c r="E13" s="157" t="str">
        <f t="shared" si="2"/>
        <v/>
      </c>
      <c r="G13" s="157" t="str">
        <f t="shared" si="3"/>
        <v/>
      </c>
      <c r="I13" s="157" t="str">
        <f t="shared" si="4"/>
        <v/>
      </c>
      <c r="K13" s="157" t="str">
        <f t="shared" si="5"/>
        <v/>
      </c>
      <c r="P13" s="159">
        <f t="shared" si="6"/>
        <v>11.920000000000002</v>
      </c>
      <c r="Q13" s="160">
        <f t="shared" si="6"/>
        <v>1788.0000000000002</v>
      </c>
      <c r="R13" s="165"/>
      <c r="S13" s="166" t="s">
        <v>6142</v>
      </c>
      <c r="T13">
        <v>150</v>
      </c>
      <c r="U13" t="s">
        <v>47</v>
      </c>
      <c r="V13" t="s">
        <v>47</v>
      </c>
      <c r="W13" t="s">
        <v>47</v>
      </c>
      <c r="X13" t="s">
        <v>47</v>
      </c>
      <c r="Y13" t="s">
        <v>47</v>
      </c>
      <c r="Z13">
        <v>11.920000000000002</v>
      </c>
      <c r="AA13" s="167">
        <v>1788.0000000000002</v>
      </c>
    </row>
    <row r="14" spans="1:27">
      <c r="A14" s="157">
        <f t="shared" si="0"/>
        <v>77131013</v>
      </c>
      <c r="B14" s="157" t="str">
        <f t="shared" si="1"/>
        <v/>
      </c>
      <c r="E14" s="157" t="str">
        <f t="shared" si="2"/>
        <v/>
      </c>
      <c r="G14" s="157">
        <f t="shared" si="3"/>
        <v>4</v>
      </c>
      <c r="I14" s="157">
        <f t="shared" si="4"/>
        <v>6</v>
      </c>
      <c r="K14" s="157" t="str">
        <f t="shared" si="5"/>
        <v/>
      </c>
      <c r="P14" s="159">
        <f t="shared" si="6"/>
        <v>15.12</v>
      </c>
      <c r="Q14" s="160">
        <f t="shared" si="6"/>
        <v>211.67999999999998</v>
      </c>
      <c r="R14" s="165"/>
      <c r="S14" s="166" t="s">
        <v>6143</v>
      </c>
      <c r="T14" t="s">
        <v>47</v>
      </c>
      <c r="U14" t="s">
        <v>47</v>
      </c>
      <c r="V14">
        <v>4</v>
      </c>
      <c r="W14">
        <v>6</v>
      </c>
      <c r="X14">
        <v>4</v>
      </c>
      <c r="Y14" t="s">
        <v>47</v>
      </c>
      <c r="Z14">
        <v>15.12</v>
      </c>
      <c r="AA14" s="167">
        <v>211.67999999999998</v>
      </c>
    </row>
    <row r="15" spans="1:27">
      <c r="A15" s="157">
        <f t="shared" si="0"/>
        <v>68431162</v>
      </c>
      <c r="B15" s="157" t="str">
        <f t="shared" si="1"/>
        <v/>
      </c>
      <c r="E15" s="157">
        <f t="shared" si="2"/>
        <v>1</v>
      </c>
      <c r="G15" s="157">
        <f t="shared" si="3"/>
        <v>5</v>
      </c>
      <c r="I15" s="157">
        <f t="shared" si="4"/>
        <v>8</v>
      </c>
      <c r="K15" s="157">
        <f t="shared" si="5"/>
        <v>2</v>
      </c>
      <c r="P15" s="159">
        <f t="shared" si="6"/>
        <v>23.92</v>
      </c>
      <c r="Q15" s="160">
        <f t="shared" si="6"/>
        <v>502.32000000000005</v>
      </c>
      <c r="R15" s="165"/>
      <c r="S15" s="166" t="s">
        <v>6144</v>
      </c>
      <c r="T15" t="s">
        <v>47</v>
      </c>
      <c r="U15">
        <v>1</v>
      </c>
      <c r="V15">
        <v>5</v>
      </c>
      <c r="W15">
        <v>8</v>
      </c>
      <c r="X15">
        <v>5</v>
      </c>
      <c r="Y15">
        <v>2</v>
      </c>
      <c r="Z15">
        <v>23.92</v>
      </c>
      <c r="AA15" s="167">
        <v>502.32000000000005</v>
      </c>
    </row>
    <row r="16" spans="1:27">
      <c r="A16" s="157">
        <f t="shared" si="0"/>
        <v>68131036</v>
      </c>
      <c r="B16" s="157" t="str">
        <f t="shared" si="1"/>
        <v/>
      </c>
      <c r="E16" s="157" t="str">
        <f t="shared" si="2"/>
        <v/>
      </c>
      <c r="G16" s="157">
        <f t="shared" si="3"/>
        <v>4</v>
      </c>
      <c r="I16" s="157">
        <f t="shared" si="4"/>
        <v>6</v>
      </c>
      <c r="K16" s="157">
        <f t="shared" si="5"/>
        <v>1</v>
      </c>
      <c r="P16" s="159">
        <f t="shared" si="6"/>
        <v>30.32</v>
      </c>
      <c r="Q16" s="160">
        <f t="shared" si="6"/>
        <v>454.8</v>
      </c>
      <c r="R16" s="165"/>
      <c r="S16" s="166" t="s">
        <v>6145</v>
      </c>
      <c r="T16" t="s">
        <v>47</v>
      </c>
      <c r="U16" t="s">
        <v>47</v>
      </c>
      <c r="V16">
        <v>4</v>
      </c>
      <c r="W16">
        <v>6</v>
      </c>
      <c r="X16">
        <v>4</v>
      </c>
      <c r="Y16">
        <v>1</v>
      </c>
      <c r="Z16">
        <v>30.32</v>
      </c>
      <c r="AA16" s="167">
        <v>454.8</v>
      </c>
    </row>
    <row r="17" spans="1:27">
      <c r="A17" s="157">
        <f t="shared" si="0"/>
        <v>684040726</v>
      </c>
      <c r="B17" s="157" t="str">
        <f t="shared" si="1"/>
        <v/>
      </c>
      <c r="E17" s="157" t="str">
        <f t="shared" si="2"/>
        <v/>
      </c>
      <c r="G17" s="157">
        <f t="shared" si="3"/>
        <v>1</v>
      </c>
      <c r="I17" s="157">
        <f t="shared" si="4"/>
        <v>2</v>
      </c>
      <c r="K17" s="157" t="str">
        <f t="shared" si="5"/>
        <v/>
      </c>
      <c r="P17" s="159">
        <f t="shared" si="6"/>
        <v>39.92</v>
      </c>
      <c r="Q17" s="160">
        <f t="shared" si="6"/>
        <v>159.68</v>
      </c>
      <c r="R17" s="165"/>
      <c r="S17" s="166" t="s">
        <v>6146</v>
      </c>
      <c r="T17" t="s">
        <v>47</v>
      </c>
      <c r="U17" t="s">
        <v>47</v>
      </c>
      <c r="V17">
        <v>1</v>
      </c>
      <c r="W17">
        <v>2</v>
      </c>
      <c r="X17">
        <v>1</v>
      </c>
      <c r="Y17" t="s">
        <v>47</v>
      </c>
      <c r="Z17">
        <v>39.92</v>
      </c>
      <c r="AA17" s="167">
        <v>159.68</v>
      </c>
    </row>
    <row r="18" spans="1:27">
      <c r="A18" s="157">
        <f t="shared" si="0"/>
        <v>638250432</v>
      </c>
      <c r="B18" s="157" t="str">
        <f t="shared" si="1"/>
        <v/>
      </c>
      <c r="E18" s="157" t="str">
        <f t="shared" si="2"/>
        <v/>
      </c>
      <c r="G18" s="157">
        <f t="shared" si="3"/>
        <v>2</v>
      </c>
      <c r="I18" s="157">
        <f t="shared" si="4"/>
        <v>4</v>
      </c>
      <c r="K18" s="157" t="str">
        <f t="shared" si="5"/>
        <v/>
      </c>
      <c r="P18" s="159">
        <f t="shared" si="6"/>
        <v>39.92</v>
      </c>
      <c r="Q18" s="160">
        <f t="shared" si="6"/>
        <v>359.28000000000003</v>
      </c>
      <c r="R18" s="165"/>
      <c r="S18" s="166" t="s">
        <v>6147</v>
      </c>
      <c r="T18" t="s">
        <v>47</v>
      </c>
      <c r="U18" t="s">
        <v>47</v>
      </c>
      <c r="V18">
        <v>2</v>
      </c>
      <c r="W18">
        <v>4</v>
      </c>
      <c r="X18">
        <v>3</v>
      </c>
      <c r="Y18" t="s">
        <v>47</v>
      </c>
      <c r="Z18">
        <v>39.92</v>
      </c>
      <c r="AA18" s="167">
        <v>359.28000000000003</v>
      </c>
    </row>
    <row r="19" spans="1:27">
      <c r="A19" s="157">
        <f t="shared" si="0"/>
        <v>684250432</v>
      </c>
      <c r="B19" s="157" t="str">
        <f t="shared" si="1"/>
        <v/>
      </c>
      <c r="E19" s="157" t="str">
        <f t="shared" si="2"/>
        <v/>
      </c>
      <c r="G19" s="157">
        <f t="shared" si="3"/>
        <v>2</v>
      </c>
      <c r="I19" s="157">
        <f t="shared" si="4"/>
        <v>4</v>
      </c>
      <c r="K19" s="157" t="str">
        <f t="shared" si="5"/>
        <v/>
      </c>
      <c r="P19" s="159">
        <f t="shared" si="6"/>
        <v>39.92</v>
      </c>
      <c r="Q19" s="160">
        <f t="shared" si="6"/>
        <v>359.28000000000003</v>
      </c>
      <c r="R19" s="165"/>
      <c r="S19" s="166" t="s">
        <v>6148</v>
      </c>
      <c r="T19" t="s">
        <v>47</v>
      </c>
      <c r="U19" t="s">
        <v>47</v>
      </c>
      <c r="V19">
        <v>2</v>
      </c>
      <c r="W19">
        <v>4</v>
      </c>
      <c r="X19">
        <v>3</v>
      </c>
      <c r="Y19" t="s">
        <v>47</v>
      </c>
      <c r="Z19">
        <v>39.92</v>
      </c>
      <c r="AA19" s="167">
        <v>359.28000000000003</v>
      </c>
    </row>
    <row r="20" spans="1:27">
      <c r="A20" s="157">
        <f t="shared" si="0"/>
        <v>118710163</v>
      </c>
      <c r="B20" s="157" t="str">
        <f t="shared" si="1"/>
        <v/>
      </c>
      <c r="E20" s="157" t="str">
        <f t="shared" si="2"/>
        <v/>
      </c>
      <c r="G20" s="157">
        <f t="shared" si="3"/>
        <v>8</v>
      </c>
      <c r="I20" s="157">
        <f t="shared" si="4"/>
        <v>9</v>
      </c>
      <c r="K20" s="157" t="str">
        <f t="shared" si="5"/>
        <v/>
      </c>
      <c r="P20" s="159">
        <f t="shared" si="6"/>
        <v>45.6</v>
      </c>
      <c r="Q20" s="160">
        <f t="shared" si="6"/>
        <v>775.2</v>
      </c>
      <c r="R20" s="165"/>
      <c r="S20" s="166" t="s">
        <v>6149</v>
      </c>
      <c r="T20" t="s">
        <v>47</v>
      </c>
      <c r="U20" t="s">
        <v>47</v>
      </c>
      <c r="V20">
        <v>8</v>
      </c>
      <c r="W20">
        <v>9</v>
      </c>
      <c r="X20" t="s">
        <v>47</v>
      </c>
      <c r="Y20" t="s">
        <v>47</v>
      </c>
      <c r="Z20">
        <v>45.6</v>
      </c>
      <c r="AA20" s="167">
        <v>775.2</v>
      </c>
    </row>
    <row r="21" spans="1:27">
      <c r="A21" s="157">
        <f t="shared" si="0"/>
        <v>749710562</v>
      </c>
      <c r="B21" s="157">
        <f t="shared" si="1"/>
        <v>10</v>
      </c>
      <c r="E21" s="157" t="str">
        <f t="shared" si="2"/>
        <v/>
      </c>
      <c r="G21" s="157" t="str">
        <f t="shared" si="3"/>
        <v/>
      </c>
      <c r="I21" s="157" t="str">
        <f t="shared" si="4"/>
        <v/>
      </c>
      <c r="K21" s="157" t="str">
        <f t="shared" si="5"/>
        <v/>
      </c>
      <c r="P21" s="159">
        <f t="shared" si="6"/>
        <v>21.52</v>
      </c>
      <c r="Q21" s="160">
        <f t="shared" si="6"/>
        <v>215.2</v>
      </c>
      <c r="R21" s="165"/>
      <c r="S21" s="166" t="s">
        <v>6150</v>
      </c>
      <c r="T21">
        <v>10</v>
      </c>
      <c r="U21" t="s">
        <v>47</v>
      </c>
      <c r="V21" t="s">
        <v>47</v>
      </c>
      <c r="W21" t="s">
        <v>47</v>
      </c>
      <c r="X21" t="s">
        <v>47</v>
      </c>
      <c r="Y21" t="s">
        <v>47</v>
      </c>
      <c r="Z21">
        <v>21.52</v>
      </c>
      <c r="AA21" s="167">
        <v>215.2</v>
      </c>
    </row>
    <row r="22" spans="1:27">
      <c r="A22" s="157">
        <f t="shared" si="0"/>
        <v>28111012</v>
      </c>
      <c r="B22" s="157" t="str">
        <f t="shared" si="1"/>
        <v/>
      </c>
      <c r="E22" s="157" t="str">
        <f t="shared" si="2"/>
        <v/>
      </c>
      <c r="G22" s="157" t="str">
        <f t="shared" si="3"/>
        <v/>
      </c>
      <c r="I22" s="157">
        <f t="shared" si="4"/>
        <v>4</v>
      </c>
      <c r="K22" s="157">
        <f t="shared" si="5"/>
        <v>2</v>
      </c>
      <c r="P22" s="159">
        <f t="shared" si="6"/>
        <v>21.52</v>
      </c>
      <c r="Q22" s="160">
        <f t="shared" si="6"/>
        <v>215.2</v>
      </c>
      <c r="R22" s="165"/>
      <c r="S22" s="166" t="s">
        <v>6151</v>
      </c>
      <c r="T22" t="s">
        <v>47</v>
      </c>
      <c r="U22" t="s">
        <v>47</v>
      </c>
      <c r="V22" t="s">
        <v>47</v>
      </c>
      <c r="W22">
        <v>4</v>
      </c>
      <c r="X22">
        <v>4</v>
      </c>
      <c r="Y22">
        <v>2</v>
      </c>
      <c r="Z22">
        <v>21.52</v>
      </c>
      <c r="AA22" s="167">
        <v>215.2</v>
      </c>
    </row>
    <row r="23" spans="1:27">
      <c r="A23" s="157">
        <f t="shared" si="0"/>
        <v>28111011</v>
      </c>
      <c r="B23" s="157" t="str">
        <f t="shared" si="1"/>
        <v/>
      </c>
      <c r="E23" s="157" t="str">
        <f t="shared" si="2"/>
        <v/>
      </c>
      <c r="G23" s="157">
        <f t="shared" si="3"/>
        <v>2</v>
      </c>
      <c r="I23" s="157">
        <f t="shared" si="4"/>
        <v>8</v>
      </c>
      <c r="K23" s="157">
        <f t="shared" si="5"/>
        <v>5</v>
      </c>
      <c r="P23" s="159">
        <f t="shared" si="6"/>
        <v>21.52</v>
      </c>
      <c r="Q23" s="160">
        <f t="shared" si="6"/>
        <v>538</v>
      </c>
      <c r="R23" s="165"/>
      <c r="S23" s="166" t="s">
        <v>6152</v>
      </c>
      <c r="T23" t="s">
        <v>47</v>
      </c>
      <c r="U23" t="s">
        <v>47</v>
      </c>
      <c r="V23">
        <v>2</v>
      </c>
      <c r="W23">
        <v>8</v>
      </c>
      <c r="X23">
        <v>10</v>
      </c>
      <c r="Y23">
        <v>5</v>
      </c>
      <c r="Z23">
        <v>21.52</v>
      </c>
      <c r="AA23" s="167">
        <v>538</v>
      </c>
    </row>
    <row r="24" spans="1:27">
      <c r="A24" s="157">
        <f t="shared" si="0"/>
        <v>77511945</v>
      </c>
      <c r="B24" s="157">
        <f t="shared" si="1"/>
        <v>115</v>
      </c>
      <c r="E24" s="157" t="str">
        <f t="shared" si="2"/>
        <v/>
      </c>
      <c r="G24" s="157" t="str">
        <f t="shared" si="3"/>
        <v/>
      </c>
      <c r="I24" s="157" t="str">
        <f t="shared" si="4"/>
        <v/>
      </c>
      <c r="K24" s="157" t="str">
        <f t="shared" si="5"/>
        <v/>
      </c>
      <c r="P24" s="159">
        <f t="shared" si="6"/>
        <v>11.920000000000002</v>
      </c>
      <c r="Q24" s="160">
        <f t="shared" si="6"/>
        <v>1370.8000000000002</v>
      </c>
      <c r="R24" s="165"/>
      <c r="S24" s="166" t="s">
        <v>6153</v>
      </c>
      <c r="T24">
        <v>115</v>
      </c>
      <c r="U24" t="s">
        <v>47</v>
      </c>
      <c r="V24" t="s">
        <v>47</v>
      </c>
      <c r="W24" t="s">
        <v>47</v>
      </c>
      <c r="X24" t="s">
        <v>47</v>
      </c>
      <c r="Y24" t="s">
        <v>47</v>
      </c>
      <c r="Z24">
        <v>11.920000000000002</v>
      </c>
      <c r="AA24" s="167">
        <v>1370.8000000000002</v>
      </c>
    </row>
    <row r="25" spans="1:27">
      <c r="A25" s="157">
        <f t="shared" si="0"/>
        <v>28111016</v>
      </c>
      <c r="B25" s="157" t="str">
        <f t="shared" si="1"/>
        <v/>
      </c>
      <c r="E25" s="157" t="str">
        <f t="shared" si="2"/>
        <v/>
      </c>
      <c r="G25" s="157">
        <f t="shared" si="3"/>
        <v>2</v>
      </c>
      <c r="I25" s="157">
        <f t="shared" si="4"/>
        <v>6</v>
      </c>
      <c r="K25" s="157">
        <f t="shared" si="5"/>
        <v>3</v>
      </c>
      <c r="P25" s="159">
        <f t="shared" si="6"/>
        <v>21.52</v>
      </c>
      <c r="Q25" s="160">
        <f t="shared" si="6"/>
        <v>365.84</v>
      </c>
      <c r="R25" s="165"/>
      <c r="S25" s="166" t="s">
        <v>6154</v>
      </c>
      <c r="T25" t="s">
        <v>47</v>
      </c>
      <c r="U25" t="s">
        <v>47</v>
      </c>
      <c r="V25">
        <v>2</v>
      </c>
      <c r="W25">
        <v>6</v>
      </c>
      <c r="X25">
        <v>6</v>
      </c>
      <c r="Y25">
        <v>3</v>
      </c>
      <c r="Z25">
        <v>21.52</v>
      </c>
      <c r="AA25" s="167">
        <v>365.84</v>
      </c>
    </row>
    <row r="26" spans="1:27">
      <c r="A26" s="157">
        <f t="shared" si="0"/>
        <v>281110161</v>
      </c>
      <c r="B26" s="157" t="str">
        <f t="shared" si="1"/>
        <v/>
      </c>
      <c r="E26" s="157" t="str">
        <f t="shared" si="2"/>
        <v/>
      </c>
      <c r="G26" s="157" t="str">
        <f t="shared" si="3"/>
        <v/>
      </c>
      <c r="I26" s="157">
        <f t="shared" si="4"/>
        <v>13</v>
      </c>
      <c r="K26" s="157">
        <f t="shared" si="5"/>
        <v>6</v>
      </c>
      <c r="P26" s="159">
        <f t="shared" si="6"/>
        <v>21.52</v>
      </c>
      <c r="Q26" s="160">
        <f t="shared" si="6"/>
        <v>688.64</v>
      </c>
      <c r="R26" s="165"/>
      <c r="S26" s="166" t="s">
        <v>6155</v>
      </c>
      <c r="T26" t="s">
        <v>47</v>
      </c>
      <c r="U26" t="s">
        <v>47</v>
      </c>
      <c r="V26" t="s">
        <v>47</v>
      </c>
      <c r="W26">
        <v>13</v>
      </c>
      <c r="X26">
        <v>13</v>
      </c>
      <c r="Y26">
        <v>6</v>
      </c>
      <c r="Z26">
        <v>21.52</v>
      </c>
      <c r="AA26" s="167">
        <v>688.64</v>
      </c>
    </row>
    <row r="27" spans="1:27">
      <c r="A27" s="157">
        <f t="shared" si="0"/>
        <v>74911016</v>
      </c>
      <c r="B27" s="157" t="str">
        <f t="shared" si="1"/>
        <v/>
      </c>
      <c r="E27" s="157" t="str">
        <f t="shared" si="2"/>
        <v/>
      </c>
      <c r="G27" s="157">
        <f t="shared" si="3"/>
        <v>2</v>
      </c>
      <c r="I27" s="157">
        <f t="shared" si="4"/>
        <v>7</v>
      </c>
      <c r="K27" s="157" t="str">
        <f t="shared" si="5"/>
        <v/>
      </c>
      <c r="P27" s="159">
        <f t="shared" si="6"/>
        <v>11.920000000000002</v>
      </c>
      <c r="Q27" s="160">
        <f t="shared" si="6"/>
        <v>190.72000000000003</v>
      </c>
      <c r="R27" s="165"/>
      <c r="S27" s="166" t="s">
        <v>6156</v>
      </c>
      <c r="T27" t="s">
        <v>47</v>
      </c>
      <c r="U27" t="s">
        <v>47</v>
      </c>
      <c r="V27">
        <v>2</v>
      </c>
      <c r="W27">
        <v>7</v>
      </c>
      <c r="X27">
        <v>7</v>
      </c>
      <c r="Y27" t="s">
        <v>47</v>
      </c>
      <c r="Z27">
        <v>11.920000000000002</v>
      </c>
      <c r="AA27" s="167">
        <v>190.72000000000003</v>
      </c>
    </row>
    <row r="28" spans="1:27">
      <c r="A28" s="157">
        <f t="shared" si="0"/>
        <v>25411046</v>
      </c>
      <c r="B28" s="157" t="str">
        <f t="shared" si="1"/>
        <v/>
      </c>
      <c r="E28" s="157" t="str">
        <f t="shared" si="2"/>
        <v/>
      </c>
      <c r="G28" s="157">
        <f t="shared" si="3"/>
        <v>8</v>
      </c>
      <c r="I28" s="157">
        <f t="shared" si="4"/>
        <v>8</v>
      </c>
      <c r="K28" s="157">
        <f t="shared" si="5"/>
        <v>6</v>
      </c>
      <c r="P28" s="159">
        <f t="shared" si="6"/>
        <v>21.52</v>
      </c>
      <c r="Q28" s="160">
        <f t="shared" si="6"/>
        <v>602.55999999999995</v>
      </c>
      <c r="R28" s="165"/>
      <c r="S28" s="166" t="s">
        <v>6157</v>
      </c>
      <c r="T28" t="s">
        <v>47</v>
      </c>
      <c r="U28" t="s">
        <v>47</v>
      </c>
      <c r="V28">
        <v>8</v>
      </c>
      <c r="W28">
        <v>8</v>
      </c>
      <c r="X28">
        <v>6</v>
      </c>
      <c r="Y28">
        <v>6</v>
      </c>
      <c r="Z28">
        <v>21.52</v>
      </c>
      <c r="AA28" s="167">
        <v>602.55999999999995</v>
      </c>
    </row>
    <row r="29" spans="1:27">
      <c r="A29" s="157">
        <f t="shared" si="0"/>
        <v>254110923</v>
      </c>
      <c r="B29" s="157" t="str">
        <f t="shared" si="1"/>
        <v/>
      </c>
      <c r="E29" s="157" t="str">
        <f t="shared" si="2"/>
        <v/>
      </c>
      <c r="G29" s="157">
        <f t="shared" si="3"/>
        <v>3</v>
      </c>
      <c r="I29" s="157">
        <f t="shared" si="4"/>
        <v>5</v>
      </c>
      <c r="K29" s="157">
        <f t="shared" si="5"/>
        <v>3</v>
      </c>
      <c r="P29" s="159">
        <f t="shared" si="6"/>
        <v>18.32</v>
      </c>
      <c r="Q29" s="160">
        <f t="shared" si="6"/>
        <v>293.12</v>
      </c>
      <c r="R29" s="165"/>
      <c r="S29" s="166" t="s">
        <v>6158</v>
      </c>
      <c r="T29" t="s">
        <v>47</v>
      </c>
      <c r="U29" t="s">
        <v>47</v>
      </c>
      <c r="V29">
        <v>3</v>
      </c>
      <c r="W29">
        <v>5</v>
      </c>
      <c r="X29">
        <v>5</v>
      </c>
      <c r="Y29">
        <v>3</v>
      </c>
      <c r="Z29">
        <v>18.32</v>
      </c>
      <c r="AA29" s="167">
        <v>293.12</v>
      </c>
    </row>
    <row r="30" spans="1:27">
      <c r="A30" s="157">
        <f t="shared" si="0"/>
        <v>775611257</v>
      </c>
      <c r="B30" s="157">
        <f t="shared" si="1"/>
        <v>74</v>
      </c>
      <c r="E30" s="157" t="str">
        <f t="shared" si="2"/>
        <v/>
      </c>
      <c r="G30" s="157" t="str">
        <f t="shared" si="3"/>
        <v/>
      </c>
      <c r="I30" s="157" t="str">
        <f t="shared" si="4"/>
        <v/>
      </c>
      <c r="K30" s="157" t="str">
        <f t="shared" si="5"/>
        <v/>
      </c>
      <c r="P30" s="159">
        <f t="shared" si="6"/>
        <v>11.920000000000002</v>
      </c>
      <c r="Q30" s="160">
        <f t="shared" si="6"/>
        <v>882.08000000000015</v>
      </c>
      <c r="R30" s="165"/>
      <c r="S30" s="166" t="s">
        <v>6159</v>
      </c>
      <c r="T30">
        <v>74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>
        <v>11.920000000000002</v>
      </c>
      <c r="AA30" s="167">
        <v>882.08000000000015</v>
      </c>
    </row>
    <row r="31" spans="1:27">
      <c r="A31" s="157">
        <f t="shared" si="0"/>
        <v>778510189</v>
      </c>
      <c r="B31" s="157">
        <f t="shared" si="1"/>
        <v>5</v>
      </c>
      <c r="E31" s="157" t="str">
        <f t="shared" si="2"/>
        <v/>
      </c>
      <c r="G31" s="157" t="str">
        <f t="shared" si="3"/>
        <v/>
      </c>
      <c r="I31" s="157" t="str">
        <f t="shared" si="4"/>
        <v/>
      </c>
      <c r="K31" s="157" t="str">
        <f t="shared" si="5"/>
        <v/>
      </c>
      <c r="P31" s="159">
        <f t="shared" si="6"/>
        <v>11.920000000000002</v>
      </c>
      <c r="Q31" s="160">
        <f t="shared" si="6"/>
        <v>59.600000000000009</v>
      </c>
      <c r="R31" s="165"/>
      <c r="S31" s="166" t="s">
        <v>6160</v>
      </c>
      <c r="T31">
        <v>5</v>
      </c>
      <c r="U31" t="s">
        <v>47</v>
      </c>
      <c r="V31" t="s">
        <v>47</v>
      </c>
      <c r="W31" t="s">
        <v>47</v>
      </c>
      <c r="X31" t="s">
        <v>47</v>
      </c>
      <c r="Y31" t="s">
        <v>47</v>
      </c>
      <c r="Z31">
        <v>11.920000000000002</v>
      </c>
      <c r="AA31" s="167">
        <v>59.600000000000009</v>
      </c>
    </row>
    <row r="32" spans="1:27">
      <c r="A32" s="157">
        <f t="shared" si="0"/>
        <v>775119625</v>
      </c>
      <c r="B32" s="157">
        <f t="shared" si="1"/>
        <v>115</v>
      </c>
      <c r="E32" s="157" t="str">
        <f t="shared" si="2"/>
        <v/>
      </c>
      <c r="G32" s="157" t="str">
        <f t="shared" si="3"/>
        <v/>
      </c>
      <c r="I32" s="157" t="str">
        <f t="shared" si="4"/>
        <v/>
      </c>
      <c r="K32" s="157" t="str">
        <f t="shared" si="5"/>
        <v/>
      </c>
      <c r="P32" s="159">
        <f t="shared" si="6"/>
        <v>11.920000000000002</v>
      </c>
      <c r="Q32" s="160">
        <f t="shared" si="6"/>
        <v>1370.8000000000002</v>
      </c>
      <c r="R32" s="165"/>
      <c r="S32" s="166" t="s">
        <v>6161</v>
      </c>
      <c r="T32">
        <v>115</v>
      </c>
      <c r="U32" t="s">
        <v>47</v>
      </c>
      <c r="V32" t="s">
        <v>47</v>
      </c>
      <c r="W32" t="s">
        <v>47</v>
      </c>
      <c r="X32" t="s">
        <v>47</v>
      </c>
      <c r="Y32" t="s">
        <v>47</v>
      </c>
      <c r="Z32">
        <v>11.920000000000002</v>
      </c>
      <c r="AA32" s="167">
        <v>1370.8000000000002</v>
      </c>
    </row>
    <row r="33" spans="1:27">
      <c r="A33" s="157">
        <f t="shared" si="0"/>
        <v>775610628</v>
      </c>
      <c r="B33" s="157">
        <f t="shared" si="1"/>
        <v>105</v>
      </c>
      <c r="E33" s="157" t="str">
        <f t="shared" si="2"/>
        <v/>
      </c>
      <c r="G33" s="157" t="str">
        <f t="shared" si="3"/>
        <v/>
      </c>
      <c r="I33" s="157" t="str">
        <f t="shared" si="4"/>
        <v/>
      </c>
      <c r="K33" s="157" t="str">
        <f t="shared" si="5"/>
        <v/>
      </c>
      <c r="P33" s="159">
        <f t="shared" si="6"/>
        <v>11.920000000000002</v>
      </c>
      <c r="Q33" s="160">
        <f t="shared" si="6"/>
        <v>1251.6000000000001</v>
      </c>
      <c r="R33" s="165"/>
      <c r="S33" s="166" t="s">
        <v>6162</v>
      </c>
      <c r="T33">
        <v>105</v>
      </c>
      <c r="U33" t="s">
        <v>47</v>
      </c>
      <c r="V33" t="s">
        <v>47</v>
      </c>
      <c r="W33" t="s">
        <v>47</v>
      </c>
      <c r="X33" t="s">
        <v>47</v>
      </c>
      <c r="Y33" t="s">
        <v>47</v>
      </c>
      <c r="Z33">
        <v>11.920000000000002</v>
      </c>
      <c r="AA33" s="167">
        <v>1251.6000000000001</v>
      </c>
    </row>
    <row r="34" spans="1:27">
      <c r="A34" s="157">
        <f t="shared" si="0"/>
        <v>775611337</v>
      </c>
      <c r="B34" s="157">
        <f t="shared" si="1"/>
        <v>90</v>
      </c>
      <c r="E34" s="157" t="str">
        <f t="shared" si="2"/>
        <v/>
      </c>
      <c r="G34" s="157" t="str">
        <f t="shared" si="3"/>
        <v/>
      </c>
      <c r="I34" s="157" t="str">
        <f t="shared" si="4"/>
        <v/>
      </c>
      <c r="K34" s="157" t="str">
        <f t="shared" si="5"/>
        <v/>
      </c>
      <c r="P34" s="159">
        <f t="shared" si="6"/>
        <v>11.920000000000002</v>
      </c>
      <c r="Q34" s="160">
        <f t="shared" si="6"/>
        <v>1072.8000000000002</v>
      </c>
      <c r="R34" s="165"/>
      <c r="S34" s="166" t="s">
        <v>6163</v>
      </c>
      <c r="T34">
        <v>90</v>
      </c>
      <c r="U34" t="s">
        <v>47</v>
      </c>
      <c r="V34" t="s">
        <v>47</v>
      </c>
      <c r="W34" t="s">
        <v>47</v>
      </c>
      <c r="X34" t="s">
        <v>47</v>
      </c>
      <c r="Y34" t="s">
        <v>47</v>
      </c>
      <c r="Z34">
        <v>11.920000000000002</v>
      </c>
      <c r="AA34" s="167">
        <v>1072.8000000000002</v>
      </c>
    </row>
    <row r="35" spans="1:27">
      <c r="A35" s="157">
        <f t="shared" si="0"/>
        <v>775611428</v>
      </c>
      <c r="B35" s="157">
        <f t="shared" si="1"/>
        <v>130</v>
      </c>
      <c r="E35" s="157" t="str">
        <f t="shared" si="2"/>
        <v/>
      </c>
      <c r="G35" s="157" t="str">
        <f t="shared" si="3"/>
        <v/>
      </c>
      <c r="I35" s="157" t="str">
        <f t="shared" si="4"/>
        <v/>
      </c>
      <c r="K35" s="157" t="str">
        <f t="shared" si="5"/>
        <v/>
      </c>
      <c r="P35" s="159">
        <f t="shared" si="6"/>
        <v>11.920000000000002</v>
      </c>
      <c r="Q35" s="160">
        <f t="shared" si="6"/>
        <v>1549.6000000000001</v>
      </c>
      <c r="R35" s="165"/>
      <c r="S35" s="166" t="s">
        <v>6164</v>
      </c>
      <c r="T35">
        <v>130</v>
      </c>
      <c r="U35" t="s">
        <v>47</v>
      </c>
      <c r="V35" t="s">
        <v>47</v>
      </c>
      <c r="W35" t="s">
        <v>47</v>
      </c>
      <c r="X35" t="s">
        <v>47</v>
      </c>
      <c r="Y35" t="s">
        <v>47</v>
      </c>
      <c r="Z35">
        <v>11.920000000000002</v>
      </c>
      <c r="AA35" s="167">
        <v>1549.6000000000001</v>
      </c>
    </row>
    <row r="36" spans="1:27">
      <c r="A36" s="157">
        <f t="shared" si="0"/>
        <v>77211105</v>
      </c>
      <c r="B36" s="157">
        <f t="shared" si="1"/>
        <v>10</v>
      </c>
      <c r="E36" s="157" t="str">
        <f t="shared" si="2"/>
        <v/>
      </c>
      <c r="G36" s="157" t="str">
        <f t="shared" si="3"/>
        <v/>
      </c>
      <c r="I36" s="157" t="str">
        <f t="shared" si="4"/>
        <v/>
      </c>
      <c r="K36" s="157" t="str">
        <f t="shared" si="5"/>
        <v/>
      </c>
      <c r="P36" s="159">
        <f t="shared" si="6"/>
        <v>11.920000000000002</v>
      </c>
      <c r="Q36" s="160">
        <f t="shared" si="6"/>
        <v>119.20000000000002</v>
      </c>
      <c r="R36" s="165"/>
      <c r="S36" s="166" t="s">
        <v>6165</v>
      </c>
      <c r="T36">
        <v>10</v>
      </c>
      <c r="U36" t="s">
        <v>47</v>
      </c>
      <c r="V36" t="s">
        <v>47</v>
      </c>
      <c r="W36" t="s">
        <v>47</v>
      </c>
      <c r="X36" t="s">
        <v>47</v>
      </c>
      <c r="Y36" t="s">
        <v>47</v>
      </c>
      <c r="Z36">
        <v>11.920000000000002</v>
      </c>
      <c r="AA36" s="167">
        <v>119.20000000000002</v>
      </c>
    </row>
    <row r="37" spans="1:27">
      <c r="A37" s="157">
        <f t="shared" si="0"/>
        <v>77211226</v>
      </c>
      <c r="B37" s="157">
        <f t="shared" si="1"/>
        <v>40</v>
      </c>
      <c r="E37" s="157" t="str">
        <f t="shared" si="2"/>
        <v/>
      </c>
      <c r="G37" s="157" t="str">
        <f t="shared" si="3"/>
        <v/>
      </c>
      <c r="I37" s="157" t="str">
        <f t="shared" si="4"/>
        <v/>
      </c>
      <c r="K37" s="157" t="str">
        <f t="shared" si="5"/>
        <v/>
      </c>
      <c r="P37" s="159">
        <f t="shared" si="6"/>
        <v>15.12</v>
      </c>
      <c r="Q37" s="160">
        <f t="shared" si="6"/>
        <v>604.79999999999995</v>
      </c>
      <c r="R37" s="165"/>
      <c r="S37" s="166" t="s">
        <v>6166</v>
      </c>
      <c r="T37">
        <v>40</v>
      </c>
      <c r="U37" t="s">
        <v>47</v>
      </c>
      <c r="V37" t="s">
        <v>47</v>
      </c>
      <c r="W37" t="s">
        <v>47</v>
      </c>
      <c r="X37" t="s">
        <v>47</v>
      </c>
      <c r="Y37" t="s">
        <v>47</v>
      </c>
      <c r="Z37">
        <v>15.12</v>
      </c>
      <c r="AA37" s="167">
        <v>604.79999999999995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73" t="s">
        <v>453</v>
      </c>
      <c r="C1" s="174"/>
      <c r="D1" s="174"/>
      <c r="E1" s="17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76" t="s">
        <v>466</v>
      </c>
      <c r="C5" s="176"/>
      <c r="D5" s="17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77"/>
      <c r="C6" s="178"/>
      <c r="D6" s="178"/>
      <c r="E6" s="17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73" t="s">
        <v>543</v>
      </c>
      <c r="C8" s="174"/>
      <c r="D8" s="174"/>
      <c r="E8" s="17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80" t="s">
        <v>573</v>
      </c>
      <c r="C9" s="181"/>
      <c r="D9" s="182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70"/>
      <c r="C17" s="171"/>
      <c r="D17" s="171"/>
      <c r="E17" s="17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83" t="s">
        <v>556</v>
      </c>
      <c r="C20" s="184"/>
      <c r="D20" s="184"/>
      <c r="E20" s="184"/>
      <c r="F20" s="184"/>
      <c r="G20" s="184"/>
      <c r="H20" s="184"/>
      <c r="I20" s="184"/>
      <c r="J20" s="18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6042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6043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6044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6045</v>
      </c>
      <c r="G3398" s="106" t="s">
        <v>6086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6046</v>
      </c>
      <c r="G3399" s="106" t="s">
        <v>6087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6047</v>
      </c>
      <c r="G3400" s="106" t="s">
        <v>6088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6048</v>
      </c>
      <c r="G3401" s="106" t="s">
        <v>6089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6049</v>
      </c>
      <c r="G3402" s="106" t="s">
        <v>6090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6050</v>
      </c>
      <c r="G3403" s="106" t="s">
        <v>6091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6051</v>
      </c>
      <c r="G3404" s="106" t="s">
        <v>6092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6052</v>
      </c>
      <c r="G3405" s="106" t="s">
        <v>6093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6053</v>
      </c>
      <c r="G3406" s="106" t="s">
        <v>6094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6054</v>
      </c>
      <c r="G3407" s="106" t="s">
        <v>6095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6055</v>
      </c>
      <c r="G3408" s="106" t="s">
        <v>6096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6056</v>
      </c>
      <c r="G3409" s="106" t="s">
        <v>6097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6057</v>
      </c>
      <c r="G3410" s="106" t="s">
        <v>6098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6058</v>
      </c>
      <c r="G3411" s="106" t="s">
        <v>6099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6059</v>
      </c>
      <c r="G3412" s="106" t="s">
        <v>6100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6060</v>
      </c>
      <c r="G3413" s="106" t="s">
        <v>6101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6061</v>
      </c>
      <c r="G3414" s="106" t="s">
        <v>6102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6062</v>
      </c>
      <c r="G3415" s="106" t="s">
        <v>6103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6063</v>
      </c>
      <c r="G3416" s="106" t="s">
        <v>6104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6064</v>
      </c>
      <c r="G3417" s="106" t="s">
        <v>6105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6065</v>
      </c>
      <c r="G3418" s="106" t="s">
        <v>6106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6066</v>
      </c>
      <c r="G3419" s="106" t="s">
        <v>6107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6067</v>
      </c>
      <c r="G3420" s="106" t="s">
        <v>6108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6068</v>
      </c>
      <c r="G3421" s="106" t="s">
        <v>6109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6069</v>
      </c>
      <c r="G3422" s="106" t="s">
        <v>6110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6070</v>
      </c>
      <c r="G3423" s="106" t="s">
        <v>6111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6071</v>
      </c>
      <c r="G3424" s="106" t="s">
        <v>6112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6072</v>
      </c>
      <c r="G3425" s="106" t="s">
        <v>6113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6073</v>
      </c>
      <c r="G3426" s="106" t="s">
        <v>6114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6074</v>
      </c>
      <c r="G3427" s="106" t="s">
        <v>6115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6075</v>
      </c>
      <c r="G3428" s="106" t="s">
        <v>6116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6076</v>
      </c>
      <c r="G3429" s="106" t="s">
        <v>6117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6077</v>
      </c>
      <c r="G3430" s="106" t="s">
        <v>6118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6078</v>
      </c>
      <c r="G3431" s="106" t="s">
        <v>6119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6079</v>
      </c>
      <c r="G3432" s="106" t="s">
        <v>6120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6080</v>
      </c>
      <c r="G3433" s="106" t="s">
        <v>6121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6081</v>
      </c>
      <c r="G3434" s="106" t="s">
        <v>6122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6082</v>
      </c>
      <c r="G3435" s="106" t="s">
        <v>6123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6083</v>
      </c>
      <c r="G3436" s="106" t="s">
        <v>6124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6084</v>
      </c>
      <c r="G3437" s="106" t="s">
        <v>6125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6085</v>
      </c>
      <c r="G3438" s="106" t="s">
        <v>6126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2022-02-24T13:56:30Z</dcterms:modified>
</cp:coreProperties>
</file>